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1изм(2)" sheetId="1" r:id="rId1"/>
    <sheet name="изм.4 (2)" sheetId="2" r:id="rId2"/>
  </sheets>
  <definedNames>
    <definedName name="_xlnm.Print_Area" localSheetId="0">'прил.1изм(2)'!$A$2:$P$101</definedName>
  </definedNames>
  <calcPr fullCalcOnLoad="1"/>
</workbook>
</file>

<file path=xl/sharedStrings.xml><?xml version="1.0" encoding="utf-8"?>
<sst xmlns="http://schemas.openxmlformats.org/spreadsheetml/2006/main" count="178" uniqueCount="130">
  <si>
    <t>по переселению граждан из аварийного жилищного фонда</t>
  </si>
  <si>
    <t>№ п/п</t>
  </si>
  <si>
    <t>Адрес МКД</t>
  </si>
  <si>
    <t>Всего</t>
  </si>
  <si>
    <t>частная собственность</t>
  </si>
  <si>
    <t>чел.</t>
  </si>
  <si>
    <t>кв.м</t>
  </si>
  <si>
    <t>ед.</t>
  </si>
  <si>
    <t>руб.</t>
  </si>
  <si>
    <t>Реестр аварийных многоквартирных домов по способам переселения</t>
  </si>
  <si>
    <t>приобретение жилых помещений у лиц, не являющихся застройщиком</t>
  </si>
  <si>
    <t>выкуп жилых помещений у собственников</t>
  </si>
  <si>
    <t>удельная стоимость 1 кв. м</t>
  </si>
  <si>
    <t>площадь</t>
  </si>
  <si>
    <t>стоимость</t>
  </si>
  <si>
    <t>строительство МКД</t>
  </si>
  <si>
    <t>приобретение жилых помещений у застройщиков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</si>
  <si>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</si>
  <si>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</si>
  <si>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</si>
  <si>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</si>
  <si>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</si>
  <si>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</si>
  <si>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2015 г .</t>
  </si>
  <si>
    <t>г. Емва, ул. Калинина, дом 9</t>
  </si>
  <si>
    <t>г. Емва, ул. Хвойная, дом 13</t>
  </si>
  <si>
    <t>г. Емва, ул. Хвойная, дом 14</t>
  </si>
  <si>
    <t>г. Емва, ул. 60 лет Октября, дом 6</t>
  </si>
  <si>
    <t>г. Емва, ул. 60 лет Октября, дом 18</t>
  </si>
  <si>
    <t>г.Емва, ул. Песчаная, дом 6</t>
  </si>
  <si>
    <t>г.Емва, ул. Песчаная, дом 23</t>
  </si>
  <si>
    <t>г.Емва, ул. Песчаная, дом 32</t>
  </si>
  <si>
    <t>г.Емва, ул. Песчаная, дом 36</t>
  </si>
  <si>
    <t>пст. Чиньяворык, ул.Железнодорожная, дом 12</t>
  </si>
  <si>
    <t>пст. Чиньяворык, ул.Железнодорожная, дом 14</t>
  </si>
  <si>
    <t>пст. Чиньяворык, ул.Железнодорожная, дом 30</t>
  </si>
  <si>
    <t>пст. Вожаель, ул.50 лет ВЛКСМ, дом 18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</si>
  <si>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</si>
  <si>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</si>
  <si>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</si>
  <si>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</si>
  <si>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</si>
  <si>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г. Емва, ул. Хвойная, дом 16</t>
  </si>
  <si>
    <t>г. Емва, ул. Калинина, дом 19</t>
  </si>
  <si>
    <t>г. Емва, ул. Дорожная, дом 12</t>
  </si>
  <si>
    <t>г. Емва, ул. Вымская, дом 18</t>
  </si>
  <si>
    <t>г. Емва, ул. Московская, дом 5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</si>
  <si>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</si>
  <si>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</si>
  <si>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</si>
  <si>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</si>
  <si>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</si>
  <si>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</si>
  <si>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</si>
  <si>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</si>
  <si>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</si>
  <si>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</si>
  <si>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</si>
  <si>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</si>
  <si>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</si>
  <si>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</si>
  <si>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</si>
  <si>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</si>
  <si>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</si>
  <si>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</si>
  <si>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</si>
  <si>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</si>
  <si>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</si>
  <si>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</si>
  <si>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п. Мещура, ул. Коммунистическая, дом 15</t>
  </si>
  <si>
    <t>п. Мещура, ул. Коммунистическая, дом 29</t>
  </si>
  <si>
    <t>пгт. Синдор, ул. Дзержинского, дом 6</t>
  </si>
  <si>
    <t>пгт. Синдор, ул. Дзержинского, дом 8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</si>
  <si>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</si>
  <si>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</si>
  <si>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</si>
  <si>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</si>
  <si>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Чиньяворык, ул. Северная, дом 8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</si>
  <si>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</si>
  <si>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</si>
  <si>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</si>
  <si>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</si>
  <si>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г.Емва, ул.Калинина,дом 33</t>
  </si>
  <si>
    <t>г.Емва, ул.Дзержтнского,дом 122</t>
  </si>
  <si>
    <t>п.Чиньяворык, ул. Северная,дом 6</t>
  </si>
  <si>
    <t>Итого по I этапу программы:</t>
  </si>
  <si>
    <t>Итого по II этапу программы:</t>
  </si>
  <si>
    <t>Итого по III этапу программы:</t>
  </si>
  <si>
    <t>2016г.</t>
  </si>
  <si>
    <t>2017г.</t>
  </si>
  <si>
    <t>Итого по IV этапу программы:</t>
  </si>
  <si>
    <t>Итого по V этапу программы:</t>
  </si>
  <si>
    <t>г. Емва, ул. Хвойная, дом 19</t>
  </si>
  <si>
    <t>Этапы программы</t>
  </si>
  <si>
    <t xml:space="preserve">Приложение 4 </t>
  </si>
  <si>
    <t>Приложение 1</t>
  </si>
  <si>
    <t xml:space="preserve">Всего 2013-2017 годы </t>
  </si>
  <si>
    <t>Расселяемая площадь жилых помещений</t>
  </si>
  <si>
    <t>Стоимость</t>
  </si>
  <si>
    <t>г. Емва,ул. Коммунистическая, дом 8</t>
  </si>
  <si>
    <t>г. Емва,ул. Коммунистическая, дом 25</t>
  </si>
  <si>
    <t>г. Емва,ул. Одесская, дом 10</t>
  </si>
  <si>
    <t>г. Емва,ул. Октябрьская, дом 28</t>
  </si>
  <si>
    <t xml:space="preserve">"Переселение граждан из аврийного жилищного фонда </t>
  </si>
  <si>
    <t>на территории муниципального района "Княжпогостский"</t>
  </si>
  <si>
    <t>на 2013-2017 годы (I этап 2013-2014г., II этап 2014-2015 г.,</t>
  </si>
  <si>
    <t>Площадь</t>
  </si>
  <si>
    <t xml:space="preserve">Стоимость </t>
  </si>
  <si>
    <t xml:space="preserve">"Переселение граждан из аварийного жилищного фонда </t>
  </si>
  <si>
    <t>( I этап 2013-2014 гг., II этап 2014-2015 гг., III этап 2015 - 2016 гг.,</t>
  </si>
  <si>
    <t>IV этап 2016-2017гг.,V этап 2017г. (до 1 сентября 2017г.))"</t>
  </si>
  <si>
    <t>."</t>
  </si>
  <si>
    <t>III этап 2015-2016г.,IV этап 2016-2017г., V этап 2017г. (до 1 сентября 2017г.))"</t>
  </si>
  <si>
    <t>пст. Чиньяворык, ул.Железнодорожная, дом 20</t>
  </si>
  <si>
    <t>Общий итог по Программе</t>
  </si>
  <si>
    <t>п.Чернореченский, ул. Никульцева, дом 1</t>
  </si>
  <si>
    <t>в том числе:</t>
  </si>
  <si>
    <t>V этап до 1 сентября 2017 г.</t>
  </si>
  <si>
    <t>IV этап 2016-2017 гг.</t>
  </si>
  <si>
    <t>II этап 2014-2015 гг.</t>
  </si>
  <si>
    <t>III этап 2015-2016 гг.</t>
  </si>
  <si>
    <t>I этап 2013 - 2014гг</t>
  </si>
  <si>
    <t>пст. Чиньяворык, ул.Шевченко, дом 8</t>
  </si>
  <si>
    <t>пст. Чиньяворык, ул.Свердлова, дом 2</t>
  </si>
  <si>
    <t>п.Тракт, ул. Железнодорожная, дом 13</t>
  </si>
  <si>
    <t>п.Чернореченский, ул. Центральная, дом 31а</t>
  </si>
  <si>
    <t>к адресной программе</t>
  </si>
  <si>
    <t>на территории муниципального района "Княжпогостский" на 2013-2017 годы</t>
  </si>
  <si>
    <t>Планируемые показатели выполнения адресной программы</t>
  </si>
  <si>
    <t xml:space="preserve">к адресной программе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</si>
</sst>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&quot;р.&quot;"/>
    <numFmt numFmtId="189" formatCode="#,##0.00_р_."/>
  </numFmts>
  <fonts count="51">
    <font>
      <sz val="10"/>
      <name val="Arial"/>
      <family val="0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89" fontId="11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0" fillId="0" borderId="0" xfId="0" applyBorder="1" applyAlignment="1">
      <alignment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189" fontId="11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9" fontId="11" fillId="33" borderId="10" xfId="0" applyNumberFormat="1" applyFont="1" applyFill="1" applyBorder="1" applyAlignment="1">
      <alignment horizontal="center" vertical="center" wrapText="1"/>
    </xf>
    <xf numFmtId="189" fontId="11" fillId="33" borderId="13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1" fillId="0" borderId="10" xfId="0" applyFont="1" applyBorder="1" applyAlignment="1">
      <alignment horizontal="center" textRotation="90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1"/>
  <sheetViews>
    <sheetView zoomScalePageLayoutView="0" workbookViewId="0" topLeftCell="D34">
      <selection activeCell="R4" sqref="R4"/>
    </sheetView>
  </sheetViews>
  <sheetFormatPr defaultColWidth="9.140625" defaultRowHeight="12.75"/>
  <cols>
    <col min="1" max="1" width="4.7109375" style="0" customWidth="1"/>
    <col min="2" max="2" width="36.421875" style="0" customWidth="1"/>
    <col min="4" max="4" width="15.7109375" style="0" customWidth="1"/>
    <col min="6" max="6" width="15.57421875" style="0" customWidth="1"/>
    <col min="7" max="7" width="11.140625" style="0" bestFit="1" customWidth="1"/>
    <col min="8" max="16" width="12.28125" style="0" customWidth="1"/>
    <col min="17" max="17" width="9.140625" style="0" hidden="1" customWidth="1"/>
  </cols>
  <sheetData>
    <row r="2" spans="1:16" ht="18.75" customHeight="1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8.75" customHeight="1">
      <c r="A3" s="66" t="s">
        <v>129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1" customHeight="1">
      <c r="A4" s="66" t="s">
        <v>103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20.25" customHeight="1">
      <c r="A5" s="66" t="s">
        <v>104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9.5" customHeight="1">
      <c r="A6" s="66" t="s">
        <v>105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21" customHeight="1">
      <c r="A7" s="66" t="s">
        <v>112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6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 ht="12.75">
      <c r="A9" s="67" t="s">
        <v>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59"/>
    </row>
    <row r="10" spans="1:17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0"/>
    </row>
    <row r="11" spans="1:18" ht="22.5" customHeight="1">
      <c r="A11" s="49" t="s">
        <v>1</v>
      </c>
      <c r="B11" s="49" t="s">
        <v>2</v>
      </c>
      <c r="C11" s="52" t="s">
        <v>3</v>
      </c>
      <c r="D11" s="53"/>
      <c r="E11" s="61" t="s">
        <v>15</v>
      </c>
      <c r="F11" s="61"/>
      <c r="G11" s="61"/>
      <c r="H11" s="61" t="s">
        <v>16</v>
      </c>
      <c r="I11" s="61"/>
      <c r="J11" s="61"/>
      <c r="K11" s="61" t="s">
        <v>10</v>
      </c>
      <c r="L11" s="61"/>
      <c r="M11" s="61"/>
      <c r="N11" s="56" t="s">
        <v>11</v>
      </c>
      <c r="O11" s="68"/>
      <c r="P11" s="69"/>
      <c r="Q11" s="62"/>
      <c r="R11" s="13"/>
    </row>
    <row r="12" spans="1:18" ht="12.75">
      <c r="A12" s="50"/>
      <c r="B12" s="50"/>
      <c r="C12" s="63" t="s">
        <v>97</v>
      </c>
      <c r="D12" s="48" t="s">
        <v>98</v>
      </c>
      <c r="E12" s="48" t="s">
        <v>106</v>
      </c>
      <c r="F12" s="48" t="s">
        <v>107</v>
      </c>
      <c r="G12" s="65" t="s">
        <v>12</v>
      </c>
      <c r="H12" s="48" t="s">
        <v>13</v>
      </c>
      <c r="I12" s="48" t="s">
        <v>14</v>
      </c>
      <c r="J12" s="65" t="s">
        <v>12</v>
      </c>
      <c r="K12" s="48" t="s">
        <v>13</v>
      </c>
      <c r="L12" s="48" t="s">
        <v>14</v>
      </c>
      <c r="M12" s="65" t="s">
        <v>12</v>
      </c>
      <c r="N12" s="48" t="s">
        <v>13</v>
      </c>
      <c r="O12" s="48" t="s">
        <v>14</v>
      </c>
      <c r="P12" s="65" t="s">
        <v>12</v>
      </c>
      <c r="Q12" s="62"/>
      <c r="R12" s="13"/>
    </row>
    <row r="13" spans="1:18" ht="63" customHeight="1">
      <c r="A13" s="51"/>
      <c r="B13" s="51"/>
      <c r="C13" s="64"/>
      <c r="D13" s="48" t="s">
        <v>4</v>
      </c>
      <c r="E13" s="48"/>
      <c r="F13" s="48"/>
      <c r="G13" s="65"/>
      <c r="H13" s="48"/>
      <c r="I13" s="48"/>
      <c r="J13" s="65"/>
      <c r="K13" s="48"/>
      <c r="L13" s="48"/>
      <c r="M13" s="65"/>
      <c r="N13" s="48"/>
      <c r="O13" s="48"/>
      <c r="P13" s="65"/>
      <c r="Q13" s="62"/>
      <c r="R13" s="13"/>
    </row>
    <row r="14" spans="1:18" ht="12.75">
      <c r="A14" s="20"/>
      <c r="B14" s="20"/>
      <c r="C14" s="20" t="s">
        <v>6</v>
      </c>
      <c r="D14" s="20" t="s">
        <v>6</v>
      </c>
      <c r="E14" s="20" t="s">
        <v>6</v>
      </c>
      <c r="F14" s="20" t="s">
        <v>8</v>
      </c>
      <c r="G14" s="20" t="s">
        <v>8</v>
      </c>
      <c r="H14" s="20" t="s">
        <v>6</v>
      </c>
      <c r="I14" s="20" t="s">
        <v>8</v>
      </c>
      <c r="J14" s="20" t="s">
        <v>8</v>
      </c>
      <c r="K14" s="20" t="s">
        <v>6</v>
      </c>
      <c r="L14" s="20" t="s">
        <v>8</v>
      </c>
      <c r="M14" s="20" t="s">
        <v>8</v>
      </c>
      <c r="N14" s="20" t="s">
        <v>6</v>
      </c>
      <c r="O14" s="20" t="s">
        <v>8</v>
      </c>
      <c r="P14" s="20" t="s">
        <v>8</v>
      </c>
      <c r="Q14" s="4"/>
      <c r="R14" s="13"/>
    </row>
    <row r="15" spans="1:18" ht="12.7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3"/>
      <c r="R15" s="13"/>
    </row>
    <row r="16" spans="1:18" ht="27.75" customHeight="1">
      <c r="A16" s="46" t="s">
        <v>114</v>
      </c>
      <c r="B16" s="47"/>
      <c r="C16" s="29">
        <f>C18+C58+C73+C88+C97</f>
        <v>7723.2</v>
      </c>
      <c r="D16" s="29">
        <f aca="true" t="shared" si="0" ref="D16:P16">D18+D58+D73+D88+D97</f>
        <v>291189073.65999997</v>
      </c>
      <c r="E16" s="29">
        <f t="shared" si="0"/>
        <v>7723.2</v>
      </c>
      <c r="F16" s="29">
        <f t="shared" si="0"/>
        <v>291189073.65999997</v>
      </c>
      <c r="G16" s="29">
        <f t="shared" si="0"/>
        <v>156928.11519148204</v>
      </c>
      <c r="H16" s="29">
        <f t="shared" si="0"/>
        <v>0.0002696726174424249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6"/>
      <c r="R16" s="13"/>
    </row>
    <row r="17" spans="1:18" ht="15" customHeight="1">
      <c r="A17" s="46" t="s">
        <v>116</v>
      </c>
      <c r="B17" s="47"/>
      <c r="C17" s="21"/>
      <c r="D17" s="28"/>
      <c r="E17" s="21"/>
      <c r="F17" s="28"/>
      <c r="G17" s="29"/>
      <c r="H17" s="21"/>
      <c r="I17" s="21"/>
      <c r="J17" s="21"/>
      <c r="K17" s="21"/>
      <c r="L17" s="21"/>
      <c r="M17" s="21"/>
      <c r="N17" s="21"/>
      <c r="O17" s="21"/>
      <c r="P17" s="21"/>
      <c r="Q17" s="6"/>
      <c r="R17" s="13"/>
    </row>
    <row r="18" spans="1:18" ht="15.75">
      <c r="A18" s="54" t="s">
        <v>121</v>
      </c>
      <c r="B18" s="54"/>
      <c r="C18" s="29">
        <f>C19+C20+C21+C22+C23+C24+C25+C26+C27+C28+C29+C30+C31+C32+C33+C34+C35+C36+C37+C38+C39+C40+C41+C42+C43+C44+C45+C46+C47+C48+C49+C50+C51+C52+C53+C54+C55+C56</f>
        <v>3708.2</v>
      </c>
      <c r="D18" s="29">
        <f>D19+D20+D21+D22+D23+D24+D25+D26+D27+D28+D29+D30+D31+D32+D33+D34+D35+D36+D37+D38+D39+D40+D41+D42+D43+D44+D45+D46+D47+D48+D49+D50+D51+D52+D53+D54+D55+D56</f>
        <v>127272288.66</v>
      </c>
      <c r="E18" s="29">
        <f>E19+E20+E21+E22+E23+E24+E25+E26+E27+E28+E29+E30+E31+E32+E33+E34+E35+E36+E37+E38+E39+E40+E41+E42+E43+E44+E45+E46+E47+E48+E49+E50+E51+E52+E53+E54+E55+E56</f>
        <v>3708.2</v>
      </c>
      <c r="F18" s="29">
        <f>F19+F20+F21+F22+F23+F24+F25+F26+F27+F28+F29+F30+F31+F32+F33+F34+F35+F36+F37+F38+F39+F40+F41+F42+F43+F44+F45+F46+F47+F48+F49+F50+F51+F52+F53+F54+F55+F56</f>
        <v>127272288.66</v>
      </c>
      <c r="G18" s="21">
        <f>F18/E18</f>
        <v>34321.85121083006</v>
      </c>
      <c r="H18" s="21">
        <f>G18/F18</f>
        <v>0.0002696726174424249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"/>
      <c r="R18" s="13"/>
    </row>
    <row r="19" spans="1:18" ht="12.75">
      <c r="A19" s="22">
        <v>1</v>
      </c>
      <c r="B19" s="23" t="s">
        <v>99</v>
      </c>
      <c r="C19" s="22">
        <v>242.1</v>
      </c>
      <c r="D19" s="42">
        <v>8350491.26</v>
      </c>
      <c r="E19" s="22">
        <v>242.1</v>
      </c>
      <c r="F19" s="42">
        <v>8350491.26</v>
      </c>
      <c r="G19" s="30">
        <f aca="true" t="shared" si="1" ref="G19:G50">F19/E19</f>
        <v>34491.90937629079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"/>
      <c r="R19" s="13"/>
    </row>
    <row r="20" spans="1:17" ht="12.75">
      <c r="A20" s="22">
        <v>2</v>
      </c>
      <c r="B20" s="23" t="s">
        <v>30</v>
      </c>
      <c r="C20" s="22">
        <v>121.8</v>
      </c>
      <c r="D20" s="42">
        <v>4201114.56</v>
      </c>
      <c r="E20" s="22">
        <v>121.8</v>
      </c>
      <c r="F20" s="42">
        <v>4201114.56</v>
      </c>
      <c r="G20" s="30">
        <f t="shared" si="1"/>
        <v>34491.90935960591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"/>
    </row>
    <row r="21" spans="1:17" ht="12.75">
      <c r="A21" s="22">
        <v>3</v>
      </c>
      <c r="B21" s="23" t="s">
        <v>31</v>
      </c>
      <c r="C21" s="22">
        <v>78.8</v>
      </c>
      <c r="D21" s="42">
        <v>2717962.45</v>
      </c>
      <c r="E21" s="22">
        <v>78.8</v>
      </c>
      <c r="F21" s="42">
        <v>2717962.45</v>
      </c>
      <c r="G21" s="30">
        <f t="shared" si="1"/>
        <v>34491.909263959395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"/>
    </row>
    <row r="22" spans="1:17" ht="12.75">
      <c r="A22" s="22">
        <v>4</v>
      </c>
      <c r="B22" s="23" t="s">
        <v>32</v>
      </c>
      <c r="C22" s="22">
        <v>76.4</v>
      </c>
      <c r="D22" s="42">
        <v>2635181.87</v>
      </c>
      <c r="E22" s="22">
        <v>76.4</v>
      </c>
      <c r="F22" s="42">
        <v>2635181.87</v>
      </c>
      <c r="G22" s="30">
        <f t="shared" si="1"/>
        <v>34491.90929319372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"/>
    </row>
    <row r="23" spans="1:17" ht="12.75">
      <c r="A23" s="22">
        <v>5</v>
      </c>
      <c r="B23" s="23" t="s">
        <v>27</v>
      </c>
      <c r="C23" s="22">
        <v>74.8</v>
      </c>
      <c r="D23" s="42">
        <v>2579994.81</v>
      </c>
      <c r="E23" s="22">
        <v>74.8</v>
      </c>
      <c r="F23" s="42">
        <v>2579994.81</v>
      </c>
      <c r="G23" s="30">
        <f t="shared" si="1"/>
        <v>34491.90922459893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"/>
    </row>
    <row r="24" spans="1:17" ht="12.75">
      <c r="A24" s="22">
        <v>6</v>
      </c>
      <c r="B24" s="23" t="s">
        <v>59</v>
      </c>
      <c r="C24" s="22">
        <v>55.4</v>
      </c>
      <c r="D24" s="42">
        <v>1910851.77</v>
      </c>
      <c r="E24" s="22">
        <v>55.4</v>
      </c>
      <c r="F24" s="42">
        <v>1910851.77</v>
      </c>
      <c r="G24" s="30">
        <f t="shared" si="1"/>
        <v>34491.90920577617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"/>
    </row>
    <row r="25" spans="1:17" ht="12.75">
      <c r="A25" s="22">
        <v>7</v>
      </c>
      <c r="B25" s="23" t="s">
        <v>40</v>
      </c>
      <c r="C25" s="22">
        <v>53.7</v>
      </c>
      <c r="D25" s="42">
        <v>1852215.53</v>
      </c>
      <c r="E25" s="22">
        <v>53.7</v>
      </c>
      <c r="F25" s="42">
        <v>1852215.53</v>
      </c>
      <c r="G25" s="30">
        <f t="shared" si="1"/>
        <v>34491.909310986965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"/>
    </row>
    <row r="26" spans="1:17" ht="12.75">
      <c r="A26" s="22">
        <v>8</v>
      </c>
      <c r="B26" s="23" t="s">
        <v>36</v>
      </c>
      <c r="C26" s="22">
        <v>188.6</v>
      </c>
      <c r="D26" s="42">
        <v>6505174.09</v>
      </c>
      <c r="E26" s="22">
        <v>188.6</v>
      </c>
      <c r="F26" s="42">
        <v>6505174.09</v>
      </c>
      <c r="G26" s="30">
        <f t="shared" si="1"/>
        <v>34491.90927889714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"/>
    </row>
    <row r="27" spans="1:23" ht="12.75">
      <c r="A27" s="22">
        <v>9</v>
      </c>
      <c r="B27" s="39" t="s">
        <v>100</v>
      </c>
      <c r="C27" s="38">
        <v>348.7</v>
      </c>
      <c r="D27" s="43">
        <v>12023712.28</v>
      </c>
      <c r="E27" s="38">
        <v>348.7</v>
      </c>
      <c r="F27" s="43">
        <v>12023712.28</v>
      </c>
      <c r="G27" s="40">
        <f t="shared" si="1"/>
        <v>34481.53794092343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34">
        <v>0</v>
      </c>
      <c r="R27" s="35"/>
      <c r="S27" s="35"/>
      <c r="T27" s="35"/>
      <c r="U27" s="35"/>
      <c r="V27" s="36"/>
      <c r="W27" s="33"/>
    </row>
    <row r="28" spans="1:18" ht="12.75">
      <c r="A28" s="22">
        <v>10</v>
      </c>
      <c r="B28" s="23" t="s">
        <v>82</v>
      </c>
      <c r="C28" s="22">
        <v>77.7</v>
      </c>
      <c r="D28" s="42">
        <v>2679215.51</v>
      </c>
      <c r="E28" s="22">
        <v>77.7</v>
      </c>
      <c r="F28" s="42">
        <v>2679215.51</v>
      </c>
      <c r="G28" s="30">
        <f t="shared" si="1"/>
        <v>34481.538095238095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3"/>
      <c r="R28" s="13"/>
    </row>
    <row r="29" spans="1:17" ht="12.75">
      <c r="A29" s="22">
        <v>11</v>
      </c>
      <c r="B29" s="23" t="s">
        <v>62</v>
      </c>
      <c r="C29" s="22">
        <v>73.9</v>
      </c>
      <c r="D29" s="42">
        <v>2548185.64</v>
      </c>
      <c r="E29" s="22">
        <v>73.9</v>
      </c>
      <c r="F29" s="42">
        <v>2548185.64</v>
      </c>
      <c r="G29" s="30">
        <f t="shared" si="1"/>
        <v>34481.53775372124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3"/>
    </row>
    <row r="30" spans="1:17" ht="12.75">
      <c r="A30" s="22">
        <v>12</v>
      </c>
      <c r="B30" s="23" t="s">
        <v>28</v>
      </c>
      <c r="C30" s="22">
        <v>73.9</v>
      </c>
      <c r="D30" s="42">
        <v>2548185.65</v>
      </c>
      <c r="E30" s="22">
        <v>73.9</v>
      </c>
      <c r="F30" s="42">
        <v>2548185.65</v>
      </c>
      <c r="G30" s="30">
        <f t="shared" si="1"/>
        <v>34481.53788903924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3"/>
    </row>
    <row r="31" spans="1:17" ht="12.75">
      <c r="A31" s="22">
        <v>13</v>
      </c>
      <c r="B31" s="23" t="s">
        <v>29</v>
      </c>
      <c r="C31" s="22">
        <v>41.1</v>
      </c>
      <c r="D31" s="42">
        <v>1417191.21</v>
      </c>
      <c r="E31" s="22">
        <v>41.1</v>
      </c>
      <c r="F31" s="42">
        <v>1417191.21</v>
      </c>
      <c r="G31" s="30">
        <f t="shared" si="1"/>
        <v>34481.537956204374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3"/>
    </row>
    <row r="32" spans="1:17" ht="12.75">
      <c r="A32" s="22">
        <v>14</v>
      </c>
      <c r="B32" s="23" t="s">
        <v>41</v>
      </c>
      <c r="C32" s="22">
        <v>103.9</v>
      </c>
      <c r="D32" s="42">
        <v>3582631.79</v>
      </c>
      <c r="E32" s="22">
        <v>103.9</v>
      </c>
      <c r="F32" s="42">
        <v>3582631.79</v>
      </c>
      <c r="G32" s="30">
        <f t="shared" si="1"/>
        <v>34481.53792107796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3"/>
    </row>
    <row r="33" spans="1:17" ht="12.75">
      <c r="A33" s="22">
        <v>15</v>
      </c>
      <c r="B33" s="23" t="s">
        <v>53</v>
      </c>
      <c r="C33" s="24">
        <v>40</v>
      </c>
      <c r="D33" s="42">
        <v>1379261.52</v>
      </c>
      <c r="E33" s="24">
        <v>40</v>
      </c>
      <c r="F33" s="42">
        <v>1379261.52</v>
      </c>
      <c r="G33" s="30">
        <f t="shared" si="1"/>
        <v>34481.538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3"/>
    </row>
    <row r="34" spans="1:17" ht="25.5">
      <c r="A34" s="22">
        <v>16</v>
      </c>
      <c r="B34" s="44" t="s">
        <v>113</v>
      </c>
      <c r="C34" s="45">
        <v>176.6</v>
      </c>
      <c r="D34" s="42">
        <v>5831306.05</v>
      </c>
      <c r="E34" s="45">
        <v>176.6</v>
      </c>
      <c r="F34" s="42">
        <v>5831306.05</v>
      </c>
      <c r="G34" s="30">
        <f t="shared" si="1"/>
        <v>33019.853057757646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3"/>
    </row>
    <row r="35" spans="1:17" ht="25.5">
      <c r="A35" s="22">
        <v>17</v>
      </c>
      <c r="B35" s="23" t="s">
        <v>35</v>
      </c>
      <c r="C35" s="22">
        <v>93.6</v>
      </c>
      <c r="D35" s="42">
        <v>3227471.96</v>
      </c>
      <c r="E35" s="22">
        <v>93.6</v>
      </c>
      <c r="F35" s="42">
        <v>3227471.96</v>
      </c>
      <c r="G35" s="30">
        <f t="shared" si="1"/>
        <v>34481.53803418804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3"/>
    </row>
    <row r="36" spans="1:17" ht="12.75">
      <c r="A36" s="22">
        <v>18</v>
      </c>
      <c r="B36" s="23" t="s">
        <v>122</v>
      </c>
      <c r="C36" s="22">
        <v>62.6</v>
      </c>
      <c r="D36" s="42">
        <v>2215631.31</v>
      </c>
      <c r="E36" s="22">
        <v>62.6</v>
      </c>
      <c r="F36" s="42">
        <v>2215631.31</v>
      </c>
      <c r="G36" s="30">
        <f t="shared" si="1"/>
        <v>35393.471405750795</v>
      </c>
      <c r="H36" s="24"/>
      <c r="I36" s="24"/>
      <c r="J36" s="24"/>
      <c r="K36" s="24"/>
      <c r="L36" s="24"/>
      <c r="M36" s="24"/>
      <c r="N36" s="24"/>
      <c r="O36" s="24"/>
      <c r="P36" s="24"/>
      <c r="Q36" s="3"/>
    </row>
    <row r="37" spans="1:17" ht="12.75">
      <c r="A37" s="22">
        <v>19</v>
      </c>
      <c r="B37" s="23" t="s">
        <v>26</v>
      </c>
      <c r="C37" s="22">
        <v>180.8</v>
      </c>
      <c r="D37" s="42">
        <v>6197292.18</v>
      </c>
      <c r="E37" s="22">
        <v>180.8</v>
      </c>
      <c r="F37" s="42">
        <v>6197292.18</v>
      </c>
      <c r="G37" s="30">
        <f t="shared" si="1"/>
        <v>34277.05851769911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3"/>
    </row>
    <row r="38" spans="1:17" ht="12.75">
      <c r="A38" s="22">
        <v>20</v>
      </c>
      <c r="B38" s="23" t="s">
        <v>55</v>
      </c>
      <c r="C38" s="22">
        <v>150.1</v>
      </c>
      <c r="D38" s="42">
        <v>5144986.49</v>
      </c>
      <c r="E38" s="22">
        <v>150.1</v>
      </c>
      <c r="F38" s="42">
        <v>5144986.49</v>
      </c>
      <c r="G38" s="30">
        <f t="shared" si="1"/>
        <v>34277.05856095936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3"/>
    </row>
    <row r="39" spans="1:18" ht="12.75">
      <c r="A39" s="22">
        <v>21</v>
      </c>
      <c r="B39" s="23" t="s">
        <v>101</v>
      </c>
      <c r="C39" s="22">
        <v>130.9</v>
      </c>
      <c r="D39" s="42">
        <v>4486866.97</v>
      </c>
      <c r="E39" s="22">
        <v>130.9</v>
      </c>
      <c r="F39" s="42">
        <v>4486866.97</v>
      </c>
      <c r="G39" s="30">
        <f t="shared" si="1"/>
        <v>34277.058594346825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3"/>
      <c r="R39" s="13"/>
    </row>
    <row r="40" spans="1:17" ht="12.75">
      <c r="A40" s="22">
        <v>22</v>
      </c>
      <c r="B40" s="23" t="s">
        <v>39</v>
      </c>
      <c r="C40" s="25">
        <v>41</v>
      </c>
      <c r="D40" s="42">
        <v>1405359.41</v>
      </c>
      <c r="E40" s="25">
        <v>41</v>
      </c>
      <c r="F40" s="42">
        <v>1405359.41</v>
      </c>
      <c r="G40" s="30">
        <f t="shared" si="1"/>
        <v>34277.0587804878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3"/>
    </row>
    <row r="41" spans="1:17" ht="12.75">
      <c r="A41" s="22">
        <v>23</v>
      </c>
      <c r="B41" s="23" t="s">
        <v>48</v>
      </c>
      <c r="C41" s="22">
        <v>33.3</v>
      </c>
      <c r="D41" s="42">
        <v>1141426.05</v>
      </c>
      <c r="E41" s="22">
        <v>33.3</v>
      </c>
      <c r="F41" s="42">
        <v>1141426.05</v>
      </c>
      <c r="G41" s="30">
        <f t="shared" si="1"/>
        <v>34277.058558558565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3"/>
    </row>
    <row r="42" spans="1:17" ht="12.75">
      <c r="A42" s="22">
        <v>24</v>
      </c>
      <c r="B42" s="23" t="s">
        <v>49</v>
      </c>
      <c r="C42" s="22">
        <v>79.6</v>
      </c>
      <c r="D42" s="42">
        <v>2728453.86</v>
      </c>
      <c r="E42" s="22">
        <v>79.6</v>
      </c>
      <c r="F42" s="42">
        <v>2728453.86</v>
      </c>
      <c r="G42" s="30">
        <f t="shared" si="1"/>
        <v>34277.05854271357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3"/>
    </row>
    <row r="43" spans="1:17" ht="12.75">
      <c r="A43" s="22">
        <v>25</v>
      </c>
      <c r="B43" s="23" t="s">
        <v>50</v>
      </c>
      <c r="C43" s="22">
        <v>80.3</v>
      </c>
      <c r="D43" s="42">
        <v>2752447.81</v>
      </c>
      <c r="E43" s="22">
        <v>80.3</v>
      </c>
      <c r="F43" s="42">
        <v>2752447.81</v>
      </c>
      <c r="G43" s="30">
        <f t="shared" si="1"/>
        <v>34277.05865504359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3"/>
    </row>
    <row r="44" spans="1:17" ht="12.75">
      <c r="A44" s="22">
        <v>26</v>
      </c>
      <c r="B44" s="23" t="s">
        <v>51</v>
      </c>
      <c r="C44" s="22">
        <v>39.6</v>
      </c>
      <c r="D44" s="42">
        <v>1357371.51</v>
      </c>
      <c r="E44" s="22">
        <v>39.6</v>
      </c>
      <c r="F44" s="42">
        <v>1357371.51</v>
      </c>
      <c r="G44" s="30">
        <f t="shared" si="1"/>
        <v>34277.058333333334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3"/>
    </row>
    <row r="45" spans="1:17" ht="25.5">
      <c r="A45" s="22">
        <v>27</v>
      </c>
      <c r="B45" s="23" t="s">
        <v>33</v>
      </c>
      <c r="C45" s="25">
        <v>43</v>
      </c>
      <c r="D45" s="42">
        <v>1473913.53</v>
      </c>
      <c r="E45" s="25">
        <v>43</v>
      </c>
      <c r="F45" s="42">
        <v>1473913.53</v>
      </c>
      <c r="G45" s="30">
        <f t="shared" si="1"/>
        <v>34277.058837209304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3"/>
    </row>
    <row r="46" spans="1:17" ht="25.5">
      <c r="A46" s="22">
        <v>28</v>
      </c>
      <c r="B46" s="23" t="s">
        <v>34</v>
      </c>
      <c r="C46" s="22">
        <v>43.1</v>
      </c>
      <c r="D46" s="42">
        <v>1477341.23</v>
      </c>
      <c r="E46" s="22">
        <v>43.1</v>
      </c>
      <c r="F46" s="42">
        <v>1477341.23</v>
      </c>
      <c r="G46" s="30">
        <f t="shared" si="1"/>
        <v>34277.058700696056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3"/>
    </row>
    <row r="47" spans="1:17" ht="12.75">
      <c r="A47" s="22">
        <v>29</v>
      </c>
      <c r="B47" s="23" t="s">
        <v>123</v>
      </c>
      <c r="C47" s="22">
        <v>61.3</v>
      </c>
      <c r="D47" s="42">
        <v>2199538.36</v>
      </c>
      <c r="E47" s="22">
        <v>61.3</v>
      </c>
      <c r="F47" s="42">
        <v>2199538.36</v>
      </c>
      <c r="G47" s="30">
        <f t="shared" si="1"/>
        <v>35881.539314845024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3"/>
    </row>
    <row r="48" spans="1:17" ht="12.75">
      <c r="A48" s="22">
        <v>30</v>
      </c>
      <c r="B48" s="23" t="s">
        <v>124</v>
      </c>
      <c r="C48" s="22">
        <v>31.6</v>
      </c>
      <c r="D48" s="42">
        <v>1100293.58</v>
      </c>
      <c r="E48" s="22">
        <v>31.6</v>
      </c>
      <c r="F48" s="42">
        <v>1100293.58</v>
      </c>
      <c r="G48" s="30">
        <f t="shared" si="1"/>
        <v>34819.417088607595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3"/>
    </row>
    <row r="49" spans="1:17" ht="12.75">
      <c r="A49" s="22">
        <v>31</v>
      </c>
      <c r="B49" s="23" t="s">
        <v>25</v>
      </c>
      <c r="C49" s="22">
        <v>181.7</v>
      </c>
      <c r="D49" s="42">
        <v>6222259.79</v>
      </c>
      <c r="E49" s="22">
        <v>181.7</v>
      </c>
      <c r="F49" s="42">
        <v>6222259.79</v>
      </c>
      <c r="G49" s="30">
        <f t="shared" si="1"/>
        <v>34244.687892129885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3"/>
    </row>
    <row r="50" spans="1:17" ht="12.75">
      <c r="A50" s="22">
        <v>32</v>
      </c>
      <c r="B50" s="23" t="s">
        <v>42</v>
      </c>
      <c r="C50" s="22">
        <v>150.8</v>
      </c>
      <c r="D50" s="42">
        <v>5164098.92</v>
      </c>
      <c r="E50" s="22">
        <v>150.8</v>
      </c>
      <c r="F50" s="42">
        <v>5164098.92</v>
      </c>
      <c r="G50" s="30">
        <f t="shared" si="1"/>
        <v>34244.687798408486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3"/>
    </row>
    <row r="51" spans="1:17" ht="12.75">
      <c r="A51" s="22">
        <v>33</v>
      </c>
      <c r="B51" s="23" t="s">
        <v>56</v>
      </c>
      <c r="C51" s="22">
        <v>181.5</v>
      </c>
      <c r="D51" s="42">
        <v>6215410.86</v>
      </c>
      <c r="E51" s="22">
        <v>181.5</v>
      </c>
      <c r="F51" s="42">
        <v>6215410.86</v>
      </c>
      <c r="G51" s="30">
        <f aca="true" t="shared" si="2" ref="G51:G86">F51/E51</f>
        <v>34244.6879338843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3"/>
    </row>
    <row r="52" spans="1:17" ht="12.75">
      <c r="A52" s="22">
        <v>34</v>
      </c>
      <c r="B52" s="23" t="s">
        <v>24</v>
      </c>
      <c r="C52" s="22">
        <v>41.5</v>
      </c>
      <c r="D52" s="42">
        <v>1421154.55</v>
      </c>
      <c r="E52" s="22">
        <v>41.5</v>
      </c>
      <c r="F52" s="42">
        <v>1421154.55</v>
      </c>
      <c r="G52" s="30">
        <f t="shared" si="2"/>
        <v>34244.68795180723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3"/>
    </row>
    <row r="53" spans="1:17" ht="12.75">
      <c r="A53" s="22">
        <v>35</v>
      </c>
      <c r="B53" s="23" t="s">
        <v>54</v>
      </c>
      <c r="C53" s="22">
        <v>85.2</v>
      </c>
      <c r="D53" s="42">
        <v>2917647.4</v>
      </c>
      <c r="E53" s="22">
        <v>85.2</v>
      </c>
      <c r="F53" s="42">
        <v>2917647.4</v>
      </c>
      <c r="G53" s="30">
        <f t="shared" si="2"/>
        <v>34244.68779342723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3"/>
    </row>
    <row r="54" spans="1:17" ht="12.75">
      <c r="A54" s="22">
        <v>36</v>
      </c>
      <c r="B54" s="23" t="s">
        <v>38</v>
      </c>
      <c r="C54" s="22">
        <v>79.9</v>
      </c>
      <c r="D54" s="42">
        <v>2736150.57</v>
      </c>
      <c r="E54" s="22">
        <v>79.9</v>
      </c>
      <c r="F54" s="42">
        <v>2736150.57</v>
      </c>
      <c r="G54" s="30">
        <f t="shared" si="2"/>
        <v>34244.687984981225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3"/>
    </row>
    <row r="55" spans="1:17" ht="12.75">
      <c r="A55" s="22">
        <v>37</v>
      </c>
      <c r="B55" s="23" t="s">
        <v>37</v>
      </c>
      <c r="C55" s="22">
        <v>41.7</v>
      </c>
      <c r="D55" s="42">
        <v>1428003.48</v>
      </c>
      <c r="E55" s="22">
        <v>41.7</v>
      </c>
      <c r="F55" s="42">
        <v>1428003.48</v>
      </c>
      <c r="G55" s="30">
        <f t="shared" si="2"/>
        <v>34244.68776978417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3"/>
    </row>
    <row r="56" spans="1:17" ht="12.75">
      <c r="A56" s="22">
        <v>38</v>
      </c>
      <c r="B56" s="23" t="s">
        <v>77</v>
      </c>
      <c r="C56" s="24">
        <v>47.7</v>
      </c>
      <c r="D56" s="42">
        <v>1496492.85</v>
      </c>
      <c r="E56" s="24">
        <v>47.7</v>
      </c>
      <c r="F56" s="42">
        <v>1496492.85</v>
      </c>
      <c r="G56" s="30">
        <f>F56/E56</f>
        <v>31373.01572327044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3"/>
    </row>
    <row r="57" spans="1:17" ht="13.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3"/>
    </row>
    <row r="58" spans="1:17" ht="15.75">
      <c r="A58" s="55" t="s">
        <v>119</v>
      </c>
      <c r="B58" s="55"/>
      <c r="C58" s="31">
        <f>C59+C60+C61+C62+C63+C64+C65+C66+C67+C68+C69+C70+C71+C72</f>
        <v>1817.5</v>
      </c>
      <c r="D58" s="31">
        <f>D59+D60+D61+D62+D63+D64+D65+D66+D67+D68+D69+D70+D71+D72</f>
        <v>73497525</v>
      </c>
      <c r="E58" s="31">
        <f>E59+E60+E61+E62+E63+E64+E65+E66+E67+E68+E69+E70+E71+E72</f>
        <v>1817.5</v>
      </c>
      <c r="F58" s="31">
        <f>F59+F60+F61+F62+F63+F64+F65+F66+F67+F68+F69+F70+F71+F72</f>
        <v>73497525</v>
      </c>
      <c r="G58" s="31">
        <f>F58/E58</f>
        <v>40438.80330123797</v>
      </c>
      <c r="H58" s="26">
        <f aca="true" t="shared" si="3" ref="H58:P58">H59+H60+H61+H62+H63+H64+H65+H66+H67+H68+H69+H70+H71+H72</f>
        <v>0</v>
      </c>
      <c r="I58" s="26">
        <f t="shared" si="3"/>
        <v>0</v>
      </c>
      <c r="J58" s="26">
        <f t="shared" si="3"/>
        <v>0</v>
      </c>
      <c r="K58" s="26">
        <f t="shared" si="3"/>
        <v>0</v>
      </c>
      <c r="L58" s="26">
        <f t="shared" si="3"/>
        <v>0</v>
      </c>
      <c r="M58" s="26">
        <f t="shared" si="3"/>
        <v>0</v>
      </c>
      <c r="N58" s="26">
        <f t="shared" si="3"/>
        <v>0</v>
      </c>
      <c r="O58" s="26">
        <f t="shared" si="3"/>
        <v>0</v>
      </c>
      <c r="P58" s="26">
        <f t="shared" si="3"/>
        <v>0</v>
      </c>
      <c r="Q58" s="3"/>
    </row>
    <row r="59" spans="1:17" ht="12.75">
      <c r="A59" s="22">
        <v>1</v>
      </c>
      <c r="B59" s="23" t="s">
        <v>102</v>
      </c>
      <c r="C59" s="22">
        <v>28.1</v>
      </c>
      <c r="D59" s="30">
        <v>1141700.41</v>
      </c>
      <c r="E59" s="22">
        <v>28.1</v>
      </c>
      <c r="F59" s="30">
        <v>1141700.41</v>
      </c>
      <c r="G59" s="30">
        <f t="shared" si="2"/>
        <v>40629.90782918149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3"/>
    </row>
    <row r="60" spans="1:17" ht="12.75">
      <c r="A60" s="22">
        <v>2</v>
      </c>
      <c r="B60" s="23" t="s">
        <v>83</v>
      </c>
      <c r="C60" s="24">
        <v>614.1</v>
      </c>
      <c r="D60" s="30">
        <v>24950826.36</v>
      </c>
      <c r="E60" s="24">
        <v>614.1</v>
      </c>
      <c r="F60" s="30">
        <v>24950826.36</v>
      </c>
      <c r="G60" s="30">
        <f t="shared" si="2"/>
        <v>40629.90776746458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3"/>
    </row>
    <row r="61" spans="1:17" ht="12.75">
      <c r="A61" s="22">
        <v>3</v>
      </c>
      <c r="B61" s="23" t="s">
        <v>66</v>
      </c>
      <c r="C61" s="24">
        <v>108.9</v>
      </c>
      <c r="D61" s="30">
        <v>4424596.96</v>
      </c>
      <c r="E61" s="24">
        <v>108.9</v>
      </c>
      <c r="F61" s="30">
        <v>4424596.96</v>
      </c>
      <c r="G61" s="30">
        <f t="shared" si="2"/>
        <v>40629.90780532599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3"/>
    </row>
    <row r="62" spans="1:17" ht="12.75">
      <c r="A62" s="22">
        <v>4</v>
      </c>
      <c r="B62" s="23" t="s">
        <v>67</v>
      </c>
      <c r="C62" s="24">
        <v>58.2</v>
      </c>
      <c r="D62" s="30">
        <v>2364660.63</v>
      </c>
      <c r="E62" s="24">
        <v>58.2</v>
      </c>
      <c r="F62" s="30">
        <v>2364660.63</v>
      </c>
      <c r="G62" s="30">
        <f t="shared" si="2"/>
        <v>40629.90773195876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3"/>
    </row>
    <row r="63" spans="1:17" ht="12.75">
      <c r="A63" s="22">
        <v>5</v>
      </c>
      <c r="B63" s="23" t="s">
        <v>68</v>
      </c>
      <c r="C63" s="24">
        <v>58.1</v>
      </c>
      <c r="D63" s="30">
        <v>2360597.64</v>
      </c>
      <c r="E63" s="24">
        <v>58.1</v>
      </c>
      <c r="F63" s="30">
        <v>2360597.64</v>
      </c>
      <c r="G63" s="30">
        <f t="shared" si="2"/>
        <v>40629.907745266784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3"/>
    </row>
    <row r="64" spans="1:17" ht="12.75">
      <c r="A64" s="22">
        <v>6</v>
      </c>
      <c r="B64" s="23" t="s">
        <v>57</v>
      </c>
      <c r="C64" s="24">
        <v>121.3</v>
      </c>
      <c r="D64" s="30">
        <v>4884063.62</v>
      </c>
      <c r="E64" s="24">
        <v>121.3</v>
      </c>
      <c r="F64" s="30">
        <v>4884063.62</v>
      </c>
      <c r="G64" s="30">
        <f t="shared" si="2"/>
        <v>40264.33322341303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3"/>
    </row>
    <row r="65" spans="1:17" ht="12.75">
      <c r="A65" s="22">
        <v>7</v>
      </c>
      <c r="B65" s="23" t="s">
        <v>92</v>
      </c>
      <c r="C65" s="24">
        <v>178.4</v>
      </c>
      <c r="D65" s="30">
        <v>7183157.05</v>
      </c>
      <c r="E65" s="24">
        <v>178.4</v>
      </c>
      <c r="F65" s="30">
        <v>7183157.05</v>
      </c>
      <c r="G65" s="30">
        <f t="shared" si="2"/>
        <v>40264.33323991031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3"/>
    </row>
    <row r="66" spans="1:17" ht="12.75">
      <c r="A66" s="22">
        <v>8</v>
      </c>
      <c r="B66" s="23" t="s">
        <v>46</v>
      </c>
      <c r="C66" s="24">
        <v>107.3</v>
      </c>
      <c r="D66" s="30">
        <v>4320362.96</v>
      </c>
      <c r="E66" s="24">
        <v>107.3</v>
      </c>
      <c r="F66" s="30">
        <v>4320362.96</v>
      </c>
      <c r="G66" s="30">
        <f t="shared" si="2"/>
        <v>40264.33327120224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3"/>
    </row>
    <row r="67" spans="1:17" ht="12.75">
      <c r="A67" s="22">
        <v>9</v>
      </c>
      <c r="B67" s="23" t="s">
        <v>45</v>
      </c>
      <c r="C67" s="24">
        <v>150.5</v>
      </c>
      <c r="D67" s="30">
        <v>6059782.15</v>
      </c>
      <c r="E67" s="24">
        <v>150.5</v>
      </c>
      <c r="F67" s="30">
        <v>6059782.15</v>
      </c>
      <c r="G67" s="30">
        <f t="shared" si="2"/>
        <v>40264.33322259136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3"/>
    </row>
    <row r="68" spans="1:17" ht="12.75">
      <c r="A68" s="22">
        <v>10</v>
      </c>
      <c r="B68" s="23" t="s">
        <v>58</v>
      </c>
      <c r="C68" s="24">
        <v>75.4</v>
      </c>
      <c r="D68" s="30">
        <v>3035930.73</v>
      </c>
      <c r="E68" s="24">
        <v>75.4</v>
      </c>
      <c r="F68" s="30">
        <v>3035930.73</v>
      </c>
      <c r="G68" s="30">
        <f t="shared" si="2"/>
        <v>40264.33328912467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3"/>
    </row>
    <row r="69" spans="1:17" ht="12.75">
      <c r="A69" s="22">
        <v>11</v>
      </c>
      <c r="B69" s="23" t="s">
        <v>61</v>
      </c>
      <c r="C69" s="24">
        <v>37.3</v>
      </c>
      <c r="D69" s="30">
        <v>1501859.62</v>
      </c>
      <c r="E69" s="24">
        <v>37.3</v>
      </c>
      <c r="F69" s="30">
        <v>1501859.62</v>
      </c>
      <c r="G69" s="30">
        <f t="shared" si="2"/>
        <v>40264.33297587132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3"/>
    </row>
    <row r="70" spans="1:17" ht="12.75">
      <c r="A70" s="22">
        <v>12</v>
      </c>
      <c r="B70" s="23" t="s">
        <v>63</v>
      </c>
      <c r="C70" s="24">
        <v>55.8</v>
      </c>
      <c r="D70" s="30">
        <v>2246749.79</v>
      </c>
      <c r="E70" s="24">
        <v>55.8</v>
      </c>
      <c r="F70" s="30">
        <v>2246749.79</v>
      </c>
      <c r="G70" s="30">
        <f t="shared" si="2"/>
        <v>40264.333154121865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3"/>
    </row>
    <row r="71" spans="1:17" ht="12.75">
      <c r="A71" s="22">
        <v>13</v>
      </c>
      <c r="B71" s="23" t="s">
        <v>74</v>
      </c>
      <c r="C71" s="24">
        <v>126.3</v>
      </c>
      <c r="D71" s="30">
        <v>5085385.29</v>
      </c>
      <c r="E71" s="24">
        <v>126.3</v>
      </c>
      <c r="F71" s="30">
        <v>5085385.29</v>
      </c>
      <c r="G71" s="30">
        <f t="shared" si="2"/>
        <v>40264.33325415677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3"/>
    </row>
    <row r="72" spans="1:17" ht="12.75">
      <c r="A72" s="22">
        <v>14</v>
      </c>
      <c r="B72" s="23" t="s">
        <v>75</v>
      </c>
      <c r="C72" s="24">
        <v>97.8</v>
      </c>
      <c r="D72" s="30">
        <v>3937851.79</v>
      </c>
      <c r="E72" s="24">
        <v>97.8</v>
      </c>
      <c r="F72" s="30">
        <v>3937851.79</v>
      </c>
      <c r="G72" s="30">
        <f t="shared" si="2"/>
        <v>40264.333231083845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3"/>
    </row>
    <row r="73" spans="1:17" ht="15.75">
      <c r="A73" s="54" t="s">
        <v>120</v>
      </c>
      <c r="B73" s="54"/>
      <c r="C73" s="31">
        <f>C74+C75+C76+C77+C78+C79+C80+C81+C82+C83+C84+C85+C86</f>
        <v>1369.3999999999999</v>
      </c>
      <c r="D73" s="31">
        <f>D74+D75+D76+D77+D78+D79+D80+D81+D82+D83+D84+D85+D86</f>
        <v>56608577</v>
      </c>
      <c r="E73" s="31">
        <f>E74+E75+E76+E77+E78+E79+E80+E81+E82+E83+E84+E85+E86</f>
        <v>1369.3999999999999</v>
      </c>
      <c r="F73" s="31">
        <f>F74+F75+F76+F77+F78+F79+F80+F81+F82+F83+F84+F85+F86</f>
        <v>56608577</v>
      </c>
      <c r="G73" s="31">
        <f>F73/E73</f>
        <v>41338.23353293414</v>
      </c>
      <c r="H73" s="31">
        <f aca="true" t="shared" si="4" ref="H73:Q73">H74+H78+H79+H80+H81+H82+H83+H84+H85+H86</f>
        <v>0</v>
      </c>
      <c r="I73" s="31">
        <f t="shared" si="4"/>
        <v>0</v>
      </c>
      <c r="J73" s="31">
        <f t="shared" si="4"/>
        <v>0</v>
      </c>
      <c r="K73" s="31">
        <f t="shared" si="4"/>
        <v>0</v>
      </c>
      <c r="L73" s="31">
        <f t="shared" si="4"/>
        <v>0</v>
      </c>
      <c r="M73" s="31">
        <f t="shared" si="4"/>
        <v>0</v>
      </c>
      <c r="N73" s="31">
        <f t="shared" si="4"/>
        <v>0</v>
      </c>
      <c r="O73" s="31">
        <f t="shared" si="4"/>
        <v>0</v>
      </c>
      <c r="P73" s="31">
        <f t="shared" si="4"/>
        <v>0</v>
      </c>
      <c r="Q73" s="31">
        <f t="shared" si="4"/>
        <v>0</v>
      </c>
    </row>
    <row r="74" spans="1:17" ht="12.75">
      <c r="A74" s="22">
        <v>1</v>
      </c>
      <c r="B74" s="23" t="s">
        <v>65</v>
      </c>
      <c r="C74" s="24">
        <v>157.4</v>
      </c>
      <c r="D74" s="30">
        <v>6506637.93</v>
      </c>
      <c r="E74" s="24">
        <v>157.4</v>
      </c>
      <c r="F74" s="30">
        <v>6506637.93</v>
      </c>
      <c r="G74" s="30">
        <f t="shared" si="2"/>
        <v>41338.2333545108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3"/>
    </row>
    <row r="75" spans="1:17" ht="12.75">
      <c r="A75" s="22">
        <v>2</v>
      </c>
      <c r="B75" s="23" t="s">
        <v>44</v>
      </c>
      <c r="C75" s="24">
        <v>163</v>
      </c>
      <c r="D75" s="30">
        <v>6738132.07</v>
      </c>
      <c r="E75" s="24">
        <v>163</v>
      </c>
      <c r="F75" s="30">
        <v>6738132.07</v>
      </c>
      <c r="G75" s="30">
        <f t="shared" si="2"/>
        <v>41338.23355828221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3"/>
    </row>
    <row r="76" spans="1:17" ht="12.75">
      <c r="A76" s="22">
        <v>3</v>
      </c>
      <c r="B76" s="23" t="s">
        <v>71</v>
      </c>
      <c r="C76" s="24">
        <v>137.1</v>
      </c>
      <c r="D76" s="30">
        <v>5667471.82</v>
      </c>
      <c r="E76" s="24">
        <v>137.1</v>
      </c>
      <c r="F76" s="30">
        <v>5667471.82</v>
      </c>
      <c r="G76" s="30">
        <f t="shared" si="2"/>
        <v>41338.233552151716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3"/>
    </row>
    <row r="77" spans="1:17" ht="12.75">
      <c r="A77" s="22">
        <v>4</v>
      </c>
      <c r="B77" s="23" t="s">
        <v>72</v>
      </c>
      <c r="C77" s="24">
        <v>123.9</v>
      </c>
      <c r="D77" s="30">
        <v>5121807.13</v>
      </c>
      <c r="E77" s="24">
        <v>123.9</v>
      </c>
      <c r="F77" s="30">
        <v>5121807.13</v>
      </c>
      <c r="G77" s="30">
        <f t="shared" si="2"/>
        <v>41338.23349475383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3"/>
    </row>
    <row r="78" spans="1:17" ht="12.75">
      <c r="A78" s="22">
        <v>5</v>
      </c>
      <c r="B78" s="23" t="s">
        <v>84</v>
      </c>
      <c r="C78" s="24">
        <v>61.1</v>
      </c>
      <c r="D78" s="30">
        <v>2525766.08</v>
      </c>
      <c r="E78" s="24">
        <v>61.1</v>
      </c>
      <c r="F78" s="30">
        <v>2525766.08</v>
      </c>
      <c r="G78" s="30">
        <f t="shared" si="2"/>
        <v>41338.23371522095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3"/>
    </row>
    <row r="79" spans="1:17" ht="12.75">
      <c r="A79" s="22">
        <v>6</v>
      </c>
      <c r="B79" s="23" t="s">
        <v>78</v>
      </c>
      <c r="C79" s="24">
        <v>31.9</v>
      </c>
      <c r="D79" s="30">
        <v>1318689.66</v>
      </c>
      <c r="E79" s="24">
        <v>31.9</v>
      </c>
      <c r="F79" s="30">
        <v>1318689.66</v>
      </c>
      <c r="G79" s="30">
        <f t="shared" si="2"/>
        <v>41338.23385579937</v>
      </c>
      <c r="H79" s="24">
        <v>0</v>
      </c>
      <c r="I79" s="24"/>
      <c r="J79" s="24"/>
      <c r="K79" s="24"/>
      <c r="L79" s="24"/>
      <c r="M79" s="24"/>
      <c r="N79" s="24"/>
      <c r="O79" s="24"/>
      <c r="P79" s="24"/>
      <c r="Q79" s="3"/>
    </row>
    <row r="80" spans="1:17" ht="12.75">
      <c r="A80" s="22">
        <v>7</v>
      </c>
      <c r="B80" s="23" t="s">
        <v>79</v>
      </c>
      <c r="C80" s="24">
        <v>30.9</v>
      </c>
      <c r="D80" s="30">
        <v>1277351.42</v>
      </c>
      <c r="E80" s="24">
        <v>30.9</v>
      </c>
      <c r="F80" s="30">
        <v>1277351.42</v>
      </c>
      <c r="G80" s="30">
        <f t="shared" si="2"/>
        <v>41338.23365695793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3"/>
    </row>
    <row r="81" spans="1:17" ht="25.5">
      <c r="A81" s="22">
        <v>8</v>
      </c>
      <c r="B81" s="23" t="s">
        <v>81</v>
      </c>
      <c r="C81" s="24">
        <v>85.3</v>
      </c>
      <c r="D81" s="30">
        <v>3526151.32</v>
      </c>
      <c r="E81" s="24">
        <v>85.3</v>
      </c>
      <c r="F81" s="30">
        <v>3526151.32</v>
      </c>
      <c r="G81" s="30">
        <f t="shared" si="2"/>
        <v>41338.23352872216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3"/>
    </row>
    <row r="82" spans="1:17" ht="25.5">
      <c r="A82" s="22">
        <v>9</v>
      </c>
      <c r="B82" s="23" t="s">
        <v>80</v>
      </c>
      <c r="C82" s="24">
        <v>36.3</v>
      </c>
      <c r="D82" s="30">
        <v>1500577.88</v>
      </c>
      <c r="E82" s="24">
        <v>36.3</v>
      </c>
      <c r="F82" s="30">
        <v>1500577.88</v>
      </c>
      <c r="G82" s="30">
        <f t="shared" si="2"/>
        <v>41338.233608815426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3"/>
    </row>
    <row r="83" spans="1:17" ht="12.75">
      <c r="A83" s="22">
        <v>10</v>
      </c>
      <c r="B83" s="23" t="s">
        <v>69</v>
      </c>
      <c r="C83" s="24">
        <v>185.2</v>
      </c>
      <c r="D83" s="30">
        <v>7655840.85</v>
      </c>
      <c r="E83" s="24">
        <v>185.2</v>
      </c>
      <c r="F83" s="30">
        <v>7655840.85</v>
      </c>
      <c r="G83" s="30">
        <f t="shared" si="2"/>
        <v>41338.23353131749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3"/>
    </row>
    <row r="84" spans="1:17" ht="12.75">
      <c r="A84" s="22">
        <v>11</v>
      </c>
      <c r="B84" s="23" t="s">
        <v>70</v>
      </c>
      <c r="C84" s="24">
        <v>81.1</v>
      </c>
      <c r="D84" s="30">
        <v>3352530.73</v>
      </c>
      <c r="E84" s="24">
        <v>81.1</v>
      </c>
      <c r="F84" s="30">
        <v>3352530.73</v>
      </c>
      <c r="G84" s="30">
        <f t="shared" si="2"/>
        <v>41338.23341553638</v>
      </c>
      <c r="H84" s="24"/>
      <c r="I84" s="24"/>
      <c r="J84" s="24"/>
      <c r="K84" s="24"/>
      <c r="L84" s="24"/>
      <c r="M84" s="24"/>
      <c r="N84" s="24"/>
      <c r="O84" s="24"/>
      <c r="P84" s="24"/>
      <c r="Q84" s="3"/>
    </row>
    <row r="85" spans="1:17" ht="12.75">
      <c r="A85" s="22">
        <v>12</v>
      </c>
      <c r="B85" s="23" t="s">
        <v>73</v>
      </c>
      <c r="C85" s="24">
        <v>121.2</v>
      </c>
      <c r="D85" s="30">
        <v>5010193.91</v>
      </c>
      <c r="E85" s="24">
        <v>121.2</v>
      </c>
      <c r="F85" s="30">
        <v>5010193.91</v>
      </c>
      <c r="G85" s="30">
        <f t="shared" si="2"/>
        <v>41338.23358085808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3"/>
    </row>
    <row r="86" spans="1:17" ht="12.75">
      <c r="A86" s="22">
        <v>13</v>
      </c>
      <c r="B86" s="23" t="s">
        <v>76</v>
      </c>
      <c r="C86" s="24">
        <v>155</v>
      </c>
      <c r="D86" s="30">
        <v>6407426.2</v>
      </c>
      <c r="E86" s="24">
        <v>155</v>
      </c>
      <c r="F86" s="30">
        <v>6407426.2</v>
      </c>
      <c r="G86" s="30">
        <f t="shared" si="2"/>
        <v>41338.2335483871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3"/>
    </row>
    <row r="87" spans="1:17" ht="12.75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  <c r="Q87" s="3"/>
    </row>
    <row r="88" spans="1:17" ht="15.75">
      <c r="A88" s="54" t="s">
        <v>118</v>
      </c>
      <c r="B88" s="54"/>
      <c r="C88" s="31">
        <f>C89+C90+C91+C92+C93+C94+C95</f>
        <v>828.1</v>
      </c>
      <c r="D88" s="31">
        <f>D89+D90+D91+D92+D93+D94+D95</f>
        <v>33810682.99999999</v>
      </c>
      <c r="E88" s="31">
        <f>E89+E90+E91+E92+E93+E94+E95</f>
        <v>828.1</v>
      </c>
      <c r="F88" s="31">
        <f>F89+F90+F91+F92+F93+F94+F95</f>
        <v>33810682.99999999</v>
      </c>
      <c r="G88" s="31">
        <f>F88/E88</f>
        <v>40829.22714647988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3"/>
    </row>
    <row r="89" spans="1:17" ht="12.75">
      <c r="A89" s="22">
        <v>1</v>
      </c>
      <c r="B89" s="23" t="s">
        <v>47</v>
      </c>
      <c r="C89" s="24">
        <v>195.1</v>
      </c>
      <c r="D89" s="30">
        <v>7965782.24</v>
      </c>
      <c r="E89" s="24">
        <v>195.1</v>
      </c>
      <c r="F89" s="30">
        <v>7965782.24</v>
      </c>
      <c r="G89" s="30">
        <f aca="true" t="shared" si="5" ref="G89:G95">F89/E89</f>
        <v>40829.22726806766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4"/>
    </row>
    <row r="90" spans="1:17" ht="12.75">
      <c r="A90" s="22">
        <v>2</v>
      </c>
      <c r="B90" s="23" t="s">
        <v>64</v>
      </c>
      <c r="C90" s="24">
        <v>170.9</v>
      </c>
      <c r="D90" s="30">
        <v>6977714.91</v>
      </c>
      <c r="E90" s="24">
        <v>170.9</v>
      </c>
      <c r="F90" s="30">
        <v>6977714.91</v>
      </c>
      <c r="G90" s="30">
        <f t="shared" si="5"/>
        <v>40829.22709186659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4"/>
    </row>
    <row r="91" spans="1:16" ht="12.75">
      <c r="A91" s="22">
        <v>3</v>
      </c>
      <c r="B91" s="23" t="s">
        <v>60</v>
      </c>
      <c r="C91" s="24">
        <v>87.6</v>
      </c>
      <c r="D91" s="30">
        <v>3576640.3</v>
      </c>
      <c r="E91" s="24">
        <v>87.6</v>
      </c>
      <c r="F91" s="30">
        <v>3576640.3</v>
      </c>
      <c r="G91" s="30">
        <f>F91/E91</f>
        <v>40829.22716894977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</row>
    <row r="92" spans="1:16" ht="12.75">
      <c r="A92" s="22">
        <v>4</v>
      </c>
      <c r="B92" s="23" t="s">
        <v>43</v>
      </c>
      <c r="C92" s="24">
        <v>80.9</v>
      </c>
      <c r="D92" s="30">
        <v>3303084.47</v>
      </c>
      <c r="E92" s="24">
        <v>80.9</v>
      </c>
      <c r="F92" s="30">
        <v>3303084.47</v>
      </c>
      <c r="G92" s="30">
        <f>F92/E92</f>
        <v>40829.22707045735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</row>
    <row r="93" spans="1:17" ht="12.75">
      <c r="A93" s="22">
        <v>5</v>
      </c>
      <c r="B93" s="23" t="s">
        <v>52</v>
      </c>
      <c r="C93" s="24">
        <v>93.6</v>
      </c>
      <c r="D93" s="30">
        <v>3821615.65</v>
      </c>
      <c r="E93" s="24">
        <v>93.6</v>
      </c>
      <c r="F93" s="30">
        <v>3821615.65</v>
      </c>
      <c r="G93" s="30">
        <f t="shared" si="5"/>
        <v>40829.22702991453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4"/>
    </row>
    <row r="94" spans="1:17" ht="12.75">
      <c r="A94" s="22">
        <v>6</v>
      </c>
      <c r="B94" s="23" t="s">
        <v>115</v>
      </c>
      <c r="C94" s="24">
        <v>122.7</v>
      </c>
      <c r="D94" s="30">
        <v>5009746.17</v>
      </c>
      <c r="E94" s="24">
        <v>122.7</v>
      </c>
      <c r="F94" s="30">
        <v>5009746.17</v>
      </c>
      <c r="G94" s="30">
        <f t="shared" si="5"/>
        <v>40829.2271393643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3"/>
    </row>
    <row r="95" spans="1:17" ht="15" customHeight="1">
      <c r="A95" s="22">
        <v>7</v>
      </c>
      <c r="B95" s="23" t="s">
        <v>125</v>
      </c>
      <c r="C95" s="24">
        <v>77.3</v>
      </c>
      <c r="D95" s="30">
        <v>3156099.26</v>
      </c>
      <c r="E95" s="24">
        <v>77.3</v>
      </c>
      <c r="F95" s="30">
        <v>3156099.26</v>
      </c>
      <c r="G95" s="30">
        <f t="shared" si="5"/>
        <v>40829.22716688227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3"/>
    </row>
    <row r="96" spans="1:17" ht="21" customHeight="1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8"/>
      <c r="Q96" s="3"/>
    </row>
    <row r="97" spans="1:17" ht="15.75">
      <c r="A97" s="54" t="s">
        <v>117</v>
      </c>
      <c r="B97" s="54"/>
      <c r="C97" s="21">
        <f>C98+C99+C100+C101</f>
        <v>0</v>
      </c>
      <c r="D97" s="29">
        <f>D98+D99+D100+D101</f>
        <v>0</v>
      </c>
      <c r="E97" s="21">
        <f>E98+E99+E100+E101</f>
        <v>0</v>
      </c>
      <c r="F97" s="29">
        <f>F98+F99+F100+F101</f>
        <v>0</v>
      </c>
      <c r="G97" s="31">
        <v>0</v>
      </c>
      <c r="H97" s="21">
        <f aca="true" t="shared" si="6" ref="H97:P97">H98+H99+H100+H101</f>
        <v>0</v>
      </c>
      <c r="I97" s="21">
        <f t="shared" si="6"/>
        <v>0</v>
      </c>
      <c r="J97" s="21">
        <f t="shared" si="6"/>
        <v>0</v>
      </c>
      <c r="K97" s="21">
        <f t="shared" si="6"/>
        <v>0</v>
      </c>
      <c r="L97" s="21">
        <f t="shared" si="6"/>
        <v>0</v>
      </c>
      <c r="M97" s="21">
        <f t="shared" si="6"/>
        <v>0</v>
      </c>
      <c r="N97" s="21">
        <f t="shared" si="6"/>
        <v>0</v>
      </c>
      <c r="O97" s="21">
        <f t="shared" si="6"/>
        <v>0</v>
      </c>
      <c r="P97" s="21">
        <f t="shared" si="6"/>
        <v>0</v>
      </c>
      <c r="Q97" s="3"/>
    </row>
    <row r="98" spans="1:16" ht="12.75">
      <c r="A98" s="22"/>
      <c r="B98" s="23"/>
      <c r="C98" s="24"/>
      <c r="D98" s="30"/>
      <c r="E98" s="24"/>
      <c r="F98" s="30"/>
      <c r="G98" s="30"/>
      <c r="H98" s="24"/>
      <c r="I98" s="24"/>
      <c r="J98" s="24"/>
      <c r="K98" s="24"/>
      <c r="L98" s="24"/>
      <c r="M98" s="24"/>
      <c r="N98" s="24"/>
      <c r="O98" s="24"/>
      <c r="P98" s="24"/>
    </row>
    <row r="99" spans="1:17" ht="12.75">
      <c r="A99" s="22"/>
      <c r="B99" s="23"/>
      <c r="C99" s="24"/>
      <c r="D99" s="30"/>
      <c r="E99" s="24"/>
      <c r="F99" s="30"/>
      <c r="G99" s="30"/>
      <c r="H99" s="24"/>
      <c r="I99" s="24"/>
      <c r="J99" s="24"/>
      <c r="K99" s="24"/>
      <c r="L99" s="24"/>
      <c r="M99" s="24"/>
      <c r="N99" s="24"/>
      <c r="O99" s="24"/>
      <c r="P99" s="24"/>
      <c r="Q99" s="3"/>
    </row>
    <row r="100" spans="1:17" ht="12.75">
      <c r="A100" s="22"/>
      <c r="B100" s="23"/>
      <c r="C100" s="24"/>
      <c r="D100" s="30"/>
      <c r="E100" s="24"/>
      <c r="F100" s="30"/>
      <c r="G100" s="30"/>
      <c r="H100" s="24"/>
      <c r="I100" s="24"/>
      <c r="J100" s="24"/>
      <c r="K100" s="24"/>
      <c r="L100" s="24"/>
      <c r="M100" s="24"/>
      <c r="N100" s="24"/>
      <c r="O100" s="24"/>
      <c r="P100" s="24"/>
      <c r="Q100" s="3"/>
    </row>
    <row r="101" spans="1:17" ht="12.75">
      <c r="A101" s="22"/>
      <c r="B101" s="23"/>
      <c r="C101" s="24"/>
      <c r="D101" s="30"/>
      <c r="E101" s="24"/>
      <c r="F101" s="30"/>
      <c r="G101" s="30"/>
      <c r="H101" s="24"/>
      <c r="I101" s="24"/>
      <c r="J101" s="24"/>
      <c r="K101" s="24"/>
      <c r="L101" s="24"/>
      <c r="M101" s="24"/>
      <c r="N101" s="24"/>
      <c r="O101" s="24"/>
      <c r="P101" s="24"/>
      <c r="Q101" s="3"/>
    </row>
  </sheetData>
  <sheetProtection/>
  <mergeCells count="40">
    <mergeCell ref="P12:P13"/>
    <mergeCell ref="O12:O13"/>
    <mergeCell ref="N11:P11"/>
    <mergeCell ref="J12:J13"/>
    <mergeCell ref="M12:M13"/>
    <mergeCell ref="N12:N13"/>
    <mergeCell ref="A6:P6"/>
    <mergeCell ref="A7:P7"/>
    <mergeCell ref="A9:P10"/>
    <mergeCell ref="H11:J11"/>
    <mergeCell ref="E11:G11"/>
    <mergeCell ref="A2:P2"/>
    <mergeCell ref="A3:P3"/>
    <mergeCell ref="A4:P4"/>
    <mergeCell ref="A5:P5"/>
    <mergeCell ref="Q9:Q10"/>
    <mergeCell ref="A11:A13"/>
    <mergeCell ref="K12:K13"/>
    <mergeCell ref="K11:M11"/>
    <mergeCell ref="Q11:Q13"/>
    <mergeCell ref="C12:C13"/>
    <mergeCell ref="E12:E13"/>
    <mergeCell ref="F12:F13"/>
    <mergeCell ref="G12:G13"/>
    <mergeCell ref="L12:L13"/>
    <mergeCell ref="A97:B97"/>
    <mergeCell ref="A18:B18"/>
    <mergeCell ref="A58:B58"/>
    <mergeCell ref="A73:B73"/>
    <mergeCell ref="A57:P57"/>
    <mergeCell ref="A96:P96"/>
    <mergeCell ref="A87:P87"/>
    <mergeCell ref="A88:B88"/>
    <mergeCell ref="A17:B17"/>
    <mergeCell ref="H12:H13"/>
    <mergeCell ref="I12:I13"/>
    <mergeCell ref="D12:D13"/>
    <mergeCell ref="B11:B13"/>
    <mergeCell ref="C11:D11"/>
    <mergeCell ref="A16:B16"/>
  </mergeCells>
  <printOptions/>
  <pageMargins left="0.75" right="0.75" top="1" bottom="1" header="0.5" footer="0.5"/>
  <pageSetup fitToHeight="2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3"/>
  <sheetViews>
    <sheetView tabSelected="1" zoomScalePageLayoutView="0" workbookViewId="0" topLeftCell="A1">
      <selection activeCell="A11" sqref="A11:T11"/>
    </sheetView>
  </sheetViews>
  <sheetFormatPr defaultColWidth="9.140625" defaultRowHeight="12.75"/>
  <cols>
    <col min="1" max="1" width="4.7109375" style="0" customWidth="1"/>
    <col min="2" max="2" width="29.8515625" style="0" customWidth="1"/>
    <col min="8" max="8" width="12.8515625" style="0" customWidth="1"/>
    <col min="14" max="14" width="9.421875" style="0" customWidth="1"/>
    <col min="20" max="20" width="8.00390625" style="0" customWidth="1"/>
  </cols>
  <sheetData>
    <row r="3" spans="1:20" ht="16.5" customHeight="1">
      <c r="A3" s="70" t="s">
        <v>94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6.5" customHeight="1">
      <c r="A4" s="70" t="s">
        <v>126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16.5" customHeight="1">
      <c r="A5" s="70" t="s">
        <v>108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16.5" customHeight="1">
      <c r="A6" s="70" t="s">
        <v>127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19.5" customHeight="1">
      <c r="A7" s="70" t="s">
        <v>109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1" ht="17.25" customHeight="1">
      <c r="A8" s="70" t="s">
        <v>110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5"/>
    </row>
    <row r="9" spans="1:21" ht="1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"/>
    </row>
    <row r="10" spans="1:21" ht="15" customHeight="1">
      <c r="A10" s="71" t="s">
        <v>128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5"/>
    </row>
    <row r="11" spans="1:21" ht="16.5" customHeight="1">
      <c r="A11" s="71" t="s">
        <v>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5"/>
    </row>
    <row r="12" spans="1:21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"/>
    </row>
    <row r="13" spans="1:21" ht="18.75">
      <c r="A13" s="73" t="s">
        <v>1</v>
      </c>
      <c r="B13" s="74" t="s">
        <v>93</v>
      </c>
      <c r="C13" s="72" t="s">
        <v>17</v>
      </c>
      <c r="D13" s="72"/>
      <c r="E13" s="72"/>
      <c r="F13" s="72"/>
      <c r="G13" s="72"/>
      <c r="H13" s="72"/>
      <c r="I13" s="72" t="s">
        <v>18</v>
      </c>
      <c r="J13" s="72"/>
      <c r="K13" s="72"/>
      <c r="L13" s="72"/>
      <c r="M13" s="72"/>
      <c r="N13" s="72"/>
      <c r="O13" s="72" t="s">
        <v>19</v>
      </c>
      <c r="P13" s="72"/>
      <c r="Q13" s="72"/>
      <c r="R13" s="72"/>
      <c r="S13" s="72"/>
      <c r="T13" s="72"/>
      <c r="U13" s="1"/>
    </row>
    <row r="14" spans="1:21" ht="18.75">
      <c r="A14" s="73"/>
      <c r="B14" s="75"/>
      <c r="C14" s="8" t="s">
        <v>20</v>
      </c>
      <c r="D14" s="8" t="s">
        <v>21</v>
      </c>
      <c r="E14" s="8" t="s">
        <v>22</v>
      </c>
      <c r="F14" s="8" t="s">
        <v>88</v>
      </c>
      <c r="G14" s="8" t="s">
        <v>89</v>
      </c>
      <c r="H14" s="8" t="s">
        <v>3</v>
      </c>
      <c r="I14" s="8" t="s">
        <v>20</v>
      </c>
      <c r="J14" s="8" t="s">
        <v>21</v>
      </c>
      <c r="K14" s="8" t="s">
        <v>23</v>
      </c>
      <c r="L14" s="8" t="s">
        <v>88</v>
      </c>
      <c r="M14" s="8" t="s">
        <v>89</v>
      </c>
      <c r="N14" s="8" t="s">
        <v>3</v>
      </c>
      <c r="O14" s="8" t="s">
        <v>20</v>
      </c>
      <c r="P14" s="8" t="s">
        <v>21</v>
      </c>
      <c r="Q14" s="8" t="s">
        <v>22</v>
      </c>
      <c r="R14" s="8" t="s">
        <v>88</v>
      </c>
      <c r="S14" s="8" t="s">
        <v>89</v>
      </c>
      <c r="T14" s="8" t="s">
        <v>3</v>
      </c>
      <c r="U14" s="1"/>
    </row>
    <row r="15" spans="1:21" ht="18.75">
      <c r="A15" s="73"/>
      <c r="B15" s="76"/>
      <c r="C15" s="9" t="s">
        <v>6</v>
      </c>
      <c r="D15" s="9" t="s">
        <v>6</v>
      </c>
      <c r="E15" s="9" t="s">
        <v>6</v>
      </c>
      <c r="F15" s="9" t="s">
        <v>6</v>
      </c>
      <c r="G15" s="9" t="s">
        <v>6</v>
      </c>
      <c r="H15" s="9" t="s">
        <v>6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7</v>
      </c>
      <c r="N15" s="9" t="s">
        <v>7</v>
      </c>
      <c r="O15" s="9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1"/>
    </row>
    <row r="16" spans="1:21" ht="18.75">
      <c r="A16" s="14">
        <v>1</v>
      </c>
      <c r="B16" s="14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1"/>
    </row>
    <row r="17" spans="1:21" ht="18.75">
      <c r="A17" s="15"/>
      <c r="B17" s="16" t="s">
        <v>96</v>
      </c>
      <c r="C17" s="11">
        <f aca="true" t="shared" si="0" ref="C17:T17">C18+C19+C20+C21+C22</f>
        <v>0</v>
      </c>
      <c r="D17" s="11">
        <f t="shared" si="0"/>
        <v>3708.2</v>
      </c>
      <c r="E17" s="11">
        <f t="shared" si="0"/>
        <v>1817.5</v>
      </c>
      <c r="F17" s="11">
        <f t="shared" si="0"/>
        <v>1369.4</v>
      </c>
      <c r="G17" s="11">
        <f t="shared" si="0"/>
        <v>828.1</v>
      </c>
      <c r="H17" s="11">
        <f t="shared" si="0"/>
        <v>7723.200000000001</v>
      </c>
      <c r="I17" s="12">
        <f t="shared" si="0"/>
        <v>0</v>
      </c>
      <c r="J17" s="12">
        <f t="shared" si="0"/>
        <v>112</v>
      </c>
      <c r="K17" s="12">
        <f t="shared" si="0"/>
        <v>48</v>
      </c>
      <c r="L17" s="12">
        <f t="shared" si="0"/>
        <v>35</v>
      </c>
      <c r="M17" s="12">
        <f t="shared" si="0"/>
        <v>21</v>
      </c>
      <c r="N17" s="12">
        <f t="shared" si="0"/>
        <v>216</v>
      </c>
      <c r="O17" s="12">
        <f t="shared" si="0"/>
        <v>0</v>
      </c>
      <c r="P17" s="12">
        <f t="shared" si="0"/>
        <v>243</v>
      </c>
      <c r="Q17" s="12">
        <f t="shared" si="0"/>
        <v>108</v>
      </c>
      <c r="R17" s="12">
        <f t="shared" si="0"/>
        <v>77</v>
      </c>
      <c r="S17" s="12">
        <f t="shared" si="0"/>
        <v>49</v>
      </c>
      <c r="T17" s="12">
        <f t="shared" si="0"/>
        <v>477</v>
      </c>
      <c r="U17" s="1"/>
    </row>
    <row r="18" spans="1:21" ht="18.75">
      <c r="A18" s="14">
        <v>1</v>
      </c>
      <c r="B18" s="17" t="s">
        <v>85</v>
      </c>
      <c r="C18" s="10">
        <v>0</v>
      </c>
      <c r="D18" s="10">
        <v>3708.2</v>
      </c>
      <c r="E18" s="10">
        <v>0</v>
      </c>
      <c r="F18" s="10">
        <v>0</v>
      </c>
      <c r="G18" s="10">
        <v>0</v>
      </c>
      <c r="H18" s="11">
        <f>D18</f>
        <v>3708.2</v>
      </c>
      <c r="I18" s="18">
        <v>0</v>
      </c>
      <c r="J18" s="18">
        <v>112</v>
      </c>
      <c r="K18" s="18">
        <v>0</v>
      </c>
      <c r="L18" s="18">
        <v>0</v>
      </c>
      <c r="M18" s="18">
        <v>0</v>
      </c>
      <c r="N18" s="12">
        <v>112</v>
      </c>
      <c r="O18" s="9">
        <v>0</v>
      </c>
      <c r="P18" s="9">
        <v>243</v>
      </c>
      <c r="Q18" s="9">
        <v>0</v>
      </c>
      <c r="R18" s="9">
        <v>0</v>
      </c>
      <c r="S18" s="9">
        <v>0</v>
      </c>
      <c r="T18" s="9">
        <f>O18+P18+Q18+R18+S18</f>
        <v>243</v>
      </c>
      <c r="U18" s="1"/>
    </row>
    <row r="19" spans="1:21" ht="19.5" customHeight="1">
      <c r="A19" s="14">
        <v>2</v>
      </c>
      <c r="B19" s="17" t="s">
        <v>86</v>
      </c>
      <c r="C19" s="10">
        <v>0</v>
      </c>
      <c r="D19" s="10">
        <v>0</v>
      </c>
      <c r="E19" s="10">
        <v>1817.5</v>
      </c>
      <c r="F19" s="10">
        <v>0</v>
      </c>
      <c r="G19" s="10">
        <v>0</v>
      </c>
      <c r="H19" s="11">
        <f>E19</f>
        <v>1817.5</v>
      </c>
      <c r="I19" s="18">
        <v>0</v>
      </c>
      <c r="J19" s="18">
        <v>0</v>
      </c>
      <c r="K19" s="18">
        <v>48</v>
      </c>
      <c r="L19" s="18">
        <v>0</v>
      </c>
      <c r="M19" s="18">
        <v>0</v>
      </c>
      <c r="N19" s="12">
        <v>48</v>
      </c>
      <c r="O19" s="9">
        <v>0</v>
      </c>
      <c r="P19" s="9">
        <v>0</v>
      </c>
      <c r="Q19" s="9">
        <v>108</v>
      </c>
      <c r="R19" s="9">
        <v>0</v>
      </c>
      <c r="S19" s="9">
        <v>0</v>
      </c>
      <c r="T19" s="9">
        <f>O19+P19+Q19+R19+S19</f>
        <v>108</v>
      </c>
      <c r="U19" s="1"/>
    </row>
    <row r="20" spans="1:21" ht="19.5" customHeight="1">
      <c r="A20" s="14">
        <v>3</v>
      </c>
      <c r="B20" s="17" t="s">
        <v>87</v>
      </c>
      <c r="C20" s="10">
        <v>0</v>
      </c>
      <c r="D20" s="10">
        <v>0</v>
      </c>
      <c r="E20" s="10">
        <v>0</v>
      </c>
      <c r="F20" s="10">
        <v>1369.4</v>
      </c>
      <c r="G20" s="10">
        <v>0</v>
      </c>
      <c r="H20" s="11">
        <f>F20</f>
        <v>1369.4</v>
      </c>
      <c r="I20" s="18">
        <v>0</v>
      </c>
      <c r="J20" s="18">
        <v>0</v>
      </c>
      <c r="K20" s="18">
        <v>0</v>
      </c>
      <c r="L20" s="18">
        <v>35</v>
      </c>
      <c r="M20" s="18">
        <v>0</v>
      </c>
      <c r="N20" s="12">
        <v>35</v>
      </c>
      <c r="O20" s="9">
        <v>0</v>
      </c>
      <c r="P20" s="9">
        <v>0</v>
      </c>
      <c r="Q20" s="9">
        <v>0</v>
      </c>
      <c r="R20" s="9">
        <v>77</v>
      </c>
      <c r="S20" s="9">
        <v>0</v>
      </c>
      <c r="T20" s="9">
        <f>O20+P20+Q20+R20+S20</f>
        <v>77</v>
      </c>
      <c r="U20" s="1"/>
    </row>
    <row r="21" spans="1:21" ht="22.5" customHeight="1">
      <c r="A21" s="14">
        <v>4</v>
      </c>
      <c r="B21" s="17" t="s">
        <v>90</v>
      </c>
      <c r="C21" s="10">
        <v>0</v>
      </c>
      <c r="D21" s="10">
        <v>0</v>
      </c>
      <c r="E21" s="10">
        <v>0</v>
      </c>
      <c r="F21" s="10">
        <v>0</v>
      </c>
      <c r="G21" s="10">
        <v>828.1</v>
      </c>
      <c r="H21" s="11">
        <f>G21</f>
        <v>828.1</v>
      </c>
      <c r="I21" s="18">
        <v>0</v>
      </c>
      <c r="J21" s="18">
        <v>0</v>
      </c>
      <c r="K21" s="18">
        <v>0</v>
      </c>
      <c r="L21" s="18">
        <v>0</v>
      </c>
      <c r="M21" s="18">
        <v>21</v>
      </c>
      <c r="N21" s="12">
        <v>21</v>
      </c>
      <c r="O21" s="9">
        <v>0</v>
      </c>
      <c r="P21" s="9">
        <v>0</v>
      </c>
      <c r="Q21" s="9">
        <v>0</v>
      </c>
      <c r="R21" s="9">
        <v>0</v>
      </c>
      <c r="S21" s="9">
        <v>49</v>
      </c>
      <c r="T21" s="9">
        <f>O21+P21+Q21+R21+S21</f>
        <v>49</v>
      </c>
      <c r="U21" s="1"/>
    </row>
    <row r="22" spans="1:21" ht="21" customHeight="1">
      <c r="A22" s="14">
        <v>5</v>
      </c>
      <c r="B22" s="17" t="s">
        <v>91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2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f>O22+P22+Q22+R22+S22</f>
        <v>0</v>
      </c>
      <c r="U22" s="1"/>
    </row>
    <row r="23" ht="12.75">
      <c r="T23" s="37" t="s">
        <v>111</v>
      </c>
    </row>
  </sheetData>
  <sheetProtection/>
  <mergeCells count="14">
    <mergeCell ref="A4:T4"/>
    <mergeCell ref="A5:T5"/>
    <mergeCell ref="A7:T7"/>
    <mergeCell ref="A6:T6"/>
    <mergeCell ref="A8:T8"/>
    <mergeCell ref="A11:T11"/>
    <mergeCell ref="A3:T3"/>
    <mergeCell ref="O13:T13"/>
    <mergeCell ref="A13:A15"/>
    <mergeCell ref="B13:B15"/>
    <mergeCell ref="C13:H13"/>
    <mergeCell ref="I13:N13"/>
    <mergeCell ref="A9:T9"/>
    <mergeCell ref="A10:T10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Бажукова</cp:lastModifiedBy>
  <cp:lastPrinted>2015-03-26T08:19:15Z</cp:lastPrinted>
  <dcterms:created xsi:type="dcterms:W3CDTF">1996-10-08T23:32:33Z</dcterms:created>
  <dcterms:modified xsi:type="dcterms:W3CDTF">2015-03-26T08:19:19Z</dcterms:modified>
  <cp:category/>
  <cp:version/>
  <cp:contentType/>
  <cp:contentStatus/>
</cp:coreProperties>
</file>