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G79" i="2" l="1"/>
  <c r="G83" i="2" s="1"/>
  <c r="F79" i="2"/>
  <c r="F83" i="2" s="1"/>
  <c r="E79" i="2"/>
  <c r="E83" i="2" s="1"/>
  <c r="D79" i="2"/>
  <c r="D82" i="2" s="1"/>
  <c r="C79" i="2"/>
  <c r="C83" i="2" s="1"/>
  <c r="B79" i="2"/>
  <c r="B83" i="2" s="1"/>
  <c r="B84" i="2" s="1"/>
  <c r="G66" i="2"/>
  <c r="G69" i="2" s="1"/>
  <c r="F66" i="2"/>
  <c r="F70" i="2" s="1"/>
  <c r="E66" i="2"/>
  <c r="E70" i="2" s="1"/>
  <c r="D66" i="2"/>
  <c r="D70" i="2" s="1"/>
  <c r="C66" i="2"/>
  <c r="C69" i="2" s="1"/>
  <c r="B66" i="2"/>
  <c r="B70" i="2" s="1"/>
  <c r="B71" i="2" s="1"/>
  <c r="G52" i="2"/>
  <c r="G56" i="2" s="1"/>
  <c r="F52" i="2"/>
  <c r="F55" i="2" s="1"/>
  <c r="E52" i="2"/>
  <c r="E56" i="2" s="1"/>
  <c r="D52" i="2"/>
  <c r="D56" i="2" s="1"/>
  <c r="C52" i="2"/>
  <c r="C56" i="2" s="1"/>
  <c r="B52" i="2"/>
  <c r="B55" i="2" s="1"/>
  <c r="G43" i="2"/>
  <c r="F43" i="2"/>
  <c r="E43" i="2"/>
  <c r="D43" i="2"/>
  <c r="C43" i="2"/>
  <c r="B43" i="2"/>
  <c r="G42" i="2"/>
  <c r="F42" i="2"/>
  <c r="E42" i="2"/>
  <c r="D42" i="2"/>
  <c r="C42" i="2"/>
  <c r="B42" i="2"/>
  <c r="G30" i="2"/>
  <c r="F30" i="2"/>
  <c r="E30" i="2"/>
  <c r="D30" i="2"/>
  <c r="C30" i="2"/>
  <c r="B30" i="2"/>
  <c r="G29" i="2"/>
  <c r="F29" i="2"/>
  <c r="E29" i="2"/>
  <c r="D29" i="2"/>
  <c r="C29" i="2"/>
  <c r="B29" i="2"/>
  <c r="G17" i="2"/>
  <c r="F17" i="2"/>
  <c r="E17" i="2"/>
  <c r="D17" i="2"/>
  <c r="C17" i="2"/>
  <c r="B17" i="2"/>
  <c r="B18" i="2" s="1"/>
  <c r="G16" i="2"/>
  <c r="F16" i="2"/>
  <c r="E16" i="2"/>
  <c r="D16" i="2"/>
  <c r="C16" i="2"/>
  <c r="B16" i="2"/>
  <c r="B32" i="2" l="1"/>
  <c r="B82" i="2"/>
  <c r="B85" i="2" s="1"/>
  <c r="D45" i="2"/>
  <c r="C82" i="2"/>
  <c r="C85" i="2" s="1"/>
  <c r="E71" i="2"/>
  <c r="F45" i="2"/>
  <c r="B45" i="2"/>
  <c r="C44" i="2"/>
  <c r="G44" i="2"/>
  <c r="C32" i="2"/>
  <c r="G32" i="2"/>
  <c r="E32" i="2"/>
  <c r="E19" i="2"/>
  <c r="F18" i="2"/>
  <c r="E18" i="2"/>
  <c r="F56" i="2"/>
  <c r="F58" i="2" s="1"/>
  <c r="E69" i="2"/>
  <c r="E72" i="2" s="1"/>
  <c r="E73" i="2" s="1"/>
  <c r="C18" i="2"/>
  <c r="G18" i="2"/>
  <c r="F69" i="2"/>
  <c r="F72" i="2" s="1"/>
  <c r="B92" i="2"/>
  <c r="F92" i="2"/>
  <c r="D93" i="2"/>
  <c r="D55" i="2"/>
  <c r="D58" i="2" s="1"/>
  <c r="F84" i="2"/>
  <c r="F82" i="2"/>
  <c r="F85" i="2" s="1"/>
  <c r="D32" i="2"/>
  <c r="C45" i="2"/>
  <c r="C46" i="2" s="1"/>
  <c r="G45" i="2"/>
  <c r="G46" i="2" s="1"/>
  <c r="E44" i="2"/>
  <c r="E55" i="2"/>
  <c r="E58" i="2" s="1"/>
  <c r="B69" i="2"/>
  <c r="B72" i="2" s="1"/>
  <c r="G82" i="2"/>
  <c r="G85" i="2" s="1"/>
  <c r="C19" i="2"/>
  <c r="G19" i="2"/>
  <c r="E31" i="2"/>
  <c r="E33" i="2" s="1"/>
  <c r="B31" i="2"/>
  <c r="F31" i="2"/>
  <c r="F32" i="2"/>
  <c r="E45" i="2"/>
  <c r="F71" i="2"/>
  <c r="C84" i="2"/>
  <c r="G84" i="2"/>
  <c r="C93" i="2"/>
  <c r="C92" i="2"/>
  <c r="G92" i="2"/>
  <c r="E93" i="2"/>
  <c r="C70" i="2"/>
  <c r="D83" i="2"/>
  <c r="G93" i="2"/>
  <c r="D92" i="2"/>
  <c r="B93" i="2"/>
  <c r="F93" i="2"/>
  <c r="D31" i="2"/>
  <c r="B56" i="2"/>
  <c r="D71" i="2"/>
  <c r="G70" i="2"/>
  <c r="G71" i="2" s="1"/>
  <c r="E84" i="2"/>
  <c r="E92" i="2"/>
  <c r="D18" i="2"/>
  <c r="B19" i="2"/>
  <c r="F19" i="2"/>
  <c r="C31" i="2"/>
  <c r="G31" i="2"/>
  <c r="B44" i="2"/>
  <c r="F44" i="2"/>
  <c r="C55" i="2"/>
  <c r="C58" i="2" s="1"/>
  <c r="G55" i="2"/>
  <c r="G58" i="2" s="1"/>
  <c r="D69" i="2"/>
  <c r="D72" i="2" s="1"/>
  <c r="E82" i="2"/>
  <c r="E85" i="2" s="1"/>
  <c r="D19" i="2"/>
  <c r="D44" i="2"/>
  <c r="D46" i="2" l="1"/>
  <c r="G33" i="2"/>
  <c r="C33" i="2"/>
  <c r="F20" i="2"/>
  <c r="G72" i="2"/>
  <c r="G73" i="2" s="1"/>
  <c r="F86" i="2"/>
  <c r="F57" i="2"/>
  <c r="F59" i="2" s="1"/>
  <c r="B95" i="2"/>
  <c r="B94" i="2"/>
  <c r="G86" i="2"/>
  <c r="F73" i="2"/>
  <c r="F46" i="2"/>
  <c r="E46" i="2"/>
  <c r="D94" i="2"/>
  <c r="F95" i="2"/>
  <c r="F33" i="2"/>
  <c r="E95" i="2"/>
  <c r="E20" i="2"/>
  <c r="C95" i="2"/>
  <c r="C20" i="2"/>
  <c r="C86" i="2"/>
  <c r="D95" i="2"/>
  <c r="G20" i="2"/>
  <c r="D73" i="2"/>
  <c r="D33" i="2"/>
  <c r="B57" i="2"/>
  <c r="B58" i="2"/>
  <c r="C71" i="2"/>
  <c r="C72" i="2"/>
  <c r="C94" i="2"/>
  <c r="D57" i="2"/>
  <c r="D20" i="2"/>
  <c r="G57" i="2"/>
  <c r="G59" i="2" s="1"/>
  <c r="G94" i="2"/>
  <c r="E94" i="2"/>
  <c r="E86" i="2"/>
  <c r="C57" i="2"/>
  <c r="C59" i="2" s="1"/>
  <c r="F94" i="2"/>
  <c r="D84" i="2"/>
  <c r="D85" i="2"/>
  <c r="E57" i="2"/>
  <c r="E59" i="2" s="1"/>
  <c r="G95" i="2"/>
  <c r="D59" i="2"/>
  <c r="E96" i="2" l="1"/>
  <c r="D96" i="2"/>
  <c r="F96" i="2"/>
  <c r="C96" i="2"/>
  <c r="D86" i="2"/>
  <c r="C73" i="2"/>
  <c r="G96" i="2"/>
</calcChain>
</file>

<file path=xl/sharedStrings.xml><?xml version="1.0" encoding="utf-8"?>
<sst xmlns="http://schemas.openxmlformats.org/spreadsheetml/2006/main" count="78" uniqueCount="30">
  <si>
    <t>2013 год факт</t>
  </si>
  <si>
    <t>2015 год</t>
  </si>
  <si>
    <t>2016 год</t>
  </si>
  <si>
    <t>2017 год</t>
  </si>
  <si>
    <t>2018 год</t>
  </si>
  <si>
    <t>Исходные данные:</t>
  </si>
  <si>
    <t>Заработная плата, руб.</t>
  </si>
  <si>
    <t>Численность обучающихся, тыс. чел.</t>
  </si>
  <si>
    <t>Соотношение численности обучающихся в расчете на 1 педагогического работника, чел.</t>
  </si>
  <si>
    <t>ФОТ (с начислениями) без оптимизации, млн. руб.</t>
  </si>
  <si>
    <t>ФОТ (с начислениями) с оптимизацией, млн. руб.</t>
  </si>
  <si>
    <t>Экономия за счет оптимизации в % к приросту ФОТ</t>
  </si>
  <si>
    <t>Итого по указанным категориям</t>
  </si>
  <si>
    <t>2014 год факт</t>
  </si>
  <si>
    <t>Педагогические работники дошкольных образовательных учреждений *</t>
  </si>
  <si>
    <t>Прирост ФОТ с учетом оптимизации по сравнению с 2013 г., млн. руб.</t>
  </si>
  <si>
    <t>Экономия за счет оптимизации в денежном эквиваленте, млн. руб.</t>
  </si>
  <si>
    <t xml:space="preserve">Педагогические работники общеобразовательных учреждений </t>
  </si>
  <si>
    <t>Преподаватели образовательных учреждений дополнительного образования (всего)</t>
  </si>
  <si>
    <t>Численность детей в возрасте от 5 до 18 лет, тыс. чел.</t>
  </si>
  <si>
    <t>Соотношение численности детей в возрасте от 5 до 18 лет в расчете на 1 педагогического работника, чел.</t>
  </si>
  <si>
    <t>Педагогические работники учреждений дополнительного образования детей в сфере образования</t>
  </si>
  <si>
    <t>Педагогические работники учреждений дополнительного образования детей в сфере культуры</t>
  </si>
  <si>
    <t>Педагогические работники учреждений дополнительного образования детей в сфере спорта</t>
  </si>
  <si>
    <t>Расчет объема финансовых средств, полученнных за счет оптимизационных мероприятий в системе образования муниципального района "Княжпогостский"</t>
  </si>
  <si>
    <t>Утверждены</t>
  </si>
  <si>
    <t>распоряжением администрации</t>
  </si>
  <si>
    <t>муниципального района "Княжпогостский"</t>
  </si>
  <si>
    <t>(приложение №6)</t>
  </si>
  <si>
    <t>от 15 мая 2015 года №117-р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</si>
</sst>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Font="1" applyFill="1" applyBorder="1" applyAlignment="1">
      <alignment horizontal="center"/>
    </xf>
    <xf numFmtId="9" fontId="0" fillId="0" borderId="3" xfId="0" applyNumberFormat="1" applyFont="1" applyFill="1" applyBorder="1" applyAlignment="1">
      <alignment horizontal="center"/>
    </xf>
    <xf numFmtId="9" fontId="0" fillId="0" borderId="4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9" fontId="6" fillId="0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/>
    <xf numFmtId="2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/>
    <xf numFmtId="3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/>
    <xf numFmtId="0" fontId="0" fillId="0" borderId="5" xfId="0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left"/>
    </xf>
    <xf numFmtId="0" fontId="7" fillId="0" borderId="0" xfId="0" applyFont="1" applyFill="1" applyAlignment="1">
      <alignment horizontal="right"/>
    </xf>
    <xf numFmtId="164" fontId="0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abSelected="1" topLeftCell="A40" zoomScaleNormal="100" workbookViewId="0">
      <selection activeCell="A15" sqref="A15"/>
    </sheetView>
  </sheetViews>
  <sheetFormatPr defaultRowHeight="14.4" x14ac:dyDescent="0.3"/>
  <cols>
    <col min="1" max="1" width="88.33203125" style="7" customWidth="1"/>
    <col min="2" max="6" width="15.33203125" style="7" customWidth="1"/>
    <col min="7" max="7" width="15.33203125" style="8" customWidth="1"/>
    <col min="8" max="8" width="17.33203125" style="7" bestFit="1" customWidth="1"/>
    <col min="9" max="9" width="20.88671875" style="7" customWidth="1"/>
    <col min="10" max="256" width="8.88671875" style="7"/>
    <col min="257" max="257" width="88.33203125" style="7" customWidth="1"/>
    <col min="258" max="263" width="15.33203125" style="7" customWidth="1"/>
    <col min="264" max="264" width="17.33203125" style="7" bestFit="1" customWidth="1"/>
    <col min="265" max="265" width="20.88671875" style="7" customWidth="1"/>
    <col min="266" max="512" width="8.88671875" style="7"/>
    <col min="513" max="513" width="88.33203125" style="7" customWidth="1"/>
    <col min="514" max="519" width="15.33203125" style="7" customWidth="1"/>
    <col min="520" max="520" width="17.33203125" style="7" bestFit="1" customWidth="1"/>
    <col min="521" max="521" width="20.88671875" style="7" customWidth="1"/>
    <col min="522" max="768" width="8.88671875" style="7"/>
    <col min="769" max="769" width="88.33203125" style="7" customWidth="1"/>
    <col min="770" max="775" width="15.33203125" style="7" customWidth="1"/>
    <col min="776" max="776" width="17.33203125" style="7" bestFit="1" customWidth="1"/>
    <col min="777" max="777" width="20.88671875" style="7" customWidth="1"/>
    <col min="778" max="1024" width="8.88671875" style="7"/>
    <col min="1025" max="1025" width="88.33203125" style="7" customWidth="1"/>
    <col min="1026" max="1031" width="15.33203125" style="7" customWidth="1"/>
    <col min="1032" max="1032" width="17.33203125" style="7" bestFit="1" customWidth="1"/>
    <col min="1033" max="1033" width="20.88671875" style="7" customWidth="1"/>
    <col min="1034" max="1280" width="8.88671875" style="7"/>
    <col min="1281" max="1281" width="88.33203125" style="7" customWidth="1"/>
    <col min="1282" max="1287" width="15.33203125" style="7" customWidth="1"/>
    <col min="1288" max="1288" width="17.33203125" style="7" bestFit="1" customWidth="1"/>
    <col min="1289" max="1289" width="20.88671875" style="7" customWidth="1"/>
    <col min="1290" max="1536" width="8.88671875" style="7"/>
    <col min="1537" max="1537" width="88.33203125" style="7" customWidth="1"/>
    <col min="1538" max="1543" width="15.33203125" style="7" customWidth="1"/>
    <col min="1544" max="1544" width="17.33203125" style="7" bestFit="1" customWidth="1"/>
    <col min="1545" max="1545" width="20.88671875" style="7" customWidth="1"/>
    <col min="1546" max="1792" width="8.88671875" style="7"/>
    <col min="1793" max="1793" width="88.33203125" style="7" customWidth="1"/>
    <col min="1794" max="1799" width="15.33203125" style="7" customWidth="1"/>
    <col min="1800" max="1800" width="17.33203125" style="7" bestFit="1" customWidth="1"/>
    <col min="1801" max="1801" width="20.88671875" style="7" customWidth="1"/>
    <col min="1802" max="2048" width="8.88671875" style="7"/>
    <col min="2049" max="2049" width="88.33203125" style="7" customWidth="1"/>
    <col min="2050" max="2055" width="15.33203125" style="7" customWidth="1"/>
    <col min="2056" max="2056" width="17.33203125" style="7" bestFit="1" customWidth="1"/>
    <col min="2057" max="2057" width="20.88671875" style="7" customWidth="1"/>
    <col min="2058" max="2304" width="8.88671875" style="7"/>
    <col min="2305" max="2305" width="88.33203125" style="7" customWidth="1"/>
    <col min="2306" max="2311" width="15.33203125" style="7" customWidth="1"/>
    <col min="2312" max="2312" width="17.33203125" style="7" bestFit="1" customWidth="1"/>
    <col min="2313" max="2313" width="20.88671875" style="7" customWidth="1"/>
    <col min="2314" max="2560" width="8.88671875" style="7"/>
    <col min="2561" max="2561" width="88.33203125" style="7" customWidth="1"/>
    <col min="2562" max="2567" width="15.33203125" style="7" customWidth="1"/>
    <col min="2568" max="2568" width="17.33203125" style="7" bestFit="1" customWidth="1"/>
    <col min="2569" max="2569" width="20.88671875" style="7" customWidth="1"/>
    <col min="2570" max="2816" width="8.88671875" style="7"/>
    <col min="2817" max="2817" width="88.33203125" style="7" customWidth="1"/>
    <col min="2818" max="2823" width="15.33203125" style="7" customWidth="1"/>
    <col min="2824" max="2824" width="17.33203125" style="7" bestFit="1" customWidth="1"/>
    <col min="2825" max="2825" width="20.88671875" style="7" customWidth="1"/>
    <col min="2826" max="3072" width="8.88671875" style="7"/>
    <col min="3073" max="3073" width="88.33203125" style="7" customWidth="1"/>
    <col min="3074" max="3079" width="15.33203125" style="7" customWidth="1"/>
    <col min="3080" max="3080" width="17.33203125" style="7" bestFit="1" customWidth="1"/>
    <col min="3081" max="3081" width="20.88671875" style="7" customWidth="1"/>
    <col min="3082" max="3328" width="8.88671875" style="7"/>
    <col min="3329" max="3329" width="88.33203125" style="7" customWidth="1"/>
    <col min="3330" max="3335" width="15.33203125" style="7" customWidth="1"/>
    <col min="3336" max="3336" width="17.33203125" style="7" bestFit="1" customWidth="1"/>
    <col min="3337" max="3337" width="20.88671875" style="7" customWidth="1"/>
    <col min="3338" max="3584" width="8.88671875" style="7"/>
    <col min="3585" max="3585" width="88.33203125" style="7" customWidth="1"/>
    <col min="3586" max="3591" width="15.33203125" style="7" customWidth="1"/>
    <col min="3592" max="3592" width="17.33203125" style="7" bestFit="1" customWidth="1"/>
    <col min="3593" max="3593" width="20.88671875" style="7" customWidth="1"/>
    <col min="3594" max="3840" width="8.88671875" style="7"/>
    <col min="3841" max="3841" width="88.33203125" style="7" customWidth="1"/>
    <col min="3842" max="3847" width="15.33203125" style="7" customWidth="1"/>
    <col min="3848" max="3848" width="17.33203125" style="7" bestFit="1" customWidth="1"/>
    <col min="3849" max="3849" width="20.88671875" style="7" customWidth="1"/>
    <col min="3850" max="4096" width="8.88671875" style="7"/>
    <col min="4097" max="4097" width="88.33203125" style="7" customWidth="1"/>
    <col min="4098" max="4103" width="15.33203125" style="7" customWidth="1"/>
    <col min="4104" max="4104" width="17.33203125" style="7" bestFit="1" customWidth="1"/>
    <col min="4105" max="4105" width="20.88671875" style="7" customWidth="1"/>
    <col min="4106" max="4352" width="8.88671875" style="7"/>
    <col min="4353" max="4353" width="88.33203125" style="7" customWidth="1"/>
    <col min="4354" max="4359" width="15.33203125" style="7" customWidth="1"/>
    <col min="4360" max="4360" width="17.33203125" style="7" bestFit="1" customWidth="1"/>
    <col min="4361" max="4361" width="20.88671875" style="7" customWidth="1"/>
    <col min="4362" max="4608" width="8.88671875" style="7"/>
    <col min="4609" max="4609" width="88.33203125" style="7" customWidth="1"/>
    <col min="4610" max="4615" width="15.33203125" style="7" customWidth="1"/>
    <col min="4616" max="4616" width="17.33203125" style="7" bestFit="1" customWidth="1"/>
    <col min="4617" max="4617" width="20.88671875" style="7" customWidth="1"/>
    <col min="4618" max="4864" width="8.88671875" style="7"/>
    <col min="4865" max="4865" width="88.33203125" style="7" customWidth="1"/>
    <col min="4866" max="4871" width="15.33203125" style="7" customWidth="1"/>
    <col min="4872" max="4872" width="17.33203125" style="7" bestFit="1" customWidth="1"/>
    <col min="4873" max="4873" width="20.88671875" style="7" customWidth="1"/>
    <col min="4874" max="5120" width="8.88671875" style="7"/>
    <col min="5121" max="5121" width="88.33203125" style="7" customWidth="1"/>
    <col min="5122" max="5127" width="15.33203125" style="7" customWidth="1"/>
    <col min="5128" max="5128" width="17.33203125" style="7" bestFit="1" customWidth="1"/>
    <col min="5129" max="5129" width="20.88671875" style="7" customWidth="1"/>
    <col min="5130" max="5376" width="8.88671875" style="7"/>
    <col min="5377" max="5377" width="88.33203125" style="7" customWidth="1"/>
    <col min="5378" max="5383" width="15.33203125" style="7" customWidth="1"/>
    <col min="5384" max="5384" width="17.33203125" style="7" bestFit="1" customWidth="1"/>
    <col min="5385" max="5385" width="20.88671875" style="7" customWidth="1"/>
    <col min="5386" max="5632" width="8.88671875" style="7"/>
    <col min="5633" max="5633" width="88.33203125" style="7" customWidth="1"/>
    <col min="5634" max="5639" width="15.33203125" style="7" customWidth="1"/>
    <col min="5640" max="5640" width="17.33203125" style="7" bestFit="1" customWidth="1"/>
    <col min="5641" max="5641" width="20.88671875" style="7" customWidth="1"/>
    <col min="5642" max="5888" width="8.88671875" style="7"/>
    <col min="5889" max="5889" width="88.33203125" style="7" customWidth="1"/>
    <col min="5890" max="5895" width="15.33203125" style="7" customWidth="1"/>
    <col min="5896" max="5896" width="17.33203125" style="7" bestFit="1" customWidth="1"/>
    <col min="5897" max="5897" width="20.88671875" style="7" customWidth="1"/>
    <col min="5898" max="6144" width="8.88671875" style="7"/>
    <col min="6145" max="6145" width="88.33203125" style="7" customWidth="1"/>
    <col min="6146" max="6151" width="15.33203125" style="7" customWidth="1"/>
    <col min="6152" max="6152" width="17.33203125" style="7" bestFit="1" customWidth="1"/>
    <col min="6153" max="6153" width="20.88671875" style="7" customWidth="1"/>
    <col min="6154" max="6400" width="8.88671875" style="7"/>
    <col min="6401" max="6401" width="88.33203125" style="7" customWidth="1"/>
    <col min="6402" max="6407" width="15.33203125" style="7" customWidth="1"/>
    <col min="6408" max="6408" width="17.33203125" style="7" bestFit="1" customWidth="1"/>
    <col min="6409" max="6409" width="20.88671875" style="7" customWidth="1"/>
    <col min="6410" max="6656" width="8.88671875" style="7"/>
    <col min="6657" max="6657" width="88.33203125" style="7" customWidth="1"/>
    <col min="6658" max="6663" width="15.33203125" style="7" customWidth="1"/>
    <col min="6664" max="6664" width="17.33203125" style="7" bestFit="1" customWidth="1"/>
    <col min="6665" max="6665" width="20.88671875" style="7" customWidth="1"/>
    <col min="6666" max="6912" width="8.88671875" style="7"/>
    <col min="6913" max="6913" width="88.33203125" style="7" customWidth="1"/>
    <col min="6914" max="6919" width="15.33203125" style="7" customWidth="1"/>
    <col min="6920" max="6920" width="17.33203125" style="7" bestFit="1" customWidth="1"/>
    <col min="6921" max="6921" width="20.88671875" style="7" customWidth="1"/>
    <col min="6922" max="7168" width="8.88671875" style="7"/>
    <col min="7169" max="7169" width="88.33203125" style="7" customWidth="1"/>
    <col min="7170" max="7175" width="15.33203125" style="7" customWidth="1"/>
    <col min="7176" max="7176" width="17.33203125" style="7" bestFit="1" customWidth="1"/>
    <col min="7177" max="7177" width="20.88671875" style="7" customWidth="1"/>
    <col min="7178" max="7424" width="8.88671875" style="7"/>
    <col min="7425" max="7425" width="88.33203125" style="7" customWidth="1"/>
    <col min="7426" max="7431" width="15.33203125" style="7" customWidth="1"/>
    <col min="7432" max="7432" width="17.33203125" style="7" bestFit="1" customWidth="1"/>
    <col min="7433" max="7433" width="20.88671875" style="7" customWidth="1"/>
    <col min="7434" max="7680" width="8.88671875" style="7"/>
    <col min="7681" max="7681" width="88.33203125" style="7" customWidth="1"/>
    <col min="7682" max="7687" width="15.33203125" style="7" customWidth="1"/>
    <col min="7688" max="7688" width="17.33203125" style="7" bestFit="1" customWidth="1"/>
    <col min="7689" max="7689" width="20.88671875" style="7" customWidth="1"/>
    <col min="7690" max="7936" width="8.88671875" style="7"/>
    <col min="7937" max="7937" width="88.33203125" style="7" customWidth="1"/>
    <col min="7938" max="7943" width="15.33203125" style="7" customWidth="1"/>
    <col min="7944" max="7944" width="17.33203125" style="7" bestFit="1" customWidth="1"/>
    <col min="7945" max="7945" width="20.88671875" style="7" customWidth="1"/>
    <col min="7946" max="8192" width="8.88671875" style="7"/>
    <col min="8193" max="8193" width="88.33203125" style="7" customWidth="1"/>
    <col min="8194" max="8199" width="15.33203125" style="7" customWidth="1"/>
    <col min="8200" max="8200" width="17.33203125" style="7" bestFit="1" customWidth="1"/>
    <col min="8201" max="8201" width="20.88671875" style="7" customWidth="1"/>
    <col min="8202" max="8448" width="8.88671875" style="7"/>
    <col min="8449" max="8449" width="88.33203125" style="7" customWidth="1"/>
    <col min="8450" max="8455" width="15.33203125" style="7" customWidth="1"/>
    <col min="8456" max="8456" width="17.33203125" style="7" bestFit="1" customWidth="1"/>
    <col min="8457" max="8457" width="20.88671875" style="7" customWidth="1"/>
    <col min="8458" max="8704" width="8.88671875" style="7"/>
    <col min="8705" max="8705" width="88.33203125" style="7" customWidth="1"/>
    <col min="8706" max="8711" width="15.33203125" style="7" customWidth="1"/>
    <col min="8712" max="8712" width="17.33203125" style="7" bestFit="1" customWidth="1"/>
    <col min="8713" max="8713" width="20.88671875" style="7" customWidth="1"/>
    <col min="8714" max="8960" width="8.88671875" style="7"/>
    <col min="8961" max="8961" width="88.33203125" style="7" customWidth="1"/>
    <col min="8962" max="8967" width="15.33203125" style="7" customWidth="1"/>
    <col min="8968" max="8968" width="17.33203125" style="7" bestFit="1" customWidth="1"/>
    <col min="8969" max="8969" width="20.88671875" style="7" customWidth="1"/>
    <col min="8970" max="9216" width="8.88671875" style="7"/>
    <col min="9217" max="9217" width="88.33203125" style="7" customWidth="1"/>
    <col min="9218" max="9223" width="15.33203125" style="7" customWidth="1"/>
    <col min="9224" max="9224" width="17.33203125" style="7" bestFit="1" customWidth="1"/>
    <col min="9225" max="9225" width="20.88671875" style="7" customWidth="1"/>
    <col min="9226" max="9472" width="8.88671875" style="7"/>
    <col min="9473" max="9473" width="88.33203125" style="7" customWidth="1"/>
    <col min="9474" max="9479" width="15.33203125" style="7" customWidth="1"/>
    <col min="9480" max="9480" width="17.33203125" style="7" bestFit="1" customWidth="1"/>
    <col min="9481" max="9481" width="20.88671875" style="7" customWidth="1"/>
    <col min="9482" max="9728" width="8.88671875" style="7"/>
    <col min="9729" max="9729" width="88.33203125" style="7" customWidth="1"/>
    <col min="9730" max="9735" width="15.33203125" style="7" customWidth="1"/>
    <col min="9736" max="9736" width="17.33203125" style="7" bestFit="1" customWidth="1"/>
    <col min="9737" max="9737" width="20.88671875" style="7" customWidth="1"/>
    <col min="9738" max="9984" width="8.88671875" style="7"/>
    <col min="9985" max="9985" width="88.33203125" style="7" customWidth="1"/>
    <col min="9986" max="9991" width="15.33203125" style="7" customWidth="1"/>
    <col min="9992" max="9992" width="17.33203125" style="7" bestFit="1" customWidth="1"/>
    <col min="9993" max="9993" width="20.88671875" style="7" customWidth="1"/>
    <col min="9994" max="10240" width="8.88671875" style="7"/>
    <col min="10241" max="10241" width="88.33203125" style="7" customWidth="1"/>
    <col min="10242" max="10247" width="15.33203125" style="7" customWidth="1"/>
    <col min="10248" max="10248" width="17.33203125" style="7" bestFit="1" customWidth="1"/>
    <col min="10249" max="10249" width="20.88671875" style="7" customWidth="1"/>
    <col min="10250" max="10496" width="8.88671875" style="7"/>
    <col min="10497" max="10497" width="88.33203125" style="7" customWidth="1"/>
    <col min="10498" max="10503" width="15.33203125" style="7" customWidth="1"/>
    <col min="10504" max="10504" width="17.33203125" style="7" bestFit="1" customWidth="1"/>
    <col min="10505" max="10505" width="20.88671875" style="7" customWidth="1"/>
    <col min="10506" max="10752" width="8.88671875" style="7"/>
    <col min="10753" max="10753" width="88.33203125" style="7" customWidth="1"/>
    <col min="10754" max="10759" width="15.33203125" style="7" customWidth="1"/>
    <col min="10760" max="10760" width="17.33203125" style="7" bestFit="1" customWidth="1"/>
    <col min="10761" max="10761" width="20.88671875" style="7" customWidth="1"/>
    <col min="10762" max="11008" width="8.88671875" style="7"/>
    <col min="11009" max="11009" width="88.33203125" style="7" customWidth="1"/>
    <col min="11010" max="11015" width="15.33203125" style="7" customWidth="1"/>
    <col min="11016" max="11016" width="17.33203125" style="7" bestFit="1" customWidth="1"/>
    <col min="11017" max="11017" width="20.88671875" style="7" customWidth="1"/>
    <col min="11018" max="11264" width="8.88671875" style="7"/>
    <col min="11265" max="11265" width="88.33203125" style="7" customWidth="1"/>
    <col min="11266" max="11271" width="15.33203125" style="7" customWidth="1"/>
    <col min="11272" max="11272" width="17.33203125" style="7" bestFit="1" customWidth="1"/>
    <col min="11273" max="11273" width="20.88671875" style="7" customWidth="1"/>
    <col min="11274" max="11520" width="8.88671875" style="7"/>
    <col min="11521" max="11521" width="88.33203125" style="7" customWidth="1"/>
    <col min="11522" max="11527" width="15.33203125" style="7" customWidth="1"/>
    <col min="11528" max="11528" width="17.33203125" style="7" bestFit="1" customWidth="1"/>
    <col min="11529" max="11529" width="20.88671875" style="7" customWidth="1"/>
    <col min="11530" max="11776" width="8.88671875" style="7"/>
    <col min="11777" max="11777" width="88.33203125" style="7" customWidth="1"/>
    <col min="11778" max="11783" width="15.33203125" style="7" customWidth="1"/>
    <col min="11784" max="11784" width="17.33203125" style="7" bestFit="1" customWidth="1"/>
    <col min="11785" max="11785" width="20.88671875" style="7" customWidth="1"/>
    <col min="11786" max="12032" width="8.88671875" style="7"/>
    <col min="12033" max="12033" width="88.33203125" style="7" customWidth="1"/>
    <col min="12034" max="12039" width="15.33203125" style="7" customWidth="1"/>
    <col min="12040" max="12040" width="17.33203125" style="7" bestFit="1" customWidth="1"/>
    <col min="12041" max="12041" width="20.88671875" style="7" customWidth="1"/>
    <col min="12042" max="12288" width="8.88671875" style="7"/>
    <col min="12289" max="12289" width="88.33203125" style="7" customWidth="1"/>
    <col min="12290" max="12295" width="15.33203125" style="7" customWidth="1"/>
    <col min="12296" max="12296" width="17.33203125" style="7" bestFit="1" customWidth="1"/>
    <col min="12297" max="12297" width="20.88671875" style="7" customWidth="1"/>
    <col min="12298" max="12544" width="8.88671875" style="7"/>
    <col min="12545" max="12545" width="88.33203125" style="7" customWidth="1"/>
    <col min="12546" max="12551" width="15.33203125" style="7" customWidth="1"/>
    <col min="12552" max="12552" width="17.33203125" style="7" bestFit="1" customWidth="1"/>
    <col min="12553" max="12553" width="20.88671875" style="7" customWidth="1"/>
    <col min="12554" max="12800" width="8.88671875" style="7"/>
    <col min="12801" max="12801" width="88.33203125" style="7" customWidth="1"/>
    <col min="12802" max="12807" width="15.33203125" style="7" customWidth="1"/>
    <col min="12808" max="12808" width="17.33203125" style="7" bestFit="1" customWidth="1"/>
    <col min="12809" max="12809" width="20.88671875" style="7" customWidth="1"/>
    <col min="12810" max="13056" width="8.88671875" style="7"/>
    <col min="13057" max="13057" width="88.33203125" style="7" customWidth="1"/>
    <col min="13058" max="13063" width="15.33203125" style="7" customWidth="1"/>
    <col min="13064" max="13064" width="17.33203125" style="7" bestFit="1" customWidth="1"/>
    <col min="13065" max="13065" width="20.88671875" style="7" customWidth="1"/>
    <col min="13066" max="13312" width="8.88671875" style="7"/>
    <col min="13313" max="13313" width="88.33203125" style="7" customWidth="1"/>
    <col min="13314" max="13319" width="15.33203125" style="7" customWidth="1"/>
    <col min="13320" max="13320" width="17.33203125" style="7" bestFit="1" customWidth="1"/>
    <col min="13321" max="13321" width="20.88671875" style="7" customWidth="1"/>
    <col min="13322" max="13568" width="8.88671875" style="7"/>
    <col min="13569" max="13569" width="88.33203125" style="7" customWidth="1"/>
    <col min="13570" max="13575" width="15.33203125" style="7" customWidth="1"/>
    <col min="13576" max="13576" width="17.33203125" style="7" bestFit="1" customWidth="1"/>
    <col min="13577" max="13577" width="20.88671875" style="7" customWidth="1"/>
    <col min="13578" max="13824" width="8.88671875" style="7"/>
    <col min="13825" max="13825" width="88.33203125" style="7" customWidth="1"/>
    <col min="13826" max="13831" width="15.33203125" style="7" customWidth="1"/>
    <col min="13832" max="13832" width="17.33203125" style="7" bestFit="1" customWidth="1"/>
    <col min="13833" max="13833" width="20.88671875" style="7" customWidth="1"/>
    <col min="13834" max="14080" width="8.88671875" style="7"/>
    <col min="14081" max="14081" width="88.33203125" style="7" customWidth="1"/>
    <col min="14082" max="14087" width="15.33203125" style="7" customWidth="1"/>
    <col min="14088" max="14088" width="17.33203125" style="7" bestFit="1" customWidth="1"/>
    <col min="14089" max="14089" width="20.88671875" style="7" customWidth="1"/>
    <col min="14090" max="14336" width="8.88671875" style="7"/>
    <col min="14337" max="14337" width="88.33203125" style="7" customWidth="1"/>
    <col min="14338" max="14343" width="15.33203125" style="7" customWidth="1"/>
    <col min="14344" max="14344" width="17.33203125" style="7" bestFit="1" customWidth="1"/>
    <col min="14345" max="14345" width="20.88671875" style="7" customWidth="1"/>
    <col min="14346" max="14592" width="8.88671875" style="7"/>
    <col min="14593" max="14593" width="88.33203125" style="7" customWidth="1"/>
    <col min="14594" max="14599" width="15.33203125" style="7" customWidth="1"/>
    <col min="14600" max="14600" width="17.33203125" style="7" bestFit="1" customWidth="1"/>
    <col min="14601" max="14601" width="20.88671875" style="7" customWidth="1"/>
    <col min="14602" max="14848" width="8.88671875" style="7"/>
    <col min="14849" max="14849" width="88.33203125" style="7" customWidth="1"/>
    <col min="14850" max="14855" width="15.33203125" style="7" customWidth="1"/>
    <col min="14856" max="14856" width="17.33203125" style="7" bestFit="1" customWidth="1"/>
    <col min="14857" max="14857" width="20.88671875" style="7" customWidth="1"/>
    <col min="14858" max="15104" width="8.88671875" style="7"/>
    <col min="15105" max="15105" width="88.33203125" style="7" customWidth="1"/>
    <col min="15106" max="15111" width="15.33203125" style="7" customWidth="1"/>
    <col min="15112" max="15112" width="17.33203125" style="7" bestFit="1" customWidth="1"/>
    <col min="15113" max="15113" width="20.88671875" style="7" customWidth="1"/>
    <col min="15114" max="15360" width="8.88671875" style="7"/>
    <col min="15361" max="15361" width="88.33203125" style="7" customWidth="1"/>
    <col min="15362" max="15367" width="15.33203125" style="7" customWidth="1"/>
    <col min="15368" max="15368" width="17.33203125" style="7" bestFit="1" customWidth="1"/>
    <col min="15369" max="15369" width="20.88671875" style="7" customWidth="1"/>
    <col min="15370" max="15616" width="8.88671875" style="7"/>
    <col min="15617" max="15617" width="88.33203125" style="7" customWidth="1"/>
    <col min="15618" max="15623" width="15.33203125" style="7" customWidth="1"/>
    <col min="15624" max="15624" width="17.33203125" style="7" bestFit="1" customWidth="1"/>
    <col min="15625" max="15625" width="20.88671875" style="7" customWidth="1"/>
    <col min="15626" max="15872" width="8.88671875" style="7"/>
    <col min="15873" max="15873" width="88.33203125" style="7" customWidth="1"/>
    <col min="15874" max="15879" width="15.33203125" style="7" customWidth="1"/>
    <col min="15880" max="15880" width="17.33203125" style="7" bestFit="1" customWidth="1"/>
    <col min="15881" max="15881" width="20.88671875" style="7" customWidth="1"/>
    <col min="15882" max="16128" width="8.88671875" style="7"/>
    <col min="16129" max="16129" width="88.33203125" style="7" customWidth="1"/>
    <col min="16130" max="16135" width="15.33203125" style="7" customWidth="1"/>
    <col min="16136" max="16136" width="17.33203125" style="7" bestFit="1" customWidth="1"/>
    <col min="16137" max="16137" width="20.88671875" style="7" customWidth="1"/>
    <col min="16138" max="16384" width="8.88671875" style="7"/>
  </cols>
  <sheetData>
    <row r="1" spans="1:7" x14ac:dyDescent="0.3">
      <c r="D1" s="31" t="s">
        <v>25</v>
      </c>
      <c r="E1" s="31"/>
      <c r="F1" s="31"/>
      <c r="G1" s="31"/>
    </row>
    <row r="2" spans="1:7" x14ac:dyDescent="0.3">
      <c r="D2" s="31" t="s">
        <v>26</v>
      </c>
      <c r="E2" s="31"/>
      <c r="F2" s="31"/>
      <c r="G2" s="31"/>
    </row>
    <row r="3" spans="1:7" x14ac:dyDescent="0.3">
      <c r="D3" s="31" t="s">
        <v>27</v>
      </c>
      <c r="E3" s="31"/>
      <c r="F3" s="31"/>
      <c r="G3" s="31"/>
    </row>
    <row r="4" spans="1:7" x14ac:dyDescent="0.3">
      <c r="D4" s="31" t="s">
        <v>29</v>
      </c>
      <c r="E4" s="31"/>
      <c r="F4" s="31"/>
      <c r="G4" s="31"/>
    </row>
    <row r="5" spans="1:7" x14ac:dyDescent="0.3">
      <c r="D5" s="31" t="s">
        <v>28</v>
      </c>
      <c r="E5" s="31"/>
      <c r="F5" s="31"/>
      <c r="G5" s="31"/>
    </row>
    <row r="7" spans="1:7" ht="18" x14ac:dyDescent="0.3">
      <c r="A7" s="28" t="s">
        <v>24</v>
      </c>
      <c r="B7" s="29"/>
      <c r="C7" s="29"/>
      <c r="D7" s="29"/>
      <c r="E7" s="29"/>
      <c r="F7" s="29"/>
      <c r="G7" s="29"/>
    </row>
    <row r="8" spans="1:7" x14ac:dyDescent="0.3">
      <c r="A8" s="30"/>
      <c r="B8" s="30"/>
      <c r="C8" s="30"/>
      <c r="D8" s="30"/>
      <c r="E8" s="30"/>
      <c r="F8" s="30"/>
      <c r="G8" s="30"/>
    </row>
    <row r="9" spans="1:7" x14ac:dyDescent="0.3">
      <c r="A9" s="9"/>
      <c r="B9" s="10" t="s">
        <v>0</v>
      </c>
      <c r="C9" s="11" t="s">
        <v>13</v>
      </c>
      <c r="D9" s="11" t="s">
        <v>1</v>
      </c>
      <c r="E9" s="11" t="s">
        <v>2</v>
      </c>
      <c r="F9" s="11" t="s">
        <v>3</v>
      </c>
      <c r="G9" s="11" t="s">
        <v>4</v>
      </c>
    </row>
    <row r="10" spans="1:7" x14ac:dyDescent="0.3">
      <c r="A10" s="25" t="s">
        <v>14</v>
      </c>
      <c r="B10" s="26"/>
      <c r="C10" s="26"/>
      <c r="D10" s="26"/>
      <c r="E10" s="26"/>
      <c r="F10" s="26"/>
      <c r="G10" s="27"/>
    </row>
    <row r="11" spans="1:7" x14ac:dyDescent="0.3">
      <c r="A11" s="12" t="s">
        <v>5</v>
      </c>
      <c r="B11" s="13"/>
      <c r="C11" s="14"/>
      <c r="D11" s="14"/>
      <c r="E11" s="14"/>
      <c r="F11" s="14"/>
      <c r="G11" s="14"/>
    </row>
    <row r="12" spans="1:7" x14ac:dyDescent="0.3">
      <c r="A12" s="15" t="s">
        <v>6</v>
      </c>
      <c r="B12" s="1">
        <v>21829</v>
      </c>
      <c r="C12" s="1">
        <v>27299</v>
      </c>
      <c r="D12" s="1">
        <v>27286</v>
      </c>
      <c r="E12" s="1">
        <v>29332.45</v>
      </c>
      <c r="F12" s="1">
        <v>31972.370500000005</v>
      </c>
      <c r="G12" s="1">
        <v>35041.718068000002</v>
      </c>
    </row>
    <row r="13" spans="1:7" x14ac:dyDescent="0.3">
      <c r="A13" s="16" t="s">
        <v>7</v>
      </c>
      <c r="B13" s="17">
        <v>1.22</v>
      </c>
      <c r="C13" s="17">
        <v>1.2030000000000001</v>
      </c>
      <c r="D13" s="17">
        <v>1.194</v>
      </c>
      <c r="E13" s="17">
        <v>1.2</v>
      </c>
      <c r="F13" s="2">
        <v>1.2150000000000001</v>
      </c>
      <c r="G13" s="2">
        <v>1.2150000000000001</v>
      </c>
    </row>
    <row r="14" spans="1:7" x14ac:dyDescent="0.3">
      <c r="A14" s="18" t="s">
        <v>8</v>
      </c>
      <c r="B14" s="3">
        <v>10</v>
      </c>
      <c r="C14" s="3">
        <v>10.469973890339425</v>
      </c>
      <c r="D14" s="3">
        <v>10.473684210526315</v>
      </c>
      <c r="E14" s="3">
        <v>10.619469026548673</v>
      </c>
      <c r="F14" s="3">
        <v>10.752212389380531</v>
      </c>
      <c r="G14" s="3">
        <v>10.848214285714286</v>
      </c>
    </row>
    <row r="15" spans="1:7" x14ac:dyDescent="0.3">
      <c r="A15" s="19"/>
      <c r="B15" s="4"/>
      <c r="C15" s="5"/>
      <c r="D15" s="5"/>
      <c r="E15" s="5"/>
      <c r="F15" s="5"/>
      <c r="G15" s="6"/>
    </row>
    <row r="16" spans="1:7" x14ac:dyDescent="0.3">
      <c r="A16" s="19" t="s">
        <v>9</v>
      </c>
      <c r="B16" s="13">
        <f t="shared" ref="B16:G16" si="0">B12*12*1.302*B13/$B14/1000</f>
        <v>41.608868112000003</v>
      </c>
      <c r="C16" s="13">
        <f t="shared" si="0"/>
        <v>51.310304992800006</v>
      </c>
      <c r="D16" s="13">
        <f t="shared" si="0"/>
        <v>50.902185801600005</v>
      </c>
      <c r="E16" s="13">
        <f t="shared" si="0"/>
        <v>54.994823856000011</v>
      </c>
      <c r="F16" s="13">
        <f t="shared" si="0"/>
        <v>60.693662478078018</v>
      </c>
      <c r="G16" s="13">
        <f t="shared" si="0"/>
        <v>66.520254075973497</v>
      </c>
    </row>
    <row r="17" spans="1:7" x14ac:dyDescent="0.3">
      <c r="A17" s="19" t="s">
        <v>10</v>
      </c>
      <c r="B17" s="13">
        <f t="shared" ref="B17:G17" si="1">B12*12*1.302*B13/B14/1000</f>
        <v>41.608868112000003</v>
      </c>
      <c r="C17" s="13">
        <f t="shared" si="1"/>
        <v>49.007099282400006</v>
      </c>
      <c r="D17" s="13">
        <f t="shared" si="1"/>
        <v>48.600076896000004</v>
      </c>
      <c r="E17" s="13">
        <f t="shared" si="1"/>
        <v>51.786792464400008</v>
      </c>
      <c r="F17" s="13">
        <f t="shared" si="1"/>
        <v>56.447603786196012</v>
      </c>
      <c r="G17" s="13">
        <f t="shared" si="1"/>
        <v>61.319081946576389</v>
      </c>
    </row>
    <row r="18" spans="1:7" x14ac:dyDescent="0.3">
      <c r="A18" s="19" t="s">
        <v>15</v>
      </c>
      <c r="B18" s="13">
        <f t="shared" ref="B18:G18" si="2">B17-$B17</f>
        <v>0</v>
      </c>
      <c r="C18" s="13">
        <f t="shared" si="2"/>
        <v>7.3982311704000026</v>
      </c>
      <c r="D18" s="13">
        <f t="shared" si="2"/>
        <v>6.9912087840000012</v>
      </c>
      <c r="E18" s="13">
        <f t="shared" si="2"/>
        <v>10.177924352400005</v>
      </c>
      <c r="F18" s="13">
        <f t="shared" si="2"/>
        <v>14.838735674196009</v>
      </c>
      <c r="G18" s="13">
        <f t="shared" si="2"/>
        <v>19.710213834576386</v>
      </c>
    </row>
    <row r="19" spans="1:7" x14ac:dyDescent="0.3">
      <c r="A19" s="19" t="s">
        <v>16</v>
      </c>
      <c r="B19" s="13">
        <f t="shared" ref="B19:G19" si="3">B16-B17</f>
        <v>0</v>
      </c>
      <c r="C19" s="13">
        <f t="shared" si="3"/>
        <v>2.3032057104000003</v>
      </c>
      <c r="D19" s="13">
        <f t="shared" si="3"/>
        <v>2.3021089056000008</v>
      </c>
      <c r="E19" s="13">
        <f t="shared" si="3"/>
        <v>3.2080313916000023</v>
      </c>
      <c r="F19" s="13">
        <f t="shared" si="3"/>
        <v>4.2460586918820056</v>
      </c>
      <c r="G19" s="13">
        <f t="shared" si="3"/>
        <v>5.2011721293971078</v>
      </c>
    </row>
    <row r="20" spans="1:7" x14ac:dyDescent="0.3">
      <c r="A20" s="19" t="s">
        <v>11</v>
      </c>
      <c r="B20" s="13"/>
      <c r="C20" s="32">
        <f>IF(ISNUMBER(C19/C18*100),C19/C18*100,0)</f>
        <v>31.131842968289842</v>
      </c>
      <c r="D20" s="32">
        <f>IF(ISNUMBER(D19/D18*100),D19/D18*100,0)</f>
        <v>32.928624744673343</v>
      </c>
      <c r="E20" s="32">
        <f>IF(ISNUMBER(E19/E18*100),E19/E18*100,0)</f>
        <v>31.519505161615125</v>
      </c>
      <c r="F20" s="32">
        <f>IF(ISNUMBER(F19/F18*100),F19/F18*100,0)</f>
        <v>28.614693226632092</v>
      </c>
      <c r="G20" s="32">
        <f>IF(ISNUMBER(G19/G18*100),G19/G18*100,0)</f>
        <v>26.388207520473568</v>
      </c>
    </row>
    <row r="21" spans="1:7" x14ac:dyDescent="0.3">
      <c r="A21" s="19"/>
      <c r="B21" s="5"/>
      <c r="C21" s="5"/>
      <c r="D21" s="5"/>
      <c r="E21" s="5"/>
      <c r="F21" s="5"/>
      <c r="G21" s="6"/>
    </row>
    <row r="22" spans="1:7" x14ac:dyDescent="0.3">
      <c r="A22" s="19"/>
      <c r="B22" s="5"/>
      <c r="C22" s="5"/>
      <c r="D22" s="5"/>
      <c r="E22" s="5"/>
      <c r="F22" s="5"/>
      <c r="G22" s="6"/>
    </row>
    <row r="23" spans="1:7" x14ac:dyDescent="0.3">
      <c r="A23" s="25" t="s">
        <v>17</v>
      </c>
      <c r="B23" s="26"/>
      <c r="C23" s="26"/>
      <c r="D23" s="26"/>
      <c r="E23" s="26"/>
      <c r="F23" s="26"/>
      <c r="G23" s="27"/>
    </row>
    <row r="24" spans="1:7" x14ac:dyDescent="0.3">
      <c r="A24" s="12" t="s">
        <v>5</v>
      </c>
      <c r="B24" s="13"/>
      <c r="C24" s="14"/>
      <c r="D24" s="14"/>
      <c r="E24" s="14"/>
      <c r="F24" s="14"/>
      <c r="G24" s="14"/>
    </row>
    <row r="25" spans="1:7" x14ac:dyDescent="0.3">
      <c r="A25" s="15" t="s">
        <v>6</v>
      </c>
      <c r="B25" s="1">
        <v>35792</v>
      </c>
      <c r="C25" s="1">
        <v>36849</v>
      </c>
      <c r="D25" s="1">
        <v>36827</v>
      </c>
      <c r="E25" s="1">
        <v>39257.581999999995</v>
      </c>
      <c r="F25" s="1">
        <v>42790.764379999993</v>
      </c>
      <c r="G25" s="1">
        <v>46898.677760479994</v>
      </c>
    </row>
    <row r="26" spans="1:7" x14ac:dyDescent="0.3">
      <c r="A26" s="16" t="s">
        <v>7</v>
      </c>
      <c r="B26" s="17">
        <v>2.06</v>
      </c>
      <c r="C26" s="17">
        <v>2.044</v>
      </c>
      <c r="D26" s="17">
        <v>1.954</v>
      </c>
      <c r="E26" s="17">
        <v>1.895</v>
      </c>
      <c r="F26" s="17">
        <v>1.895</v>
      </c>
      <c r="G26" s="17">
        <v>1.895</v>
      </c>
    </row>
    <row r="27" spans="1:7" x14ac:dyDescent="0.3">
      <c r="A27" s="18" t="s">
        <v>8</v>
      </c>
      <c r="B27" s="3">
        <v>9.9</v>
      </c>
      <c r="C27" s="3">
        <v>10.579710144927537</v>
      </c>
      <c r="D27" s="3">
        <v>10.505376344086022</v>
      </c>
      <c r="E27" s="3">
        <v>10.527777777777779</v>
      </c>
      <c r="F27" s="3">
        <v>10.706214689265536</v>
      </c>
      <c r="G27" s="3">
        <v>10.828571428571429</v>
      </c>
    </row>
    <row r="28" spans="1:7" x14ac:dyDescent="0.3">
      <c r="A28" s="19"/>
      <c r="B28" s="4"/>
      <c r="C28" s="5"/>
      <c r="D28" s="5"/>
      <c r="E28" s="5"/>
      <c r="F28" s="5"/>
      <c r="G28" s="6"/>
    </row>
    <row r="29" spans="1:7" x14ac:dyDescent="0.3">
      <c r="A29" s="19" t="s">
        <v>9</v>
      </c>
      <c r="B29" s="13">
        <f t="shared" ref="B29:G29" si="4">B25*12*1.302*B26/$B27/1000</f>
        <v>116.36174429090909</v>
      </c>
      <c r="C29" s="13">
        <f t="shared" si="4"/>
        <v>118.86763819636366</v>
      </c>
      <c r="D29" s="13">
        <f t="shared" si="4"/>
        <v>113.56589735272728</v>
      </c>
      <c r="E29" s="13">
        <f t="shared" si="4"/>
        <v>117.40586605185452</v>
      </c>
      <c r="F29" s="13">
        <f t="shared" si="4"/>
        <v>127.97239399652145</v>
      </c>
      <c r="G29" s="13">
        <f t="shared" si="4"/>
        <v>140.2577438201875</v>
      </c>
    </row>
    <row r="30" spans="1:7" x14ac:dyDescent="0.3">
      <c r="A30" s="19" t="s">
        <v>10</v>
      </c>
      <c r="B30" s="13">
        <f t="shared" ref="B30:G30" si="5">B25*12*1.302*B26/B27/1000</f>
        <v>116.36174429090909</v>
      </c>
      <c r="C30" s="13">
        <f t="shared" si="5"/>
        <v>111.23079952320001</v>
      </c>
      <c r="D30" s="13">
        <f t="shared" si="5"/>
        <v>107.02161892800001</v>
      </c>
      <c r="E30" s="13">
        <f t="shared" si="5"/>
        <v>110.40488301023997</v>
      </c>
      <c r="F30" s="13">
        <f t="shared" si="5"/>
        <v>118.33563377314223</v>
      </c>
      <c r="G30" s="13">
        <f t="shared" si="5"/>
        <v>128.2303647327044</v>
      </c>
    </row>
    <row r="31" spans="1:7" x14ac:dyDescent="0.3">
      <c r="A31" s="19" t="s">
        <v>15</v>
      </c>
      <c r="B31" s="13">
        <f t="shared" ref="B31:G31" si="6">B30-$B30</f>
        <v>0</v>
      </c>
      <c r="C31" s="13">
        <f t="shared" si="6"/>
        <v>-5.1309447677090816</v>
      </c>
      <c r="D31" s="13">
        <f t="shared" si="6"/>
        <v>-9.3401253629090775</v>
      </c>
      <c r="E31" s="13">
        <f t="shared" si="6"/>
        <v>-5.9568612806691164</v>
      </c>
      <c r="F31" s="13">
        <f t="shared" si="6"/>
        <v>1.9738894822331474</v>
      </c>
      <c r="G31" s="13">
        <f t="shared" si="6"/>
        <v>11.868620441795315</v>
      </c>
    </row>
    <row r="32" spans="1:7" x14ac:dyDescent="0.3">
      <c r="A32" s="19" t="s">
        <v>16</v>
      </c>
      <c r="B32" s="13">
        <f t="shared" ref="B32:G32" si="7">B29-B30</f>
        <v>0</v>
      </c>
      <c r="C32" s="13">
        <f t="shared" si="7"/>
        <v>7.6368386731636519</v>
      </c>
      <c r="D32" s="13">
        <f t="shared" si="7"/>
        <v>6.544278424727267</v>
      </c>
      <c r="E32" s="13">
        <f t="shared" si="7"/>
        <v>7.0009830416145462</v>
      </c>
      <c r="F32" s="13">
        <f t="shared" si="7"/>
        <v>9.6367602233792127</v>
      </c>
      <c r="G32" s="13">
        <f t="shared" si="7"/>
        <v>12.027379087483098</v>
      </c>
    </row>
    <row r="33" spans="1:7" x14ac:dyDescent="0.3">
      <c r="A33" s="19" t="s">
        <v>11</v>
      </c>
      <c r="B33" s="13"/>
      <c r="C33" s="32">
        <f>IF(ISNUMBER(C32/C31*100),C32/C31*100,0)</f>
        <v>-148.83883999736423</v>
      </c>
      <c r="D33" s="32">
        <f>IF(ISNUMBER(D32/D31*100),D32/D31*100,0)</f>
        <v>-70.066280381155238</v>
      </c>
      <c r="E33" s="32">
        <f>IF(ISNUMBER(E32/E31*100),E32/E31*100,0)</f>
        <v>-117.52805230388287</v>
      </c>
      <c r="F33" s="32">
        <f>IF(ISNUMBER(F32/F31*100),F32/F31*100,0)</f>
        <v>488.21174184872422</v>
      </c>
      <c r="G33" s="32">
        <f>IF(ISNUMBER(G32/G31*100),G32/G31*100,0)</f>
        <v>101.33763352250034</v>
      </c>
    </row>
    <row r="34" spans="1:7" x14ac:dyDescent="0.3">
      <c r="A34" s="19"/>
      <c r="B34" s="5"/>
      <c r="C34" s="5"/>
      <c r="D34" s="5"/>
      <c r="E34" s="5"/>
      <c r="F34" s="5"/>
      <c r="G34" s="6"/>
    </row>
    <row r="35" spans="1:7" x14ac:dyDescent="0.3">
      <c r="A35" s="19"/>
      <c r="B35" s="5"/>
      <c r="C35" s="5"/>
      <c r="D35" s="5"/>
      <c r="E35" s="5"/>
      <c r="F35" s="5"/>
      <c r="G35" s="6"/>
    </row>
    <row r="36" spans="1:7" ht="15.75" customHeight="1" x14ac:dyDescent="0.3">
      <c r="A36" s="25" t="s">
        <v>18</v>
      </c>
      <c r="B36" s="26"/>
      <c r="C36" s="26"/>
      <c r="D36" s="26"/>
      <c r="E36" s="26"/>
      <c r="F36" s="26"/>
      <c r="G36" s="27"/>
    </row>
    <row r="37" spans="1:7" x14ac:dyDescent="0.3">
      <c r="A37" s="12" t="s">
        <v>5</v>
      </c>
      <c r="B37" s="13"/>
      <c r="C37" s="20"/>
      <c r="D37" s="20"/>
      <c r="E37" s="20"/>
      <c r="F37" s="21"/>
      <c r="G37" s="21"/>
    </row>
    <row r="38" spans="1:7" x14ac:dyDescent="0.3">
      <c r="A38" s="15" t="s">
        <v>6</v>
      </c>
      <c r="B38" s="1">
        <v>21255</v>
      </c>
      <c r="C38" s="1">
        <v>24959.384615384613</v>
      </c>
      <c r="D38" s="1">
        <v>23028.91392902904</v>
      </c>
      <c r="E38" s="1">
        <v>26575.366674099514</v>
      </c>
      <c r="F38" s="1">
        <v>29312.629441531761</v>
      </c>
      <c r="G38" s="1">
        <v>35673.47003034415</v>
      </c>
    </row>
    <row r="39" spans="1:7" x14ac:dyDescent="0.3">
      <c r="A39" s="22" t="s">
        <v>19</v>
      </c>
      <c r="B39" s="24">
        <v>2.8359999999999999</v>
      </c>
      <c r="C39" s="20">
        <v>2.8359999999999999</v>
      </c>
      <c r="D39" s="20">
        <v>2.9</v>
      </c>
      <c r="E39" s="20">
        <v>2.9</v>
      </c>
      <c r="F39" s="21">
        <v>2.95</v>
      </c>
      <c r="G39" s="21">
        <v>2.95</v>
      </c>
    </row>
    <row r="40" spans="1:7" x14ac:dyDescent="0.3">
      <c r="A40" s="23" t="s">
        <v>20</v>
      </c>
      <c r="B40" s="3">
        <v>38.799999999999997</v>
      </c>
      <c r="C40" s="3">
        <v>68.17307692307692</v>
      </c>
      <c r="D40" s="3">
        <v>70.731707317073173</v>
      </c>
      <c r="E40" s="3">
        <v>70.731707317073173</v>
      </c>
      <c r="F40" s="3">
        <v>71.951219512195124</v>
      </c>
      <c r="G40" s="3">
        <v>71.951219512195124</v>
      </c>
    </row>
    <row r="41" spans="1:7" x14ac:dyDescent="0.3">
      <c r="A41" s="19"/>
      <c r="B41" s="4"/>
      <c r="C41" s="5"/>
      <c r="D41" s="5"/>
      <c r="E41" s="5"/>
      <c r="F41" s="5"/>
      <c r="G41" s="6"/>
    </row>
    <row r="42" spans="1:7" x14ac:dyDescent="0.3">
      <c r="A42" s="19" t="s">
        <v>9</v>
      </c>
      <c r="B42" s="13">
        <f t="shared" ref="B42:G42" si="8">B38*12*1.302*B39/$B40/1000</f>
        <v>24.273245059793815</v>
      </c>
      <c r="C42" s="13">
        <f t="shared" si="8"/>
        <v>28.503658400888181</v>
      </c>
      <c r="D42" s="13">
        <f t="shared" si="8"/>
        <v>26.892548416462223</v>
      </c>
      <c r="E42" s="13">
        <f t="shared" si="8"/>
        <v>31.034000872597407</v>
      </c>
      <c r="F42" s="13">
        <f t="shared" si="8"/>
        <v>34.820684048034856</v>
      </c>
      <c r="G42" s="13">
        <f t="shared" si="8"/>
        <v>42.376772486458414</v>
      </c>
    </row>
    <row r="43" spans="1:7" x14ac:dyDescent="0.3">
      <c r="A43" s="19" t="s">
        <v>10</v>
      </c>
      <c r="B43" s="13">
        <f t="shared" ref="B43:G43" si="9">B38*12*1.302*B39/B40/1000</f>
        <v>24.273245059793815</v>
      </c>
      <c r="C43" s="13">
        <f t="shared" si="9"/>
        <v>16.222561689599999</v>
      </c>
      <c r="D43" s="13">
        <f t="shared" si="9"/>
        <v>14.751953800313137</v>
      </c>
      <c r="E43" s="13">
        <f t="shared" si="9"/>
        <v>17.023754685561361</v>
      </c>
      <c r="F43" s="13">
        <f t="shared" si="9"/>
        <v>18.777201418174183</v>
      </c>
      <c r="G43" s="13">
        <f t="shared" si="9"/>
        <v>22.851854125917981</v>
      </c>
    </row>
    <row r="44" spans="1:7" x14ac:dyDescent="0.3">
      <c r="A44" s="19" t="s">
        <v>15</v>
      </c>
      <c r="B44" s="13">
        <f t="shared" ref="B44:G44" si="10">B43-$B43</f>
        <v>0</v>
      </c>
      <c r="C44" s="13">
        <f t="shared" si="10"/>
        <v>-8.0506833701938163</v>
      </c>
      <c r="D44" s="13">
        <f t="shared" si="10"/>
        <v>-9.5212912594806784</v>
      </c>
      <c r="E44" s="13">
        <f t="shared" si="10"/>
        <v>-7.2494903742324546</v>
      </c>
      <c r="F44" s="13">
        <f t="shared" si="10"/>
        <v>-5.4960436416196323</v>
      </c>
      <c r="G44" s="13">
        <f t="shared" si="10"/>
        <v>-1.4213909338758342</v>
      </c>
    </row>
    <row r="45" spans="1:7" x14ac:dyDescent="0.3">
      <c r="A45" s="19" t="s">
        <v>16</v>
      </c>
      <c r="B45" s="13">
        <f t="shared" ref="B45:G45" si="11">B42-B43</f>
        <v>0</v>
      </c>
      <c r="C45" s="13">
        <f t="shared" si="11"/>
        <v>12.281096711288182</v>
      </c>
      <c r="D45" s="13">
        <f t="shared" si="11"/>
        <v>12.140594616149086</v>
      </c>
      <c r="E45" s="13">
        <f t="shared" si="11"/>
        <v>14.010246187036046</v>
      </c>
      <c r="F45" s="13">
        <f t="shared" si="11"/>
        <v>16.043482629860673</v>
      </c>
      <c r="G45" s="13">
        <f t="shared" si="11"/>
        <v>19.524918360540433</v>
      </c>
    </row>
    <row r="46" spans="1:7" x14ac:dyDescent="0.3">
      <c r="A46" s="19" t="s">
        <v>11</v>
      </c>
      <c r="B46" s="13"/>
      <c r="C46" s="32">
        <f>IF(ISNUMBER(C45/C44*100),C45/C44*100,0)</f>
        <v>-152.54725774903403</v>
      </c>
      <c r="D46" s="32">
        <f>IF(ISNUMBER(D45/D44*100),D45/D44*100,0)</f>
        <v>-127.5099593667012</v>
      </c>
      <c r="E46" s="32">
        <f>IF(ISNUMBER(E45/E44*100),E45/E44*100,0)</f>
        <v>-193.25835974393431</v>
      </c>
      <c r="F46" s="32">
        <f>IF(ISNUMBER(F45/F44*100),F45/F44*100,0)</f>
        <v>-291.90966586161989</v>
      </c>
      <c r="G46" s="32">
        <f>IF(ISNUMBER(G45/G44*100),G45/G44*100,0)</f>
        <v>-1373.6487193780029</v>
      </c>
    </row>
    <row r="47" spans="1:7" x14ac:dyDescent="0.3">
      <c r="A47" s="19"/>
      <c r="B47" s="5"/>
      <c r="C47" s="5"/>
      <c r="D47" s="5"/>
      <c r="E47" s="5"/>
      <c r="F47" s="5"/>
      <c r="G47" s="6"/>
    </row>
    <row r="48" spans="1:7" x14ac:dyDescent="0.3">
      <c r="A48" s="19"/>
      <c r="B48" s="5"/>
      <c r="C48" s="5"/>
      <c r="D48" s="5"/>
      <c r="E48" s="5"/>
      <c r="F48" s="5"/>
      <c r="G48" s="6"/>
    </row>
    <row r="49" spans="1:7" hidden="1" x14ac:dyDescent="0.3">
      <c r="A49" s="25" t="s">
        <v>21</v>
      </c>
      <c r="B49" s="26"/>
      <c r="C49" s="26"/>
      <c r="D49" s="26"/>
      <c r="E49" s="26"/>
      <c r="F49" s="26"/>
      <c r="G49" s="27"/>
    </row>
    <row r="50" spans="1:7" hidden="1" x14ac:dyDescent="0.3">
      <c r="A50" s="12" t="s">
        <v>5</v>
      </c>
      <c r="B50" s="13"/>
      <c r="C50" s="20"/>
      <c r="D50" s="20"/>
      <c r="E50" s="20"/>
      <c r="F50" s="21"/>
      <c r="G50" s="21"/>
    </row>
    <row r="51" spans="1:7" hidden="1" x14ac:dyDescent="0.3">
      <c r="A51" s="15" t="s">
        <v>6</v>
      </c>
      <c r="B51" s="1">
        <v>19568</v>
      </c>
      <c r="C51" s="1">
        <v>20929</v>
      </c>
      <c r="D51" s="1">
        <v>20759</v>
      </c>
      <c r="E51" s="1">
        <v>23956</v>
      </c>
      <c r="F51" s="1">
        <v>26424</v>
      </c>
      <c r="G51" s="1">
        <v>32157</v>
      </c>
    </row>
    <row r="52" spans="1:7" hidden="1" x14ac:dyDescent="0.3">
      <c r="A52" s="22" t="s">
        <v>19</v>
      </c>
      <c r="B52" s="33">
        <f t="shared" ref="B52:G52" si="12">B39</f>
        <v>2.8359999999999999</v>
      </c>
      <c r="C52" s="33">
        <f t="shared" si="12"/>
        <v>2.8359999999999999</v>
      </c>
      <c r="D52" s="33">
        <f t="shared" si="12"/>
        <v>2.9</v>
      </c>
      <c r="E52" s="33">
        <f t="shared" si="12"/>
        <v>2.9</v>
      </c>
      <c r="F52" s="33">
        <f t="shared" si="12"/>
        <v>2.95</v>
      </c>
      <c r="G52" s="33">
        <f t="shared" si="12"/>
        <v>2.95</v>
      </c>
    </row>
    <row r="53" spans="1:7" hidden="1" x14ac:dyDescent="0.3">
      <c r="A53" s="23" t="s">
        <v>20</v>
      </c>
      <c r="B53" s="3">
        <v>48.9</v>
      </c>
      <c r="C53" s="3">
        <v>110.8</v>
      </c>
      <c r="D53" s="3">
        <v>116</v>
      </c>
      <c r="E53" s="3">
        <v>116</v>
      </c>
      <c r="F53" s="3">
        <v>118</v>
      </c>
      <c r="G53" s="3">
        <v>118</v>
      </c>
    </row>
    <row r="54" spans="1:7" hidden="1" x14ac:dyDescent="0.3">
      <c r="A54" s="19"/>
      <c r="B54" s="4"/>
      <c r="C54" s="5"/>
      <c r="D54" s="5"/>
      <c r="E54" s="5"/>
      <c r="F54" s="5"/>
      <c r="G54" s="6"/>
    </row>
    <row r="55" spans="1:7" hidden="1" x14ac:dyDescent="0.3">
      <c r="A55" s="19" t="s">
        <v>9</v>
      </c>
      <c r="B55" s="13">
        <f t="shared" ref="B55:G55" si="13">B51*12*1.302*B52/$B53/1000</f>
        <v>17.731114624785278</v>
      </c>
      <c r="C55" s="13">
        <f>C51*12*1.302*C52/$B53/1000</f>
        <v>18.964354966380366</v>
      </c>
      <c r="D55" s="13">
        <f t="shared" si="13"/>
        <v>19.234805447852764</v>
      </c>
      <c r="E55" s="13">
        <f t="shared" si="13"/>
        <v>22.197071116564416</v>
      </c>
      <c r="F55" s="13">
        <f t="shared" si="13"/>
        <v>24.905997938650309</v>
      </c>
      <c r="G55" s="13">
        <f t="shared" si="13"/>
        <v>30.309649398773011</v>
      </c>
    </row>
    <row r="56" spans="1:7" hidden="1" x14ac:dyDescent="0.3">
      <c r="A56" s="19" t="s">
        <v>10</v>
      </c>
      <c r="B56" s="13">
        <f t="shared" ref="B56:G56" si="14">B51*12*1.302*B52/B53/1000</f>
        <v>17.731114624785278</v>
      </c>
      <c r="C56" s="13">
        <f t="shared" si="14"/>
        <v>8.3696476340794224</v>
      </c>
      <c r="D56" s="13">
        <f t="shared" si="14"/>
        <v>8.1084654</v>
      </c>
      <c r="E56" s="13">
        <f t="shared" si="14"/>
        <v>9.3572135999999997</v>
      </c>
      <c r="F56" s="13">
        <f t="shared" si="14"/>
        <v>10.321214400000001</v>
      </c>
      <c r="G56" s="13">
        <f t="shared" si="14"/>
        <v>12.560524200000001</v>
      </c>
    </row>
    <row r="57" spans="1:7" hidden="1" x14ac:dyDescent="0.3">
      <c r="A57" s="19" t="s">
        <v>15</v>
      </c>
      <c r="B57" s="13">
        <f t="shared" ref="B57:G57" si="15">B56-$B56</f>
        <v>0</v>
      </c>
      <c r="C57" s="13">
        <f t="shared" si="15"/>
        <v>-9.3614669907058552</v>
      </c>
      <c r="D57" s="13">
        <f t="shared" si="15"/>
        <v>-9.6226492247852775</v>
      </c>
      <c r="E57" s="13">
        <f t="shared" si="15"/>
        <v>-8.3739010247852779</v>
      </c>
      <c r="F57" s="13">
        <f t="shared" si="15"/>
        <v>-7.409900224785277</v>
      </c>
      <c r="G57" s="13">
        <f t="shared" si="15"/>
        <v>-5.1705904247852761</v>
      </c>
    </row>
    <row r="58" spans="1:7" hidden="1" x14ac:dyDescent="0.3">
      <c r="A58" s="19" t="s">
        <v>16</v>
      </c>
      <c r="B58" s="13">
        <f t="shared" ref="B58:G58" si="16">B55-B56</f>
        <v>0</v>
      </c>
      <c r="C58" s="13">
        <f t="shared" si="16"/>
        <v>10.594707332300944</v>
      </c>
      <c r="D58" s="13">
        <f t="shared" si="16"/>
        <v>11.126340047852764</v>
      </c>
      <c r="E58" s="13">
        <f t="shared" si="16"/>
        <v>12.839857516564416</v>
      </c>
      <c r="F58" s="13">
        <f t="shared" si="16"/>
        <v>14.584783538650308</v>
      </c>
      <c r="G58" s="13">
        <f t="shared" si="16"/>
        <v>17.749125198773008</v>
      </c>
    </row>
    <row r="59" spans="1:7" hidden="1" x14ac:dyDescent="0.3">
      <c r="A59" s="19" t="s">
        <v>11</v>
      </c>
      <c r="B59" s="13"/>
      <c r="C59" s="32">
        <f>IF(ISNUMBER(C58/C57*100),C58/C57*100,0)</f>
        <v>-113.17357998291786</v>
      </c>
      <c r="D59" s="32">
        <f>IF(ISNUMBER(D58/D57*100),D58/D57*100,0)</f>
        <v>-115.62657837713128</v>
      </c>
      <c r="E59" s="32">
        <f>IF(ISNUMBER(E58/E57*100),E58/E57*100,0)</f>
        <v>-153.33185188791569</v>
      </c>
      <c r="F59" s="32">
        <f>IF(ISNUMBER(F58/F57*100),F58/F57*100,0)</f>
        <v>-196.82833906272933</v>
      </c>
      <c r="G59" s="32">
        <f>IF(ISNUMBER(G58/G57*100),G58/G57*100,0)</f>
        <v>-343.27076292278736</v>
      </c>
    </row>
    <row r="60" spans="1:7" hidden="1" x14ac:dyDescent="0.3">
      <c r="A60" s="19"/>
      <c r="B60" s="5"/>
      <c r="C60" s="5"/>
      <c r="D60" s="5"/>
      <c r="E60" s="5"/>
      <c r="F60" s="5"/>
      <c r="G60" s="6"/>
    </row>
    <row r="61" spans="1:7" hidden="1" x14ac:dyDescent="0.3">
      <c r="A61" s="19"/>
      <c r="B61" s="5"/>
      <c r="C61" s="5"/>
      <c r="D61" s="5"/>
      <c r="E61" s="5"/>
      <c r="F61" s="5"/>
      <c r="G61" s="6"/>
    </row>
    <row r="62" spans="1:7" hidden="1" x14ac:dyDescent="0.3">
      <c r="A62" s="19"/>
      <c r="B62" s="5"/>
      <c r="C62" s="5"/>
      <c r="D62" s="5"/>
      <c r="E62" s="5"/>
      <c r="F62" s="5"/>
      <c r="G62" s="6"/>
    </row>
    <row r="63" spans="1:7" hidden="1" x14ac:dyDescent="0.3">
      <c r="A63" s="25" t="s">
        <v>22</v>
      </c>
      <c r="B63" s="26"/>
      <c r="C63" s="26"/>
      <c r="D63" s="26"/>
      <c r="E63" s="26"/>
      <c r="F63" s="26"/>
      <c r="G63" s="27"/>
    </row>
    <row r="64" spans="1:7" hidden="1" x14ac:dyDescent="0.3">
      <c r="A64" s="12" t="s">
        <v>5</v>
      </c>
      <c r="B64" s="13"/>
      <c r="C64" s="20"/>
      <c r="D64" s="20"/>
      <c r="E64" s="20"/>
      <c r="F64" s="21"/>
      <c r="G64" s="21"/>
    </row>
    <row r="65" spans="1:7" hidden="1" x14ac:dyDescent="0.3">
      <c r="A65" s="15" t="s">
        <v>6</v>
      </c>
      <c r="B65" s="1">
        <v>27778</v>
      </c>
      <c r="C65" s="1">
        <v>31408</v>
      </c>
      <c r="D65" s="1">
        <v>29850</v>
      </c>
      <c r="E65" s="1">
        <v>34447</v>
      </c>
      <c r="F65" s="1">
        <v>37995</v>
      </c>
      <c r="G65" s="1">
        <v>46240</v>
      </c>
    </row>
    <row r="66" spans="1:7" hidden="1" x14ac:dyDescent="0.3">
      <c r="A66" s="22" t="s">
        <v>19</v>
      </c>
      <c r="B66" s="33">
        <f t="shared" ref="B66:G66" si="17">B39</f>
        <v>2.8359999999999999</v>
      </c>
      <c r="C66" s="33">
        <f t="shared" si="17"/>
        <v>2.8359999999999999</v>
      </c>
      <c r="D66" s="33">
        <f t="shared" si="17"/>
        <v>2.9</v>
      </c>
      <c r="E66" s="33">
        <f t="shared" si="17"/>
        <v>2.9</v>
      </c>
      <c r="F66" s="33">
        <f t="shared" si="17"/>
        <v>2.95</v>
      </c>
      <c r="G66" s="33">
        <f t="shared" si="17"/>
        <v>2.95</v>
      </c>
    </row>
    <row r="67" spans="1:7" hidden="1" x14ac:dyDescent="0.3">
      <c r="A67" s="23" t="s">
        <v>20</v>
      </c>
      <c r="B67" s="3">
        <v>189.1</v>
      </c>
      <c r="C67" s="3">
        <v>177.3</v>
      </c>
      <c r="D67" s="3">
        <v>138.1</v>
      </c>
      <c r="E67" s="3">
        <v>138.1</v>
      </c>
      <c r="F67" s="3">
        <v>140.5</v>
      </c>
      <c r="G67" s="3">
        <v>140.5</v>
      </c>
    </row>
    <row r="68" spans="1:7" hidden="1" x14ac:dyDescent="0.3">
      <c r="A68" s="19"/>
      <c r="B68" s="4"/>
      <c r="C68" s="5"/>
      <c r="D68" s="5"/>
      <c r="E68" s="5"/>
      <c r="F68" s="5"/>
      <c r="G68" s="6"/>
    </row>
    <row r="69" spans="1:7" hidden="1" x14ac:dyDescent="0.3">
      <c r="A69" s="19" t="s">
        <v>9</v>
      </c>
      <c r="B69" s="13">
        <f t="shared" ref="B69:G69" si="18">B65*12*1.302*B66/$B67/1000</f>
        <v>6.5089045298360659</v>
      </c>
      <c r="C69" s="13">
        <f t="shared" si="18"/>
        <v>7.3594813691803278</v>
      </c>
      <c r="D69" s="13">
        <f t="shared" si="18"/>
        <v>7.1522557377049187</v>
      </c>
      <c r="E69" s="13">
        <f t="shared" si="18"/>
        <v>8.2537270819672148</v>
      </c>
      <c r="F69" s="13">
        <f t="shared" si="18"/>
        <v>9.2608140983606564</v>
      </c>
      <c r="G69" s="13">
        <f t="shared" si="18"/>
        <v>11.270431475409838</v>
      </c>
    </row>
    <row r="70" spans="1:7" hidden="1" x14ac:dyDescent="0.3">
      <c r="A70" s="19" t="s">
        <v>10</v>
      </c>
      <c r="B70" s="13">
        <f t="shared" ref="B70:G70" si="19">B65*12*1.302*B66/B67/1000</f>
        <v>6.5089045298360659</v>
      </c>
      <c r="C70" s="13">
        <f t="shared" si="19"/>
        <v>7.8492832877157355</v>
      </c>
      <c r="D70" s="13">
        <f t="shared" si="19"/>
        <v>9.7935666908037664</v>
      </c>
      <c r="E70" s="13">
        <f t="shared" si="19"/>
        <v>11.301808770456192</v>
      </c>
      <c r="F70" s="13">
        <f t="shared" si="19"/>
        <v>12.464198903914593</v>
      </c>
      <c r="G70" s="13">
        <f t="shared" si="19"/>
        <v>15.168957950177937</v>
      </c>
    </row>
    <row r="71" spans="1:7" hidden="1" x14ac:dyDescent="0.3">
      <c r="A71" s="19" t="s">
        <v>15</v>
      </c>
      <c r="B71" s="13">
        <f t="shared" ref="B71:G71" si="20">B70-$B70</f>
        <v>0</v>
      </c>
      <c r="C71" s="13">
        <f t="shared" si="20"/>
        <v>1.3403787578796695</v>
      </c>
      <c r="D71" s="13">
        <f t="shared" si="20"/>
        <v>3.2846621609677005</v>
      </c>
      <c r="E71" s="13">
        <f t="shared" si="20"/>
        <v>4.7929042406201265</v>
      </c>
      <c r="F71" s="13">
        <f t="shared" si="20"/>
        <v>5.9552943740785267</v>
      </c>
      <c r="G71" s="13">
        <f t="shared" si="20"/>
        <v>8.6600534203418711</v>
      </c>
    </row>
    <row r="72" spans="1:7" hidden="1" x14ac:dyDescent="0.3">
      <c r="A72" s="19" t="s">
        <v>16</v>
      </c>
      <c r="B72" s="13">
        <f t="shared" ref="B72:G72" si="21">B69-B70</f>
        <v>0</v>
      </c>
      <c r="C72" s="13">
        <f t="shared" si="21"/>
        <v>-0.48980191853540767</v>
      </c>
      <c r="D72" s="13">
        <f t="shared" si="21"/>
        <v>-2.6413109530988477</v>
      </c>
      <c r="E72" s="13">
        <f t="shared" si="21"/>
        <v>-3.0480816884889776</v>
      </c>
      <c r="F72" s="13">
        <f t="shared" si="21"/>
        <v>-3.2033848055539362</v>
      </c>
      <c r="G72" s="13">
        <f t="shared" si="21"/>
        <v>-3.898526474768099</v>
      </c>
    </row>
    <row r="73" spans="1:7" hidden="1" x14ac:dyDescent="0.3">
      <c r="A73" s="19" t="s">
        <v>11</v>
      </c>
      <c r="B73" s="13"/>
      <c r="C73" s="32">
        <f>IF(ISNUMBER(C72/C71*100),C72/C71*100,0)</f>
        <v>-36.542053181312717</v>
      </c>
      <c r="D73" s="32">
        <f>IF(ISNUMBER(D72/D71*100),D72/D71*100,0)</f>
        <v>-80.413474009171352</v>
      </c>
      <c r="E73" s="32">
        <f>IF(ISNUMBER(E72/E71*100),E72/E71*100,0)</f>
        <v>-63.595714319854714</v>
      </c>
      <c r="F73" s="32">
        <f>IF(ISNUMBER(F72/F71*100),F72/F71*100,0)</f>
        <v>-53.790536694495508</v>
      </c>
      <c r="G73" s="32">
        <f>IF(ISNUMBER(G72/G71*100),G72/G71*100,0)</f>
        <v>-45.017349034022445</v>
      </c>
    </row>
    <row r="74" spans="1:7" hidden="1" x14ac:dyDescent="0.3">
      <c r="A74" s="19"/>
      <c r="B74" s="5"/>
      <c r="C74" s="5"/>
      <c r="D74" s="5"/>
      <c r="E74" s="5"/>
      <c r="F74" s="5"/>
      <c r="G74" s="6"/>
    </row>
    <row r="75" spans="1:7" hidden="1" x14ac:dyDescent="0.3">
      <c r="A75" s="19"/>
      <c r="B75" s="5"/>
      <c r="C75" s="5"/>
      <c r="D75" s="5"/>
      <c r="E75" s="5"/>
      <c r="F75" s="5"/>
      <c r="G75" s="6"/>
    </row>
    <row r="76" spans="1:7" hidden="1" x14ac:dyDescent="0.3">
      <c r="A76" s="25" t="s">
        <v>23</v>
      </c>
      <c r="B76" s="26"/>
      <c r="C76" s="26"/>
      <c r="D76" s="26"/>
      <c r="E76" s="26"/>
      <c r="F76" s="26"/>
      <c r="G76" s="27"/>
    </row>
    <row r="77" spans="1:7" hidden="1" x14ac:dyDescent="0.3">
      <c r="A77" s="12" t="s">
        <v>5</v>
      </c>
      <c r="B77" s="13"/>
      <c r="C77" s="20"/>
      <c r="D77" s="20"/>
      <c r="E77" s="20"/>
      <c r="F77" s="21"/>
      <c r="G77" s="21"/>
    </row>
    <row r="78" spans="1:7" hidden="1" x14ac:dyDescent="0.3">
      <c r="A78" s="15" t="s">
        <v>6</v>
      </c>
      <c r="B78" s="1"/>
      <c r="C78" s="1"/>
      <c r="D78" s="1"/>
      <c r="E78" s="1"/>
      <c r="F78" s="1"/>
      <c r="G78" s="1"/>
    </row>
    <row r="79" spans="1:7" hidden="1" x14ac:dyDescent="0.3">
      <c r="A79" s="22" t="s">
        <v>19</v>
      </c>
      <c r="B79" s="33">
        <f t="shared" ref="B79:G79" si="22">B39</f>
        <v>2.8359999999999999</v>
      </c>
      <c r="C79" s="33">
        <f t="shared" si="22"/>
        <v>2.8359999999999999</v>
      </c>
      <c r="D79" s="33">
        <f t="shared" si="22"/>
        <v>2.9</v>
      </c>
      <c r="E79" s="33">
        <f t="shared" si="22"/>
        <v>2.9</v>
      </c>
      <c r="F79" s="33">
        <f t="shared" si="22"/>
        <v>2.95</v>
      </c>
      <c r="G79" s="33">
        <f t="shared" si="22"/>
        <v>2.95</v>
      </c>
    </row>
    <row r="80" spans="1:7" hidden="1" x14ac:dyDescent="0.3">
      <c r="A80" s="23" t="s">
        <v>20</v>
      </c>
      <c r="B80" s="3"/>
      <c r="C80" s="3"/>
      <c r="D80" s="3"/>
      <c r="E80" s="3"/>
      <c r="F80" s="3"/>
      <c r="G80" s="3"/>
    </row>
    <row r="81" spans="1:7" hidden="1" x14ac:dyDescent="0.3">
      <c r="A81" s="19"/>
      <c r="B81" s="4"/>
      <c r="C81" s="5"/>
      <c r="D81" s="5"/>
      <c r="E81" s="5"/>
      <c r="F81" s="5"/>
      <c r="G81" s="6"/>
    </row>
    <row r="82" spans="1:7" hidden="1" x14ac:dyDescent="0.3">
      <c r="A82" s="19" t="s">
        <v>9</v>
      </c>
      <c r="B82" s="13" t="e">
        <f t="shared" ref="B82:G82" si="23">B78*12*1.302*B79/$B80/1000</f>
        <v>#DIV/0!</v>
      </c>
      <c r="C82" s="13" t="e">
        <f t="shared" si="23"/>
        <v>#DIV/0!</v>
      </c>
      <c r="D82" s="13" t="e">
        <f t="shared" si="23"/>
        <v>#DIV/0!</v>
      </c>
      <c r="E82" s="13" t="e">
        <f t="shared" si="23"/>
        <v>#DIV/0!</v>
      </c>
      <c r="F82" s="13" t="e">
        <f t="shared" si="23"/>
        <v>#DIV/0!</v>
      </c>
      <c r="G82" s="13" t="e">
        <f t="shared" si="23"/>
        <v>#DIV/0!</v>
      </c>
    </row>
    <row r="83" spans="1:7" hidden="1" x14ac:dyDescent="0.3">
      <c r="A83" s="19" t="s">
        <v>10</v>
      </c>
      <c r="B83" s="13" t="e">
        <f t="shared" ref="B83:G83" si="24">B78*12*1.302*B79/B80/1000</f>
        <v>#DIV/0!</v>
      </c>
      <c r="C83" s="13" t="e">
        <f t="shared" si="24"/>
        <v>#DIV/0!</v>
      </c>
      <c r="D83" s="13" t="e">
        <f t="shared" si="24"/>
        <v>#DIV/0!</v>
      </c>
      <c r="E83" s="13" t="e">
        <f t="shared" si="24"/>
        <v>#DIV/0!</v>
      </c>
      <c r="F83" s="13" t="e">
        <f t="shared" si="24"/>
        <v>#DIV/0!</v>
      </c>
      <c r="G83" s="13" t="e">
        <f t="shared" si="24"/>
        <v>#DIV/0!</v>
      </c>
    </row>
    <row r="84" spans="1:7" hidden="1" x14ac:dyDescent="0.3">
      <c r="A84" s="19" t="s">
        <v>15</v>
      </c>
      <c r="B84" s="13" t="e">
        <f t="shared" ref="B84:G84" si="25">B83-$B83</f>
        <v>#DIV/0!</v>
      </c>
      <c r="C84" s="13" t="e">
        <f t="shared" si="25"/>
        <v>#DIV/0!</v>
      </c>
      <c r="D84" s="13" t="e">
        <f t="shared" si="25"/>
        <v>#DIV/0!</v>
      </c>
      <c r="E84" s="13" t="e">
        <f t="shared" si="25"/>
        <v>#DIV/0!</v>
      </c>
      <c r="F84" s="13" t="e">
        <f t="shared" si="25"/>
        <v>#DIV/0!</v>
      </c>
      <c r="G84" s="13" t="e">
        <f t="shared" si="25"/>
        <v>#DIV/0!</v>
      </c>
    </row>
    <row r="85" spans="1:7" hidden="1" x14ac:dyDescent="0.3">
      <c r="A85" s="19" t="s">
        <v>16</v>
      </c>
      <c r="B85" s="13" t="e">
        <f t="shared" ref="B85:G85" si="26">B82-B83</f>
        <v>#DIV/0!</v>
      </c>
      <c r="C85" s="13" t="e">
        <f t="shared" si="26"/>
        <v>#DIV/0!</v>
      </c>
      <c r="D85" s="13" t="e">
        <f t="shared" si="26"/>
        <v>#DIV/0!</v>
      </c>
      <c r="E85" s="13" t="e">
        <f t="shared" si="26"/>
        <v>#DIV/0!</v>
      </c>
      <c r="F85" s="13" t="e">
        <f t="shared" si="26"/>
        <v>#DIV/0!</v>
      </c>
      <c r="G85" s="13" t="e">
        <f t="shared" si="26"/>
        <v>#DIV/0!</v>
      </c>
    </row>
    <row r="86" spans="1:7" hidden="1" x14ac:dyDescent="0.3">
      <c r="A86" s="19" t="s">
        <v>11</v>
      </c>
      <c r="B86" s="13"/>
      <c r="C86" s="32">
        <f>IF(ISNUMBER(C85/C84*100),C85/C84*100,0)</f>
        <v>0</v>
      </c>
      <c r="D86" s="32">
        <f>IF(ISNUMBER(D85/D84*100),D85/D84*100,0)</f>
        <v>0</v>
      </c>
      <c r="E86" s="32">
        <f>IF(ISNUMBER(E85/E84*100),E85/E84*100,0)</f>
        <v>0</v>
      </c>
      <c r="F86" s="32">
        <f>IF(ISNUMBER(F85/F84*100),F85/F84*100,0)</f>
        <v>0</v>
      </c>
      <c r="G86" s="32">
        <f>IF(ISNUMBER(G85/G84*100),G85/G84*100,0)</f>
        <v>0</v>
      </c>
    </row>
    <row r="87" spans="1:7" hidden="1" x14ac:dyDescent="0.3">
      <c r="A87" s="19"/>
      <c r="B87" s="5"/>
      <c r="C87" s="5"/>
      <c r="D87" s="5"/>
      <c r="E87" s="5"/>
      <c r="F87" s="5"/>
      <c r="G87" s="6"/>
    </row>
    <row r="88" spans="1:7" hidden="1" x14ac:dyDescent="0.3">
      <c r="A88" s="19"/>
      <c r="B88" s="5"/>
      <c r="C88" s="5"/>
      <c r="D88" s="5"/>
      <c r="E88" s="5"/>
      <c r="F88" s="5"/>
      <c r="G88" s="6"/>
    </row>
    <row r="89" spans="1:7" x14ac:dyDescent="0.3">
      <c r="A89" s="19"/>
      <c r="B89" s="5"/>
      <c r="C89" s="5"/>
      <c r="D89" s="5"/>
      <c r="E89" s="5"/>
      <c r="F89" s="5"/>
      <c r="G89" s="6"/>
    </row>
    <row r="90" spans="1:7" x14ac:dyDescent="0.3">
      <c r="A90" s="25" t="s">
        <v>12</v>
      </c>
      <c r="B90" s="26"/>
      <c r="C90" s="26"/>
      <c r="D90" s="26"/>
      <c r="E90" s="26"/>
      <c r="F90" s="26"/>
      <c r="G90" s="27"/>
    </row>
    <row r="92" spans="1:7" x14ac:dyDescent="0.3">
      <c r="A92" s="19" t="s">
        <v>9</v>
      </c>
      <c r="B92" s="13">
        <f t="shared" ref="B92:G93" si="27">B16+B29+B42</f>
        <v>182.24385746270292</v>
      </c>
      <c r="C92" s="13">
        <f t="shared" si="27"/>
        <v>198.68160159005186</v>
      </c>
      <c r="D92" s="13">
        <f t="shared" si="27"/>
        <v>191.36063157078951</v>
      </c>
      <c r="E92" s="13">
        <f t="shared" si="27"/>
        <v>203.43469078045194</v>
      </c>
      <c r="F92" s="13">
        <f t="shared" si="27"/>
        <v>223.48674052263431</v>
      </c>
      <c r="G92" s="13">
        <f t="shared" si="27"/>
        <v>249.1547703826194</v>
      </c>
    </row>
    <row r="93" spans="1:7" x14ac:dyDescent="0.3">
      <c r="A93" s="19" t="s">
        <v>10</v>
      </c>
      <c r="B93" s="13">
        <f t="shared" si="27"/>
        <v>182.24385746270292</v>
      </c>
      <c r="C93" s="13">
        <f t="shared" si="27"/>
        <v>176.46046049520004</v>
      </c>
      <c r="D93" s="13">
        <f t="shared" si="27"/>
        <v>170.37364962431317</v>
      </c>
      <c r="E93" s="13">
        <f t="shared" si="27"/>
        <v>179.21543016020132</v>
      </c>
      <c r="F93" s="13">
        <f t="shared" si="27"/>
        <v>193.56043897751243</v>
      </c>
      <c r="G93" s="13">
        <f t="shared" si="27"/>
        <v>212.40130080519876</v>
      </c>
    </row>
    <row r="94" spans="1:7" x14ac:dyDescent="0.3">
      <c r="A94" s="19" t="s">
        <v>15</v>
      </c>
      <c r="B94" s="13">
        <f>B18+B31+B44</f>
        <v>0</v>
      </c>
      <c r="C94" s="13">
        <f>C93-$B93</f>
        <v>-5.7833969675028811</v>
      </c>
      <c r="D94" s="13">
        <f>D93-$B93</f>
        <v>-11.870207838389746</v>
      </c>
      <c r="E94" s="13">
        <f>E93-$B93</f>
        <v>-3.0284273025015978</v>
      </c>
      <c r="F94" s="13">
        <f>F93-$B93</f>
        <v>11.316581514809513</v>
      </c>
      <c r="G94" s="13">
        <f>G93-$B93</f>
        <v>30.157443342495839</v>
      </c>
    </row>
    <row r="95" spans="1:7" x14ac:dyDescent="0.3">
      <c r="A95" s="19" t="s">
        <v>16</v>
      </c>
      <c r="B95" s="13">
        <f>B19+B32+B45</f>
        <v>0</v>
      </c>
      <c r="C95" s="13">
        <f>C92-C93</f>
        <v>22.221141094851816</v>
      </c>
      <c r="D95" s="13">
        <f>D92-D93</f>
        <v>20.986981946476334</v>
      </c>
      <c r="E95" s="13">
        <f>E92-E93</f>
        <v>24.219260620250623</v>
      </c>
      <c r="F95" s="13">
        <f>F92-F93</f>
        <v>29.926301545121873</v>
      </c>
      <c r="G95" s="13">
        <f>G92-G93</f>
        <v>36.753469577420645</v>
      </c>
    </row>
    <row r="96" spans="1:7" x14ac:dyDescent="0.3">
      <c r="A96" s="19" t="s">
        <v>11</v>
      </c>
      <c r="B96" s="13"/>
      <c r="C96" s="32">
        <f>IF(ISNUMBER(C95/C94*100),C95/C94*100,0)</f>
        <v>-384.22299592632527</v>
      </c>
      <c r="D96" s="32">
        <f>IF(ISNUMBER(D95/D94*100),D95/D94*100,0)</f>
        <v>-176.80382881419979</v>
      </c>
      <c r="E96" s="32">
        <f>IF(ISNUMBER(E95/E94*100),E95/E94*100,0)</f>
        <v>-799.73062586790775</v>
      </c>
      <c r="F96" s="32">
        <f>IF(ISNUMBER(F95/F94*100),F95/F94*100,0)</f>
        <v>264.44648064398808</v>
      </c>
      <c r="G96" s="32">
        <f>IF(ISNUMBER(G95/G94*100),G95/G94*100,0)</f>
        <v>121.87196759358618</v>
      </c>
    </row>
  </sheetData>
  <mergeCells count="14">
    <mergeCell ref="A49:G49"/>
    <mergeCell ref="A63:G63"/>
    <mergeCell ref="A76:G76"/>
    <mergeCell ref="A90:G90"/>
    <mergeCell ref="A7:G7"/>
    <mergeCell ref="A8:G8"/>
    <mergeCell ref="A10:G10"/>
    <mergeCell ref="A23:G23"/>
    <mergeCell ref="A36:G36"/>
    <mergeCell ref="D1:G1"/>
    <mergeCell ref="D2:G2"/>
    <mergeCell ref="D3:G3"/>
    <mergeCell ref="D4:G4"/>
    <mergeCell ref="D5:G5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2015-05-27T06:03:03Z</dcterms:modified>
</cp:coreProperties>
</file>