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75" windowWidth="15450" windowHeight="9900" activeTab="5"/>
  </bookViews>
  <sheets>
    <sheet name="прил 1 " sheetId="1" r:id="rId1"/>
    <sheet name="прил 2" sheetId="2" r:id="rId2"/>
    <sheet name="прил 3" sheetId="3" r:id="rId3"/>
    <sheet name="прил 4" sheetId="4" r:id="rId4"/>
    <sheet name="прил 5" sheetId="5" r:id="rId5"/>
    <sheet name="прил 6" sheetId="6" r:id="rId6"/>
  </sheets>
  <definedNames>
    <definedName name="APPT" localSheetId="1">'прил 2'!$A$19</definedName>
    <definedName name="FIO" localSheetId="1">'прил 2'!#REF!</definedName>
    <definedName name="SIGN" localSheetId="1">'прил 2'!$A$19:$E$20</definedName>
  </definedNames>
  <calcPr fullCalcOnLoad="1"/>
</workbook>
</file>

<file path=xl/sharedStrings.xml><?xml version="1.0" encoding="utf-8"?>
<sst xmlns="http://schemas.openxmlformats.org/spreadsheetml/2006/main" count="4260" uniqueCount="969">
  <si>
    <t>Итого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</si>
  <si>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</si>
  <si>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</si>
  <si>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проценты)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</si>
  <si>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(взыскания)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</si>
  <si>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</si>
  <si>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</si>
  <si>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</si>
  <si>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</si>
  <si>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</si>
  <si>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</si>
  <si>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Налог, взимаемый с налогоплательщиков, выбравших в качестве объекта налогообложения доходы (сумма платежа)</t>
  </si>
  <si>
    <t>Налог, взимаемый с налогоплательщиков, выбравших в качестве объекта налогообложения доходы (пени, проценты)</t>
  </si>
  <si>
    <t>Налог, взимаемый с налогоплательщиков, выбравших в качестве объекта налогообложения доходы (взыскания)</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</si>
  <si>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</si>
  <si>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</si>
  <si>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</si>
  <si>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(сумма платежа)</t>
  </si>
  <si>
    <t>Налог, взимаемый с налогоплательщиков, выбравших в качестве объекта налогообложения доходы, уменьшенные на величину расходов (пени, проценты)</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</si>
  <si>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</si>
  <si>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</si>
  <si>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</si>
  <si>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Единый налог на вмененный доход для отдельных видов деятельности</t>
  </si>
  <si>
    <t>Единый налог на вмененный доход для отдельных видов деятельности (сумма платежа)</t>
  </si>
  <si>
    <t>Единый налог на вмененный доход для отдельных видов деятельности (пени, проценты)</t>
  </si>
  <si>
    <t>Единый налог на вмененный доход для отдельных видов деятельности (взыскания)</t>
  </si>
  <si>
    <t>Единый налог на вмененный доход для отдельных видов деятельности (за налоговые периоды, истекшие до 1 января 2011 года) (сумма платежа)</t>
  </si>
  <si>
    <t>Единый налог на вмененный доход для отдельных видов деятельности (за налоговые периоды, истекшие до 1 января 2011 года) (пени, проценты)</t>
  </si>
  <si>
    <t>Единый налог на вмененный доход для отдельных видов деятельности (за налоговые периоды, истекшие до 1 января 2011 года) (взыскания)</t>
  </si>
  <si>
    <t>Единый сельскохозяйственный налог (сумма платежа)</t>
  </si>
  <si>
    <t>Единый сельскохозяйственный налог (пени, проценты)</t>
  </si>
  <si>
    <t>Единый сельскохозяйственный налог (за налоговые периоды, истекшие до 1 января 2011 года) (сумма платежа)</t>
  </si>
  <si>
    <t>Налог, взимаемый в связи  с  применением патентной    системы налогообложения, зачисляемый в бюджеты муниципальных районов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</si>
  <si>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</si>
  <si>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проценты)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</si>
  <si>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</si>
  <si>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</si>
  <si>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</si>
  <si>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</si>
  <si>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</si>
  <si>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</si>
  <si>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</si>
  <si>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</si>
  <si>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</si>
  <si>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</si>
  <si>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Прочие доходы от компенсации затрат бюджетов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</si>
  <si>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</si>
  <si>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</si>
  <si>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</si>
  <si>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</si>
  <si>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</si>
  <si>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 (федеральные органы)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</si>
  <si>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органы)</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</si>
  <si>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</si>
  <si>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Прочие денежные взыскания (штрафы) за правонарушения в области дорожного движения (федеральный государственный орган)</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</si>
  <si>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</si>
  <si>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органы)</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</si>
  <si>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</si>
  <si>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t>
  </si>
  <si>
    <t>Прочие поступления от денежных взысканий (штрафов) и иных сумм в возмещение ущерба, зачисляемые в бюджеты муниципальных районов (казённые учреждения)</t>
  </si>
  <si>
    <t>Невыясненные поступления, зачисляемые в бюджеты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</si>
  <si>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</si>
  <si>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</si>
  <si>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</si>
  <si>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</si>
  <si>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</si>
  <si>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реализацию федеральных целевых программ</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</si>
  <si>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</si>
  <si>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</si>
  <si>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</si>
  <si>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Прочие субсидии бюджетам муниципальных районов</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</si>
  <si>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</si>
  <si>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</si>
  <si>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</si>
  <si>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</si>
  <si>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</si>
  <si>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</si>
  <si>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</si>
  <si>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 бюджетам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</si>
  <si>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</si>
  <si>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</si>
  <si>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Прочие межбюджетные трансферты, передаваемые бюджетам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</si>
  <si>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</si>
  <si>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000.1.01.02.01.0.01.1.000.110</t>
  </si>
  <si>
    <t>000.1.01.02.01.0.01.2.000.110</t>
  </si>
  <si>
    <t>000.1.01.02.01.0.01.3.000.110</t>
  </si>
  <si>
    <t>000.1.01.02.02.0.01.1.000.110</t>
  </si>
  <si>
    <t>000.1.01.02.02.0.01.2.000.110</t>
  </si>
  <si>
    <t>000.1.01.02.02.0.01.3.000.110</t>
  </si>
  <si>
    <t>000.1.01.02.03.0.01.1.000.110</t>
  </si>
  <si>
    <t>000.1.01.02.03.0.01.2.000.110</t>
  </si>
  <si>
    <t>000.1.01.02.03.0.01.3.000.110</t>
  </si>
  <si>
    <t>000.1.05.01.01.1.01.1.000.110</t>
  </si>
  <si>
    <t>000.1.05.01.01.1.01.2.000.110</t>
  </si>
  <si>
    <t>000.1.05.01.01.1.01.3.000.110</t>
  </si>
  <si>
    <t>000.1.05.01.01.2.01.1.000.110</t>
  </si>
  <si>
    <t>000.1.05.01.01.2.01.2.000.110</t>
  </si>
  <si>
    <t>000.1.05.01.02.1.01.1.000.110</t>
  </si>
  <si>
    <t>000.1.05.01.02.1.01.2.000.110</t>
  </si>
  <si>
    <t>000.1.05.01.02.2.01.1.000.110</t>
  </si>
  <si>
    <t>000.1.05.01.02.2.01.2.000.110</t>
  </si>
  <si>
    <t>000.1.05.01.02.2.01.3.000.110</t>
  </si>
  <si>
    <t>000.1.05.02.01.0.02.1.000.110</t>
  </si>
  <si>
    <t>000.1.05.02.01.0.02.2.000.110</t>
  </si>
  <si>
    <t>000.1.05.02.01.0.02.3.000.110</t>
  </si>
  <si>
    <t>000.1.05.02.02.0.02.1.000.110</t>
  </si>
  <si>
    <t>000.1.05.02.02.0.02.2.000.110</t>
  </si>
  <si>
    <t>000.1.05.02.02.0.02.3.000.110</t>
  </si>
  <si>
    <t>000.1.05.03.01.0.01.1.000.110</t>
  </si>
  <si>
    <t>000.1.05.03.01.0.01.2.000.110</t>
  </si>
  <si>
    <t>000.1.05.03.02.0.01.1.000.110</t>
  </si>
  <si>
    <t>000.1.05.04.02.0.02.1.000.110</t>
  </si>
  <si>
    <t>000.1.06.06.01.3.05.1.000.110</t>
  </si>
  <si>
    <t>000.1.06.06.01.3.05.2.000.110</t>
  </si>
  <si>
    <t>000.1.06.06.02.3.05.1.000.110</t>
  </si>
  <si>
    <t>000.1.08.03.01.0.01.1.000.110</t>
  </si>
  <si>
    <t>000.1.11.05.01.3.05.0.000.120</t>
  </si>
  <si>
    <t>000.1.11.05.01.3.10.0.000.120</t>
  </si>
  <si>
    <t>000.1.11.05.07.5.05.0.000.120</t>
  </si>
  <si>
    <t>000.1.11.09.04.5.05.0.000.120</t>
  </si>
  <si>
    <t>000.1.12.01.01.0.01.6.000.120</t>
  </si>
  <si>
    <t>000.1.12.01.02.0.01.6.000.120</t>
  </si>
  <si>
    <t>000.1.12.01.03.0.01.6.000.120</t>
  </si>
  <si>
    <t>000.1.12.01.04.0.01.6.000.120</t>
  </si>
  <si>
    <t>000.1.13.02.99.5.05.0.000.130</t>
  </si>
  <si>
    <t>000.1.14.06.01.3.05.0.000.430</t>
  </si>
  <si>
    <t>000.1.14.06.01.3.10.0.000.430</t>
  </si>
  <si>
    <t>000.1.16.03.01.0.01.6.000.140</t>
  </si>
  <si>
    <t>000.1.16.25.03.0.01.0.000.140</t>
  </si>
  <si>
    <t>000.1.16.25.05.0.01.0.000.140</t>
  </si>
  <si>
    <t>000.1.16.25.06.0.01.6.000.140</t>
  </si>
  <si>
    <t>000.1.16.30.01.4.01.6.000.140</t>
  </si>
  <si>
    <t>000.1.16.30.03.0.01.6.000.140</t>
  </si>
  <si>
    <t>000.1.16.32.00.0.05.0.000.140</t>
  </si>
  <si>
    <t>000.1.16.43.00.0.01.6.000.140</t>
  </si>
  <si>
    <t>000.1.16.90.05.0.05.0.000.140</t>
  </si>
  <si>
    <t>000.1.16.90.05.0.05.6.000.140</t>
  </si>
  <si>
    <t>000.1.16.90.05.0.05.7.000.140</t>
  </si>
  <si>
    <t>000.1.17.01.05.0.05.0.000.180</t>
  </si>
  <si>
    <t>000.1.17.05.05.0.05.0.000.180</t>
  </si>
  <si>
    <t>000.2.02.01.00.1.05.0.000.151</t>
  </si>
  <si>
    <t>000.2.02.01.00.3.05.0.000.151</t>
  </si>
  <si>
    <t>000.2.02.02.00.8.05.0.000.151</t>
  </si>
  <si>
    <t>000.2.02.02.00.9.05.0.000.151</t>
  </si>
  <si>
    <t>000.2.02.02.05.1.05.0.000.151</t>
  </si>
  <si>
    <t>000.2.02.02.07.7.05.0.000.151</t>
  </si>
  <si>
    <t>000.2.02.02.08.8.05.0.004.151</t>
  </si>
  <si>
    <t>000.2.02.02.08.9.05.0.004.151</t>
  </si>
  <si>
    <t>000.2.02.02.99.9.05.0.000.151</t>
  </si>
  <si>
    <t>000.2.02.03.00.3.05.0.000.151</t>
  </si>
  <si>
    <t>000.2.02.03.00.7.05.0.000.151</t>
  </si>
  <si>
    <t>000.2.02.03.01.5.05.0.000.151</t>
  </si>
  <si>
    <t>000.2.02.03.02.4.05.0.000.151</t>
  </si>
  <si>
    <t>000.2.02.03.02.9.05.0.000.151</t>
  </si>
  <si>
    <t>000.2.02.03.07.0.05.0.000.151</t>
  </si>
  <si>
    <t>000.2.02.03.11.9.05.0.000.151</t>
  </si>
  <si>
    <t>000.2.02.03.99.9.05.0.000.151</t>
  </si>
  <si>
    <t>000.2.02.04.01.4.05.0.000.151</t>
  </si>
  <si>
    <t>000.2.02.04.04.1.05.0.000.151</t>
  </si>
  <si>
    <t>000.2.02.04.99.9.05.0.000.151</t>
  </si>
  <si>
    <t>000.2.19.05.00.0.05.0.000.151</t>
  </si>
  <si>
    <t>Налог на доходы физических лиц</t>
  </si>
  <si>
    <t>000 1 00 00000 00 0000 000</t>
  </si>
  <si>
    <t>НАЛОГОВЫЕ И НЕНАЛОГОВЫЕ ДОХОДЫ</t>
  </si>
  <si>
    <t>000 1 01 00000 00 0000 000</t>
  </si>
  <si>
    <t xml:space="preserve">НАЛОГИ НА ПРИБЫЛЬ, ДОХОДЫ </t>
  </si>
  <si>
    <t>000 1 01 02000 01 0000 110</t>
  </si>
  <si>
    <t>000 1 01 02020 01 0000 110</t>
  </si>
  <si>
    <t>000 1 01 02010 01 0000 110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</si>
  <si>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</si>
  <si>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000 1 01 02030 01 0000 110</t>
  </si>
  <si>
    <t xml:space="preserve">Налог, взимаемый с налогоплательщиков, выбравших в качестве объекта налогообложения доходы </t>
  </si>
  <si>
    <t>000 1 05 01010 01 0000 110</t>
  </si>
  <si>
    <t>000 1 05 00000 00 0000 000</t>
  </si>
  <si>
    <t xml:space="preserve">НАЛОГИ НА СОВОКУПНЫЙ ДОХОД </t>
  </si>
  <si>
    <t>000 1 05 01020 00 0000 110</t>
  </si>
  <si>
    <t>000 1 05 02000 02 0000 000</t>
  </si>
  <si>
    <t xml:space="preserve">Единый сельскохозяйственный налог </t>
  </si>
  <si>
    <t>000 1 05 03000 01 0000 000</t>
  </si>
  <si>
    <t>Налог, взимаемый в связи  с  применением патентной    системы налогообложения</t>
  </si>
  <si>
    <t>000 1 05 04000 02 0000 000</t>
  </si>
  <si>
    <t>000 1 06 00000 00 0000 000</t>
  </si>
  <si>
    <t>Земельный налог</t>
  </si>
  <si>
    <t>000 1 06 06000 00 0000 110</t>
  </si>
  <si>
    <t>Государственная пошлина</t>
  </si>
  <si>
    <t>000 1 08 00000 00 0000 000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</si>
  <si>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</si>
  <si>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</si>
  <si>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</si>
  <si>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</si>
  <si>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000 1 11 00000 00 0000 000</t>
  </si>
  <si>
    <t>000 1 11 05010 00 0000 120</t>
  </si>
  <si>
    <t>000 1 11 05070 00 0000 120</t>
  </si>
  <si>
    <t>000 1 11 05090 00 0000 120</t>
  </si>
  <si>
    <t>000 1 12 00000 00 0000 000</t>
  </si>
  <si>
    <t>Платежи за пользования природными ресурсами</t>
  </si>
  <si>
    <t>000 1 12 01000 00 0000 120</t>
  </si>
  <si>
    <t>Плата за негативное воздействие на окружающую среду</t>
  </si>
  <si>
    <t>000 1 13 00000 00 0000 000</t>
  </si>
  <si>
    <t>Доходы от оказания платных услуг (работ) и компенсации затрат государства</t>
  </si>
  <si>
    <t>000 1 14 00000 00 0000 000</t>
  </si>
  <si>
    <t>Доходы от продажи материальных и нематериальных активов</t>
  </si>
  <si>
    <t>Штрафы, санкции, возмещение ущерба</t>
  </si>
  <si>
    <t>000 1 16 00000 00 0000 000</t>
  </si>
  <si>
    <t>Денежные взыскания (штрафы) за нарушение  законодательства о налогах и сборах</t>
  </si>
  <si>
    <t>000 1 16 03000 00 0000 000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</si>
  <si>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</si>
  <si>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000 1 16 25000 00 0000 000</t>
  </si>
  <si>
    <t>Денежные взыскания (штрафы) за нарушение законодательства в области  обеспечения санитарно - эпидемиологического благополучия человека и законодательства в сфере защиты прав потребителей</t>
  </si>
  <si>
    <t>000 1 16 28000 00 0000 000</t>
  </si>
  <si>
    <t>Денежные взыскания (штрафы) за правонарушения в области дорожного движения</t>
  </si>
  <si>
    <t>000 1 16 30000 00 0000 000</t>
  </si>
  <si>
    <t>000 1 16 32000 00 0000 000</t>
  </si>
  <si>
    <t>000 1 16 33000 00 0000 000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</si>
  <si>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</si>
  <si>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</si>
  <si>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</si>
  <si>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000 1 16 43000 00 0000 000</t>
  </si>
  <si>
    <t>000 1 16 90000 00 0000 000</t>
  </si>
  <si>
    <t>Прочие поступления от денежных взысканий  (штрафов)  и иных  сумм в возмещение ущерба</t>
  </si>
  <si>
    <t>000 1 17 00000 00 0000 000</t>
  </si>
  <si>
    <t>000 2 02 00000 00 0000 000</t>
  </si>
  <si>
    <t xml:space="preserve">Безвозмездные поступления от других бюджетов бюджетной системы РФ </t>
  </si>
  <si>
    <t>Дотации бюджетам субъектов Российской Федерации и муниципальных образований</t>
  </si>
  <si>
    <t>000 2 02 01000 00 0000 000</t>
  </si>
  <si>
    <t>000 2 02 02000 00 0000 000</t>
  </si>
  <si>
    <t>Субсидии бюджетам субъектов Российской Федерации и муниципальных образований (межбюджетные судсидии)</t>
  </si>
  <si>
    <t>Субвенции бюджетам субъектов  Российской Федерации и муниципальных образований</t>
  </si>
  <si>
    <t>000 2 02 03000 00 0000 000</t>
  </si>
  <si>
    <t>000 2 02 04000 00 0000 000</t>
  </si>
  <si>
    <t>Иные межбюджетные трансферты</t>
  </si>
  <si>
    <t>МР "Княжпогостский"</t>
  </si>
  <si>
    <t xml:space="preserve">Доходы </t>
  </si>
  <si>
    <t>по кодам видов доходов, подвидов доходов, классификации операций сектора государственного управления, относящихся к доходам бюджета</t>
  </si>
  <si>
    <t>Налоги на имущество</t>
  </si>
  <si>
    <t xml:space="preserve">код бюджетной классификации </t>
  </si>
  <si>
    <t>Наименование кода</t>
  </si>
  <si>
    <t>Кассовое исполнение</t>
  </si>
  <si>
    <t>Кассовое исполнение (тыс.руб)</t>
  </si>
  <si>
    <t>Приложение №2</t>
  </si>
  <si>
    <t xml:space="preserve">к проекту решения Совета </t>
  </si>
  <si>
    <t xml:space="preserve">Расходы </t>
  </si>
  <si>
    <t>по ведомственной структуре расходов                                                                                                                                                 бюджета муниципального района "Княжпогостский"</t>
  </si>
  <si>
    <t>КВСР</t>
  </si>
  <si>
    <t>Раздел</t>
  </si>
  <si>
    <t>Подраздел</t>
  </si>
  <si>
    <t>КЦСР</t>
  </si>
  <si>
    <t>КВР</t>
  </si>
  <si>
    <t>Администрация муниципального района "Княжпогостский"</t>
  </si>
  <si>
    <t>923</t>
  </si>
  <si>
    <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</si>
  <si>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</si>
  <si>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</si>
  <si>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</si>
  <si>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121</t>
  </si>
  <si>
    <t>122</t>
  </si>
  <si>
    <t>Закупка товаров, работ, услуг в сфере информационно-коммуникационных технологий</t>
  </si>
  <si>
    <t>242</t>
  </si>
  <si>
    <t>244</t>
  </si>
  <si>
    <t>851</t>
  </si>
  <si>
    <t>Уплата прочих налогов, сборов и иных платежей</t>
  </si>
  <si>
    <t>852</t>
  </si>
  <si>
    <t>Другие общегосударственные вопросы</t>
  </si>
  <si>
    <t>13</t>
  </si>
  <si>
    <t>0900000</t>
  </si>
  <si>
    <t>Выполнение других обязательств государства</t>
  </si>
  <si>
    <t>Другие вопросы в области национальной экономики</t>
  </si>
  <si>
    <t>12</t>
  </si>
  <si>
    <t>810</t>
  </si>
  <si>
    <t>05</t>
  </si>
  <si>
    <t>Жилищное хозяйство</t>
  </si>
  <si>
    <t>10</t>
  </si>
  <si>
    <t>Пенсионное обеспечение</t>
  </si>
  <si>
    <t>312</t>
  </si>
  <si>
    <t>Социальное обеспечение населения</t>
  </si>
  <si>
    <t>03</t>
  </si>
  <si>
    <t>Иные выплаты населению</t>
  </si>
  <si>
    <t>360</t>
  </si>
  <si>
    <t>Другие вопросы в области социальной политики</t>
  </si>
  <si>
    <t>06</t>
  </si>
  <si>
    <t>Отдел культуры, физической культуры и спорта администрации муниципального района "Княжпогостский"</t>
  </si>
  <si>
    <t>956</t>
  </si>
  <si>
    <t>Субсидии бюджетным учреждениям на иные цели</t>
  </si>
  <si>
    <t>612</t>
  </si>
  <si>
    <t>07</t>
  </si>
  <si>
    <t>Общее образование</t>
  </si>
  <si>
    <t>02</t>
  </si>
  <si>
    <t>Обеспечение деятельности подведомственных учреждений</t>
  </si>
  <si>
    <t>621</t>
  </si>
  <si>
    <t>Субсидии автономным учреждениям на иные цели</t>
  </si>
  <si>
    <t>622</t>
  </si>
  <si>
    <t>08</t>
  </si>
  <si>
    <t>Культура</t>
  </si>
  <si>
    <t>611</t>
  </si>
  <si>
    <t>Другие вопросы в области культуры, кинематографии</t>
  </si>
  <si>
    <t>11</t>
  </si>
  <si>
    <t>Физическая культура</t>
  </si>
  <si>
    <t>Периодическая печать и издательства</t>
  </si>
  <si>
    <t>Отдел по управлению муниципальным имуществом, землями и природными ресурсами администрации МР "Княжпогостский"</t>
  </si>
  <si>
    <t>963</t>
  </si>
  <si>
    <t>Дорожное хозяйство (дорожные фонды)</t>
  </si>
  <si>
    <t>09</t>
  </si>
  <si>
    <t>Субсидии гражданам на приобретение жилья</t>
  </si>
  <si>
    <t>322</t>
  </si>
  <si>
    <t>Охрана семьи и детства</t>
  </si>
  <si>
    <t>Отдел образования и молодежной политики администрации муниципального района "Княжпогостский"</t>
  </si>
  <si>
    <t>975</t>
  </si>
  <si>
    <t>Дошкольное образование</t>
  </si>
  <si>
    <t>Молодежная политика и оздоровление детей</t>
  </si>
  <si>
    <t>Другие вопросы в области образования</t>
  </si>
  <si>
    <t>321</t>
  </si>
  <si>
    <t>Финансовое управление администрации муниципального района "Княжпогостский"</t>
  </si>
  <si>
    <t>992</t>
  </si>
  <si>
    <t>Обеспечение деятельности финансовых, налоговых и таможенных органов и органов финансового (финансово-бюджетного) надзора</t>
  </si>
  <si>
    <t>Субвенции</t>
  </si>
  <si>
    <t>530</t>
  </si>
  <si>
    <t>Мобилизационная и вневойсковая подготовка</t>
  </si>
  <si>
    <t>540</t>
  </si>
  <si>
    <t>Коммунальное хозяйство</t>
  </si>
  <si>
    <t>Благоустройство</t>
  </si>
  <si>
    <t>Сбор, удаление отходов и очистка сточных вод</t>
  </si>
  <si>
    <t>14</t>
  </si>
  <si>
    <t>Дотации на выравнивание бюджетной обеспеченности субъектов Российской Федерации и муниципальных образований</t>
  </si>
  <si>
    <t>511</t>
  </si>
  <si>
    <t>Иные дотации</t>
  </si>
  <si>
    <t>512</t>
  </si>
  <si>
    <t>ВСЕГО:</t>
  </si>
  <si>
    <t xml:space="preserve">Приложение №1 </t>
  </si>
  <si>
    <t>тыс.руб</t>
  </si>
  <si>
    <t>Зачислено</t>
  </si>
  <si>
    <t xml:space="preserve">Кассовое исполнение </t>
  </si>
  <si>
    <t>048</t>
  </si>
  <si>
    <t>Федеральная служба по надзору в сфере природопользования</t>
  </si>
  <si>
    <t>076</t>
  </si>
  <si>
    <t>Федеральное агентство по рыболовству</t>
  </si>
  <si>
    <t>081</t>
  </si>
  <si>
    <t>Управление Федеральной службы по ветеринарному и фитосанитарному надзору по Республике Коми</t>
  </si>
  <si>
    <t>106</t>
  </si>
  <si>
    <t>Управление государственного автодорожного надзора по Республике Коми Федеральной службы по надзору с сфере транспорта</t>
  </si>
  <si>
    <t>141</t>
  </si>
  <si>
    <t>Управление Федеральной службы по надзору в сфере защиты прав и потребителей и благополучия человека по Республике Коми</t>
  </si>
  <si>
    <t>177</t>
  </si>
  <si>
    <t>Центр ГИМС МЧС России по Республике Коми</t>
  </si>
  <si>
    <t>182</t>
  </si>
  <si>
    <t>Федеральная налоговая служба</t>
  </si>
  <si>
    <t>188</t>
  </si>
  <si>
    <t>Министерство внутренних дел по Республике Коми</t>
  </si>
  <si>
    <t>192</t>
  </si>
  <si>
    <t>Управление Федеральной миграционной службы по Республики Коми</t>
  </si>
  <si>
    <t>Управление Федеральной службы государственной регистрации, кадастра и картографии по Республике Коми</t>
  </si>
  <si>
    <t>829</t>
  </si>
  <si>
    <t>Государственная жилищная инспекция Республики Коми</t>
  </si>
  <si>
    <t>841</t>
  </si>
  <si>
    <t>Служба Республики Коми по техническому надзору</t>
  </si>
  <si>
    <t>850</t>
  </si>
  <si>
    <t>Министерство природных ресурсов и охраны окружающей среды РК</t>
  </si>
  <si>
    <t>875</t>
  </si>
  <si>
    <t>Министерство образования Республики Коми</t>
  </si>
  <si>
    <t>2.02.02.00.9.05.0.000.151</t>
  </si>
  <si>
    <t>2.02.02.99.9.05.0.000.151</t>
  </si>
  <si>
    <t>2.02.04.04.1.05.0.000.151</t>
  </si>
  <si>
    <t>2.02.04.01.4.05.0.000.151</t>
  </si>
  <si>
    <t>2.02.02.05.1.05.0.000.151</t>
  </si>
  <si>
    <t>Доходы бюджета муниципального района "Княжпогостский" за 2014 год по кодам доходов бюджетной классификации</t>
  </si>
  <si>
    <t xml:space="preserve">  бюджета муниципального района "Княжпогостский" за 2014 год</t>
  </si>
  <si>
    <t>бюджета муниципального района "Княжпогостский" за 2014 год</t>
  </si>
  <si>
    <t>Расходы</t>
  </si>
  <si>
    <t>по разделам, подразделам классификации расходов бюджетов Российской Федерации</t>
  </si>
  <si>
    <t>(тыс.руб.)</t>
  </si>
  <si>
    <t>Общегосударственные вопросы</t>
  </si>
  <si>
    <t>00</t>
  </si>
  <si>
    <t>Уплата налога на имущество организаций и земельного налога</t>
  </si>
  <si>
    <t>Специальные расходы</t>
  </si>
  <si>
    <t>Национальная экономика</t>
  </si>
  <si>
    <t>Жилищно-коммунальное хозяйство</t>
  </si>
  <si>
    <t>Социальная политика</t>
  </si>
  <si>
    <t>Образование</t>
  </si>
  <si>
    <t>Культура, кинематография</t>
  </si>
  <si>
    <t>Физическая культура и спорт</t>
  </si>
  <si>
    <t>Средства массовой информации</t>
  </si>
  <si>
    <t>Национальная оборона</t>
  </si>
  <si>
    <t>Охрана окружающей среды</t>
  </si>
  <si>
    <t>Приложение № 5</t>
  </si>
  <si>
    <t xml:space="preserve"> муниципального района  "Княжпогостский" </t>
  </si>
  <si>
    <t xml:space="preserve">Источники </t>
  </si>
  <si>
    <t>(руб.)</t>
  </si>
  <si>
    <t>Код бюджетной классификации</t>
  </si>
  <si>
    <t>000 01 00 00 00 00 0000 000</t>
  </si>
  <si>
    <t xml:space="preserve">Источники внутреннего финансирования дефицитов бюджетов </t>
  </si>
  <si>
    <t>992 01 05 00 00 00 0000 000</t>
  </si>
  <si>
    <t>Изменение остатков средств на счетах по учету средств бюджета</t>
  </si>
  <si>
    <t>992 01 05 00 00 00 0000 500</t>
  </si>
  <si>
    <t>Увеличение остатков средств бюджетов</t>
  </si>
  <si>
    <t>992 01 05 02 00 00 0000 500</t>
  </si>
  <si>
    <t>Увеличение прочих остатков средств бюджетов</t>
  </si>
  <si>
    <t>992 01 05 02 01 00 0000 510</t>
  </si>
  <si>
    <t>Увеличение прочих остатков  денежных средств бюджетов</t>
  </si>
  <si>
    <t>992 01 05 02 01 05 0000 510</t>
  </si>
  <si>
    <t>Увеличение прочих остатков денежных средств бюджетов муниципальных районов</t>
  </si>
  <si>
    <t>992 01 05 00 00 00 0000 600</t>
  </si>
  <si>
    <t>Уменьшение остатков средств бюджетов</t>
  </si>
  <si>
    <t>992 01 05 02 00 00 0000 600</t>
  </si>
  <si>
    <t>Уменьшение прочих остатков средств бюджетов</t>
  </si>
  <si>
    <t>992 01 05 02 01 00 0000 610</t>
  </si>
  <si>
    <t>Уменьшение прочих остатков денежных средств бюджетов</t>
  </si>
  <si>
    <t>992 01 05 02 01 05 0000 610</t>
  </si>
  <si>
    <t>Уменьшение прочих остатков денежных средств  бюджетов муниципальных районов</t>
  </si>
  <si>
    <t>992 01 06 00 00 00 0000 000</t>
  </si>
  <si>
    <t>Иные источники  внутреннего финансирования дефицитов бюджетов</t>
  </si>
  <si>
    <t>992 01 06 05 00 00 0000 000</t>
  </si>
  <si>
    <t xml:space="preserve">Бюджетные кредиты, предоставленные внутри страны в валюте Российской Федерации </t>
  </si>
  <si>
    <t>992 01 06 05 00 00 0000 600</t>
  </si>
  <si>
    <t>Возврат бюджетных кредитов, предоставленных внутри страны в валюте Российской Федерации</t>
  </si>
  <si>
    <t>992 01 06 05 01 05 0000 640</t>
  </si>
  <si>
    <t>Возврат бюджетных кредитов, предоставленных юридическим лицам из бюджетов муниципальных районов  в валюте Российской Федерации</t>
  </si>
  <si>
    <t>Приложение № 6</t>
  </si>
  <si>
    <t xml:space="preserve">Источники  </t>
  </si>
  <si>
    <t>000 01 05 00 00 00 0000 000</t>
  </si>
  <si>
    <t>000 01 05 00 00 00 0000 500</t>
  </si>
  <si>
    <t>000 01 05 02 00 00 0000 500</t>
  </si>
  <si>
    <t>000 01 05 02 01 00 0000 510</t>
  </si>
  <si>
    <t>000 01 05 02 01 05 0000 510</t>
  </si>
  <si>
    <t>000 01 05 00 00 00 0000 600</t>
  </si>
  <si>
    <t>000 01 05 02 00 00 0000 600</t>
  </si>
  <si>
    <t>000 01 05 02 01 00 0000 610</t>
  </si>
  <si>
    <t>000 01 05 02 01 05 0000 610</t>
  </si>
  <si>
    <t>000 01 06 00 00 00 0000 000</t>
  </si>
  <si>
    <t>000 01 06 05 00 00 0000 000</t>
  </si>
  <si>
    <t>000 01 06 05 00 00 0000 600</t>
  </si>
  <si>
    <t>000 01 06 05 01 05 0000 640</t>
  </si>
  <si>
    <t xml:space="preserve"> финансирования дефицита бюджета муниципального района "Княжпогостский" за 2014 год по кодам классификации источников финансирования дефицитов бюджетов Российской Федерации</t>
  </si>
  <si>
    <t>100</t>
  </si>
  <si>
    <t>Федеральное казначейство</t>
  </si>
  <si>
    <t>НАЛОГИ НА ТОВАРЫ (РАБОТЫ, УСЛУГИ), РЕАЛИЗУЕМЫЕ НА ТЕРРИТОРИИ РОССИЙСКОЙ ФЕДЕРАЦИИ</t>
  </si>
  <si>
    <t>Доходы от уплаты акцизов на дизельное топливо, зачисляемые в консолидированные бюджеты субъектовРоссийской Федерации</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</si>
  <si>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</si>
  <si>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</si>
  <si>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</si>
  <si>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(федеральные органы)</t>
  </si>
  <si>
    <t>Федеральная служба по труду и занятости</t>
  </si>
  <si>
    <t>150</t>
  </si>
  <si>
    <t>Федеральная антимонопольная служба</t>
  </si>
  <si>
    <t>161</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</si>
  <si>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 (федеральные государственные органы)</t>
  </si>
  <si>
    <t>финансирования дефицита бюджета муниципального района "Княжпогостский" за 2014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</si>
  <si>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Налог, взимаемый с налогоплательщиков, выбравших в качестве объекта налогообложения доходы, уменьшенные на величину расходов (взыскания)</t>
  </si>
  <si>
    <t>Денежные взыскания (штрафы) за нарушение законодательства об экологической экспертизе</t>
  </si>
  <si>
    <t>Контрольно-счетная палата Княжпогостского района</t>
  </si>
  <si>
    <t>Прочие доходы от оказания платных услуг (работ) получателями средств бюджетов муниципальных районов</t>
  </si>
  <si>
    <t>Отдел культуры и национальной политики администрации муниципального района "Княжпогостский"</t>
  </si>
  <si>
    <t>Управление муниципальным имуществом, землями и природными ресурсами администрации МР "Княжпогостский"</t>
  </si>
  <si>
    <t>Доходы от реализации иного имущества, находящегося в собственности муниципальных районов,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</si>
  <si>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муниципальных районов</t>
  </si>
  <si>
    <t>1.12.01.01.0.01.6.000</t>
  </si>
  <si>
    <t>120</t>
  </si>
  <si>
    <t>1.12.01.02.0.01.6.000</t>
  </si>
  <si>
    <t>1.12.01.03.0.01.6.000</t>
  </si>
  <si>
    <t>1.12.01.04.0.01.6.000</t>
  </si>
  <si>
    <t>1.16.43.00.0.01.6.000</t>
  </si>
  <si>
    <t>140</t>
  </si>
  <si>
    <t>1.16.90.05.0.05.6.000</t>
  </si>
  <si>
    <t>110</t>
  </si>
  <si>
    <t>1.03.02.23.0.01.0.000</t>
  </si>
  <si>
    <t>1.03.02.24.0.01.0.000</t>
  </si>
  <si>
    <t>1.03.02.25.0.01.0.000</t>
  </si>
  <si>
    <t>1.03.02.26.0.01.0.000</t>
  </si>
  <si>
    <t>1.16.08.01.0.01.6.000</t>
  </si>
  <si>
    <t>1.16.28.00.0.01.6.000</t>
  </si>
  <si>
    <t>1.16.33.05.0.05.6.000</t>
  </si>
  <si>
    <t>1.16.90.05.0.05.7.000</t>
  </si>
  <si>
    <t>1.01.02.01.0.01.1.000</t>
  </si>
  <si>
    <t>1.01.02.01.0.01.2.000</t>
  </si>
  <si>
    <t>1.01.02.01.0.01.3.000</t>
  </si>
  <si>
    <t>1.01.02.02.0.01.1.000</t>
  </si>
  <si>
    <t>1.01.02.02.0.01.2.000</t>
  </si>
  <si>
    <t>1.01.02.02.0.01.3.000</t>
  </si>
  <si>
    <t>1.01.02.03.0.01.1.000</t>
  </si>
  <si>
    <t>1.01.02.03.0.01.2.000</t>
  </si>
  <si>
    <t>1.01.02.03.0.01.3.000</t>
  </si>
  <si>
    <t>1.05.01.01.1.01.1.000</t>
  </si>
  <si>
    <t>1.05.01.01.1.01.2.000</t>
  </si>
  <si>
    <t>1.05.01.01.1.01.3.000</t>
  </si>
  <si>
    <t>1.05.01.01.2.01.1.000</t>
  </si>
  <si>
    <t>1.05.01.02.1.01.1.000</t>
  </si>
  <si>
    <t>1.05.01.02.1.01.2.000</t>
  </si>
  <si>
    <t>1.05.01.02.2.01.1.000</t>
  </si>
  <si>
    <t>1.05.01.02.2.01.3.000</t>
  </si>
  <si>
    <t>1.05.02.01.0.02.1.000</t>
  </si>
  <si>
    <t>1.05.02.01.0.02.2.000</t>
  </si>
  <si>
    <t>1.05.02.01.0.02.3.000</t>
  </si>
  <si>
    <t>1.05.02.02.0.02.1.000</t>
  </si>
  <si>
    <t>1.05.02.02.0.02.2.000</t>
  </si>
  <si>
    <t>1.05.02.02.0.02.3.000</t>
  </si>
  <si>
    <t>1.05.03.01.0.01.1.000</t>
  </si>
  <si>
    <t>1.05.03.01.0.01.2.000</t>
  </si>
  <si>
    <t>1.05.03.02.0.01.1.000</t>
  </si>
  <si>
    <t>1.05.04.02.0.02.1.000</t>
  </si>
  <si>
    <t>1.06.06.01.3.05.1.000</t>
  </si>
  <si>
    <t>1.06.06.01.3.05.2.000</t>
  </si>
  <si>
    <t>1.06.06.02.3.05.1.000</t>
  </si>
  <si>
    <t>1.08.03.01.0.01.1.000</t>
  </si>
  <si>
    <t>1.16.03.01.0.01.6.000</t>
  </si>
  <si>
    <t>1.16.30.01.4.01.6.000</t>
  </si>
  <si>
    <t>1.16.30.03.0.01.6.000</t>
  </si>
  <si>
    <t>1.16.25.06.0.01.6.000</t>
  </si>
  <si>
    <t>1.16.90.05.0.05.0.000</t>
  </si>
  <si>
    <t>1.16.25.03.0.01.0.000</t>
  </si>
  <si>
    <t>1.16.25.04.0.01.0.000</t>
  </si>
  <si>
    <t>1.16.25.05.5.05.0.000</t>
  </si>
  <si>
    <t>905</t>
  </si>
  <si>
    <t>151</t>
  </si>
  <si>
    <t>130</t>
  </si>
  <si>
    <t>180</t>
  </si>
  <si>
    <t>1.13.01.99.5.05.0.000</t>
  </si>
  <si>
    <t>1.13.02.99.5.05.0.000</t>
  </si>
  <si>
    <t>1.16.32.00.0.05.0.000</t>
  </si>
  <si>
    <t>1.17.05.05.0.05.0.000</t>
  </si>
  <si>
    <t>2.02.03.00.7.05.0.000</t>
  </si>
  <si>
    <t>2.02.03.02.4.05.0.000</t>
  </si>
  <si>
    <t>2.19.05.00.0.05.0.000</t>
  </si>
  <si>
    <t>1.11.05.01.3.05.0.000</t>
  </si>
  <si>
    <t>1.11.05.01.3.10.0.000</t>
  </si>
  <si>
    <t>1.11.05.07.5.05.0.000</t>
  </si>
  <si>
    <t>1.11.09.04.5.05.0.000</t>
  </si>
  <si>
    <t>410</t>
  </si>
  <si>
    <t>430</t>
  </si>
  <si>
    <t>1.14.02.05.3.05.0.000</t>
  </si>
  <si>
    <t>1.14.03.05.0.05.0.000</t>
  </si>
  <si>
    <t>1.14.06.01.3.05.0.000</t>
  </si>
  <si>
    <t>1.14.06.01.3.10.0.000</t>
  </si>
  <si>
    <t>1.17.01.05.0.05.0.000</t>
  </si>
  <si>
    <t>2.02.02.08.8.05.0.004</t>
  </si>
  <si>
    <t>2.02.02.08.9.05.0.004</t>
  </si>
  <si>
    <t>2.02.03.07.0.05.0.000</t>
  </si>
  <si>
    <t>2.02.03.11.9.05.0.000</t>
  </si>
  <si>
    <t>2.02.04.01.4.05.0.000</t>
  </si>
  <si>
    <t>2.02.04.99.9.05.0.000</t>
  </si>
  <si>
    <t>2.02.02.00.8.05.0.000</t>
  </si>
  <si>
    <t>2.02.02.05.1.05.0.000</t>
  </si>
  <si>
    <t>Субсидия на создание в общеобразовательных организациях условий для занятий физической культурой</t>
  </si>
  <si>
    <t>2.02.02.99.9.05.0.000</t>
  </si>
  <si>
    <t>2.02.03.02.9.05.0.000</t>
  </si>
  <si>
    <t>2.02.03.99.9.05.0.000</t>
  </si>
  <si>
    <t>2.02.01.00.1.05.0.000</t>
  </si>
  <si>
    <t>2.02.01.00.3.05.0.000</t>
  </si>
  <si>
    <t>2.02.02.07.7.05.0.000</t>
  </si>
  <si>
    <t>2.02.03.00.3.05.0.000</t>
  </si>
  <si>
    <t>2.02.03.01.5.05.0.000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</si>
  <si>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</si>
  <si>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2 18 05 01 0 05 0 000</t>
  </si>
  <si>
    <t>000 1 03 00 0 00 0 000 000</t>
  </si>
  <si>
    <t>000.1.03.02.23.0.01.0.000</t>
  </si>
  <si>
    <t>000.1.03.02.24.0.01.0.000</t>
  </si>
  <si>
    <t>000.1.03.02.25.0.01.0.000</t>
  </si>
  <si>
    <t>000.1.03.02.26.0.01.0.000</t>
  </si>
  <si>
    <t>Акцизы по подакцизным товарам (продукции), производимым на территории Российской Федерации</t>
  </si>
  <si>
    <t>000.1.03.02.00.0.01.0.000</t>
  </si>
  <si>
    <t>000.1.05.01.02.1.01.3.000.110</t>
  </si>
  <si>
    <t>000.1.05.04.02.0.02.2.000.110</t>
  </si>
  <si>
    <t>Налог, взимаемый в связи  с  применением патентной    системы налогообложения, зачисляемый в бюджеты муниципальных районов (пени)</t>
  </si>
  <si>
    <t>000.1.13.01.99.5.05.0.000.130</t>
  </si>
  <si>
    <t>000.1.14.02.05.3.05.0.000.410</t>
  </si>
  <si>
    <t>000.1.14.03.05.3.05.0.000.410</t>
  </si>
  <si>
    <t>000.1.16.08.01.0.01.6.000.140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</si>
  <si>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</si>
  <si>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000 1 16 08000 01 0000 000</t>
  </si>
  <si>
    <t>000.1.16.25.04.0.01.0.000.140</t>
  </si>
  <si>
    <t>000.1.16.28.00.0.01.6.000.140</t>
  </si>
  <si>
    <t>000.1.16.33.05.0.05.6.000.140</t>
  </si>
  <si>
    <t>000.2.02.02.2.1.05.0.000.151</t>
  </si>
  <si>
    <t>Субсидии на создание в общеобразователдьных организациях условий для занятий физической культурой</t>
  </si>
  <si>
    <t>ВСЕГО ДОХОДОВ:</t>
  </si>
  <si>
    <t>000.2.18.05.01.0.05.0.000.151</t>
  </si>
  <si>
    <t>тыс. руб.</t>
  </si>
  <si>
    <t>Наименование КЦСР</t>
  </si>
  <si>
    <t>Общегосударственные работы</t>
  </si>
  <si>
    <t>Непрограммные расходы</t>
  </si>
  <si>
    <t>9990000</t>
  </si>
  <si>
    <t>Руководитель контрольно-счетной палаты</t>
  </si>
  <si>
    <t>9990030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</si>
  <si>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</si>
  <si>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</si>
  <si>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Муниципальная программа "Развитие жилищного строительства и жилищно-коммунального хозяйства в Княжпогостском районе"</t>
  </si>
  <si>
    <t>0300000</t>
  </si>
  <si>
    <t>Градостроительная деятельность</t>
  </si>
  <si>
    <t>0330000</t>
  </si>
  <si>
    <t>Внедрение информационной системы обеспечения градостроительной деятельности</t>
  </si>
  <si>
    <t>0330302</t>
  </si>
  <si>
    <t>Прочая закупка товаров, работ и услуг для обеспечения государственных (муниципальных) нужд</t>
  </si>
  <si>
    <t>Муниципальная программа "Развитие муниципального управления в муниципальном районе "Княжпогостский" на 2014-2016 год"</t>
  </si>
  <si>
    <t>0700000</t>
  </si>
  <si>
    <t>Подпрограмма - Развитие системы открытого муниципалитета в ОМС</t>
  </si>
  <si>
    <t>0710000</t>
  </si>
  <si>
    <t>Расходы на введение новых рубрик, вкладок, банеров</t>
  </si>
  <si>
    <t>0710101</t>
  </si>
  <si>
    <t>Организация размещений информационных материалов</t>
  </si>
  <si>
    <t>0710102</t>
  </si>
  <si>
    <t>Подпрограмма - Оптимизация деятельности органов местного самоуправления МР</t>
  </si>
  <si>
    <t>0720000</t>
  </si>
  <si>
    <t>Обеспечение организационных, разъяснительных правовых и иных мер</t>
  </si>
  <si>
    <t>0720201</t>
  </si>
  <si>
    <t>Подпрограмма - Развитие кадрового потенциала системы муниципального управления</t>
  </si>
  <si>
    <t>0730000</t>
  </si>
  <si>
    <t>Организация обучения лиц,замещающих муниципальные должности и лиц включенных в кадровый резерв управленческих кадров</t>
  </si>
  <si>
    <t>0730301</t>
  </si>
  <si>
    <t>Обеспечение реализации муниципальной программы</t>
  </si>
  <si>
    <t>0770000</t>
  </si>
  <si>
    <t>Расходы на выплату персоналу в целях обеспечения выполнения функций ОМС</t>
  </si>
  <si>
    <t>0770701</t>
  </si>
  <si>
    <t>Расходы в целях обеспечения выполнения функций органов местного самоуправления (руководитель администрации)</t>
  </si>
  <si>
    <t>9990020</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</si>
  <si>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</si>
  <si>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9997308</t>
  </si>
  <si>
    <t>Судеьная система</t>
  </si>
  <si>
    <t>Составление (изменение) списков кандидатов в присяжные заседатели федеральных судов общей юрисдикции в Российской Федерации</t>
  </si>
  <si>
    <t>9995120</t>
  </si>
  <si>
    <t>Подпрограмма "Обеспечение населения качественными жилищно-коммунальными услугами"</t>
  </si>
  <si>
    <t>0320000</t>
  </si>
  <si>
    <t>Модернизация коммунальных систем инженерной инфраструктуры</t>
  </si>
  <si>
    <t>0320206</t>
  </si>
  <si>
    <t>Бюджетные инвестиции иным юридическим лицам, за исключением бюджетных инвестиций в объекты капитального строительства</t>
  </si>
  <si>
    <t>452</t>
  </si>
  <si>
    <t>Субвенции на осуществление переданных полномочий Республики Коми по определению перечня должностных лиц местного самоуправления, уполномоченных составлять протоколы об административных правонарушениях, предусмотренных частями 3,4, ст.3 закона РК</t>
  </si>
  <si>
    <t>9997317</t>
  </si>
  <si>
    <t>9999292</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</si>
  <si>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</si>
  <si>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</si>
  <si>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880</t>
  </si>
  <si>
    <t>Национальгная экономика</t>
  </si>
  <si>
    <t>"Развитие экономики в Княжпогостском районе"</t>
  </si>
  <si>
    <t>0100000</t>
  </si>
  <si>
    <t>Развитие малого и среднего предпринимательства в Княжпогостском районе</t>
  </si>
  <si>
    <t>0110000</t>
  </si>
  <si>
    <t>Субсидирование (грант) начинающих субъектов малого предпринимательства на создание собстсвееного бизнеса в приоритетных отраслях малого</t>
  </si>
  <si>
    <t>0110201</t>
  </si>
  <si>
    <t>Субсидии юридическим лицам (кроме некоммерческих организаций), индивидуальным предпринимателям, физическим лицам</t>
  </si>
  <si>
    <t>«Развитие лесного хозяйства на территории муниципального района «Княжпогостский»</t>
  </si>
  <si>
    <t>0150000</t>
  </si>
  <si>
    <t>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</si>
  <si>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0157306</t>
  </si>
  <si>
    <t>Программа "Безопасность жизнедеятельности и социальная защита населения в Княжпогостском районе"</t>
  </si>
  <si>
    <t>0800000</t>
  </si>
  <si>
    <t>Подпрограмма "Безопасность населения"</t>
  </si>
  <si>
    <t>0830000</t>
  </si>
  <si>
    <t>Субвенция на осуществление переданных государственных полномочий Республики Коми по отлову и содержанию безнадзорных животных</t>
  </si>
  <si>
    <t>0837312</t>
  </si>
  <si>
    <t>Иные пенсии, социальные доплаты к пенсиям</t>
  </si>
  <si>
    <t>Муниципальная программа "Доступная среда"</t>
  </si>
  <si>
    <t>Поддержка ветеранов, незащищенных слоёв населения, районных и общественных организаций ветеранов и инвалидов по Княжпогостскому району</t>
  </si>
  <si>
    <t>0910000</t>
  </si>
  <si>
    <t>Оказание мер социальной поддержки малоимущих пенсионерам и инвалидам, детям-сиротам, малообеспеченным семьям, гражданам, оказавшихся в экстремальных условиях</t>
  </si>
  <si>
    <t>0910101</t>
  </si>
  <si>
    <t>Мероприятия по поддержке районных общественных организаций ветеранов и инвалидов</t>
  </si>
  <si>
    <t>0910103</t>
  </si>
  <si>
    <t>Оформление ветеранам подписных изданий</t>
  </si>
  <si>
    <t>0910104</t>
  </si>
  <si>
    <t>Массовый спорт</t>
  </si>
  <si>
    <t>Муниципальная программа "Развитие отрасли "Физическая культура и спорт" в "Княжпогостском районе"</t>
  </si>
  <si>
    <t>0600000</t>
  </si>
  <si>
    <t>Подпрограмма "Массовая физическая культура"</t>
  </si>
  <si>
    <t>0620000</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</si>
  <si>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t>
  </si>
  <si>
    <t>0620204</t>
  </si>
  <si>
    <t>Спорт высших достижений</t>
  </si>
  <si>
    <t>Подпрограмма "Спорт высоких достижений"</t>
  </si>
  <si>
    <t>0630000</t>
  </si>
  <si>
    <t>Участие в спортивных мероприятиях республиканского, межрегионального и всероссийского уровня</t>
  </si>
  <si>
    <t>0630302</t>
  </si>
  <si>
    <t>Национальная политика</t>
  </si>
  <si>
    <t>«Развитие въездного и внутреннего туризма на территории муниципального района «Княжпогостский»</t>
  </si>
  <si>
    <t>0120000</t>
  </si>
  <si>
    <t>Рекламно информационное обеспечение продвижения туристического продукта на внутреннем и внешнем рынках</t>
  </si>
  <si>
    <t>0120304</t>
  </si>
  <si>
    <t>Муниципальная программа "Развитие отрасли "Культура в Княжпогостском районе"</t>
  </si>
  <si>
    <t>0500000</t>
  </si>
  <si>
    <t>Подпрограмма "Развитие учреждений культуры дополнительного образования"</t>
  </si>
  <si>
    <t>0510000</t>
  </si>
  <si>
    <t>Выполнение противопожарных мероприятий</t>
  </si>
  <si>
    <t>0510101</t>
  </si>
  <si>
    <t>Укрепление материально-технической базы</t>
  </si>
  <si>
    <t>0510102</t>
  </si>
  <si>
    <t>Выполнение муниципального задания</t>
  </si>
  <si>
    <t>0510103</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</si>
  <si>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</si>
  <si>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на укрепление материально-технической базыи оснащение оборудованием детских школ искусств за счет федерального бюджета</t>
  </si>
  <si>
    <t>0515014</t>
  </si>
  <si>
    <t>Предоставление субсидий на ремонт, капитальный ремонт и оснащение специальным оборудованием и материалами зданий муниципальных учреждений сферы культуры</t>
  </si>
  <si>
    <t>0517215</t>
  </si>
  <si>
    <t>Субсидии на содействие обеспечению деятельности информационно-маркетинговых центров малого и среднего предпринимательства</t>
  </si>
  <si>
    <t>0110204</t>
  </si>
  <si>
    <t>0117218</t>
  </si>
  <si>
    <t>Подпрограмма "Развитие библиотечного дела"</t>
  </si>
  <si>
    <t>0520000</t>
  </si>
  <si>
    <t>Комплектование книжных фондов</t>
  </si>
  <si>
    <t>0520201</t>
  </si>
  <si>
    <t>Подписка на периодические издания</t>
  </si>
  <si>
    <t>0520202</t>
  </si>
  <si>
    <t>Внедрение информационных технологий</t>
  </si>
  <si>
    <t>0520203</t>
  </si>
  <si>
    <t>0520205</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</si>
  <si>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</si>
  <si>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Мероприятия по подключению общедоступных библиотек РФ к сети Интернет и развитие системы библиотечного дела с учетом задачи расширения информационных технологий и оцифровки, за счет средств, поступающих из федерального бюджета</t>
  </si>
  <si>
    <t>0525146</t>
  </si>
  <si>
    <t>Предоставление субсидий бюджетам муниципальных районов на внедрение в муниципальных библиотеках информационных технологий</t>
  </si>
  <si>
    <t>0527215</t>
  </si>
  <si>
    <t>Субсидии на комплектование документных фондов библиотек муниципальных образований</t>
  </si>
  <si>
    <t>0527245</t>
  </si>
  <si>
    <t>Подпрограмма "Развитие музейного дела"</t>
  </si>
  <si>
    <t>0530000</t>
  </si>
  <si>
    <t>0530301</t>
  </si>
  <si>
    <t>0530302</t>
  </si>
  <si>
    <t>Подпрограмма "Развитие народного, художественного творчества и культурно-досуговой деятельности"</t>
  </si>
  <si>
    <t>0540000</t>
  </si>
  <si>
    <t>0540401</t>
  </si>
  <si>
    <t>Проведение культурно-досуговых мероприятий</t>
  </si>
  <si>
    <t>0540402</t>
  </si>
  <si>
    <t>Приобретение специального оборудования</t>
  </si>
  <si>
    <t>0540403</t>
  </si>
  <si>
    <t>Внедрение в муниципальных культурно-досуговых учреждениях информационных технологий</t>
  </si>
  <si>
    <t>0540404</t>
  </si>
  <si>
    <t>Реализация малых проектов в сфере культура</t>
  </si>
  <si>
    <t>0540405</t>
  </si>
  <si>
    <t>Гранты в области культура</t>
  </si>
  <si>
    <t>0540408</t>
  </si>
  <si>
    <t>Премии и гранты</t>
  </si>
  <si>
    <t>350</t>
  </si>
  <si>
    <t>Проведение ремонтных работ</t>
  </si>
  <si>
    <t>0540409</t>
  </si>
  <si>
    <t>Предоставление субсидий бюджетам муниципальных районов на обновление материально-технической базы, приобретение специального оборудования, музыкальных инструментов для оснащения муниицпальных учреждений культуры, в том числе для сельских учреждений культуры</t>
  </si>
  <si>
    <t>0547215</t>
  </si>
  <si>
    <t>Субсидии на реализацию малых проектов в сфере культуры</t>
  </si>
  <si>
    <t>0547246</t>
  </si>
  <si>
    <t>Подпрограмма "Социальная защита населения"</t>
  </si>
  <si>
    <t>0810000</t>
  </si>
  <si>
    <t>Оказание мер социальной поддержки работникам образования и культуры</t>
  </si>
  <si>
    <t>0810101</t>
  </si>
  <si>
    <t>Подпрограмма "Обеспечение условий для реализации программы"</t>
  </si>
  <si>
    <t>0550000</t>
  </si>
  <si>
    <t>Расходы в целях обеспечения выполнения функций ОМС</t>
  </si>
  <si>
    <t>0550501</t>
  </si>
  <si>
    <t>0550502</t>
  </si>
  <si>
    <t>Подпрограмма "Хозяйственно-техническое обеспечение учреждений"</t>
  </si>
  <si>
    <t>0560000</t>
  </si>
  <si>
    <t>0560601</t>
  </si>
  <si>
    <t>Подпрограмма "Создание условий для обеспечения населения доступным и комфортным жильем"</t>
  </si>
  <si>
    <t>0310000</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</si>
  <si>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t>
  </si>
  <si>
    <t>0310103</t>
  </si>
  <si>
    <t>Иные МБТ на исполнение судебных решений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</si>
  <si>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0317404</t>
  </si>
  <si>
    <t>Бюджетные инвестиции на приобретение объектов недвижимого имущества в государственную (муниципальную) собственность</t>
  </si>
  <si>
    <t>412</t>
  </si>
  <si>
    <t>Управление муниципальным имуществом муниципального района "Княжпогостский"</t>
  </si>
  <si>
    <t>0740000</t>
  </si>
  <si>
    <t>Руководство и управление в сфере реализации подпрограммы</t>
  </si>
  <si>
    <t>0740405</t>
  </si>
  <si>
    <t>Укрепление материально-технической базы организаций осуществляющих, правопорядок на территории муниципального района «Княжпогостский»</t>
  </si>
  <si>
    <t>0830301</t>
  </si>
  <si>
    <t>Субвенции на осуществление переданных государственных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</si>
  <si>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9997305</t>
  </si>
  <si>
    <t>Завершение МП "Переселение граждан из аварийного жилищного фонда МР "Княжпогостский" на 2012 год"</t>
  </si>
  <si>
    <t>0310108</t>
  </si>
  <si>
    <t>Бюджетные инвестиции в объекты  капитального строительства государственной (муниципальной) собственности.</t>
  </si>
  <si>
    <t>414</t>
  </si>
  <si>
    <t>Переселение граждан из неперспективных населенных пунктов</t>
  </si>
  <si>
    <t>0310109</t>
  </si>
  <si>
    <t>Обеспечение мероприятий по переселению граждан из аварийного жилищного фонда за счет средств Фонда</t>
  </si>
  <si>
    <t>0319502</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</si>
  <si>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</si>
  <si>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0319503</t>
  </si>
  <si>
    <t>Обеспечение мероприятий по переселению граждан из аварийного жилищного фонда за счет средств бюджетов</t>
  </si>
  <si>
    <t>0319602</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</si>
  <si>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</si>
  <si>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0319603</t>
  </si>
  <si>
    <t>Оплата коммунальных услуг по муниципальному жилищному фонду</t>
  </si>
  <si>
    <t>0320203</t>
  </si>
  <si>
    <t>Обеспечение населения муниципального образования питьевой водой, соответствующей требованиям безопасности, установленным санитарно-эпидемическим правилам</t>
  </si>
  <si>
    <t>0320202</t>
  </si>
  <si>
    <t>Субвенция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</si>
  <si>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0315135</t>
  </si>
  <si>
    <t>Субвенции на обеспечение предоставления детям-сиротам и детям, оставшимся без попечения родителей, лицам из числа детей-сирот и детей, оставшихся без попечения родителей,предоставляемыми по договорам найма специализированных жилых помещений</t>
  </si>
  <si>
    <t>0315082</t>
  </si>
  <si>
    <t>Субвенция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</si>
  <si>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0317303</t>
  </si>
  <si>
    <t>Муниципальная программа "Развитие образования в Княжпогостском районе"</t>
  </si>
  <si>
    <t>0400000</t>
  </si>
  <si>
    <t>Подпрограмма "Развитие системы дошкольного образования в Княжпогостском районе"</t>
  </si>
  <si>
    <t>0410000</t>
  </si>
  <si>
    <t>Выполнение планового объема оказываемых муниципальных услуг, установленного муниципальным заданием</t>
  </si>
  <si>
    <t>0410101</t>
  </si>
  <si>
    <t>Проведение текущих ремонтов в дошкольных образовательных организациях</t>
  </si>
  <si>
    <t>0410105</t>
  </si>
  <si>
    <t>Выполнение противопожарных мероприятий в дошкольных образовательных организациях</t>
  </si>
  <si>
    <t>0410106</t>
  </si>
  <si>
    <t>Развитие кадровых ресурсов системы дошкольного образования</t>
  </si>
  <si>
    <t>0410109</t>
  </si>
  <si>
    <t>Развитие инновационного потенциала педагогов дошкольного образования и дошкольных образовательных учреждениях</t>
  </si>
  <si>
    <t>0410110</t>
  </si>
  <si>
    <t>Проведение капитальных ремонтов в дошкольных образовательных организациях</t>
  </si>
  <si>
    <t>0410111</t>
  </si>
  <si>
    <t>Укрепление материально-технической базы в дошкольных образовательных организациях</t>
  </si>
  <si>
    <t>0410112</t>
  </si>
  <si>
    <t>Поддержка реализации мероприятий Федеральной целевой программы развития образования на 2011-2015 годы, в части модернизации регионально-муниципальных систем дошкольного образования</t>
  </si>
  <si>
    <t>0415026</t>
  </si>
  <si>
    <t>Обеспечение первичных мер пожарной безопасности муниципальных образовательных организаций</t>
  </si>
  <si>
    <t>0417201</t>
  </si>
  <si>
    <t>Субвенции на реализацию муниципальными дошкольными и общеобразовательными организациями в Республике Коми образовательных программ</t>
  </si>
  <si>
    <t>0417301</t>
  </si>
  <si>
    <t>Подпрограмма "Развитие системы общего образования в Княжпогостском районе"</t>
  </si>
  <si>
    <t>0420000</t>
  </si>
  <si>
    <t>Оказание муниципальных услуг (выполнение работ) общеобразовательными учреждениями</t>
  </si>
  <si>
    <t>0420201</t>
  </si>
  <si>
    <t>Предоставление доступа к сети Интернет</t>
  </si>
  <si>
    <t>0420203</t>
  </si>
  <si>
    <t>0420204</t>
  </si>
  <si>
    <t>Проведение капитальных ремонтов в общеобразовательных учреждениях</t>
  </si>
  <si>
    <t>0420205</t>
  </si>
  <si>
    <t>Выполнение противопожарных мероприятий в общеобразовательных учреждениях</t>
  </si>
  <si>
    <t>0420206</t>
  </si>
  <si>
    <t>Проведение текущих ремонтов в общеобразовательных учреждениях</t>
  </si>
  <si>
    <t>0420207</t>
  </si>
  <si>
    <t>Развитие системы оценки качества общего образования</t>
  </si>
  <si>
    <t>0420211</t>
  </si>
  <si>
    <t>Развитие инновационного опыта работы педагогов и образовательных учреждений</t>
  </si>
  <si>
    <t>0420213</t>
  </si>
  <si>
    <t>Развитие кадровых ресурсов системы общего образования</t>
  </si>
  <si>
    <t>0420214</t>
  </si>
  <si>
    <t>0427201</t>
  </si>
  <si>
    <t>0427301</t>
  </si>
  <si>
    <t>Иные межбюджетные трансферты на мероприятия по организации питания обучающихся 1-4 классов в муниципальных образовательных организациях в Республике Коми, реализующих программу начального общего образования</t>
  </si>
  <si>
    <t>0427401</t>
  </si>
  <si>
    <t>Подпрограмма "Дети и молодежь Княжпогостского района"</t>
  </si>
  <si>
    <t>0430000</t>
  </si>
  <si>
    <t>Организация районного слета лидеров ученического самоуправления образовательных учреждений</t>
  </si>
  <si>
    <t>0430302</t>
  </si>
  <si>
    <t>Содействие трудоустройству и временной занятости молодежи</t>
  </si>
  <si>
    <t>0430305</t>
  </si>
  <si>
    <t>Районный конкурс "Твоя будущая пенсия зависит от тебя"</t>
  </si>
  <si>
    <t>0430307</t>
  </si>
  <si>
    <t>Пропаганда здорового образа жизни среди молодежи</t>
  </si>
  <si>
    <t>0430308</t>
  </si>
  <si>
    <t>Проведение районных мероприятий</t>
  </si>
  <si>
    <t>0430310</t>
  </si>
  <si>
    <t>0430312</t>
  </si>
  <si>
    <t>Проведение текущих ремонтов в учреждениях дополнительного образования детей</t>
  </si>
  <si>
    <t>0430316</t>
  </si>
  <si>
    <t>0430317</t>
  </si>
  <si>
    <t>Создание в общеобразовательных организациях, расположенных в сельской местности, условий для занятий физической культурой и спортом, за счет средств МБ</t>
  </si>
  <si>
    <t>0430318</t>
  </si>
  <si>
    <t>Субсидии на создание в общеобразовательных оргвнизациях, расположенных в сельской местности, условий для заниятий физкультурой и спортом</t>
  </si>
  <si>
    <t>0435097</t>
  </si>
  <si>
    <t>Подпрограмма "Допризывная подготовка граждан Российской Федерации в Княжпогостском районе"</t>
  </si>
  <si>
    <t>0450000</t>
  </si>
  <si>
    <t>Военно-патриотическое воспитание молодежи допризывного возраста</t>
  </si>
  <si>
    <t>0450502</t>
  </si>
  <si>
    <t>Проведение спортивно-массовых мероприятий для молодежи допризывного возраста</t>
  </si>
  <si>
    <t>0450506</t>
  </si>
  <si>
    <t>Подпрограмма "Организация оздоровления и отдыха детей Княжпогостского района"</t>
  </si>
  <si>
    <t>0440000</t>
  </si>
  <si>
    <t>Обеспечение деятельности лагерей с дневным пребыванием</t>
  </si>
  <si>
    <t>0440401</t>
  </si>
  <si>
    <t>Организация оздоровления и отдыха детей на базе выездных оздоровительных лагерей</t>
  </si>
  <si>
    <t>0440402</t>
  </si>
  <si>
    <t>Мероприятия по проведению оздоровительной кампании детей из РБ</t>
  </si>
  <si>
    <t>0447204</t>
  </si>
  <si>
    <t>Подпрограмма "Обеспечение условий для реализации муниципальной программы"</t>
  </si>
  <si>
    <t>0460000</t>
  </si>
  <si>
    <t>Расходы в целях обеспечения выполнения функций органа местного самоуправления</t>
  </si>
  <si>
    <t>0460601</t>
  </si>
  <si>
    <t>0460602</t>
  </si>
  <si>
    <t>Пособия, компенсации, меры социальной поддержки по публичным нормативным обязательствам</t>
  </si>
  <si>
    <t>313</t>
  </si>
  <si>
    <t>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</si>
  <si>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9997304</t>
  </si>
  <si>
    <t>Реализация муниципальной программы "Обеспечение жильем молодых семей на территории МР "Княжпогостский"</t>
  </si>
  <si>
    <t>0430311</t>
  </si>
  <si>
    <t>Мероприятия подпрограммы "Обеспечение жильем молодых семей федеральной программы "Жилище"</t>
  </si>
  <si>
    <t>0435020</t>
  </si>
  <si>
    <t>Предоставление социальных выплат молодым семьям на приобретение жилого помещения или создания объекта индив жил строительства</t>
  </si>
  <si>
    <t>0437210</t>
  </si>
  <si>
    <t>Субвенции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</si>
  <si>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0417302</t>
  </si>
  <si>
    <t>0427302</t>
  </si>
  <si>
    <t>Подпрограмма "Управление муниципальнымы финансами"</t>
  </si>
  <si>
    <t>0750000</t>
  </si>
  <si>
    <t>Руководство и управление в сфере финансов</t>
  </si>
  <si>
    <t>0750601</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</si>
  <si>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t>
  </si>
  <si>
    <t>9997309</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</si>
  <si>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по первичному воинскому учету на территориях, где отсутсвуют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отсутсвуют военные комиссариаты"</t>
  </si>
  <si>
    <t>9997310</t>
  </si>
  <si>
    <t>Субвенции на 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ч.4 ст.8 Закона РК "Об административной ответственности в РК"</t>
  </si>
  <si>
    <t>9997314</t>
  </si>
  <si>
    <t>Осуществление государственных полномочий РК по расчету и предоставлению субвенций бюджетам поселений на осущ гос полномочия РК по опредеклению перечня долж лиц органов самоуправления, уполномоченных составлять протоколы об админ правонаруш ст 6, 7 частями 1 и 2 статьи 8 Закона РК "Об админ ответвт в РК"</t>
  </si>
  <si>
    <t>9997316</t>
  </si>
  <si>
    <t>Осуществление государственных полномочий РК по расчету и предоставлению субвенций бюджетам поселений на осуществление госуд полномочия РК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предусмотрееных частями 3, 4 статьи 3 Закона РК "Об административной ответственности в РК"</t>
  </si>
  <si>
    <t>9997318</t>
  </si>
  <si>
    <t>Подпрограмма "Безопасность дорожного движения"</t>
  </si>
  <si>
    <t>0820000</t>
  </si>
  <si>
    <t>Усиление контроля за осуществлением дорожной и транспортной деятельности и ПДД</t>
  </si>
  <si>
    <t>0820202</t>
  </si>
  <si>
    <t>Осуществление полномочий Российской Федерации по государственной регистрации актов гражданского состояния</t>
  </si>
  <si>
    <t>9995930</t>
  </si>
  <si>
    <t>Субвенции на осуществление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ч.4 ст.8 Закона РК "Об административной ответственности в РК"</t>
  </si>
  <si>
    <t>9997313</t>
  </si>
  <si>
    <t>Субвенции на осуществление переданных полномочий Республики Коми по определению перечня должностных лиц местного самоуправления, уполномоченных составлять протоколы об административных правонарушениях, предусмотренных ст 6,7, частями 1,2 ст.8 закона РК</t>
  </si>
  <si>
    <t>9997315</t>
  </si>
  <si>
    <t>991</t>
  </si>
  <si>
    <t>Субвенции на осуществление первичного воинского учета на территориях, где отсутствуют военные комиссариаты</t>
  </si>
  <si>
    <t>9995118</t>
  </si>
  <si>
    <t>Муниципальная программа "Развитие дорожной и транспортной системы в Княжпогостском районе"</t>
  </si>
  <si>
    <t>0200000</t>
  </si>
  <si>
    <t>Попрограмма "Развитие транспортной инфраструктуры и транспортного обслуживания населения  и экономики МР "Княжпогостский"</t>
  </si>
  <si>
    <t>0210000</t>
  </si>
  <si>
    <t>"Содержание автомобильных дорог общего пользования местного значения"</t>
  </si>
  <si>
    <t>0210101</t>
  </si>
  <si>
    <t>Оборудование и содержание ледовых переправ</t>
  </si>
  <si>
    <t>0210103</t>
  </si>
  <si>
    <t>Капитальный ремонт и ремонт дворовых территорий, автомобильных дорог</t>
  </si>
  <si>
    <t>0210104</t>
  </si>
  <si>
    <t>Оборудование и содержание ледовых переправ за счет средств РБ</t>
  </si>
  <si>
    <t>0217221</t>
  </si>
  <si>
    <t>Содержание автомобильных дорог общего пользования местного значения за счет средств РБ</t>
  </si>
  <si>
    <t>0217222</t>
  </si>
  <si>
    <t>Обеспечение мероприятий по капитальному ремонту МКД за счет средств муниципального района "Княжпогостский"</t>
  </si>
  <si>
    <t>0310102</t>
  </si>
  <si>
    <t>Газификация населенных пунктов</t>
  </si>
  <si>
    <t>0320201</t>
  </si>
  <si>
    <t>Реализация малых проектов в сфере благоустройства</t>
  </si>
  <si>
    <t>0320204</t>
  </si>
  <si>
    <t>Реализация малых проектов в сфере благоустройства за счет средств РБ</t>
  </si>
  <si>
    <t>0327248</t>
  </si>
  <si>
    <t>Подпрограмма "Обращение с отходами производства"</t>
  </si>
  <si>
    <t>0840000</t>
  </si>
  <si>
    <t>Строительство полигонов ТБО</t>
  </si>
  <si>
    <t>0840401</t>
  </si>
  <si>
    <t>Строительство учреждений отрасли культура</t>
  </si>
  <si>
    <t>0540407</t>
  </si>
  <si>
    <t>Строительство и реконструкция объектов сферы культуры</t>
  </si>
  <si>
    <t>0547216</t>
  </si>
  <si>
    <t xml:space="preserve">Физическая культура </t>
  </si>
  <si>
    <t>Подпрограмма "Развитие инфраструктуры физической культуры и спорта"</t>
  </si>
  <si>
    <t>0610000</t>
  </si>
  <si>
    <t>Модернизация действующих муниципальных спортивных сооружений</t>
  </si>
  <si>
    <t>0610102</t>
  </si>
  <si>
    <t>Реализация малых проектов в сфере физической культуры и спорта</t>
  </si>
  <si>
    <t>0610104</t>
  </si>
  <si>
    <t>Субсидии на реализацию малых проектов в сфере физической культуры и спорта</t>
  </si>
  <si>
    <t>0617250</t>
  </si>
  <si>
    <t>Межбюджетные трансферты общего характера бюджетам субъектов Российской Федерации и муниципальных образований</t>
  </si>
  <si>
    <t>Выравнивание бюджетной обеспеченности муниципальных районов и поселений из регионального фонда финансовой поддержки</t>
  </si>
  <si>
    <t>0757311</t>
  </si>
  <si>
    <t>Дотации на выравнивание бюджетной обеспеченности</t>
  </si>
  <si>
    <t>Сбалансированность бюджетов поселений</t>
  </si>
  <si>
    <t>0750505</t>
  </si>
  <si>
    <t>2014 год</t>
  </si>
  <si>
    <t>Наименование КФСР</t>
  </si>
  <si>
    <t>Судебная система</t>
  </si>
  <si>
    <t>Соедства массовой информации</t>
  </si>
  <si>
    <t>2014год</t>
  </si>
  <si>
    <t>Приложение №3</t>
  </si>
  <si>
    <t>Приложение №4</t>
  </si>
  <si>
    <t xml:space="preserve">к решению Совета </t>
  </si>
  <si>
    <t xml:space="preserve">к  решению  Совета </t>
  </si>
  <si>
    <t xml:space="preserve">к решению  Совета </t>
  </si>
  <si>
    <t>от 30.07.2015г. №441</t>
  </si>
  <si>
    <t>от 30 июля 2015г. № 441</t>
  </si>
  <si>
    <t>от 30 июля 2015г. №441</t>
  </si>
  <si>
    <t>от 30 июля 2015г.  №441</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</si>
</sst>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
    <numFmt numFmtId="173" formatCode="0.00000"/>
    <numFmt numFmtId="174" formatCode="0.0000"/>
    <numFmt numFmtId="175" formatCode="0.000"/>
    <numFmt numFmtId="176" formatCode="0.0"/>
    <numFmt numFmtId="177" formatCode="#,##0.0"/>
    <numFmt numFmtId="178" formatCode="#,##0.00_ ;\-#,##0.00\ "/>
  </numFmts>
  <fonts count="58">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sz val="12"/>
      <name val="Times New Roman"/>
      <family val="1"/>
    </font>
    <font>
      <sz val="10"/>
      <name val="Arial Cyr"/>
      <family val="0"/>
    </font>
    <font>
      <b/>
      <sz val="12"/>
      <name val="Times New Roman"/>
      <family val="1"/>
    </font>
    <font>
      <sz val="14"/>
      <name val="Times New Roman"/>
      <family val="1"/>
    </font>
    <font>
      <b/>
      <sz val="14"/>
      <name val="Times New Roman"/>
      <family val="1"/>
    </font>
    <font>
      <sz val="14"/>
      <name val="Tahoma"/>
      <family val="2"/>
    </font>
    <font>
      <i/>
      <sz val="14"/>
      <name val="Times New Roman"/>
      <family val="1"/>
    </font>
    <font>
      <b/>
      <i/>
      <sz val="14"/>
      <name val="Times New Roman"/>
      <family val="1"/>
    </font>
    <font>
      <sz val="14"/>
      <color indexed="59"/>
      <name val="Times New Roman"/>
      <family val="1"/>
    </font>
    <font>
      <sz val="8"/>
      <name val="Arial Cyr"/>
      <family val="0"/>
    </font>
    <font>
      <i/>
      <sz val="10"/>
      <name val="Times New Roman"/>
      <family val="1"/>
    </font>
    <font>
      <sz val="8.5"/>
      <name val="MS Sans Serif"/>
      <family val="2"/>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i/>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i/>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thin"/>
      <right style="thin"/>
      <top>
        <color indexed="63"/>
      </top>
      <bottom style="double"/>
    </border>
    <border>
      <left>
        <color indexed="63"/>
      </left>
      <right style="double"/>
      <top>
        <color indexed="63"/>
      </top>
      <bottom style="double"/>
    </border>
    <border>
      <left/>
      <right/>
      <top style="thin"/>
      <bottom style="thin"/>
    </border>
    <border>
      <left>
        <color indexed="63"/>
      </left>
      <right style="hair"/>
      <top style="thin"/>
      <bottom style="thin"/>
    </border>
    <border>
      <left>
        <color indexed="63"/>
      </left>
      <right style="hair"/>
      <top style="hair"/>
      <bottom style="hair"/>
    </border>
    <border>
      <left style="hair"/>
      <right>
        <color indexed="63"/>
      </right>
      <top style="hair"/>
      <bottom style="hair"/>
    </border>
    <border>
      <left style="hair"/>
      <right style="hair"/>
      <top>
        <color indexed="63"/>
      </top>
      <bottom style="hair"/>
    </border>
    <border>
      <left style="thin"/>
      <right/>
      <top style="thin"/>
      <bottom style="thin"/>
    </border>
    <border>
      <left style="hair"/>
      <right style="thin"/>
      <top style="thin"/>
      <bottom style="thin"/>
    </border>
    <border>
      <left style="hair"/>
      <right style="hair"/>
      <top style="hair"/>
      <bottom>
        <color indexed="63"/>
      </bottom>
    </border>
    <border>
      <left style="thin"/>
      <right style="thin"/>
      <top style="thin"/>
      <bottom/>
    </border>
    <border>
      <left style="thin"/>
      <right style="thin"/>
      <top/>
      <bottom style="thin"/>
    </border>
    <border>
      <left/>
      <right style="thin"/>
      <top style="thin"/>
      <bottom style="thin"/>
    </border>
    <border>
      <left>
        <color indexed="63"/>
      </left>
      <right style="hair"/>
      <top>
        <color indexed="63"/>
      </top>
      <bottom style="hair"/>
    </border>
    <border>
      <left>
        <color indexed="63"/>
      </left>
      <right style="hair"/>
      <top>
        <color indexed="63"/>
      </top>
      <bottom>
        <color indexed="63"/>
      </bottom>
    </border>
    <border>
      <left style="double"/>
      <right>
        <color indexed="63"/>
      </right>
      <top>
        <color indexed="63"/>
      </top>
      <bottom style="thin"/>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76">
    <xf numFmtId="0" fontId="0" fillId="0" borderId="0" xfId="0" applyAlignment="1">
      <alignment/>
    </xf>
    <xf numFmtId="0" fontId="3" fillId="0" borderId="0" xfId="0" applyFont="1" applyAlignment="1">
      <alignment/>
    </xf>
    <xf numFmtId="0" fontId="4" fillId="0" borderId="0" xfId="0" applyFont="1" applyAlignment="1">
      <alignment horizontal="center"/>
    </xf>
    <xf numFmtId="43" fontId="3" fillId="0" borderId="0" xfId="60" applyFont="1" applyAlignment="1">
      <alignment/>
    </xf>
    <xf numFmtId="0" fontId="6" fillId="0" borderId="0" xfId="0" applyFont="1" applyFill="1" applyAlignment="1">
      <alignment wrapText="1"/>
    </xf>
    <xf numFmtId="0" fontId="0" fillId="0" borderId="0" xfId="0" applyFill="1" applyAlignment="1">
      <alignment/>
    </xf>
    <xf numFmtId="0" fontId="5" fillId="0" borderId="0" xfId="0" applyFont="1" applyAlignment="1">
      <alignment/>
    </xf>
    <xf numFmtId="0" fontId="7" fillId="0" borderId="0" xfId="0" applyFont="1" applyAlignment="1">
      <alignment horizontal="center"/>
    </xf>
    <xf numFmtId="43" fontId="5" fillId="0" borderId="0" xfId="60" applyFont="1" applyAlignment="1">
      <alignment/>
    </xf>
    <xf numFmtId="43" fontId="8" fillId="0" borderId="0" xfId="60" applyFont="1" applyAlignment="1">
      <alignment horizontal="right"/>
    </xf>
    <xf numFmtId="49" fontId="9" fillId="0" borderId="0" xfId="0" applyNumberFormat="1" applyFont="1" applyAlignment="1">
      <alignment horizontal="left"/>
    </xf>
    <xf numFmtId="0" fontId="9" fillId="0" borderId="0" xfId="0" applyFont="1" applyAlignment="1">
      <alignment horizontal="center"/>
    </xf>
    <xf numFmtId="0" fontId="8" fillId="0" borderId="0" xfId="0" applyFont="1" applyAlignment="1">
      <alignment/>
    </xf>
    <xf numFmtId="43" fontId="8" fillId="0" borderId="0" xfId="60" applyFont="1" applyAlignment="1">
      <alignment/>
    </xf>
    <xf numFmtId="49" fontId="9" fillId="0" borderId="10" xfId="0" applyNumberFormat="1" applyFont="1" applyBorder="1" applyAlignment="1">
      <alignment horizontal="center" vertical="center" wrapText="1"/>
    </xf>
    <xf numFmtId="43" fontId="9" fillId="0" borderId="10" xfId="60" applyFont="1" applyFill="1" applyBorder="1" applyAlignment="1">
      <alignment horizontal="center" vertical="center" wrapText="1"/>
    </xf>
    <xf numFmtId="43" fontId="8" fillId="0" borderId="10" xfId="60" applyFont="1" applyBorder="1" applyAlignment="1">
      <alignment/>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0" fontId="8" fillId="0" borderId="10" xfId="0" applyFont="1" applyBorder="1" applyAlignment="1">
      <alignment/>
    </xf>
    <xf numFmtId="172" fontId="8" fillId="0" borderId="10" xfId="0" applyNumberFormat="1" applyFont="1" applyBorder="1" applyAlignment="1">
      <alignment horizontal="left" vertical="center" wrapText="1"/>
    </xf>
    <xf numFmtId="49" fontId="9" fillId="0" borderId="10" xfId="0" applyNumberFormat="1" applyFont="1" applyBorder="1" applyAlignment="1">
      <alignment horizontal="center"/>
    </xf>
    <xf numFmtId="49" fontId="9" fillId="0" borderId="10" xfId="0" applyNumberFormat="1" applyFont="1" applyBorder="1" applyAlignment="1">
      <alignment horizontal="left"/>
    </xf>
    <xf numFmtId="4" fontId="9" fillId="0" borderId="10" xfId="0" applyNumberFormat="1" applyFont="1" applyBorder="1" applyAlignment="1">
      <alignment horizontal="right"/>
    </xf>
    <xf numFmtId="0" fontId="10" fillId="0" borderId="10" xfId="0" applyFont="1" applyFill="1" applyBorder="1" applyAlignment="1" applyProtection="1">
      <alignment horizontal="center" vertical="top" wrapText="1"/>
      <protection locked="0"/>
    </xf>
    <xf numFmtId="3" fontId="10" fillId="0" borderId="10" xfId="0" applyNumberFormat="1" applyFont="1" applyFill="1" applyBorder="1" applyAlignment="1" applyProtection="1">
      <alignment horizontal="center" vertical="top" wrapText="1"/>
      <protection locked="0"/>
    </xf>
    <xf numFmtId="0" fontId="9" fillId="0" borderId="10" xfId="0" applyNumberFormat="1" applyFont="1" applyFill="1" applyBorder="1" applyAlignment="1" applyProtection="1">
      <alignment horizontal="center" vertical="top" wrapText="1" shrinkToFit="1"/>
      <protection locked="0"/>
    </xf>
    <xf numFmtId="0" fontId="8" fillId="0" borderId="10" xfId="0" applyFont="1" applyBorder="1" applyAlignment="1">
      <alignment horizontal="center" vertical="top" wrapText="1"/>
    </xf>
    <xf numFmtId="49" fontId="11" fillId="0" borderId="1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0" fontId="8" fillId="0" borderId="10" xfId="0" applyFont="1" applyFill="1" applyBorder="1" applyAlignment="1" applyProtection="1">
      <alignment horizontal="center" vertical="top" wrapText="1"/>
      <protection locked="0"/>
    </xf>
    <xf numFmtId="49"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left"/>
    </xf>
    <xf numFmtId="49" fontId="9" fillId="0" borderId="10" xfId="0" applyNumberFormat="1" applyFont="1" applyFill="1" applyBorder="1" applyAlignment="1">
      <alignment horizontal="center"/>
    </xf>
    <xf numFmtId="0" fontId="14" fillId="0" borderId="0" xfId="0" applyFont="1" applyAlignment="1">
      <alignment/>
    </xf>
    <xf numFmtId="3" fontId="0" fillId="0" borderId="0" xfId="0" applyNumberFormat="1" applyAlignment="1">
      <alignment/>
    </xf>
    <xf numFmtId="0" fontId="8" fillId="0" borderId="0" xfId="0" applyFont="1" applyFill="1" applyAlignment="1">
      <alignment/>
    </xf>
    <xf numFmtId="0" fontId="9"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xf>
    <xf numFmtId="0" fontId="8" fillId="0" borderId="12" xfId="0" applyFont="1" applyBorder="1" applyAlignment="1">
      <alignment horizontal="center" vertical="center" wrapText="1"/>
    </xf>
    <xf numFmtId="0" fontId="8" fillId="0" borderId="13" xfId="0" applyFont="1" applyFill="1" applyBorder="1" applyAlignment="1">
      <alignment horizontal="center" vertical="top" wrapText="1"/>
    </xf>
    <xf numFmtId="0" fontId="8" fillId="0" borderId="14" xfId="0" applyFont="1" applyBorder="1" applyAlignment="1">
      <alignment horizontal="center" vertical="center" wrapText="1"/>
    </xf>
    <xf numFmtId="0" fontId="9" fillId="0" borderId="15" xfId="0" applyFont="1" applyBorder="1" applyAlignment="1">
      <alignment vertical="center"/>
    </xf>
    <xf numFmtId="0" fontId="9" fillId="0" borderId="16" xfId="0" applyFont="1" applyBorder="1" applyAlignment="1">
      <alignment vertical="top" wrapText="1"/>
    </xf>
    <xf numFmtId="4" fontId="9" fillId="0" borderId="17" xfId="0" applyNumberFormat="1" applyFont="1" applyBorder="1" applyAlignment="1">
      <alignment horizontal="center" vertical="top"/>
    </xf>
    <xf numFmtId="0" fontId="9" fillId="0" borderId="15" xfId="0" applyFont="1" applyBorder="1" applyAlignment="1">
      <alignment horizontal="left" vertical="center"/>
    </xf>
    <xf numFmtId="0" fontId="9" fillId="0" borderId="16" xfId="0" applyFont="1" applyBorder="1" applyAlignment="1">
      <alignment vertical="center" wrapText="1"/>
    </xf>
    <xf numFmtId="4" fontId="8" fillId="0" borderId="17" xfId="0" applyNumberFormat="1" applyFont="1" applyBorder="1" applyAlignment="1">
      <alignment horizontal="center" vertical="top"/>
    </xf>
    <xf numFmtId="0" fontId="8" fillId="0" borderId="15" xfId="0" applyFont="1" applyBorder="1" applyAlignment="1">
      <alignment vertical="center"/>
    </xf>
    <xf numFmtId="0" fontId="8" fillId="0" borderId="16" xfId="0" applyFont="1" applyBorder="1" applyAlignment="1">
      <alignment vertical="top"/>
    </xf>
    <xf numFmtId="0" fontId="8" fillId="0" borderId="16" xfId="0" applyFont="1" applyBorder="1" applyAlignment="1">
      <alignment vertical="top" wrapText="1"/>
    </xf>
    <xf numFmtId="3" fontId="8" fillId="0" borderId="17" xfId="0" applyNumberFormat="1" applyFont="1" applyBorder="1" applyAlignment="1">
      <alignment horizontal="center" vertical="top"/>
    </xf>
    <xf numFmtId="0" fontId="8" fillId="0" borderId="15" xfId="0" applyFont="1" applyBorder="1" applyAlignment="1">
      <alignment vertical="top"/>
    </xf>
    <xf numFmtId="3" fontId="8" fillId="0" borderId="17" xfId="0" applyNumberFormat="1" applyFont="1" applyBorder="1" applyAlignment="1">
      <alignment vertical="top"/>
    </xf>
    <xf numFmtId="0" fontId="8" fillId="0" borderId="18" xfId="0" applyFont="1" applyBorder="1" applyAlignment="1">
      <alignment/>
    </xf>
    <xf numFmtId="0" fontId="8" fillId="0" borderId="19" xfId="0" applyFont="1" applyBorder="1" applyAlignment="1">
      <alignment/>
    </xf>
    <xf numFmtId="177" fontId="8" fillId="0" borderId="20" xfId="0" applyNumberFormat="1" applyFont="1" applyBorder="1" applyAlignment="1">
      <alignment/>
    </xf>
    <xf numFmtId="43" fontId="9" fillId="0" borderId="10" xfId="60" applyFont="1" applyBorder="1" applyAlignment="1">
      <alignment/>
    </xf>
    <xf numFmtId="43" fontId="12" fillId="0" borderId="10" xfId="60" applyFont="1" applyBorder="1" applyAlignment="1">
      <alignment/>
    </xf>
    <xf numFmtId="49" fontId="8" fillId="0" borderId="21" xfId="0" applyNumberFormat="1" applyFont="1" applyBorder="1" applyAlignment="1">
      <alignment horizontal="center" vertical="center" wrapText="1"/>
    </xf>
    <xf numFmtId="49" fontId="8" fillId="0" borderId="22" xfId="0" applyNumberFormat="1" applyFont="1" applyBorder="1" applyAlignment="1">
      <alignment horizontal="left" vertical="center" wrapText="1"/>
    </xf>
    <xf numFmtId="49" fontId="8" fillId="0" borderId="11"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center" vertical="center" wrapText="1"/>
    </xf>
    <xf numFmtId="49" fontId="8" fillId="0" borderId="25" xfId="0" applyNumberFormat="1" applyFont="1" applyBorder="1" applyAlignment="1">
      <alignment horizontal="left" vertical="center" wrapText="1"/>
    </xf>
    <xf numFmtId="49" fontId="8" fillId="0" borderId="26" xfId="0" applyNumberFormat="1" applyFont="1" applyBorder="1" applyAlignment="1">
      <alignment horizontal="center" vertical="center" wrapText="1"/>
    </xf>
    <xf numFmtId="49" fontId="8" fillId="0" borderId="27" xfId="0" applyNumberFormat="1" applyFont="1" applyBorder="1" applyAlignment="1">
      <alignment horizontal="left" vertical="center" wrapText="1"/>
    </xf>
    <xf numFmtId="49" fontId="8" fillId="0" borderId="28" xfId="0" applyNumberFormat="1" applyFont="1" applyBorder="1" applyAlignment="1">
      <alignment horizontal="center" vertical="center" wrapText="1"/>
    </xf>
    <xf numFmtId="49" fontId="8" fillId="0" borderId="29" xfId="0" applyNumberFormat="1" applyFont="1" applyBorder="1" applyAlignment="1">
      <alignment horizontal="center" vertical="center" wrapText="1"/>
    </xf>
    <xf numFmtId="49" fontId="8" fillId="0" borderId="28" xfId="0" applyNumberFormat="1" applyFont="1" applyBorder="1" applyAlignment="1">
      <alignment horizontal="left" vertical="center" wrapText="1"/>
    </xf>
    <xf numFmtId="49" fontId="8" fillId="0" borderId="25"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49" fontId="8" fillId="0" borderId="30" xfId="0" applyNumberFormat="1" applyFont="1" applyBorder="1" applyAlignment="1">
      <alignment horizontal="left" vertical="center" wrapText="1"/>
    </xf>
    <xf numFmtId="4" fontId="8" fillId="0" borderId="30" xfId="0" applyNumberFormat="1" applyFont="1" applyBorder="1" applyAlignment="1">
      <alignment horizontal="right" vertical="center" wrapText="1"/>
    </xf>
    <xf numFmtId="43" fontId="8" fillId="0" borderId="30" xfId="60" applyFont="1" applyBorder="1" applyAlignment="1">
      <alignment/>
    </xf>
    <xf numFmtId="49" fontId="11" fillId="0" borderId="25" xfId="0" applyNumberFormat="1" applyFont="1" applyBorder="1" applyAlignment="1">
      <alignment horizontal="left" vertical="center" wrapText="1"/>
    </xf>
    <xf numFmtId="49" fontId="9" fillId="0" borderId="10" xfId="0" applyNumberFormat="1" applyFont="1" applyFill="1" applyBorder="1" applyAlignment="1" applyProtection="1">
      <alignment horizontal="center" vertical="top"/>
      <protection locked="0"/>
    </xf>
    <xf numFmtId="0" fontId="9" fillId="0" borderId="10" xfId="0" applyFont="1" applyFill="1" applyBorder="1" applyAlignment="1" applyProtection="1">
      <alignment horizontal="left" vertical="top" wrapText="1"/>
      <protection locked="0"/>
    </xf>
    <xf numFmtId="3" fontId="9" fillId="0" borderId="10"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center" vertical="top"/>
      <protection locked="0"/>
    </xf>
    <xf numFmtId="0" fontId="8" fillId="0" borderId="10" xfId="0" applyFont="1" applyFill="1" applyBorder="1" applyAlignment="1" applyProtection="1">
      <alignment horizontal="left" vertical="top" wrapText="1"/>
      <protection locked="0"/>
    </xf>
    <xf numFmtId="3" fontId="8" fillId="0" borderId="10"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center" vertical="center"/>
      <protection locked="0"/>
    </xf>
    <xf numFmtId="49" fontId="8" fillId="0" borderId="10" xfId="0" applyNumberFormat="1" applyFont="1" applyFill="1" applyBorder="1" applyAlignment="1">
      <alignment horizontal="left" vertical="center" wrapText="1"/>
    </xf>
    <xf numFmtId="4" fontId="8" fillId="0" borderId="10" xfId="0" applyNumberFormat="1" applyFont="1" applyFill="1" applyBorder="1" applyAlignment="1">
      <alignment horizontal="right" vertical="center" wrapText="1"/>
    </xf>
    <xf numFmtId="43" fontId="8" fillId="0" borderId="10" xfId="60" applyFont="1" applyFill="1" applyBorder="1" applyAlignment="1">
      <alignment/>
    </xf>
    <xf numFmtId="49" fontId="11" fillId="0" borderId="10" xfId="0" applyNumberFormat="1" applyFont="1" applyFill="1" applyBorder="1" applyAlignment="1">
      <alignment horizontal="center" vertical="center" wrapText="1"/>
    </xf>
    <xf numFmtId="172" fontId="11" fillId="0" borderId="10" xfId="0" applyNumberFormat="1" applyFont="1" applyFill="1" applyBorder="1" applyAlignment="1">
      <alignment horizontal="left" vertical="center" wrapText="1"/>
    </xf>
    <xf numFmtId="4" fontId="11" fillId="0" borderId="10" xfId="0" applyNumberFormat="1" applyFont="1" applyFill="1" applyBorder="1" applyAlignment="1">
      <alignment horizontal="right" vertical="center" wrapText="1"/>
    </xf>
    <xf numFmtId="49" fontId="8" fillId="0" borderId="10" xfId="0" applyNumberFormat="1" applyFont="1" applyFill="1" applyBorder="1" applyAlignment="1">
      <alignment horizontal="center" vertical="center" wrapText="1"/>
    </xf>
    <xf numFmtId="172" fontId="8"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9" fillId="0" borderId="10" xfId="0" applyNumberFormat="1" applyFont="1" applyBorder="1" applyAlignment="1">
      <alignment horizontal="left" vertical="center" wrapText="1"/>
    </xf>
    <xf numFmtId="4" fontId="12" fillId="0" borderId="10" xfId="0" applyNumberFormat="1" applyFont="1" applyFill="1" applyBorder="1" applyAlignment="1">
      <alignment horizontal="right" vertical="center" wrapText="1"/>
    </xf>
    <xf numFmtId="49"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4" fontId="9" fillId="0" borderId="10" xfId="0" applyNumberFormat="1" applyFont="1" applyFill="1" applyBorder="1" applyAlignment="1">
      <alignment horizontal="right" vertical="center" wrapText="1"/>
    </xf>
    <xf numFmtId="49" fontId="9"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top" wrapText="1"/>
    </xf>
    <xf numFmtId="49" fontId="9" fillId="0" borderId="10" xfId="0" applyNumberFormat="1" applyFont="1" applyFill="1" applyBorder="1" applyAlignment="1">
      <alignment horizontal="left" vertical="top" wrapText="1"/>
    </xf>
    <xf numFmtId="0" fontId="55" fillId="0" borderId="10" xfId="0" applyFont="1" applyFill="1" applyBorder="1" applyAlignment="1">
      <alignment vertical="top" wrapText="1"/>
    </xf>
    <xf numFmtId="49" fontId="11" fillId="0" borderId="10" xfId="0" applyNumberFormat="1" applyFont="1" applyBorder="1" applyAlignment="1">
      <alignment horizontal="center" vertical="center" wrapText="1"/>
    </xf>
    <xf numFmtId="172" fontId="11" fillId="0" borderId="10" xfId="0" applyNumberFormat="1" applyFont="1" applyBorder="1" applyAlignment="1">
      <alignment horizontal="left" vertical="center" wrapText="1"/>
    </xf>
    <xf numFmtId="4" fontId="11" fillId="0" borderId="10" xfId="0" applyNumberFormat="1" applyFont="1" applyBorder="1" applyAlignment="1">
      <alignment horizontal="right" vertical="center" wrapText="1"/>
    </xf>
    <xf numFmtId="49" fontId="11" fillId="0" borderId="10" xfId="0" applyNumberFormat="1" applyFont="1" applyBorder="1" applyAlignment="1">
      <alignment horizontal="left" vertical="center" wrapText="1"/>
    </xf>
    <xf numFmtId="49" fontId="55" fillId="0" borderId="10" xfId="0" applyNumberFormat="1" applyFont="1" applyFill="1" applyBorder="1" applyAlignment="1">
      <alignment horizontal="center" vertical="top" wrapText="1"/>
    </xf>
    <xf numFmtId="4" fontId="55" fillId="0" borderId="10" xfId="0" applyNumberFormat="1" applyFont="1" applyBorder="1" applyAlignment="1">
      <alignment horizontal="right" vertical="center" wrapText="1"/>
    </xf>
    <xf numFmtId="49" fontId="56" fillId="0" borderId="10" xfId="0" applyNumberFormat="1" applyFont="1" applyFill="1" applyBorder="1" applyAlignment="1">
      <alignment horizontal="center" vertical="top" wrapText="1"/>
    </xf>
    <xf numFmtId="49" fontId="56" fillId="0" borderId="10" xfId="0" applyNumberFormat="1" applyFont="1" applyBorder="1" applyAlignment="1">
      <alignment horizontal="left" vertical="center" wrapText="1"/>
    </xf>
    <xf numFmtId="4" fontId="56" fillId="0" borderId="10" xfId="0" applyNumberFormat="1" applyFont="1" applyBorder="1" applyAlignment="1">
      <alignment horizontal="right" vertical="center" wrapText="1"/>
    </xf>
    <xf numFmtId="0" fontId="55" fillId="0" borderId="10" xfId="0" applyFont="1" applyFill="1" applyBorder="1" applyAlignment="1" applyProtection="1">
      <alignment horizontal="left" vertical="top" wrapText="1"/>
      <protection locked="0"/>
    </xf>
    <xf numFmtId="0" fontId="56" fillId="0" borderId="10" xfId="0" applyFont="1" applyFill="1" applyBorder="1" applyAlignment="1">
      <alignment vertical="top" wrapText="1"/>
    </xf>
    <xf numFmtId="0" fontId="9" fillId="0" borderId="10" xfId="0" applyFont="1" applyFill="1" applyBorder="1" applyAlignment="1" applyProtection="1">
      <alignment vertical="top" wrapText="1"/>
      <protection locked="0"/>
    </xf>
    <xf numFmtId="0" fontId="8" fillId="0" borderId="10" xfId="0" applyFont="1" applyFill="1" applyBorder="1" applyAlignment="1" applyProtection="1">
      <alignment vertical="top" wrapText="1"/>
      <protection locked="0"/>
    </xf>
    <xf numFmtId="0" fontId="8" fillId="0" borderId="10" xfId="0" applyFont="1" applyFill="1" applyBorder="1" applyAlignment="1">
      <alignment vertical="top" wrapText="1"/>
    </xf>
    <xf numFmtId="0" fontId="8" fillId="0" borderId="10" xfId="0" applyFont="1" applyFill="1" applyBorder="1" applyAlignment="1">
      <alignment wrapText="1"/>
    </xf>
    <xf numFmtId="49" fontId="8" fillId="0" borderId="31" xfId="0" applyNumberFormat="1" applyFont="1" applyBorder="1" applyAlignment="1">
      <alignment horizontal="left" vertical="center" wrapText="1"/>
    </xf>
    <xf numFmtId="49" fontId="8" fillId="0" borderId="32"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0" fontId="57" fillId="0" borderId="10" xfId="0" applyFont="1" applyFill="1" applyBorder="1" applyAlignment="1">
      <alignment vertical="top" wrapText="1"/>
    </xf>
    <xf numFmtId="0" fontId="15" fillId="0" borderId="0" xfId="0" applyFont="1" applyAlignment="1">
      <alignment/>
    </xf>
    <xf numFmtId="4" fontId="12" fillId="0" borderId="10" xfId="0" applyNumberFormat="1" applyFont="1" applyBorder="1" applyAlignment="1">
      <alignment horizontal="right" vertical="center" wrapText="1"/>
    </xf>
    <xf numFmtId="4" fontId="9" fillId="0" borderId="10" xfId="0" applyNumberFormat="1" applyFont="1" applyBorder="1" applyAlignment="1">
      <alignment horizontal="right" vertical="center" wrapText="1"/>
    </xf>
    <xf numFmtId="0" fontId="8" fillId="0" borderId="0" xfId="0" applyFont="1" applyAlignment="1">
      <alignment horizontal="right"/>
    </xf>
    <xf numFmtId="0" fontId="16" fillId="0" borderId="0" xfId="0" applyFont="1" applyFill="1" applyAlignment="1">
      <alignment/>
    </xf>
    <xf numFmtId="0" fontId="16" fillId="0" borderId="0" xfId="0" applyFont="1" applyFill="1" applyAlignment="1">
      <alignment/>
    </xf>
    <xf numFmtId="0" fontId="17" fillId="0" borderId="0" xfId="0" applyFont="1" applyFill="1" applyAlignment="1">
      <alignment horizontal="center"/>
    </xf>
    <xf numFmtId="22" fontId="17" fillId="0" borderId="0" xfId="0" applyNumberFormat="1" applyFont="1" applyFill="1" applyAlignment="1">
      <alignment horizontal="center"/>
    </xf>
    <xf numFmtId="0" fontId="16" fillId="0" borderId="0" xfId="0" applyFont="1" applyFill="1" applyAlignment="1">
      <alignment wrapText="1"/>
    </xf>
    <xf numFmtId="0" fontId="0" fillId="0" borderId="0" xfId="0" applyFont="1" applyFill="1" applyAlignment="1">
      <alignment/>
    </xf>
    <xf numFmtId="0" fontId="9" fillId="0" borderId="0" xfId="0" applyFont="1" applyFill="1" applyAlignment="1">
      <alignment wrapText="1"/>
    </xf>
    <xf numFmtId="0" fontId="8" fillId="0" borderId="0" xfId="0" applyFont="1" applyFill="1" applyAlignment="1">
      <alignment wrapText="1"/>
    </xf>
    <xf numFmtId="4" fontId="9" fillId="0" borderId="10" xfId="0" applyNumberFormat="1" applyFont="1" applyFill="1" applyBorder="1" applyAlignment="1">
      <alignment horizontal="right"/>
    </xf>
    <xf numFmtId="172"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left" wrapText="1"/>
    </xf>
    <xf numFmtId="49" fontId="9" fillId="0" borderId="10" xfId="0" applyNumberFormat="1" applyFont="1" applyFill="1" applyBorder="1" applyAlignment="1">
      <alignment horizontal="left" wrapText="1"/>
    </xf>
    <xf numFmtId="0" fontId="16" fillId="0" borderId="0" xfId="0" applyFont="1" applyFill="1" applyBorder="1" applyAlignment="1">
      <alignment/>
    </xf>
    <xf numFmtId="0" fontId="0" fillId="0" borderId="0" xfId="0" applyFont="1" applyFill="1" applyBorder="1" applyAlignment="1">
      <alignment/>
    </xf>
    <xf numFmtId="0" fontId="8" fillId="0" borderId="10" xfId="0" applyFont="1" applyFill="1" applyBorder="1" applyAlignment="1">
      <alignment horizontal="right" wrapText="1"/>
    </xf>
    <xf numFmtId="0" fontId="9" fillId="0" borderId="0" xfId="0" applyFont="1" applyFill="1" applyAlignment="1">
      <alignment horizontal="center"/>
    </xf>
    <xf numFmtId="0" fontId="9" fillId="0" borderId="0" xfId="0" applyFont="1" applyFill="1" applyAlignment="1">
      <alignment/>
    </xf>
    <xf numFmtId="0" fontId="8" fillId="0" borderId="34" xfId="0" applyFont="1" applyBorder="1" applyAlignment="1">
      <alignment vertical="center"/>
    </xf>
    <xf numFmtId="0" fontId="8" fillId="0" borderId="30" xfId="0" applyFont="1" applyBorder="1" applyAlignment="1">
      <alignment vertical="top" wrapText="1"/>
    </xf>
    <xf numFmtId="3" fontId="8" fillId="0" borderId="35" xfId="0" applyNumberFormat="1" applyFont="1" applyBorder="1" applyAlignment="1">
      <alignment horizontal="center" vertical="top"/>
    </xf>
    <xf numFmtId="43" fontId="8" fillId="0" borderId="0" xfId="60" applyFont="1" applyAlignment="1">
      <alignment horizontal="right" wrapText="1"/>
    </xf>
    <xf numFmtId="0" fontId="0" fillId="0" borderId="0" xfId="0" applyAlignment="1">
      <alignment horizontal="right" wrapText="1"/>
    </xf>
    <xf numFmtId="49" fontId="9" fillId="0" borderId="26"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26" xfId="0" applyNumberFormat="1" applyFont="1" applyBorder="1" applyAlignment="1">
      <alignment horizontal="left" vertical="center" wrapText="1"/>
    </xf>
    <xf numFmtId="49" fontId="9" fillId="0" borderId="21" xfId="0" applyNumberFormat="1" applyFont="1" applyBorder="1" applyAlignment="1">
      <alignment horizontal="left" vertical="center" wrapText="1"/>
    </xf>
    <xf numFmtId="0" fontId="0" fillId="0" borderId="31" xfId="0" applyBorder="1" applyAlignment="1">
      <alignment horizontal="left" vertical="center" wrapText="1"/>
    </xf>
    <xf numFmtId="0" fontId="9" fillId="0" borderId="31" xfId="0" applyFont="1" applyBorder="1" applyAlignment="1">
      <alignment horizontal="left" vertical="center" wrapText="1"/>
    </xf>
    <xf numFmtId="0" fontId="8" fillId="0" borderId="31" xfId="0" applyFont="1" applyBorder="1" applyAlignment="1">
      <alignment horizontal="left" vertical="center" wrapText="1"/>
    </xf>
    <xf numFmtId="43" fontId="8" fillId="0" borderId="0" xfId="60" applyFont="1" applyAlignment="1">
      <alignment horizontal="right"/>
    </xf>
    <xf numFmtId="0" fontId="9" fillId="0" borderId="0" xfId="0" applyFont="1" applyAlignment="1">
      <alignment horizontal="center" vertical="top" wrapText="1"/>
    </xf>
    <xf numFmtId="0" fontId="9" fillId="0" borderId="0" xfId="0" applyNumberFormat="1" applyFont="1" applyFill="1" applyBorder="1" applyAlignment="1" applyProtection="1">
      <alignment horizontal="center" vertical="top" wrapText="1" shrinkToFit="1"/>
      <protection locked="0"/>
    </xf>
    <xf numFmtId="0" fontId="9" fillId="0" borderId="0" xfId="0" applyFont="1" applyFill="1" applyBorder="1" applyAlignment="1" applyProtection="1">
      <alignment horizontal="center" vertical="top" wrapText="1"/>
      <protection locked="0"/>
    </xf>
    <xf numFmtId="0" fontId="9" fillId="0" borderId="0" xfId="0" applyFont="1" applyFill="1" applyAlignment="1">
      <alignment horizontal="center" wrapText="1"/>
    </xf>
    <xf numFmtId="0" fontId="0" fillId="0" borderId="0" xfId="0" applyAlignment="1">
      <alignment horizontal="center" wrapText="1"/>
    </xf>
    <xf numFmtId="0" fontId="8" fillId="0" borderId="0" xfId="0" applyFont="1" applyAlignment="1">
      <alignment horizontal="right" wrapText="1"/>
    </xf>
    <xf numFmtId="0" fontId="0" fillId="0" borderId="0" xfId="0" applyAlignment="1">
      <alignment wrapText="1"/>
    </xf>
    <xf numFmtId="0" fontId="8" fillId="0" borderId="0" xfId="0" applyFont="1" applyAlignment="1">
      <alignment horizontal="right"/>
    </xf>
    <xf numFmtId="0" fontId="0" fillId="0" borderId="0" xfId="0" applyAlignment="1">
      <alignment horizontal="right"/>
    </xf>
    <xf numFmtId="0" fontId="9" fillId="0" borderId="0" xfId="0" applyFont="1" applyAlignment="1">
      <alignment horizontal="center" wrapText="1"/>
    </xf>
    <xf numFmtId="0" fontId="8" fillId="0" borderId="0" xfId="0" applyFont="1" applyAlignment="1">
      <alignment wrapText="1"/>
    </xf>
    <xf numFmtId="0" fontId="9" fillId="0" borderId="0" xfId="0" applyFont="1" applyFill="1" applyBorder="1" applyAlignment="1">
      <alignment horizontal="center" vertical="top" wrapText="1"/>
    </xf>
    <xf numFmtId="178" fontId="9" fillId="0" borderId="10" xfId="60" applyNumberFormat="1" applyFont="1" applyFill="1" applyBorder="1" applyAlignment="1">
      <alignment/>
    </xf>
    <xf numFmtId="43" fontId="9" fillId="0" borderId="10" xfId="60" applyFont="1" applyFill="1" applyBorder="1" applyAlignment="1">
      <alignment/>
    </xf>
    <xf numFmtId="178" fontId="8" fillId="0" borderId="10" xfId="60" applyNumberFormat="1" applyFont="1" applyFill="1" applyBorder="1" applyAlignment="1">
      <alignment horizontal="center"/>
    </xf>
    <xf numFmtId="4" fontId="8" fillId="0" borderId="17" xfId="0" applyNumberFormat="1"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53"/>
  <sheetViews>
    <sheetView zoomScalePageLayoutView="0" workbookViewId="0" topLeftCell="A103">
      <selection activeCell="J11" sqref="J11"/>
    </sheetView>
  </sheetViews>
  <sheetFormatPr defaultColWidth="9.140625" defaultRowHeight="12.75"/>
  <cols>
    <col min="1" max="1" width="6.7109375" style="6" customWidth="1"/>
    <col min="2" max="2" width="30.7109375" style="6" hidden="1" customWidth="1"/>
    <col min="3" max="3" width="29.140625" style="6" customWidth="1"/>
    <col min="4" max="4" width="8.421875" style="6" customWidth="1"/>
    <col min="5" max="5" width="64.28125" style="6" customWidth="1"/>
    <col min="6" max="6" width="15.421875" style="6" hidden="1" customWidth="1"/>
    <col min="7" max="7" width="18.28125" style="8" customWidth="1"/>
    <col min="8" max="9" width="9.140625" style="6" customWidth="1"/>
    <col min="10" max="16384" width="9.140625" style="6" customWidth="1"/>
  </cols>
  <sheetData>
    <row r="1" spans="1:7" ht="18.75">
      <c r="A1" s="159" t="s">
        <v>327</v>
      </c>
      <c r="B1" s="159"/>
      <c r="C1" s="159"/>
      <c r="D1" s="159"/>
      <c r="E1" s="159"/>
      <c r="F1" s="159"/>
      <c r="G1" s="159"/>
    </row>
    <row r="2" spans="1:7" ht="18.75">
      <c r="A2" s="159" t="s">
        <v>962</v>
      </c>
      <c r="B2" s="159"/>
      <c r="C2" s="159"/>
      <c r="D2" s="159"/>
      <c r="E2" s="159"/>
      <c r="F2" s="159"/>
      <c r="G2" s="159"/>
    </row>
    <row r="3" spans="1:8" ht="18.75">
      <c r="A3" s="159" t="s">
        <v>231</v>
      </c>
      <c r="B3" s="159"/>
      <c r="C3" s="159"/>
      <c r="D3" s="159"/>
      <c r="E3" s="159"/>
      <c r="F3" s="159"/>
      <c r="G3" s="159"/>
      <c r="H3" s="7"/>
    </row>
    <row r="4" spans="1:8" ht="18.75">
      <c r="A4" s="10"/>
      <c r="B4" s="11"/>
      <c r="C4" s="11"/>
      <c r="D4" s="11"/>
      <c r="E4" s="148" t="s">
        <v>965</v>
      </c>
      <c r="F4" s="149"/>
      <c r="G4" s="149"/>
      <c r="H4" s="7"/>
    </row>
    <row r="5" spans="1:7" ht="18.75">
      <c r="A5" s="12"/>
      <c r="B5" s="12"/>
      <c r="C5" s="12"/>
      <c r="D5" s="12"/>
      <c r="E5" s="12"/>
      <c r="F5" s="12"/>
      <c r="G5" s="13"/>
    </row>
    <row r="6" spans="1:7" ht="15.75">
      <c r="A6" s="160" t="s">
        <v>363</v>
      </c>
      <c r="B6" s="160"/>
      <c r="C6" s="160"/>
      <c r="D6" s="160"/>
      <c r="E6" s="160"/>
      <c r="F6" s="160"/>
      <c r="G6" s="160"/>
    </row>
    <row r="7" spans="1:7" ht="15.75">
      <c r="A7" s="160"/>
      <c r="B7" s="160"/>
      <c r="C7" s="160"/>
      <c r="D7" s="160"/>
      <c r="E7" s="160"/>
      <c r="F7" s="160"/>
      <c r="G7" s="160"/>
    </row>
    <row r="8" spans="1:7" ht="15.75">
      <c r="A8" s="160"/>
      <c r="B8" s="160"/>
      <c r="C8" s="160"/>
      <c r="D8" s="160"/>
      <c r="E8" s="160"/>
      <c r="F8" s="160"/>
      <c r="G8" s="160"/>
    </row>
    <row r="9" spans="1:7" ht="18.75">
      <c r="A9" s="12"/>
      <c r="B9" s="12"/>
      <c r="C9" s="12"/>
      <c r="D9" s="12"/>
      <c r="E9" s="12"/>
      <c r="F9" s="12"/>
      <c r="G9" s="9" t="s">
        <v>328</v>
      </c>
    </row>
    <row r="10" spans="1:7" ht="37.5" customHeight="1">
      <c r="A10" s="150" t="s">
        <v>386</v>
      </c>
      <c r="B10" s="151"/>
      <c r="C10" s="151"/>
      <c r="D10" s="152"/>
      <c r="E10" s="14" t="s">
        <v>236</v>
      </c>
      <c r="F10" s="14" t="s">
        <v>329</v>
      </c>
      <c r="G10" s="15" t="s">
        <v>330</v>
      </c>
    </row>
    <row r="11" spans="1:7" ht="19.5">
      <c r="A11" s="14" t="s">
        <v>331</v>
      </c>
      <c r="B11" s="153" t="s">
        <v>332</v>
      </c>
      <c r="C11" s="153"/>
      <c r="D11" s="153"/>
      <c r="E11" s="153"/>
      <c r="F11" s="153"/>
      <c r="G11" s="60">
        <f>G12+G13+G14+G15+G16+G17</f>
        <v>3931.43</v>
      </c>
    </row>
    <row r="12" spans="1:7" ht="43.5" customHeight="1">
      <c r="A12" s="17" t="s">
        <v>331</v>
      </c>
      <c r="B12" s="18" t="s">
        <v>332</v>
      </c>
      <c r="C12" s="17" t="s">
        <v>453</v>
      </c>
      <c r="D12" s="17" t="s">
        <v>454</v>
      </c>
      <c r="E12" s="18" t="s">
        <v>41</v>
      </c>
      <c r="F12" s="19">
        <v>3294729.64</v>
      </c>
      <c r="G12" s="16">
        <v>3201.11</v>
      </c>
    </row>
    <row r="13" spans="1:7" ht="44.25" customHeight="1">
      <c r="A13" s="17" t="s">
        <v>331</v>
      </c>
      <c r="B13" s="18" t="s">
        <v>332</v>
      </c>
      <c r="C13" s="17" t="s">
        <v>455</v>
      </c>
      <c r="D13" s="17" t="s">
        <v>454</v>
      </c>
      <c r="E13" s="18" t="s">
        <v>42</v>
      </c>
      <c r="F13" s="19">
        <v>146458.15</v>
      </c>
      <c r="G13" s="16">
        <v>75</v>
      </c>
    </row>
    <row r="14" spans="1:7" ht="42" customHeight="1">
      <c r="A14" s="17" t="s">
        <v>331</v>
      </c>
      <c r="B14" s="18" t="s">
        <v>332</v>
      </c>
      <c r="C14" s="17" t="s">
        <v>456</v>
      </c>
      <c r="D14" s="17" t="s">
        <v>454</v>
      </c>
      <c r="E14" s="18" t="s">
        <v>43</v>
      </c>
      <c r="F14" s="19">
        <v>203137.93</v>
      </c>
      <c r="G14" s="16">
        <v>206.02</v>
      </c>
    </row>
    <row r="15" spans="1:7" ht="43.5" customHeight="1">
      <c r="A15" s="17" t="s">
        <v>331</v>
      </c>
      <c r="B15" s="18" t="s">
        <v>332</v>
      </c>
      <c r="C15" s="17" t="s">
        <v>457</v>
      </c>
      <c r="D15" s="17" t="s">
        <v>454</v>
      </c>
      <c r="E15" s="18" t="s">
        <v>44</v>
      </c>
      <c r="F15" s="19">
        <v>537356.53</v>
      </c>
      <c r="G15" s="16">
        <v>423.08</v>
      </c>
    </row>
    <row r="16" spans="1:7" ht="112.5">
      <c r="A16" s="17" t="s">
        <v>331</v>
      </c>
      <c r="B16" s="18" t="s">
        <v>332</v>
      </c>
      <c r="C16" s="17" t="s">
        <v>458</v>
      </c>
      <c r="D16" s="17" t="s">
        <v>459</v>
      </c>
      <c r="E16" s="18" t="s">
        <v>56</v>
      </c>
      <c r="F16" s="19">
        <v>2000</v>
      </c>
      <c r="G16" s="16">
        <v>6.22</v>
      </c>
    </row>
    <row r="17" spans="1:7" ht="75">
      <c r="A17" s="17" t="s">
        <v>331</v>
      </c>
      <c r="B17" s="18" t="s">
        <v>332</v>
      </c>
      <c r="C17" s="17" t="s">
        <v>460</v>
      </c>
      <c r="D17" s="17" t="s">
        <v>459</v>
      </c>
      <c r="E17" s="18" t="s">
        <v>58</v>
      </c>
      <c r="F17" s="19">
        <v>2000</v>
      </c>
      <c r="G17" s="16">
        <v>20</v>
      </c>
    </row>
    <row r="18" spans="1:7" ht="19.5">
      <c r="A18" s="14" t="s">
        <v>333</v>
      </c>
      <c r="B18" s="153" t="s">
        <v>334</v>
      </c>
      <c r="C18" s="153"/>
      <c r="D18" s="153"/>
      <c r="E18" s="153"/>
      <c r="F18" s="153"/>
      <c r="G18" s="60">
        <f>G19+G20</f>
        <v>228.5</v>
      </c>
    </row>
    <row r="19" spans="1:7" ht="112.5">
      <c r="A19" s="17" t="s">
        <v>333</v>
      </c>
      <c r="B19" s="18" t="s">
        <v>334</v>
      </c>
      <c r="C19" s="17" t="s">
        <v>458</v>
      </c>
      <c r="D19" s="17" t="s">
        <v>459</v>
      </c>
      <c r="E19" s="18" t="s">
        <v>56</v>
      </c>
      <c r="F19" s="19">
        <v>2400</v>
      </c>
      <c r="G19" s="16">
        <v>4</v>
      </c>
    </row>
    <row r="20" spans="1:7" ht="75">
      <c r="A20" s="17" t="s">
        <v>333</v>
      </c>
      <c r="B20" s="18" t="s">
        <v>334</v>
      </c>
      <c r="C20" s="17" t="s">
        <v>460</v>
      </c>
      <c r="D20" s="17" t="s">
        <v>459</v>
      </c>
      <c r="E20" s="18" t="s">
        <v>58</v>
      </c>
      <c r="F20" s="19">
        <v>23640.24</v>
      </c>
      <c r="G20" s="16">
        <v>224.5</v>
      </c>
    </row>
    <row r="21" spans="1:7" ht="19.5">
      <c r="A21" s="14" t="s">
        <v>335</v>
      </c>
      <c r="B21" s="153" t="s">
        <v>336</v>
      </c>
      <c r="C21" s="153"/>
      <c r="D21" s="153"/>
      <c r="E21" s="153"/>
      <c r="F21" s="153"/>
      <c r="G21" s="60">
        <f>G22+G23</f>
        <v>55.5</v>
      </c>
    </row>
    <row r="22" spans="1:7" ht="112.5">
      <c r="A22" s="17" t="s">
        <v>335</v>
      </c>
      <c r="B22" s="18" t="s">
        <v>336</v>
      </c>
      <c r="C22" s="17" t="s">
        <v>458</v>
      </c>
      <c r="D22" s="17" t="s">
        <v>459</v>
      </c>
      <c r="E22" s="18" t="s">
        <v>56</v>
      </c>
      <c r="F22" s="19">
        <v>6000</v>
      </c>
      <c r="G22" s="16">
        <v>33</v>
      </c>
    </row>
    <row r="23" spans="1:7" ht="87.75" customHeight="1">
      <c r="A23" s="17" t="s">
        <v>335</v>
      </c>
      <c r="B23" s="18" t="s">
        <v>336</v>
      </c>
      <c r="C23" s="17" t="s">
        <v>460</v>
      </c>
      <c r="D23" s="17" t="s">
        <v>459</v>
      </c>
      <c r="E23" s="18" t="s">
        <v>58</v>
      </c>
      <c r="F23" s="19">
        <v>47000</v>
      </c>
      <c r="G23" s="16">
        <v>22.5</v>
      </c>
    </row>
    <row r="24" spans="1:7" ht="19.5">
      <c r="A24" s="14" t="s">
        <v>431</v>
      </c>
      <c r="B24" s="18"/>
      <c r="C24" s="154" t="s">
        <v>432</v>
      </c>
      <c r="D24" s="155"/>
      <c r="E24" s="156"/>
      <c r="F24" s="19"/>
      <c r="G24" s="60">
        <f>G25+G26+G27+G28</f>
        <v>6053.49</v>
      </c>
    </row>
    <row r="25" spans="1:7" ht="56.25">
      <c r="A25" s="17" t="s">
        <v>431</v>
      </c>
      <c r="B25" s="18"/>
      <c r="C25" s="17" t="s">
        <v>462</v>
      </c>
      <c r="D25" s="17" t="s">
        <v>461</v>
      </c>
      <c r="E25" s="62" t="s">
        <v>434</v>
      </c>
      <c r="F25" s="19"/>
      <c r="G25" s="16">
        <v>2284.69</v>
      </c>
    </row>
    <row r="26" spans="1:7" ht="75">
      <c r="A26" s="17" t="s">
        <v>431</v>
      </c>
      <c r="B26" s="18"/>
      <c r="C26" s="17" t="s">
        <v>463</v>
      </c>
      <c r="D26" s="17" t="s">
        <v>461</v>
      </c>
      <c r="E26" s="18" t="s">
        <v>435</v>
      </c>
      <c r="F26" s="19"/>
      <c r="G26" s="16">
        <v>51.46</v>
      </c>
    </row>
    <row r="27" spans="1:7" ht="75">
      <c r="A27" s="17" t="s">
        <v>431</v>
      </c>
      <c r="B27" s="18"/>
      <c r="C27" s="17" t="s">
        <v>464</v>
      </c>
      <c r="D27" s="17" t="s">
        <v>461</v>
      </c>
      <c r="E27" s="18" t="s">
        <v>436</v>
      </c>
      <c r="F27" s="19"/>
      <c r="G27" s="16">
        <v>3913.94</v>
      </c>
    </row>
    <row r="28" spans="1:7" ht="75">
      <c r="A28" s="17" t="s">
        <v>431</v>
      </c>
      <c r="B28" s="18"/>
      <c r="C28" s="17" t="s">
        <v>465</v>
      </c>
      <c r="D28" s="17" t="s">
        <v>461</v>
      </c>
      <c r="E28" s="18" t="s">
        <v>437</v>
      </c>
      <c r="F28" s="19"/>
      <c r="G28" s="16">
        <v>-196.6</v>
      </c>
    </row>
    <row r="29" spans="1:7" ht="19.5">
      <c r="A29" s="14" t="s">
        <v>337</v>
      </c>
      <c r="B29" s="153" t="s">
        <v>338</v>
      </c>
      <c r="C29" s="153"/>
      <c r="D29" s="153"/>
      <c r="E29" s="153"/>
      <c r="F29" s="153"/>
      <c r="G29" s="60">
        <f>G30</f>
        <v>5</v>
      </c>
    </row>
    <row r="30" spans="1:7" ht="75">
      <c r="A30" s="17" t="s">
        <v>337</v>
      </c>
      <c r="B30" s="20"/>
      <c r="C30" s="17" t="s">
        <v>460</v>
      </c>
      <c r="D30" s="17" t="s">
        <v>459</v>
      </c>
      <c r="E30" s="18" t="s">
        <v>58</v>
      </c>
      <c r="F30" s="19">
        <v>8000</v>
      </c>
      <c r="G30" s="16">
        <v>5</v>
      </c>
    </row>
    <row r="31" spans="1:7" ht="19.5">
      <c r="A31" s="14" t="s">
        <v>339</v>
      </c>
      <c r="B31" s="153" t="s">
        <v>340</v>
      </c>
      <c r="C31" s="153"/>
      <c r="D31" s="153"/>
      <c r="E31" s="153"/>
      <c r="F31" s="153"/>
      <c r="G31" s="60">
        <f>G32+G33+G34</f>
        <v>246.44</v>
      </c>
    </row>
    <row r="32" spans="1:7" ht="112.5">
      <c r="A32" s="17" t="s">
        <v>339</v>
      </c>
      <c r="B32" s="14"/>
      <c r="C32" s="61" t="s">
        <v>466</v>
      </c>
      <c r="D32" s="17" t="s">
        <v>459</v>
      </c>
      <c r="E32" s="65" t="s">
        <v>438</v>
      </c>
      <c r="F32" s="14"/>
      <c r="G32" s="16">
        <v>10</v>
      </c>
    </row>
    <row r="33" spans="1:7" ht="93.75">
      <c r="A33" s="17" t="s">
        <v>339</v>
      </c>
      <c r="B33" s="20"/>
      <c r="C33" s="17" t="s">
        <v>467</v>
      </c>
      <c r="D33" s="17" t="s">
        <v>459</v>
      </c>
      <c r="E33" s="18" t="s">
        <v>52</v>
      </c>
      <c r="F33" s="19">
        <v>302900</v>
      </c>
      <c r="G33" s="16">
        <v>174.94</v>
      </c>
    </row>
    <row r="34" spans="1:7" ht="112.5">
      <c r="A34" s="17" t="s">
        <v>339</v>
      </c>
      <c r="B34" s="18" t="s">
        <v>340</v>
      </c>
      <c r="C34" s="17" t="s">
        <v>460</v>
      </c>
      <c r="D34" s="17" t="s">
        <v>459</v>
      </c>
      <c r="E34" s="18" t="s">
        <v>58</v>
      </c>
      <c r="F34" s="19">
        <v>10000</v>
      </c>
      <c r="G34" s="16">
        <v>61.5</v>
      </c>
    </row>
    <row r="35" spans="1:7" ht="19.5">
      <c r="A35" s="14" t="s">
        <v>440</v>
      </c>
      <c r="B35" s="153" t="s">
        <v>439</v>
      </c>
      <c r="C35" s="153"/>
      <c r="D35" s="153"/>
      <c r="E35" s="153"/>
      <c r="F35" s="153"/>
      <c r="G35" s="60">
        <f>G36</f>
        <v>0.19</v>
      </c>
    </row>
    <row r="36" spans="1:7" ht="75">
      <c r="A36" s="17" t="s">
        <v>440</v>
      </c>
      <c r="B36" s="20"/>
      <c r="C36" s="17" t="s">
        <v>460</v>
      </c>
      <c r="D36" s="17" t="s">
        <v>459</v>
      </c>
      <c r="E36" s="18" t="s">
        <v>58</v>
      </c>
      <c r="F36" s="19">
        <v>51000</v>
      </c>
      <c r="G36" s="16">
        <v>0.19</v>
      </c>
    </row>
    <row r="37" spans="1:7" ht="19.5">
      <c r="A37" s="14" t="s">
        <v>442</v>
      </c>
      <c r="B37" s="20"/>
      <c r="C37" s="154" t="s">
        <v>441</v>
      </c>
      <c r="D37" s="155"/>
      <c r="E37" s="157"/>
      <c r="F37" s="19"/>
      <c r="G37" s="60">
        <f>G38</f>
        <v>15</v>
      </c>
    </row>
    <row r="38" spans="1:7" ht="112.5">
      <c r="A38" s="17" t="s">
        <v>442</v>
      </c>
      <c r="B38" s="20"/>
      <c r="C38" s="17" t="s">
        <v>468</v>
      </c>
      <c r="D38" s="17" t="s">
        <v>459</v>
      </c>
      <c r="E38" s="65" t="s">
        <v>443</v>
      </c>
      <c r="F38" s="19"/>
      <c r="G38" s="16">
        <v>15</v>
      </c>
    </row>
    <row r="39" spans="1:7" ht="19.5">
      <c r="A39" s="14" t="s">
        <v>341</v>
      </c>
      <c r="B39" s="153" t="s">
        <v>342</v>
      </c>
      <c r="C39" s="153"/>
      <c r="D39" s="153"/>
      <c r="E39" s="153"/>
      <c r="F39" s="153"/>
      <c r="G39" s="60">
        <f>G40</f>
        <v>26.84</v>
      </c>
    </row>
    <row r="40" spans="1:7" ht="75">
      <c r="A40" s="17" t="s">
        <v>341</v>
      </c>
      <c r="B40" s="20"/>
      <c r="C40" s="17" t="s">
        <v>469</v>
      </c>
      <c r="D40" s="17" t="s">
        <v>459</v>
      </c>
      <c r="E40" s="18" t="s">
        <v>59</v>
      </c>
      <c r="F40" s="19">
        <v>12500</v>
      </c>
      <c r="G40" s="16">
        <v>26.84</v>
      </c>
    </row>
    <row r="41" spans="1:7" ht="19.5">
      <c r="A41" s="14" t="s">
        <v>343</v>
      </c>
      <c r="B41" s="153" t="s">
        <v>344</v>
      </c>
      <c r="C41" s="153"/>
      <c r="D41" s="153"/>
      <c r="E41" s="153"/>
      <c r="F41" s="153"/>
      <c r="G41" s="60">
        <f>G42+G43+G44+G45+G46+G47+G48+G49+G50+G51+G52+G53+G54+G55+G56+G57+G58+G59+G60+G61+G62+G63+G64+G65+G66+G67+G68+G69+G70+G71+G72+G73+G74</f>
        <v>176604.97999999995</v>
      </c>
    </row>
    <row r="42" spans="1:7" ht="131.25">
      <c r="A42" s="17" t="s">
        <v>343</v>
      </c>
      <c r="B42" s="20"/>
      <c r="C42" s="17" t="s">
        <v>470</v>
      </c>
      <c r="D42" s="17" t="s">
        <v>461</v>
      </c>
      <c r="E42" s="21" t="s">
        <v>2</v>
      </c>
      <c r="F42" s="19">
        <v>177289807.96</v>
      </c>
      <c r="G42" s="16">
        <v>159351.58</v>
      </c>
    </row>
    <row r="43" spans="1:7" ht="131.25">
      <c r="A43" s="17" t="s">
        <v>343</v>
      </c>
      <c r="B43" s="18" t="s">
        <v>344</v>
      </c>
      <c r="C43" s="17" t="s">
        <v>471</v>
      </c>
      <c r="D43" s="17" t="s">
        <v>461</v>
      </c>
      <c r="E43" s="21" t="s">
        <v>3</v>
      </c>
      <c r="F43" s="19">
        <v>196616.93</v>
      </c>
      <c r="G43" s="16">
        <v>35.95</v>
      </c>
    </row>
    <row r="44" spans="1:7" ht="131.25">
      <c r="A44" s="17" t="s">
        <v>343</v>
      </c>
      <c r="B44" s="18" t="s">
        <v>344</v>
      </c>
      <c r="C44" s="17" t="s">
        <v>472</v>
      </c>
      <c r="D44" s="17" t="s">
        <v>461</v>
      </c>
      <c r="E44" s="21" t="s">
        <v>4</v>
      </c>
      <c r="F44" s="19">
        <v>4479.83</v>
      </c>
      <c r="G44" s="16">
        <v>219.45</v>
      </c>
    </row>
    <row r="45" spans="1:7" ht="168.75">
      <c r="A45" s="17" t="s">
        <v>343</v>
      </c>
      <c r="B45" s="18" t="s">
        <v>344</v>
      </c>
      <c r="C45" s="17" t="s">
        <v>473</v>
      </c>
      <c r="D45" s="17" t="s">
        <v>461</v>
      </c>
      <c r="E45" s="21" t="s">
        <v>5</v>
      </c>
      <c r="F45" s="19">
        <v>333552.1</v>
      </c>
      <c r="G45" s="16">
        <v>182.7</v>
      </c>
    </row>
    <row r="46" spans="1:7" ht="168.75">
      <c r="A46" s="17" t="s">
        <v>343</v>
      </c>
      <c r="B46" s="18" t="s">
        <v>344</v>
      </c>
      <c r="C46" s="17" t="s">
        <v>474</v>
      </c>
      <c r="D46" s="17" t="s">
        <v>461</v>
      </c>
      <c r="E46" s="21" t="s">
        <v>6</v>
      </c>
      <c r="F46" s="19">
        <v>21550.78</v>
      </c>
      <c r="G46" s="16">
        <v>-1.95</v>
      </c>
    </row>
    <row r="47" spans="1:7" ht="168.75">
      <c r="A47" s="17" t="s">
        <v>343</v>
      </c>
      <c r="B47" s="18" t="s">
        <v>344</v>
      </c>
      <c r="C47" s="17" t="s">
        <v>475</v>
      </c>
      <c r="D47" s="17" t="s">
        <v>461</v>
      </c>
      <c r="E47" s="21" t="s">
        <v>7</v>
      </c>
      <c r="F47" s="19">
        <v>9470.31</v>
      </c>
      <c r="G47" s="16">
        <v>1.3</v>
      </c>
    </row>
    <row r="48" spans="1:7" ht="75">
      <c r="A48" s="17" t="s">
        <v>343</v>
      </c>
      <c r="B48" s="18" t="s">
        <v>344</v>
      </c>
      <c r="C48" s="17" t="s">
        <v>476</v>
      </c>
      <c r="D48" s="17" t="s">
        <v>461</v>
      </c>
      <c r="E48" s="18" t="s">
        <v>8</v>
      </c>
      <c r="F48" s="19">
        <v>270335.36</v>
      </c>
      <c r="G48" s="16">
        <v>260.36</v>
      </c>
    </row>
    <row r="49" spans="1:7" ht="75">
      <c r="A49" s="17" t="s">
        <v>343</v>
      </c>
      <c r="B49" s="18" t="s">
        <v>344</v>
      </c>
      <c r="C49" s="17" t="s">
        <v>477</v>
      </c>
      <c r="D49" s="17" t="s">
        <v>461</v>
      </c>
      <c r="E49" s="18" t="s">
        <v>9</v>
      </c>
      <c r="F49" s="19">
        <v>10302.48</v>
      </c>
      <c r="G49" s="16">
        <v>1.18</v>
      </c>
    </row>
    <row r="50" spans="1:7" ht="75">
      <c r="A50" s="17" t="s">
        <v>343</v>
      </c>
      <c r="B50" s="18" t="s">
        <v>344</v>
      </c>
      <c r="C50" s="17" t="s">
        <v>478</v>
      </c>
      <c r="D50" s="17" t="s">
        <v>461</v>
      </c>
      <c r="E50" s="18" t="s">
        <v>10</v>
      </c>
      <c r="F50" s="19">
        <v>3554.68</v>
      </c>
      <c r="G50" s="16">
        <v>5.45</v>
      </c>
    </row>
    <row r="51" spans="1:7" ht="56.25">
      <c r="A51" s="17" t="s">
        <v>343</v>
      </c>
      <c r="B51" s="18" t="s">
        <v>344</v>
      </c>
      <c r="C51" s="17" t="s">
        <v>479</v>
      </c>
      <c r="D51" s="17" t="s">
        <v>461</v>
      </c>
      <c r="E51" s="18" t="s">
        <v>11</v>
      </c>
      <c r="F51" s="19">
        <v>2575366.99</v>
      </c>
      <c r="G51" s="16">
        <v>3691.04</v>
      </c>
    </row>
    <row r="52" spans="1:7" ht="56.25">
      <c r="A52" s="17" t="s">
        <v>343</v>
      </c>
      <c r="B52" s="18" t="s">
        <v>344</v>
      </c>
      <c r="C52" s="17" t="s">
        <v>480</v>
      </c>
      <c r="D52" s="17" t="s">
        <v>461</v>
      </c>
      <c r="E52" s="18" t="s">
        <v>12</v>
      </c>
      <c r="F52" s="19">
        <v>29711.65</v>
      </c>
      <c r="G52" s="16">
        <v>50.29</v>
      </c>
    </row>
    <row r="53" spans="1:7" ht="56.25">
      <c r="A53" s="17" t="s">
        <v>343</v>
      </c>
      <c r="B53" s="18" t="s">
        <v>344</v>
      </c>
      <c r="C53" s="17" t="s">
        <v>481</v>
      </c>
      <c r="D53" s="17" t="s">
        <v>461</v>
      </c>
      <c r="E53" s="18" t="s">
        <v>13</v>
      </c>
      <c r="F53" s="19">
        <v>2960.72</v>
      </c>
      <c r="G53" s="16">
        <v>10.09</v>
      </c>
    </row>
    <row r="54" spans="1:7" ht="75">
      <c r="A54" s="17" t="s">
        <v>343</v>
      </c>
      <c r="B54" s="18" t="s">
        <v>344</v>
      </c>
      <c r="C54" s="17" t="s">
        <v>482</v>
      </c>
      <c r="D54" s="17" t="s">
        <v>461</v>
      </c>
      <c r="E54" s="18" t="s">
        <v>14</v>
      </c>
      <c r="F54" s="19">
        <v>-3941.07</v>
      </c>
      <c r="G54" s="16">
        <v>0.09</v>
      </c>
    </row>
    <row r="55" spans="1:7" ht="75">
      <c r="A55" s="17" t="s">
        <v>343</v>
      </c>
      <c r="B55" s="18" t="s">
        <v>344</v>
      </c>
      <c r="C55" s="17" t="s">
        <v>483</v>
      </c>
      <c r="D55" s="17" t="s">
        <v>461</v>
      </c>
      <c r="E55" s="18" t="s">
        <v>17</v>
      </c>
      <c r="F55" s="19">
        <v>352750.86</v>
      </c>
      <c r="G55" s="16">
        <v>396.33</v>
      </c>
    </row>
    <row r="56" spans="1:7" ht="75">
      <c r="A56" s="17" t="s">
        <v>343</v>
      </c>
      <c r="B56" s="18" t="s">
        <v>344</v>
      </c>
      <c r="C56" s="17" t="s">
        <v>484</v>
      </c>
      <c r="D56" s="17" t="s">
        <v>461</v>
      </c>
      <c r="E56" s="18" t="s">
        <v>18</v>
      </c>
      <c r="F56" s="19">
        <v>4069.19</v>
      </c>
      <c r="G56" s="16">
        <v>23.78</v>
      </c>
    </row>
    <row r="57" spans="1:7" ht="75">
      <c r="A57" s="17" t="s">
        <v>343</v>
      </c>
      <c r="B57" s="18"/>
      <c r="C57" s="17" t="s">
        <v>484</v>
      </c>
      <c r="D57" s="64" t="s">
        <v>461</v>
      </c>
      <c r="E57" s="30" t="s">
        <v>445</v>
      </c>
      <c r="F57" s="19"/>
      <c r="G57" s="16">
        <v>3.31</v>
      </c>
    </row>
    <row r="58" spans="1:7" ht="93.75">
      <c r="A58" s="17" t="s">
        <v>343</v>
      </c>
      <c r="B58" s="18" t="s">
        <v>344</v>
      </c>
      <c r="C58" s="17" t="s">
        <v>485</v>
      </c>
      <c r="D58" s="17" t="s">
        <v>461</v>
      </c>
      <c r="E58" s="18" t="s">
        <v>19</v>
      </c>
      <c r="F58" s="19">
        <v>-21178.7</v>
      </c>
      <c r="G58" s="16">
        <v>-0.92</v>
      </c>
    </row>
    <row r="59" spans="1:7" ht="93.75">
      <c r="A59" s="17" t="s">
        <v>343</v>
      </c>
      <c r="B59" s="18" t="s">
        <v>344</v>
      </c>
      <c r="C59" s="17" t="s">
        <v>486</v>
      </c>
      <c r="D59" s="17" t="s">
        <v>461</v>
      </c>
      <c r="E59" s="18" t="s">
        <v>21</v>
      </c>
      <c r="F59" s="19">
        <v>16.46</v>
      </c>
      <c r="G59" s="16">
        <v>0.45</v>
      </c>
    </row>
    <row r="60" spans="1:7" ht="37.5">
      <c r="A60" s="17" t="s">
        <v>343</v>
      </c>
      <c r="B60" s="18" t="s">
        <v>344</v>
      </c>
      <c r="C60" s="17" t="s">
        <v>487</v>
      </c>
      <c r="D60" s="17" t="s">
        <v>461</v>
      </c>
      <c r="E60" s="18" t="s">
        <v>23</v>
      </c>
      <c r="F60" s="19">
        <v>9070764.09</v>
      </c>
      <c r="G60" s="16">
        <v>10350.76</v>
      </c>
    </row>
    <row r="61" spans="1:7" ht="37.5">
      <c r="A61" s="17" t="s">
        <v>343</v>
      </c>
      <c r="B61" s="18" t="s">
        <v>344</v>
      </c>
      <c r="C61" s="17" t="s">
        <v>488</v>
      </c>
      <c r="D61" s="17" t="s">
        <v>461</v>
      </c>
      <c r="E61" s="18" t="s">
        <v>24</v>
      </c>
      <c r="F61" s="19">
        <v>10218.08</v>
      </c>
      <c r="G61" s="16">
        <v>19.44</v>
      </c>
    </row>
    <row r="62" spans="1:7" ht="37.5">
      <c r="A62" s="17" t="s">
        <v>343</v>
      </c>
      <c r="B62" s="18" t="s">
        <v>344</v>
      </c>
      <c r="C62" s="17" t="s">
        <v>489</v>
      </c>
      <c r="D62" s="17" t="s">
        <v>461</v>
      </c>
      <c r="E62" s="18" t="s">
        <v>25</v>
      </c>
      <c r="F62" s="19">
        <v>25601.59</v>
      </c>
      <c r="G62" s="16">
        <v>21.94</v>
      </c>
    </row>
    <row r="63" spans="1:7" ht="56.25">
      <c r="A63" s="17" t="s">
        <v>343</v>
      </c>
      <c r="B63" s="18" t="s">
        <v>344</v>
      </c>
      <c r="C63" s="17" t="s">
        <v>490</v>
      </c>
      <c r="D63" s="17" t="s">
        <v>461</v>
      </c>
      <c r="E63" s="18" t="s">
        <v>26</v>
      </c>
      <c r="F63" s="19">
        <v>-7361.79</v>
      </c>
      <c r="G63" s="16">
        <v>4.66</v>
      </c>
    </row>
    <row r="64" spans="1:7" ht="56.25">
      <c r="A64" s="17" t="s">
        <v>343</v>
      </c>
      <c r="B64" s="18" t="s">
        <v>344</v>
      </c>
      <c r="C64" s="17" t="s">
        <v>491</v>
      </c>
      <c r="D64" s="17" t="s">
        <v>461</v>
      </c>
      <c r="E64" s="18" t="s">
        <v>27</v>
      </c>
      <c r="F64" s="19">
        <v>2963.88</v>
      </c>
      <c r="G64" s="16">
        <v>6.21</v>
      </c>
    </row>
    <row r="65" spans="1:7" ht="56.25">
      <c r="A65" s="17" t="s">
        <v>343</v>
      </c>
      <c r="B65" s="18" t="s">
        <v>344</v>
      </c>
      <c r="C65" s="17" t="s">
        <v>492</v>
      </c>
      <c r="D65" s="17" t="s">
        <v>461</v>
      </c>
      <c r="E65" s="18" t="s">
        <v>28</v>
      </c>
      <c r="F65" s="19">
        <v>2387.22</v>
      </c>
      <c r="G65" s="16">
        <v>7.58</v>
      </c>
    </row>
    <row r="66" spans="1:7" ht="37.5">
      <c r="A66" s="17" t="s">
        <v>343</v>
      </c>
      <c r="B66" s="18" t="s">
        <v>344</v>
      </c>
      <c r="C66" s="17" t="s">
        <v>493</v>
      </c>
      <c r="D66" s="17" t="s">
        <v>461</v>
      </c>
      <c r="E66" s="18" t="s">
        <v>29</v>
      </c>
      <c r="F66" s="19">
        <v>107564.86</v>
      </c>
      <c r="G66" s="16">
        <v>59.3</v>
      </c>
    </row>
    <row r="67" spans="1:7" ht="37.5">
      <c r="A67" s="17" t="s">
        <v>343</v>
      </c>
      <c r="B67" s="18" t="s">
        <v>344</v>
      </c>
      <c r="C67" s="17" t="s">
        <v>494</v>
      </c>
      <c r="D67" s="17" t="s">
        <v>461</v>
      </c>
      <c r="E67" s="18" t="s">
        <v>30</v>
      </c>
      <c r="F67" s="19">
        <v>233.82</v>
      </c>
      <c r="G67" s="16">
        <v>2.11</v>
      </c>
    </row>
    <row r="68" spans="1:7" ht="56.25">
      <c r="A68" s="17" t="s">
        <v>343</v>
      </c>
      <c r="B68" s="18" t="s">
        <v>344</v>
      </c>
      <c r="C68" s="17" t="s">
        <v>495</v>
      </c>
      <c r="D68" s="17" t="s">
        <v>461</v>
      </c>
      <c r="E68" s="18" t="s">
        <v>31</v>
      </c>
      <c r="F68" s="19">
        <v>-21.72</v>
      </c>
      <c r="G68" s="16">
        <v>-0.32</v>
      </c>
    </row>
    <row r="69" spans="1:7" ht="56.25">
      <c r="A69" s="17" t="s">
        <v>343</v>
      </c>
      <c r="B69" s="18" t="s">
        <v>344</v>
      </c>
      <c r="C69" s="17" t="s">
        <v>496</v>
      </c>
      <c r="D69" s="17" t="s">
        <v>461</v>
      </c>
      <c r="E69" s="18" t="s">
        <v>32</v>
      </c>
      <c r="F69" s="19">
        <v>208167</v>
      </c>
      <c r="G69" s="16">
        <v>414.39</v>
      </c>
    </row>
    <row r="70" spans="1:7" ht="112.5">
      <c r="A70" s="17" t="s">
        <v>343</v>
      </c>
      <c r="B70" s="18" t="s">
        <v>344</v>
      </c>
      <c r="C70" s="17" t="s">
        <v>497</v>
      </c>
      <c r="D70" s="17" t="s">
        <v>461</v>
      </c>
      <c r="E70" s="18" t="s">
        <v>33</v>
      </c>
      <c r="F70" s="19">
        <v>7127.74</v>
      </c>
      <c r="G70" s="16">
        <v>4.92</v>
      </c>
    </row>
    <row r="71" spans="1:7" ht="112.5">
      <c r="A71" s="17" t="s">
        <v>343</v>
      </c>
      <c r="B71" s="18" t="s">
        <v>344</v>
      </c>
      <c r="C71" s="17" t="s">
        <v>498</v>
      </c>
      <c r="D71" s="17" t="s">
        <v>461</v>
      </c>
      <c r="E71" s="18" t="s">
        <v>34</v>
      </c>
      <c r="F71" s="19">
        <v>75.17</v>
      </c>
      <c r="G71" s="16">
        <v>0.15</v>
      </c>
    </row>
    <row r="72" spans="1:7" ht="112.5">
      <c r="A72" s="17" t="s">
        <v>343</v>
      </c>
      <c r="B72" s="18" t="s">
        <v>344</v>
      </c>
      <c r="C72" s="17" t="s">
        <v>499</v>
      </c>
      <c r="D72" s="17" t="s">
        <v>461</v>
      </c>
      <c r="E72" s="18" t="s">
        <v>35</v>
      </c>
      <c r="F72" s="19">
        <v>727</v>
      </c>
      <c r="G72" s="16">
        <v>0.83</v>
      </c>
    </row>
    <row r="73" spans="1:7" ht="75">
      <c r="A73" s="17" t="s">
        <v>343</v>
      </c>
      <c r="B73" s="18" t="s">
        <v>344</v>
      </c>
      <c r="C73" s="17" t="s">
        <v>500</v>
      </c>
      <c r="D73" s="17" t="s">
        <v>461</v>
      </c>
      <c r="E73" s="18" t="s">
        <v>36</v>
      </c>
      <c r="F73" s="19">
        <v>1568863.99</v>
      </c>
      <c r="G73" s="16">
        <v>1464.75</v>
      </c>
    </row>
    <row r="74" spans="1:7" ht="168.75">
      <c r="A74" s="17" t="s">
        <v>343</v>
      </c>
      <c r="B74" s="18" t="s">
        <v>344</v>
      </c>
      <c r="C74" s="17" t="s">
        <v>501</v>
      </c>
      <c r="D74" s="17" t="s">
        <v>461</v>
      </c>
      <c r="E74" s="21" t="s">
        <v>48</v>
      </c>
      <c r="F74" s="19">
        <v>15780</v>
      </c>
      <c r="G74" s="16">
        <v>17.78</v>
      </c>
    </row>
    <row r="75" spans="1:7" ht="19.5">
      <c r="A75" s="14" t="s">
        <v>345</v>
      </c>
      <c r="B75" s="153" t="s">
        <v>346</v>
      </c>
      <c r="C75" s="153"/>
      <c r="D75" s="153"/>
      <c r="E75" s="153"/>
      <c r="F75" s="153"/>
      <c r="G75" s="60">
        <f>G76+G77+G78+G79+G80</f>
        <v>1588.46</v>
      </c>
    </row>
    <row r="76" spans="1:7" ht="98.25" customHeight="1">
      <c r="A76" s="17" t="s">
        <v>345</v>
      </c>
      <c r="B76" s="14"/>
      <c r="C76" s="66" t="s">
        <v>466</v>
      </c>
      <c r="D76" s="17" t="s">
        <v>459</v>
      </c>
      <c r="E76" s="65" t="s">
        <v>438</v>
      </c>
      <c r="F76" s="14"/>
      <c r="G76" s="16">
        <v>1.5</v>
      </c>
    </row>
    <row r="77" spans="1:7" ht="93.75">
      <c r="A77" s="17" t="s">
        <v>345</v>
      </c>
      <c r="B77" s="20"/>
      <c r="C77" s="17" t="s">
        <v>502</v>
      </c>
      <c r="D77" s="17" t="s">
        <v>459</v>
      </c>
      <c r="E77" s="18" t="s">
        <v>53</v>
      </c>
      <c r="F77" s="19">
        <v>1600</v>
      </c>
      <c r="G77" s="16">
        <v>1.1</v>
      </c>
    </row>
    <row r="78" spans="1:7" ht="56.25">
      <c r="A78" s="17" t="s">
        <v>345</v>
      </c>
      <c r="B78" s="18" t="s">
        <v>346</v>
      </c>
      <c r="C78" s="17" t="s">
        <v>503</v>
      </c>
      <c r="D78" s="17" t="s">
        <v>459</v>
      </c>
      <c r="E78" s="18" t="s">
        <v>54</v>
      </c>
      <c r="F78" s="19">
        <v>52400</v>
      </c>
      <c r="G78" s="16">
        <v>673.1</v>
      </c>
    </row>
    <row r="79" spans="1:7" ht="112.5">
      <c r="A79" s="17" t="s">
        <v>345</v>
      </c>
      <c r="B79" s="18" t="s">
        <v>346</v>
      </c>
      <c r="C79" s="17" t="s">
        <v>458</v>
      </c>
      <c r="D79" s="17" t="s">
        <v>459</v>
      </c>
      <c r="E79" s="18" t="s">
        <v>56</v>
      </c>
      <c r="F79" s="19">
        <v>140376.2</v>
      </c>
      <c r="G79" s="16">
        <v>176.45</v>
      </c>
    </row>
    <row r="80" spans="1:7" ht="75">
      <c r="A80" s="17" t="s">
        <v>345</v>
      </c>
      <c r="B80" s="18" t="s">
        <v>346</v>
      </c>
      <c r="C80" s="17" t="s">
        <v>460</v>
      </c>
      <c r="D80" s="17" t="s">
        <v>459</v>
      </c>
      <c r="E80" s="18" t="s">
        <v>58</v>
      </c>
      <c r="F80" s="19">
        <v>351740.8</v>
      </c>
      <c r="G80" s="16">
        <v>736.31</v>
      </c>
    </row>
    <row r="81" spans="1:7" ht="19.5">
      <c r="A81" s="14" t="s">
        <v>347</v>
      </c>
      <c r="B81" s="153" t="s">
        <v>348</v>
      </c>
      <c r="C81" s="153"/>
      <c r="D81" s="153"/>
      <c r="E81" s="153"/>
      <c r="F81" s="153"/>
      <c r="G81" s="60">
        <f>G82</f>
        <v>7.5</v>
      </c>
    </row>
    <row r="82" spans="1:7" ht="75">
      <c r="A82" s="17" t="s">
        <v>347</v>
      </c>
      <c r="B82" s="20"/>
      <c r="C82" s="17" t="s">
        <v>460</v>
      </c>
      <c r="D82" s="17" t="s">
        <v>459</v>
      </c>
      <c r="E82" s="18" t="s">
        <v>58</v>
      </c>
      <c r="F82" s="19">
        <v>685500</v>
      </c>
      <c r="G82" s="16">
        <v>7.5</v>
      </c>
    </row>
    <row r="83" spans="1:7" ht="19.5">
      <c r="A83" s="14" t="s">
        <v>310</v>
      </c>
      <c r="B83" s="153" t="s">
        <v>349</v>
      </c>
      <c r="C83" s="153"/>
      <c r="D83" s="153"/>
      <c r="E83" s="153"/>
      <c r="F83" s="153"/>
      <c r="G83" s="60">
        <f>G84</f>
        <v>11.75</v>
      </c>
    </row>
    <row r="84" spans="1:7" ht="38.25" customHeight="1">
      <c r="A84" s="17" t="s">
        <v>310</v>
      </c>
      <c r="B84" s="18" t="s">
        <v>349</v>
      </c>
      <c r="C84" s="17" t="s">
        <v>504</v>
      </c>
      <c r="D84" s="17" t="s">
        <v>459</v>
      </c>
      <c r="E84" s="18" t="s">
        <v>51</v>
      </c>
      <c r="F84" s="19">
        <v>7300</v>
      </c>
      <c r="G84" s="16">
        <v>11.75</v>
      </c>
    </row>
    <row r="85" spans="1:7" ht="19.5">
      <c r="A85" s="14" t="s">
        <v>350</v>
      </c>
      <c r="B85" s="153" t="s">
        <v>351</v>
      </c>
      <c r="C85" s="153"/>
      <c r="D85" s="153"/>
      <c r="E85" s="153"/>
      <c r="F85" s="153"/>
      <c r="G85" s="60">
        <f>G86</f>
        <v>14.5</v>
      </c>
    </row>
    <row r="86" spans="1:7" ht="56.25">
      <c r="A86" s="17" t="s">
        <v>350</v>
      </c>
      <c r="B86" s="20"/>
      <c r="C86" s="17" t="s">
        <v>505</v>
      </c>
      <c r="D86" s="17" t="s">
        <v>459</v>
      </c>
      <c r="E86" s="18" t="s">
        <v>57</v>
      </c>
      <c r="F86" s="19">
        <v>240600</v>
      </c>
      <c r="G86" s="16">
        <v>14.5</v>
      </c>
    </row>
    <row r="87" spans="1:7" ht="19.5">
      <c r="A87" s="14" t="s">
        <v>352</v>
      </c>
      <c r="B87" s="153" t="s">
        <v>353</v>
      </c>
      <c r="C87" s="153"/>
      <c r="D87" s="153"/>
      <c r="E87" s="153"/>
      <c r="F87" s="153"/>
      <c r="G87" s="60">
        <f>G88</f>
        <v>1.8</v>
      </c>
    </row>
    <row r="88" spans="1:7" ht="56.25">
      <c r="A88" s="17" t="s">
        <v>352</v>
      </c>
      <c r="B88" s="20"/>
      <c r="C88" s="17" t="s">
        <v>505</v>
      </c>
      <c r="D88" s="17" t="s">
        <v>459</v>
      </c>
      <c r="E88" s="18" t="s">
        <v>57</v>
      </c>
      <c r="F88" s="19">
        <v>2400</v>
      </c>
      <c r="G88" s="16">
        <v>1.8</v>
      </c>
    </row>
    <row r="89" spans="1:7" ht="19.5">
      <c r="A89" s="14" t="s">
        <v>354</v>
      </c>
      <c r="B89" s="153" t="s">
        <v>355</v>
      </c>
      <c r="C89" s="153"/>
      <c r="D89" s="153"/>
      <c r="E89" s="153"/>
      <c r="F89" s="153"/>
      <c r="G89" s="60">
        <f>G90+G91+G92</f>
        <v>255.5</v>
      </c>
    </row>
    <row r="90" spans="1:7" ht="57.75" customHeight="1">
      <c r="A90" s="17" t="s">
        <v>354</v>
      </c>
      <c r="B90" s="18" t="s">
        <v>355</v>
      </c>
      <c r="C90" s="17" t="s">
        <v>506</v>
      </c>
      <c r="D90" s="17" t="s">
        <v>459</v>
      </c>
      <c r="E90" s="18" t="s">
        <v>49</v>
      </c>
      <c r="F90" s="19">
        <v>62012</v>
      </c>
      <c r="G90" s="16">
        <v>5.5</v>
      </c>
    </row>
    <row r="91" spans="1:7" ht="34.5" customHeight="1">
      <c r="A91" s="17" t="s">
        <v>354</v>
      </c>
      <c r="B91" s="18" t="s">
        <v>355</v>
      </c>
      <c r="C91" s="17" t="s">
        <v>507</v>
      </c>
      <c r="D91" s="68" t="s">
        <v>459</v>
      </c>
      <c r="E91" s="69" t="s">
        <v>446</v>
      </c>
      <c r="F91" s="19">
        <v>75300</v>
      </c>
      <c r="G91" s="16">
        <v>50</v>
      </c>
    </row>
    <row r="92" spans="1:7" ht="57.75" customHeight="1">
      <c r="A92" s="17" t="s">
        <v>354</v>
      </c>
      <c r="B92" s="18" t="s">
        <v>355</v>
      </c>
      <c r="C92" s="17" t="s">
        <v>508</v>
      </c>
      <c r="D92" s="64" t="s">
        <v>459</v>
      </c>
      <c r="E92" s="67" t="s">
        <v>50</v>
      </c>
      <c r="F92" s="19">
        <v>3000</v>
      </c>
      <c r="G92" s="16">
        <v>200</v>
      </c>
    </row>
    <row r="93" spans="1:7" ht="19.5">
      <c r="A93" s="14" t="s">
        <v>356</v>
      </c>
      <c r="B93" s="153" t="s">
        <v>357</v>
      </c>
      <c r="C93" s="153"/>
      <c r="D93" s="153"/>
      <c r="E93" s="153"/>
      <c r="F93" s="153"/>
      <c r="G93" s="60">
        <f>G94</f>
        <v>81.87</v>
      </c>
    </row>
    <row r="94" spans="1:7" ht="56.25">
      <c r="A94" s="17" t="s">
        <v>356</v>
      </c>
      <c r="B94" s="20"/>
      <c r="C94" s="17" t="s">
        <v>505</v>
      </c>
      <c r="D94" s="17" t="s">
        <v>459</v>
      </c>
      <c r="E94" s="18" t="s">
        <v>57</v>
      </c>
      <c r="F94" s="19">
        <v>31500.03</v>
      </c>
      <c r="G94" s="16">
        <v>81.87</v>
      </c>
    </row>
    <row r="95" spans="1:7" ht="19.5">
      <c r="A95" s="14" t="s">
        <v>509</v>
      </c>
      <c r="B95" s="20"/>
      <c r="C95" s="154" t="s">
        <v>447</v>
      </c>
      <c r="D95" s="155"/>
      <c r="E95" s="158"/>
      <c r="F95" s="19"/>
      <c r="G95" s="60">
        <f>G96</f>
        <v>16.33</v>
      </c>
    </row>
    <row r="96" spans="1:7" ht="93.75">
      <c r="A96" s="17" t="s">
        <v>509</v>
      </c>
      <c r="B96" s="20"/>
      <c r="C96" s="66" t="s">
        <v>361</v>
      </c>
      <c r="D96" s="17" t="s">
        <v>510</v>
      </c>
      <c r="E96" s="65" t="s">
        <v>79</v>
      </c>
      <c r="F96" s="19"/>
      <c r="G96" s="16">
        <v>16.33</v>
      </c>
    </row>
    <row r="97" spans="1:7" ht="19.5">
      <c r="A97" s="14" t="s">
        <v>249</v>
      </c>
      <c r="B97" s="153" t="s">
        <v>248</v>
      </c>
      <c r="C97" s="153"/>
      <c r="D97" s="153"/>
      <c r="E97" s="153"/>
      <c r="F97" s="153"/>
      <c r="G97" s="60">
        <f>G98+G99+G100+G101+G102+G103+G104</f>
        <v>-345.5</v>
      </c>
    </row>
    <row r="98" spans="1:7" ht="56.25">
      <c r="A98" s="17" t="s">
        <v>249</v>
      </c>
      <c r="B98" s="14"/>
      <c r="C98" s="17" t="s">
        <v>513</v>
      </c>
      <c r="D98" s="64" t="s">
        <v>511</v>
      </c>
      <c r="E98" s="30" t="s">
        <v>448</v>
      </c>
      <c r="F98" s="14"/>
      <c r="G98" s="16">
        <v>4.46</v>
      </c>
    </row>
    <row r="99" spans="1:7" ht="37.5">
      <c r="A99" s="17" t="s">
        <v>249</v>
      </c>
      <c r="B99" s="20"/>
      <c r="C99" s="17" t="s">
        <v>514</v>
      </c>
      <c r="D99" s="17" t="s">
        <v>511</v>
      </c>
      <c r="E99" s="18" t="s">
        <v>45</v>
      </c>
      <c r="F99" s="19">
        <v>11932.32</v>
      </c>
      <c r="G99" s="16">
        <v>359.33</v>
      </c>
    </row>
    <row r="100" spans="1:7" ht="75">
      <c r="A100" s="17" t="s">
        <v>249</v>
      </c>
      <c r="B100" s="20"/>
      <c r="C100" s="66" t="s">
        <v>515</v>
      </c>
      <c r="D100" s="17" t="s">
        <v>459</v>
      </c>
      <c r="E100" s="65" t="s">
        <v>55</v>
      </c>
      <c r="F100" s="19"/>
      <c r="G100" s="16">
        <v>41.5</v>
      </c>
    </row>
    <row r="101" spans="1:7" ht="37.5">
      <c r="A101" s="17" t="s">
        <v>249</v>
      </c>
      <c r="B101" s="20"/>
      <c r="C101" s="63" t="s">
        <v>516</v>
      </c>
      <c r="D101" s="64" t="s">
        <v>512</v>
      </c>
      <c r="E101" s="18" t="s">
        <v>61</v>
      </c>
      <c r="F101" s="19"/>
      <c r="G101" s="16">
        <v>5.5</v>
      </c>
    </row>
    <row r="102" spans="1:7" ht="75">
      <c r="A102" s="17" t="s">
        <v>249</v>
      </c>
      <c r="B102" s="18" t="s">
        <v>248</v>
      </c>
      <c r="C102" s="17" t="s">
        <v>517</v>
      </c>
      <c r="D102" s="17" t="s">
        <v>510</v>
      </c>
      <c r="E102" s="18" t="s">
        <v>72</v>
      </c>
      <c r="F102" s="19">
        <v>5400</v>
      </c>
      <c r="G102" s="16">
        <v>1.9</v>
      </c>
    </row>
    <row r="103" spans="1:7" ht="56.25">
      <c r="A103" s="17" t="s">
        <v>249</v>
      </c>
      <c r="B103" s="18" t="s">
        <v>248</v>
      </c>
      <c r="C103" s="17" t="s">
        <v>518</v>
      </c>
      <c r="D103" s="17" t="s">
        <v>510</v>
      </c>
      <c r="E103" s="18" t="s">
        <v>74</v>
      </c>
      <c r="F103" s="19">
        <v>1464625.74</v>
      </c>
      <c r="G103" s="16">
        <v>549.4</v>
      </c>
    </row>
    <row r="104" spans="1:7" ht="75">
      <c r="A104" s="17" t="s">
        <v>249</v>
      </c>
      <c r="B104" s="18" t="s">
        <v>248</v>
      </c>
      <c r="C104" s="17" t="s">
        <v>519</v>
      </c>
      <c r="D104" s="17" t="s">
        <v>510</v>
      </c>
      <c r="E104" s="18" t="s">
        <v>82</v>
      </c>
      <c r="F104" s="19">
        <v>-2162923.74</v>
      </c>
      <c r="G104" s="16">
        <v>-1307.59</v>
      </c>
    </row>
    <row r="105" spans="1:7" ht="19.5">
      <c r="A105" s="14" t="s">
        <v>281</v>
      </c>
      <c r="B105" s="153" t="s">
        <v>449</v>
      </c>
      <c r="C105" s="153"/>
      <c r="D105" s="153"/>
      <c r="E105" s="153"/>
      <c r="F105" s="153"/>
      <c r="G105" s="60">
        <f>G106+G107+G108+G109</f>
        <v>1564.69</v>
      </c>
    </row>
    <row r="106" spans="1:7" ht="75">
      <c r="A106" s="17" t="s">
        <v>281</v>
      </c>
      <c r="B106" s="20"/>
      <c r="C106" s="17" t="s">
        <v>358</v>
      </c>
      <c r="D106" s="17" t="s">
        <v>510</v>
      </c>
      <c r="E106" s="18" t="s">
        <v>65</v>
      </c>
      <c r="F106" s="19">
        <v>126000</v>
      </c>
      <c r="G106" s="16">
        <v>119.3</v>
      </c>
    </row>
    <row r="107" spans="1:7" ht="37.5">
      <c r="A107" s="17" t="s">
        <v>281</v>
      </c>
      <c r="B107" s="20"/>
      <c r="C107" s="66" t="s">
        <v>362</v>
      </c>
      <c r="D107" s="17" t="s">
        <v>510</v>
      </c>
      <c r="E107" s="65" t="s">
        <v>66</v>
      </c>
      <c r="F107" s="19"/>
      <c r="G107" s="16">
        <v>181.5</v>
      </c>
    </row>
    <row r="108" spans="1:7" ht="33.75" customHeight="1">
      <c r="A108" s="17" t="s">
        <v>281</v>
      </c>
      <c r="B108" s="18" t="s">
        <v>280</v>
      </c>
      <c r="C108" s="17" t="s">
        <v>359</v>
      </c>
      <c r="D108" s="17" t="s">
        <v>510</v>
      </c>
      <c r="E108" s="18" t="s">
        <v>70</v>
      </c>
      <c r="F108" s="19">
        <v>552700</v>
      </c>
      <c r="G108" s="16">
        <v>1218.2</v>
      </c>
    </row>
    <row r="109" spans="1:7" ht="107.25" customHeight="1">
      <c r="A109" s="17" t="s">
        <v>281</v>
      </c>
      <c r="B109" s="18" t="s">
        <v>280</v>
      </c>
      <c r="C109" s="17" t="s">
        <v>360</v>
      </c>
      <c r="D109" s="17" t="s">
        <v>510</v>
      </c>
      <c r="E109" s="18" t="s">
        <v>80</v>
      </c>
      <c r="F109" s="19">
        <v>28700</v>
      </c>
      <c r="G109" s="16">
        <v>45.69</v>
      </c>
    </row>
    <row r="110" spans="1:7" ht="41.25" customHeight="1">
      <c r="A110" s="14" t="s">
        <v>299</v>
      </c>
      <c r="B110" s="153" t="s">
        <v>450</v>
      </c>
      <c r="C110" s="153"/>
      <c r="D110" s="153"/>
      <c r="E110" s="153"/>
      <c r="F110" s="153"/>
      <c r="G110" s="60">
        <f>G111+G112+G113+G114+G115+G116+G117+G118+G119+G120+G121+G122+G123+G124+G125+G126+G127</f>
        <v>155152.59000000003</v>
      </c>
    </row>
    <row r="111" spans="1:7" ht="131.25">
      <c r="A111" s="17" t="s">
        <v>299</v>
      </c>
      <c r="B111" s="20"/>
      <c r="C111" s="17" t="s">
        <v>520</v>
      </c>
      <c r="D111" s="17" t="s">
        <v>454</v>
      </c>
      <c r="E111" s="21" t="s">
        <v>37</v>
      </c>
      <c r="F111" s="19">
        <v>48693580.14</v>
      </c>
      <c r="G111" s="16">
        <v>10257.15</v>
      </c>
    </row>
    <row r="112" spans="1:7" ht="112.5">
      <c r="A112" s="17" t="s">
        <v>299</v>
      </c>
      <c r="B112" s="18" t="s">
        <v>298</v>
      </c>
      <c r="C112" s="17" t="s">
        <v>521</v>
      </c>
      <c r="D112" s="17" t="s">
        <v>454</v>
      </c>
      <c r="E112" s="21" t="s">
        <v>38</v>
      </c>
      <c r="F112" s="19">
        <v>6134866.99</v>
      </c>
      <c r="G112" s="16">
        <v>4318.3</v>
      </c>
    </row>
    <row r="113" spans="1:7" ht="62.25" customHeight="1">
      <c r="A113" s="17" t="s">
        <v>299</v>
      </c>
      <c r="B113" s="18" t="s">
        <v>298</v>
      </c>
      <c r="C113" s="17" t="s">
        <v>522</v>
      </c>
      <c r="D113" s="17" t="s">
        <v>454</v>
      </c>
      <c r="E113" s="18" t="s">
        <v>39</v>
      </c>
      <c r="F113" s="19">
        <v>3825632.45</v>
      </c>
      <c r="G113" s="16">
        <v>6453.1</v>
      </c>
    </row>
    <row r="114" spans="1:7" ht="112.5">
      <c r="A114" s="17" t="s">
        <v>299</v>
      </c>
      <c r="B114" s="18" t="s">
        <v>298</v>
      </c>
      <c r="C114" s="17" t="s">
        <v>523</v>
      </c>
      <c r="D114" s="17" t="s">
        <v>454</v>
      </c>
      <c r="E114" s="18" t="s">
        <v>40</v>
      </c>
      <c r="F114" s="19">
        <v>158126.69</v>
      </c>
      <c r="G114" s="16">
        <v>183.08</v>
      </c>
    </row>
    <row r="115" spans="1:7" ht="75">
      <c r="A115" s="17" t="s">
        <v>299</v>
      </c>
      <c r="B115" s="18"/>
      <c r="C115" s="17" t="s">
        <v>526</v>
      </c>
      <c r="D115" s="17" t="s">
        <v>524</v>
      </c>
      <c r="E115" s="18" t="s">
        <v>451</v>
      </c>
      <c r="F115" s="19"/>
      <c r="G115" s="16">
        <v>4893.69</v>
      </c>
    </row>
    <row r="116" spans="1:7" ht="56.25">
      <c r="A116" s="17" t="s">
        <v>299</v>
      </c>
      <c r="B116" s="18"/>
      <c r="C116" s="17" t="s">
        <v>527</v>
      </c>
      <c r="D116" s="17" t="s">
        <v>524</v>
      </c>
      <c r="E116" s="18" t="s">
        <v>452</v>
      </c>
      <c r="F116" s="19"/>
      <c r="G116" s="16">
        <v>32.64</v>
      </c>
    </row>
    <row r="117" spans="1:7" ht="80.25" customHeight="1">
      <c r="A117" s="17" t="s">
        <v>299</v>
      </c>
      <c r="B117" s="18" t="s">
        <v>298</v>
      </c>
      <c r="C117" s="17" t="s">
        <v>528</v>
      </c>
      <c r="D117" s="17" t="s">
        <v>525</v>
      </c>
      <c r="E117" s="18" t="s">
        <v>46</v>
      </c>
      <c r="F117" s="19">
        <v>37879.42</v>
      </c>
      <c r="G117" s="16">
        <v>20.28</v>
      </c>
    </row>
    <row r="118" spans="1:7" ht="79.5" customHeight="1">
      <c r="A118" s="17" t="s">
        <v>299</v>
      </c>
      <c r="B118" s="18" t="s">
        <v>298</v>
      </c>
      <c r="C118" s="17" t="s">
        <v>529</v>
      </c>
      <c r="D118" s="17" t="s">
        <v>525</v>
      </c>
      <c r="E118" s="18" t="s">
        <v>47</v>
      </c>
      <c r="F118" s="19">
        <v>292725.21</v>
      </c>
      <c r="G118" s="16">
        <v>375.68</v>
      </c>
    </row>
    <row r="119" spans="1:7" ht="45.75" customHeight="1">
      <c r="A119" s="17" t="s">
        <v>299</v>
      </c>
      <c r="B119" s="18" t="s">
        <v>298</v>
      </c>
      <c r="C119" s="17" t="s">
        <v>530</v>
      </c>
      <c r="D119" s="17" t="s">
        <v>512</v>
      </c>
      <c r="E119" s="18" t="s">
        <v>60</v>
      </c>
      <c r="F119" s="19">
        <v>-7558551.13</v>
      </c>
      <c r="G119" s="16">
        <v>-3.33</v>
      </c>
    </row>
    <row r="120" spans="1:7" ht="33" customHeight="1">
      <c r="A120" s="17" t="s">
        <v>299</v>
      </c>
      <c r="B120" s="18" t="s">
        <v>298</v>
      </c>
      <c r="C120" s="17" t="s">
        <v>516</v>
      </c>
      <c r="D120" s="17" t="s">
        <v>512</v>
      </c>
      <c r="E120" s="18" t="s">
        <v>61</v>
      </c>
      <c r="F120" s="19">
        <v>20500</v>
      </c>
      <c r="G120" s="16">
        <v>10</v>
      </c>
    </row>
    <row r="121" spans="1:7" ht="138.75" customHeight="1">
      <c r="A121" s="17" t="s">
        <v>299</v>
      </c>
      <c r="B121" s="18" t="s">
        <v>298</v>
      </c>
      <c r="C121" s="17" t="s">
        <v>531</v>
      </c>
      <c r="D121" s="17" t="s">
        <v>510</v>
      </c>
      <c r="E121" s="21" t="s">
        <v>68</v>
      </c>
      <c r="F121" s="19">
        <v>10366523.68</v>
      </c>
      <c r="G121" s="16">
        <v>36282.51</v>
      </c>
    </row>
    <row r="122" spans="1:7" ht="102" customHeight="1">
      <c r="A122" s="17" t="s">
        <v>299</v>
      </c>
      <c r="B122" s="18" t="s">
        <v>298</v>
      </c>
      <c r="C122" s="17" t="s">
        <v>532</v>
      </c>
      <c r="D122" s="17" t="s">
        <v>510</v>
      </c>
      <c r="E122" s="18" t="s">
        <v>69</v>
      </c>
      <c r="F122" s="19">
        <v>13704519.48</v>
      </c>
      <c r="G122" s="16">
        <v>88895.07</v>
      </c>
    </row>
    <row r="123" spans="1:7" ht="63" customHeight="1">
      <c r="A123" s="17" t="s">
        <v>299</v>
      </c>
      <c r="B123" s="18" t="s">
        <v>298</v>
      </c>
      <c r="C123" s="17" t="s">
        <v>518</v>
      </c>
      <c r="D123" s="17" t="s">
        <v>510</v>
      </c>
      <c r="E123" s="18" t="s">
        <v>74</v>
      </c>
      <c r="F123" s="19">
        <v>1724952</v>
      </c>
      <c r="G123" s="16">
        <v>996</v>
      </c>
    </row>
    <row r="124" spans="1:7" ht="112.5">
      <c r="A124" s="17" t="s">
        <v>299</v>
      </c>
      <c r="B124" s="18" t="s">
        <v>298</v>
      </c>
      <c r="C124" s="17" t="s">
        <v>533</v>
      </c>
      <c r="D124" s="17" t="s">
        <v>510</v>
      </c>
      <c r="E124" s="21" t="s">
        <v>76</v>
      </c>
      <c r="F124" s="19">
        <v>1095900</v>
      </c>
      <c r="G124" s="16">
        <v>1026.1</v>
      </c>
    </row>
    <row r="125" spans="1:7" ht="98.25" customHeight="1">
      <c r="A125" s="17" t="s">
        <v>299</v>
      </c>
      <c r="B125" s="18" t="s">
        <v>298</v>
      </c>
      <c r="C125" s="17" t="s">
        <v>534</v>
      </c>
      <c r="D125" s="17" t="s">
        <v>510</v>
      </c>
      <c r="E125" s="18" t="s">
        <v>77</v>
      </c>
      <c r="F125" s="19">
        <v>615400</v>
      </c>
      <c r="G125" s="16">
        <v>344.2</v>
      </c>
    </row>
    <row r="126" spans="1:7" ht="38.25" customHeight="1">
      <c r="A126" s="17" t="s">
        <v>299</v>
      </c>
      <c r="B126" s="18"/>
      <c r="C126" s="70" t="s">
        <v>536</v>
      </c>
      <c r="D126" s="71" t="s">
        <v>510</v>
      </c>
      <c r="E126" s="72" t="s">
        <v>81</v>
      </c>
      <c r="F126" s="19"/>
      <c r="G126" s="16">
        <v>1501.5</v>
      </c>
    </row>
    <row r="127" spans="1:7" ht="79.5" customHeight="1">
      <c r="A127" s="17" t="s">
        <v>299</v>
      </c>
      <c r="B127" s="18" t="s">
        <v>298</v>
      </c>
      <c r="C127" s="17" t="s">
        <v>519</v>
      </c>
      <c r="D127" s="17" t="s">
        <v>510</v>
      </c>
      <c r="E127" s="18" t="s">
        <v>82</v>
      </c>
      <c r="F127" s="19">
        <v>17483142.7</v>
      </c>
      <c r="G127" s="16">
        <v>-433.38</v>
      </c>
    </row>
    <row r="128" spans="1:7" ht="36.75" customHeight="1">
      <c r="A128" s="14" t="s">
        <v>306</v>
      </c>
      <c r="B128" s="153" t="s">
        <v>305</v>
      </c>
      <c r="C128" s="153"/>
      <c r="D128" s="153"/>
      <c r="E128" s="153"/>
      <c r="F128" s="153"/>
      <c r="G128" s="60">
        <f>G129+G130+G131+G132+G133+G134+G135+G136+G137+G138+G139</f>
        <v>239179.49</v>
      </c>
    </row>
    <row r="129" spans="1:7" ht="56.25">
      <c r="A129" s="17" t="s">
        <v>306</v>
      </c>
      <c r="B129" s="20"/>
      <c r="C129" s="17" t="s">
        <v>513</v>
      </c>
      <c r="D129" s="17" t="s">
        <v>511</v>
      </c>
      <c r="E129" s="18" t="s">
        <v>448</v>
      </c>
      <c r="F129" s="19">
        <v>55962.48</v>
      </c>
      <c r="G129" s="16">
        <v>1.62</v>
      </c>
    </row>
    <row r="130" spans="1:7" ht="37.5">
      <c r="A130" s="17" t="s">
        <v>306</v>
      </c>
      <c r="B130" s="20"/>
      <c r="C130" s="73" t="s">
        <v>514</v>
      </c>
      <c r="D130" s="17" t="s">
        <v>511</v>
      </c>
      <c r="E130" s="30" t="s">
        <v>45</v>
      </c>
      <c r="F130" s="19"/>
      <c r="G130" s="16">
        <v>749.2</v>
      </c>
    </row>
    <row r="131" spans="1:7" ht="44.25" customHeight="1">
      <c r="A131" s="17" t="s">
        <v>306</v>
      </c>
      <c r="B131" s="18" t="s">
        <v>305</v>
      </c>
      <c r="C131" s="17" t="s">
        <v>537</v>
      </c>
      <c r="D131" s="17" t="s">
        <v>510</v>
      </c>
      <c r="E131" s="18" t="s">
        <v>64</v>
      </c>
      <c r="F131" s="19">
        <v>441492</v>
      </c>
      <c r="G131" s="16">
        <v>603.06</v>
      </c>
    </row>
    <row r="132" spans="1:7" ht="48.75" customHeight="1">
      <c r="A132" s="17" t="s">
        <v>306</v>
      </c>
      <c r="B132" s="18" t="s">
        <v>305</v>
      </c>
      <c r="C132" s="17" t="s">
        <v>538</v>
      </c>
      <c r="D132" s="17" t="s">
        <v>510</v>
      </c>
      <c r="E132" s="18" t="s">
        <v>66</v>
      </c>
      <c r="F132" s="19">
        <v>345444.76</v>
      </c>
      <c r="G132" s="16">
        <v>240</v>
      </c>
    </row>
    <row r="133" spans="1:7" ht="63" customHeight="1">
      <c r="A133" s="17" t="s">
        <v>306</v>
      </c>
      <c r="B133" s="18" t="s">
        <v>305</v>
      </c>
      <c r="C133" s="17" t="s">
        <v>538</v>
      </c>
      <c r="D133" s="17" t="s">
        <v>510</v>
      </c>
      <c r="E133" s="18" t="s">
        <v>539</v>
      </c>
      <c r="F133" s="19">
        <v>2741900</v>
      </c>
      <c r="G133" s="16">
        <v>1335.5</v>
      </c>
    </row>
    <row r="134" spans="1:7" ht="33" customHeight="1">
      <c r="A134" s="17" t="s">
        <v>306</v>
      </c>
      <c r="B134" s="18" t="s">
        <v>305</v>
      </c>
      <c r="C134" s="17" t="s">
        <v>540</v>
      </c>
      <c r="D134" s="17" t="s">
        <v>510</v>
      </c>
      <c r="E134" s="18" t="s">
        <v>70</v>
      </c>
      <c r="F134" s="19">
        <v>2173617.11</v>
      </c>
      <c r="G134" s="16">
        <v>1109.8</v>
      </c>
    </row>
    <row r="135" spans="1:7" ht="54" customHeight="1">
      <c r="A135" s="17" t="s">
        <v>306</v>
      </c>
      <c r="B135" s="18" t="s">
        <v>305</v>
      </c>
      <c r="C135" s="17" t="s">
        <v>518</v>
      </c>
      <c r="D135" s="17" t="s">
        <v>510</v>
      </c>
      <c r="E135" s="18" t="s">
        <v>74</v>
      </c>
      <c r="F135" s="19">
        <v>25400</v>
      </c>
      <c r="G135" s="16">
        <v>26.8</v>
      </c>
    </row>
    <row r="136" spans="1:7" ht="112.5">
      <c r="A136" s="17" t="s">
        <v>306</v>
      </c>
      <c r="B136" s="18" t="s">
        <v>305</v>
      </c>
      <c r="C136" s="17" t="s">
        <v>541</v>
      </c>
      <c r="D136" s="17" t="s">
        <v>510</v>
      </c>
      <c r="E136" s="18" t="s">
        <v>75</v>
      </c>
      <c r="F136" s="19">
        <v>3722700</v>
      </c>
      <c r="G136" s="16">
        <v>2915.9</v>
      </c>
    </row>
    <row r="137" spans="1:7" ht="37.5" customHeight="1">
      <c r="A137" s="17" t="s">
        <v>306</v>
      </c>
      <c r="B137" s="18" t="s">
        <v>305</v>
      </c>
      <c r="C137" s="17" t="s">
        <v>542</v>
      </c>
      <c r="D137" s="17" t="s">
        <v>510</v>
      </c>
      <c r="E137" s="18" t="s">
        <v>78</v>
      </c>
      <c r="F137" s="19">
        <v>130438000</v>
      </c>
      <c r="G137" s="16">
        <v>227361.77</v>
      </c>
    </row>
    <row r="138" spans="1:7" ht="39" customHeight="1">
      <c r="A138" s="17" t="s">
        <v>306</v>
      </c>
      <c r="B138" s="18" t="s">
        <v>305</v>
      </c>
      <c r="C138" s="17" t="s">
        <v>536</v>
      </c>
      <c r="D138" s="17" t="s">
        <v>510</v>
      </c>
      <c r="E138" s="18" t="s">
        <v>81</v>
      </c>
      <c r="F138" s="19">
        <v>5898100</v>
      </c>
      <c r="G138" s="16">
        <v>5700.05</v>
      </c>
    </row>
    <row r="139" spans="1:7" ht="73.5" customHeight="1">
      <c r="A139" s="17" t="s">
        <v>306</v>
      </c>
      <c r="B139" s="18" t="s">
        <v>305</v>
      </c>
      <c r="C139" s="17" t="s">
        <v>519</v>
      </c>
      <c r="D139" s="17" t="s">
        <v>510</v>
      </c>
      <c r="E139" s="18" t="s">
        <v>82</v>
      </c>
      <c r="F139" s="19">
        <v>-824041.68</v>
      </c>
      <c r="G139" s="16">
        <v>-864.21</v>
      </c>
    </row>
    <row r="140" spans="1:7" ht="19.5">
      <c r="A140" s="14" t="s">
        <v>312</v>
      </c>
      <c r="B140" s="153" t="s">
        <v>311</v>
      </c>
      <c r="C140" s="153"/>
      <c r="D140" s="153"/>
      <c r="E140" s="153"/>
      <c r="F140" s="153"/>
      <c r="G140" s="60">
        <f>G141+G142+G143+G144+G145+G146+G147+G148+G149+G150+G151</f>
        <v>176928.83</v>
      </c>
    </row>
    <row r="141" spans="1:7" ht="37.5">
      <c r="A141" s="17" t="s">
        <v>312</v>
      </c>
      <c r="B141" s="20"/>
      <c r="C141" s="17" t="s">
        <v>514</v>
      </c>
      <c r="D141" s="17" t="s">
        <v>511</v>
      </c>
      <c r="E141" s="18" t="s">
        <v>45</v>
      </c>
      <c r="F141" s="19">
        <v>5449.75</v>
      </c>
      <c r="G141" s="16">
        <v>0.02</v>
      </c>
    </row>
    <row r="142" spans="1:7" ht="39.75" customHeight="1">
      <c r="A142" s="17" t="s">
        <v>312</v>
      </c>
      <c r="B142" s="18" t="s">
        <v>311</v>
      </c>
      <c r="C142" s="17" t="s">
        <v>543</v>
      </c>
      <c r="D142" s="17" t="s">
        <v>510</v>
      </c>
      <c r="E142" s="18" t="s">
        <v>62</v>
      </c>
      <c r="F142" s="19">
        <v>104855700</v>
      </c>
      <c r="G142" s="16">
        <v>26254.5</v>
      </c>
    </row>
    <row r="143" spans="1:7" ht="63" customHeight="1">
      <c r="A143" s="17" t="s">
        <v>312</v>
      </c>
      <c r="B143" s="18" t="s">
        <v>311</v>
      </c>
      <c r="C143" s="17" t="s">
        <v>544</v>
      </c>
      <c r="D143" s="17" t="s">
        <v>510</v>
      </c>
      <c r="E143" s="18" t="s">
        <v>63</v>
      </c>
      <c r="F143" s="19">
        <v>123014400</v>
      </c>
      <c r="G143" s="16">
        <v>125606.5</v>
      </c>
    </row>
    <row r="144" spans="1:7" ht="75">
      <c r="A144" s="17" t="s">
        <v>312</v>
      </c>
      <c r="B144" s="18" t="s">
        <v>311</v>
      </c>
      <c r="C144" s="17" t="s">
        <v>545</v>
      </c>
      <c r="D144" s="17" t="s">
        <v>510</v>
      </c>
      <c r="E144" s="18" t="s">
        <v>67</v>
      </c>
      <c r="F144" s="19">
        <v>19299363.7</v>
      </c>
      <c r="G144" s="16">
        <v>12180.41</v>
      </c>
    </row>
    <row r="145" spans="1:7" ht="29.25" customHeight="1">
      <c r="A145" s="17" t="s">
        <v>312</v>
      </c>
      <c r="B145" s="18" t="s">
        <v>311</v>
      </c>
      <c r="C145" s="17" t="s">
        <v>540</v>
      </c>
      <c r="D145" s="17" t="s">
        <v>510</v>
      </c>
      <c r="E145" s="18" t="s">
        <v>70</v>
      </c>
      <c r="F145" s="19">
        <v>27705403.08</v>
      </c>
      <c r="G145" s="16">
        <v>7659.89</v>
      </c>
    </row>
    <row r="146" spans="1:7" ht="60" customHeight="1">
      <c r="A146" s="17" t="s">
        <v>312</v>
      </c>
      <c r="B146" s="18" t="s">
        <v>311</v>
      </c>
      <c r="C146" s="17" t="s">
        <v>546</v>
      </c>
      <c r="D146" s="17" t="s">
        <v>510</v>
      </c>
      <c r="E146" s="18" t="s">
        <v>71</v>
      </c>
      <c r="F146" s="19">
        <v>82000</v>
      </c>
      <c r="G146" s="16">
        <v>82</v>
      </c>
    </row>
    <row r="147" spans="1:7" ht="57" customHeight="1">
      <c r="A147" s="17" t="s">
        <v>312</v>
      </c>
      <c r="B147" s="18" t="s">
        <v>311</v>
      </c>
      <c r="C147" s="17" t="s">
        <v>547</v>
      </c>
      <c r="D147" s="17" t="s">
        <v>510</v>
      </c>
      <c r="E147" s="18" t="s">
        <v>73</v>
      </c>
      <c r="F147" s="19">
        <v>1255600</v>
      </c>
      <c r="G147" s="16">
        <v>1132.11</v>
      </c>
    </row>
    <row r="148" spans="1:7" ht="75">
      <c r="A148" s="17" t="s">
        <v>312</v>
      </c>
      <c r="B148" s="18" t="s">
        <v>311</v>
      </c>
      <c r="C148" s="17" t="s">
        <v>518</v>
      </c>
      <c r="D148" s="17" t="s">
        <v>510</v>
      </c>
      <c r="E148" s="18" t="s">
        <v>74</v>
      </c>
      <c r="F148" s="19">
        <v>678400</v>
      </c>
      <c r="G148" s="16">
        <v>845.69</v>
      </c>
    </row>
    <row r="149" spans="1:7" ht="93.75">
      <c r="A149" s="17" t="s">
        <v>312</v>
      </c>
      <c r="B149" s="18" t="s">
        <v>311</v>
      </c>
      <c r="C149" s="17" t="s">
        <v>535</v>
      </c>
      <c r="D149" s="17" t="s">
        <v>510</v>
      </c>
      <c r="E149" s="18" t="s">
        <v>79</v>
      </c>
      <c r="F149" s="19">
        <v>22297</v>
      </c>
      <c r="G149" s="16">
        <v>21.77</v>
      </c>
    </row>
    <row r="150" spans="1:7" ht="75">
      <c r="A150" s="74" t="s">
        <v>312</v>
      </c>
      <c r="B150" s="75"/>
      <c r="C150" s="73" t="s">
        <v>549</v>
      </c>
      <c r="D150" s="74" t="s">
        <v>510</v>
      </c>
      <c r="E150" s="67" t="s">
        <v>548</v>
      </c>
      <c r="F150" s="76"/>
      <c r="G150" s="77">
        <v>8146.44</v>
      </c>
    </row>
    <row r="151" spans="1:7" ht="75">
      <c r="A151" s="17" t="s">
        <v>312</v>
      </c>
      <c r="B151" s="18" t="s">
        <v>311</v>
      </c>
      <c r="C151" s="17" t="s">
        <v>519</v>
      </c>
      <c r="D151" s="17" t="s">
        <v>510</v>
      </c>
      <c r="E151" s="18" t="s">
        <v>82</v>
      </c>
      <c r="F151" s="19">
        <v>-1600000</v>
      </c>
      <c r="G151" s="16">
        <v>-5000.5</v>
      </c>
    </row>
    <row r="152" spans="1:7" ht="19.5">
      <c r="A152" s="22" t="s">
        <v>0</v>
      </c>
      <c r="B152" s="23"/>
      <c r="C152" s="22"/>
      <c r="D152" s="22"/>
      <c r="E152" s="23"/>
      <c r="F152" s="24">
        <v>772653194.22</v>
      </c>
      <c r="G152" s="60">
        <f>G11+G18+G21+G29+G31+G35+G39+G41+G83+G85+G87+G89+G93+G97+G105+G110+G128+G140+G24+G37+G75+G81+G95</f>
        <v>761625.1799999998</v>
      </c>
    </row>
    <row r="153" spans="1:7" ht="18.75">
      <c r="A153" s="12"/>
      <c r="B153" s="12"/>
      <c r="C153" s="12"/>
      <c r="D153" s="12"/>
      <c r="E153" s="12"/>
      <c r="F153" s="12"/>
      <c r="G153" s="13"/>
    </row>
  </sheetData>
  <sheetProtection/>
  <mergeCells count="29">
    <mergeCell ref="B21:F21"/>
    <mergeCell ref="B29:F29"/>
    <mergeCell ref="B35:F35"/>
    <mergeCell ref="A1:G1"/>
    <mergeCell ref="A2:G2"/>
    <mergeCell ref="A3:G3"/>
    <mergeCell ref="A6:G8"/>
    <mergeCell ref="B11:F11"/>
    <mergeCell ref="B18:F18"/>
    <mergeCell ref="B140:F140"/>
    <mergeCell ref="B85:F85"/>
    <mergeCell ref="B87:F87"/>
    <mergeCell ref="B89:F89"/>
    <mergeCell ref="B31:F31"/>
    <mergeCell ref="C24:E24"/>
    <mergeCell ref="B93:F93"/>
    <mergeCell ref="B39:F39"/>
    <mergeCell ref="B41:F41"/>
    <mergeCell ref="B75:F75"/>
    <mergeCell ref="E4:G4"/>
    <mergeCell ref="A10:D10"/>
    <mergeCell ref="B97:F97"/>
    <mergeCell ref="B105:F105"/>
    <mergeCell ref="B110:F110"/>
    <mergeCell ref="B128:F128"/>
    <mergeCell ref="B81:F81"/>
    <mergeCell ref="B83:F83"/>
    <mergeCell ref="C37:E37"/>
    <mergeCell ref="C95:E95"/>
  </mergeCells>
  <printOptions/>
  <pageMargins left="0.7086614173228347" right="0.7086614173228347" top="0.7480314960629921" bottom="0.7480314960629921" header="0.31496062992125984" footer="0.31496062992125984"/>
  <pageSetup fitToHeight="5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J146"/>
  <sheetViews>
    <sheetView showGridLines="0" zoomScalePageLayoutView="0" workbookViewId="0" topLeftCell="A142">
      <selection activeCell="A145" sqref="A145"/>
    </sheetView>
  </sheetViews>
  <sheetFormatPr defaultColWidth="9.140625" defaultRowHeight="12.75" customHeight="1"/>
  <cols>
    <col min="1" max="1" width="36.8515625" style="1" customWidth="1"/>
    <col min="2" max="2" width="62.28125" style="1" customWidth="1"/>
    <col min="3" max="3" width="18.00390625" style="1" hidden="1" customWidth="1"/>
    <col min="4" max="4" width="19.00390625" style="1" customWidth="1"/>
    <col min="5" max="10" width="9.140625" style="1" customWidth="1"/>
    <col min="11" max="16384" width="9.140625" style="1" customWidth="1"/>
  </cols>
  <sheetData>
    <row r="1" spans="1:6" ht="18.75">
      <c r="A1" s="159" t="s">
        <v>239</v>
      </c>
      <c r="B1" s="159"/>
      <c r="C1" s="159"/>
      <c r="D1" s="159"/>
      <c r="E1" s="3"/>
      <c r="F1" s="3"/>
    </row>
    <row r="2" spans="1:6" ht="18.75">
      <c r="A2" s="159" t="s">
        <v>962</v>
      </c>
      <c r="B2" s="159"/>
      <c r="C2" s="159"/>
      <c r="D2" s="159"/>
      <c r="E2" s="3"/>
      <c r="F2" s="3"/>
    </row>
    <row r="3" spans="1:7" ht="18.75">
      <c r="A3" s="159" t="s">
        <v>231</v>
      </c>
      <c r="B3" s="159"/>
      <c r="C3" s="159"/>
      <c r="D3" s="159"/>
      <c r="E3" s="3"/>
      <c r="F3" s="3"/>
      <c r="G3" s="2"/>
    </row>
    <row r="4" spans="1:7" ht="18.75">
      <c r="A4" s="159" t="s">
        <v>966</v>
      </c>
      <c r="B4" s="159"/>
      <c r="C4" s="159"/>
      <c r="D4" s="159"/>
      <c r="E4" s="2"/>
      <c r="G4" s="2"/>
    </row>
    <row r="5" spans="1:4" ht="12.75" customHeight="1">
      <c r="A5" s="12"/>
      <c r="B5" s="12"/>
      <c r="C5" s="12"/>
      <c r="D5" s="12"/>
    </row>
    <row r="6" spans="1:4" ht="18.75">
      <c r="A6" s="162" t="s">
        <v>232</v>
      </c>
      <c r="B6" s="162"/>
      <c r="C6" s="162"/>
      <c r="D6" s="162"/>
    </row>
    <row r="7" spans="1:4" ht="17.25" customHeight="1">
      <c r="A7" s="161" t="s">
        <v>364</v>
      </c>
      <c r="B7" s="161"/>
      <c r="C7" s="161"/>
      <c r="D7" s="161"/>
    </row>
    <row r="8" spans="1:4" ht="42" customHeight="1">
      <c r="A8" s="161" t="s">
        <v>233</v>
      </c>
      <c r="B8" s="161"/>
      <c r="C8" s="161"/>
      <c r="D8" s="161"/>
    </row>
    <row r="9" spans="1:4" ht="56.25">
      <c r="A9" s="31" t="s">
        <v>235</v>
      </c>
      <c r="B9" s="31" t="s">
        <v>236</v>
      </c>
      <c r="C9" s="26" t="s">
        <v>237</v>
      </c>
      <c r="D9" s="27" t="s">
        <v>238</v>
      </c>
    </row>
    <row r="10" spans="1:4" ht="18.75">
      <c r="A10" s="25">
        <v>1</v>
      </c>
      <c r="B10" s="25">
        <v>2</v>
      </c>
      <c r="C10" s="26">
        <v>4</v>
      </c>
      <c r="D10" s="28">
        <v>3</v>
      </c>
    </row>
    <row r="11" spans="1:4" ht="18.75">
      <c r="A11" s="79" t="s">
        <v>162</v>
      </c>
      <c r="B11" s="80" t="s">
        <v>163</v>
      </c>
      <c r="C11" s="81" t="e">
        <f>C12+C32+C60+C65+#REF!+C67+C75+C81+C84+C89+C114</f>
        <v>#REF!</v>
      </c>
      <c r="D11" s="59">
        <f>D12+D26+D32+D60+D67+D75+D81+D84+D89+D114+D65</f>
        <v>216830.97</v>
      </c>
    </row>
    <row r="12" spans="1:4" ht="18.75">
      <c r="A12" s="79" t="s">
        <v>164</v>
      </c>
      <c r="B12" s="80" t="s">
        <v>165</v>
      </c>
      <c r="C12" s="81">
        <f>C13</f>
        <v>178139670.43000004</v>
      </c>
      <c r="D12" s="172">
        <f>D13</f>
        <v>160056.03</v>
      </c>
    </row>
    <row r="13" spans="1:4" ht="18.75">
      <c r="A13" s="82" t="s">
        <v>166</v>
      </c>
      <c r="B13" s="83" t="s">
        <v>161</v>
      </c>
      <c r="C13" s="84">
        <f>C14+C18+C22</f>
        <v>178139670.43000004</v>
      </c>
      <c r="D13" s="16">
        <f>D14+D18+D22</f>
        <v>160056.03</v>
      </c>
    </row>
    <row r="14" spans="1:4" ht="112.5">
      <c r="A14" s="85" t="s">
        <v>168</v>
      </c>
      <c r="B14" s="86" t="s">
        <v>1</v>
      </c>
      <c r="C14" s="87">
        <f>C15+C16+C17</f>
        <v>177490904.72000003</v>
      </c>
      <c r="D14" s="88">
        <f>D15+D16+D17</f>
        <v>159606.98</v>
      </c>
    </row>
    <row r="15" spans="1:4" ht="131.25">
      <c r="A15" s="89" t="s">
        <v>83</v>
      </c>
      <c r="B15" s="90" t="s">
        <v>2</v>
      </c>
      <c r="C15" s="91">
        <v>177289807.96</v>
      </c>
      <c r="D15" s="88">
        <v>159351.58</v>
      </c>
    </row>
    <row r="16" spans="1:4" ht="131.25">
      <c r="A16" s="89" t="s">
        <v>84</v>
      </c>
      <c r="B16" s="90" t="s">
        <v>3</v>
      </c>
      <c r="C16" s="91">
        <v>196616.93</v>
      </c>
      <c r="D16" s="88">
        <v>35.95</v>
      </c>
    </row>
    <row r="17" spans="1:4" ht="131.25">
      <c r="A17" s="89" t="s">
        <v>85</v>
      </c>
      <c r="B17" s="90" t="s">
        <v>4</v>
      </c>
      <c r="C17" s="91">
        <v>4479.83</v>
      </c>
      <c r="D17" s="88">
        <v>219.45</v>
      </c>
    </row>
    <row r="18" spans="1:4" ht="168.75">
      <c r="A18" s="92" t="s">
        <v>167</v>
      </c>
      <c r="B18" s="93" t="s">
        <v>5</v>
      </c>
      <c r="C18" s="87">
        <f>C19+C20+C21</f>
        <v>364573.19</v>
      </c>
      <c r="D18" s="88">
        <f>D19+D20+D21</f>
        <v>182.05999999999997</v>
      </c>
    </row>
    <row r="19" spans="1:4" ht="168.75">
      <c r="A19" s="89" t="s">
        <v>86</v>
      </c>
      <c r="B19" s="90" t="s">
        <v>5</v>
      </c>
      <c r="C19" s="91">
        <v>333552.1</v>
      </c>
      <c r="D19" s="88">
        <v>182.7</v>
      </c>
    </row>
    <row r="20" spans="1:4" ht="168.75">
      <c r="A20" s="89" t="s">
        <v>87</v>
      </c>
      <c r="B20" s="90" t="s">
        <v>6</v>
      </c>
      <c r="C20" s="91">
        <v>21550.78</v>
      </c>
      <c r="D20" s="88">
        <v>-1.96</v>
      </c>
    </row>
    <row r="21" spans="1:4" ht="168.75">
      <c r="A21" s="89" t="s">
        <v>88</v>
      </c>
      <c r="B21" s="90" t="s">
        <v>7</v>
      </c>
      <c r="C21" s="91">
        <v>9470.31</v>
      </c>
      <c r="D21" s="88">
        <v>1.32</v>
      </c>
    </row>
    <row r="22" spans="1:4" ht="75">
      <c r="A22" s="92" t="s">
        <v>170</v>
      </c>
      <c r="B22" s="86" t="s">
        <v>169</v>
      </c>
      <c r="C22" s="87">
        <f>C23+C24+C25</f>
        <v>284192.51999999996</v>
      </c>
      <c r="D22" s="88">
        <f>D23+D24+D25</f>
        <v>266.99</v>
      </c>
    </row>
    <row r="23" spans="1:4" ht="75">
      <c r="A23" s="89" t="s">
        <v>89</v>
      </c>
      <c r="B23" s="94" t="s">
        <v>8</v>
      </c>
      <c r="C23" s="91">
        <v>270335.36</v>
      </c>
      <c r="D23" s="88">
        <v>260.36</v>
      </c>
    </row>
    <row r="24" spans="1:4" ht="75">
      <c r="A24" s="89" t="s">
        <v>90</v>
      </c>
      <c r="B24" s="94" t="s">
        <v>9</v>
      </c>
      <c r="C24" s="91">
        <v>10302.48</v>
      </c>
      <c r="D24" s="88">
        <v>1.18</v>
      </c>
    </row>
    <row r="25" spans="1:4" ht="75">
      <c r="A25" s="89" t="s">
        <v>91</v>
      </c>
      <c r="B25" s="94" t="s">
        <v>10</v>
      </c>
      <c r="C25" s="91">
        <v>3554.68</v>
      </c>
      <c r="D25" s="88">
        <v>5.45</v>
      </c>
    </row>
    <row r="26" spans="1:4" ht="56.25">
      <c r="A26" s="32" t="s">
        <v>550</v>
      </c>
      <c r="B26" s="95" t="s">
        <v>433</v>
      </c>
      <c r="C26" s="91"/>
      <c r="D26" s="173">
        <f>D27</f>
        <v>6053.49</v>
      </c>
    </row>
    <row r="27" spans="1:4" ht="56.25">
      <c r="A27" s="68" t="s">
        <v>556</v>
      </c>
      <c r="B27" s="95" t="s">
        <v>555</v>
      </c>
      <c r="C27" s="91"/>
      <c r="D27" s="88">
        <f>D28+D29+D30+D31</f>
        <v>6053.49</v>
      </c>
    </row>
    <row r="28" spans="1:4" ht="56.25">
      <c r="A28" s="105" t="s">
        <v>551</v>
      </c>
      <c r="B28" s="18" t="s">
        <v>434</v>
      </c>
      <c r="C28" s="91"/>
      <c r="D28" s="88">
        <v>2284.69</v>
      </c>
    </row>
    <row r="29" spans="1:4" ht="75">
      <c r="A29" s="105" t="s">
        <v>552</v>
      </c>
      <c r="B29" s="122" t="s">
        <v>435</v>
      </c>
      <c r="C29" s="91"/>
      <c r="D29" s="88">
        <v>51.46</v>
      </c>
    </row>
    <row r="30" spans="1:4" ht="75">
      <c r="A30" s="105" t="s">
        <v>553</v>
      </c>
      <c r="B30" s="120" t="s">
        <v>436</v>
      </c>
      <c r="C30" s="91"/>
      <c r="D30" s="88">
        <v>3913.94</v>
      </c>
    </row>
    <row r="31" spans="1:4" ht="75">
      <c r="A31" s="105" t="s">
        <v>554</v>
      </c>
      <c r="B31" s="121" t="s">
        <v>437</v>
      </c>
      <c r="C31" s="91"/>
      <c r="D31" s="88">
        <v>-196.6</v>
      </c>
    </row>
    <row r="32" spans="1:4" ht="19.5">
      <c r="A32" s="79" t="s">
        <v>173</v>
      </c>
      <c r="B32" s="80" t="s">
        <v>174</v>
      </c>
      <c r="C32" s="96" t="e">
        <f>C33+C39+C46+C53+C57</f>
        <v>#REF!</v>
      </c>
      <c r="D32" s="173">
        <f>D33+D39+D46+D53+D57</f>
        <v>15060.529999999999</v>
      </c>
    </row>
    <row r="33" spans="1:4" ht="56.25">
      <c r="A33" s="97" t="s">
        <v>172</v>
      </c>
      <c r="B33" s="86" t="s">
        <v>171</v>
      </c>
      <c r="C33" s="87">
        <f>C34+C35+C36+C37+C38</f>
        <v>2604416.1100000003</v>
      </c>
      <c r="D33" s="88">
        <f>D34+D35+D36+D37+D38</f>
        <v>3751.51</v>
      </c>
    </row>
    <row r="34" spans="1:4" ht="56.25">
      <c r="A34" s="89" t="s">
        <v>92</v>
      </c>
      <c r="B34" s="94" t="s">
        <v>11</v>
      </c>
      <c r="C34" s="91">
        <v>2575366.99</v>
      </c>
      <c r="D34" s="88">
        <v>3691.04</v>
      </c>
    </row>
    <row r="35" spans="1:4" ht="56.25">
      <c r="A35" s="89" t="s">
        <v>93</v>
      </c>
      <c r="B35" s="94" t="s">
        <v>12</v>
      </c>
      <c r="C35" s="91">
        <v>29711.65</v>
      </c>
      <c r="D35" s="88">
        <v>50.29</v>
      </c>
    </row>
    <row r="36" spans="1:4" ht="56.25">
      <c r="A36" s="89" t="s">
        <v>94</v>
      </c>
      <c r="B36" s="94" t="s">
        <v>13</v>
      </c>
      <c r="C36" s="91">
        <v>2960.72</v>
      </c>
      <c r="D36" s="88">
        <v>10.09</v>
      </c>
    </row>
    <row r="37" spans="1:4" ht="75">
      <c r="A37" s="89" t="s">
        <v>95</v>
      </c>
      <c r="B37" s="94" t="s">
        <v>14</v>
      </c>
      <c r="C37" s="91">
        <v>-3941.07</v>
      </c>
      <c r="D37" s="88">
        <v>0.06</v>
      </c>
    </row>
    <row r="38" spans="1:4" ht="75">
      <c r="A38" s="89" t="s">
        <v>96</v>
      </c>
      <c r="B38" s="94" t="s">
        <v>15</v>
      </c>
      <c r="C38" s="91">
        <v>317.82</v>
      </c>
      <c r="D38" s="88">
        <v>0.03</v>
      </c>
    </row>
    <row r="39" spans="1:4" ht="56.25">
      <c r="A39" s="98" t="s">
        <v>175</v>
      </c>
      <c r="B39" s="86" t="s">
        <v>16</v>
      </c>
      <c r="C39" s="87">
        <f>C40+C41+C43+C44+C45</f>
        <v>335687.51</v>
      </c>
      <c r="D39" s="88">
        <f>D40+D41+D42+D43+D45</f>
        <v>422.95</v>
      </c>
    </row>
    <row r="40" spans="1:4" ht="75">
      <c r="A40" s="89" t="s">
        <v>97</v>
      </c>
      <c r="B40" s="94" t="s">
        <v>17</v>
      </c>
      <c r="C40" s="91">
        <v>352750.86</v>
      </c>
      <c r="D40" s="88">
        <v>396.33</v>
      </c>
    </row>
    <row r="41" spans="1:4" ht="75">
      <c r="A41" s="89" t="s">
        <v>98</v>
      </c>
      <c r="B41" s="94" t="s">
        <v>18</v>
      </c>
      <c r="C41" s="91">
        <v>4069.19</v>
      </c>
      <c r="D41" s="88">
        <v>23.78</v>
      </c>
    </row>
    <row r="42" spans="1:4" ht="75">
      <c r="A42" s="89" t="s">
        <v>557</v>
      </c>
      <c r="B42" s="94" t="s">
        <v>445</v>
      </c>
      <c r="C42" s="91"/>
      <c r="D42" s="88">
        <v>3.31</v>
      </c>
    </row>
    <row r="43" spans="1:4" ht="93.75">
      <c r="A43" s="89" t="s">
        <v>99</v>
      </c>
      <c r="B43" s="94" t="s">
        <v>19</v>
      </c>
      <c r="C43" s="91">
        <v>-21178.7</v>
      </c>
      <c r="D43" s="88">
        <v>-0.92</v>
      </c>
    </row>
    <row r="44" spans="1:4" ht="93.75">
      <c r="A44" s="89" t="s">
        <v>100</v>
      </c>
      <c r="B44" s="94" t="s">
        <v>20</v>
      </c>
      <c r="C44" s="91">
        <v>29.7</v>
      </c>
      <c r="D44" s="88"/>
    </row>
    <row r="45" spans="1:4" ht="93.75">
      <c r="A45" s="89" t="s">
        <v>101</v>
      </c>
      <c r="B45" s="94" t="s">
        <v>21</v>
      </c>
      <c r="C45" s="91">
        <v>16.46</v>
      </c>
      <c r="D45" s="88">
        <v>0.45</v>
      </c>
    </row>
    <row r="46" spans="1:4" ht="37.5">
      <c r="A46" s="98" t="s">
        <v>176</v>
      </c>
      <c r="B46" s="86" t="s">
        <v>22</v>
      </c>
      <c r="C46" s="87">
        <f>C47+C48+C49+C50+C51+C52</f>
        <v>9104573.070000002</v>
      </c>
      <c r="D46" s="88">
        <f>D47+D48+D49+D50+D51+D52</f>
        <v>10410.59</v>
      </c>
    </row>
    <row r="47" spans="1:4" ht="37.5">
      <c r="A47" s="89" t="s">
        <v>102</v>
      </c>
      <c r="B47" s="94" t="s">
        <v>23</v>
      </c>
      <c r="C47" s="91">
        <v>9070764.09</v>
      </c>
      <c r="D47" s="88">
        <v>10350.76</v>
      </c>
    </row>
    <row r="48" spans="1:4" ht="37.5">
      <c r="A48" s="89" t="s">
        <v>103</v>
      </c>
      <c r="B48" s="94" t="s">
        <v>24</v>
      </c>
      <c r="C48" s="91">
        <v>10218.08</v>
      </c>
      <c r="D48" s="88">
        <v>19.44</v>
      </c>
    </row>
    <row r="49" spans="1:4" ht="37.5">
      <c r="A49" s="89" t="s">
        <v>104</v>
      </c>
      <c r="B49" s="94" t="s">
        <v>25</v>
      </c>
      <c r="C49" s="91">
        <v>25601.59</v>
      </c>
      <c r="D49" s="88">
        <v>21.94</v>
      </c>
    </row>
    <row r="50" spans="1:4" ht="75">
      <c r="A50" s="89" t="s">
        <v>105</v>
      </c>
      <c r="B50" s="94" t="s">
        <v>26</v>
      </c>
      <c r="C50" s="91">
        <v>-7361.79</v>
      </c>
      <c r="D50" s="88">
        <v>4.66</v>
      </c>
    </row>
    <row r="51" spans="1:4" ht="75">
      <c r="A51" s="89" t="s">
        <v>106</v>
      </c>
      <c r="B51" s="94" t="s">
        <v>27</v>
      </c>
      <c r="C51" s="91">
        <v>2963.88</v>
      </c>
      <c r="D51" s="88">
        <v>6.21</v>
      </c>
    </row>
    <row r="52" spans="1:4" ht="56.25">
      <c r="A52" s="89" t="s">
        <v>107</v>
      </c>
      <c r="B52" s="94" t="s">
        <v>28</v>
      </c>
      <c r="C52" s="91">
        <v>2387.22</v>
      </c>
      <c r="D52" s="88">
        <v>7.58</v>
      </c>
    </row>
    <row r="53" spans="1:4" ht="18.75">
      <c r="A53" s="99" t="s">
        <v>178</v>
      </c>
      <c r="B53" s="86" t="s">
        <v>177</v>
      </c>
      <c r="C53" s="87" t="e">
        <f>C54+C55+#REF!+C56+#REF!</f>
        <v>#REF!</v>
      </c>
      <c r="D53" s="88">
        <f>D54+D55+D56</f>
        <v>61.089999999999996</v>
      </c>
    </row>
    <row r="54" spans="1:4" ht="37.5">
      <c r="A54" s="89" t="s">
        <v>108</v>
      </c>
      <c r="B54" s="94" t="s">
        <v>29</v>
      </c>
      <c r="C54" s="91">
        <v>107564.86</v>
      </c>
      <c r="D54" s="88">
        <v>59.3</v>
      </c>
    </row>
    <row r="55" spans="1:4" ht="37.5">
      <c r="A55" s="89" t="s">
        <v>109</v>
      </c>
      <c r="B55" s="94" t="s">
        <v>30</v>
      </c>
      <c r="C55" s="91">
        <v>233.82</v>
      </c>
      <c r="D55" s="88">
        <v>2.11</v>
      </c>
    </row>
    <row r="56" spans="1:4" ht="56.25">
      <c r="A56" s="89" t="s">
        <v>110</v>
      </c>
      <c r="B56" s="94" t="s">
        <v>31</v>
      </c>
      <c r="C56" s="91">
        <v>-21.72</v>
      </c>
      <c r="D56" s="88">
        <v>-0.32</v>
      </c>
    </row>
    <row r="57" spans="1:4" ht="37.5">
      <c r="A57" s="99" t="s">
        <v>180</v>
      </c>
      <c r="B57" s="86" t="s">
        <v>179</v>
      </c>
      <c r="C57" s="87">
        <f>C58</f>
        <v>208167</v>
      </c>
      <c r="D57" s="88">
        <f>D58+D59</f>
        <v>414.39</v>
      </c>
    </row>
    <row r="58" spans="1:4" ht="56.25">
      <c r="A58" s="89" t="s">
        <v>111</v>
      </c>
      <c r="B58" s="94" t="s">
        <v>32</v>
      </c>
      <c r="C58" s="91">
        <v>208167</v>
      </c>
      <c r="D58" s="88">
        <v>414.37</v>
      </c>
    </row>
    <row r="59" spans="1:4" ht="75">
      <c r="A59" s="89" t="s">
        <v>558</v>
      </c>
      <c r="B59" s="94" t="s">
        <v>559</v>
      </c>
      <c r="C59" s="91"/>
      <c r="D59" s="88">
        <v>0.02</v>
      </c>
    </row>
    <row r="60" spans="1:4" ht="18.75">
      <c r="A60" s="79" t="s">
        <v>181</v>
      </c>
      <c r="B60" s="80" t="s">
        <v>234</v>
      </c>
      <c r="C60" s="100" t="e">
        <f>#REF!+C61</f>
        <v>#REF!</v>
      </c>
      <c r="D60" s="173">
        <f>D61</f>
        <v>5.9</v>
      </c>
    </row>
    <row r="61" spans="1:4" ht="18.75">
      <c r="A61" s="82" t="s">
        <v>183</v>
      </c>
      <c r="B61" s="86" t="s">
        <v>182</v>
      </c>
      <c r="C61" s="100">
        <f>C62+C63+C64</f>
        <v>7929.91</v>
      </c>
      <c r="D61" s="88">
        <f>D62+D63+D64</f>
        <v>5.9</v>
      </c>
    </row>
    <row r="62" spans="1:4" ht="131.25">
      <c r="A62" s="89" t="s">
        <v>112</v>
      </c>
      <c r="B62" s="94" t="s">
        <v>33</v>
      </c>
      <c r="C62" s="91">
        <v>7127.74</v>
      </c>
      <c r="D62" s="88">
        <v>4.92</v>
      </c>
    </row>
    <row r="63" spans="1:4" ht="131.25">
      <c r="A63" s="89" t="s">
        <v>113</v>
      </c>
      <c r="B63" s="94" t="s">
        <v>34</v>
      </c>
      <c r="C63" s="91">
        <v>75.17</v>
      </c>
      <c r="D63" s="88">
        <v>0.15</v>
      </c>
    </row>
    <row r="64" spans="1:4" ht="131.25">
      <c r="A64" s="89" t="s">
        <v>114</v>
      </c>
      <c r="B64" s="94" t="s">
        <v>35</v>
      </c>
      <c r="C64" s="91">
        <v>727</v>
      </c>
      <c r="D64" s="88">
        <v>0.83</v>
      </c>
    </row>
    <row r="65" spans="1:4" ht="18.75">
      <c r="A65" s="79" t="s">
        <v>185</v>
      </c>
      <c r="B65" s="101" t="s">
        <v>184</v>
      </c>
      <c r="C65" s="100">
        <f>C66</f>
        <v>1568863.99</v>
      </c>
      <c r="D65" s="173">
        <f>D66</f>
        <v>1464.75</v>
      </c>
    </row>
    <row r="66" spans="1:4" ht="75">
      <c r="A66" s="89" t="s">
        <v>115</v>
      </c>
      <c r="B66" s="94" t="s">
        <v>36</v>
      </c>
      <c r="C66" s="91">
        <v>1568863.99</v>
      </c>
      <c r="D66" s="88">
        <v>1464.75</v>
      </c>
    </row>
    <row r="67" spans="1:4" ht="56.25">
      <c r="A67" s="102" t="s">
        <v>190</v>
      </c>
      <c r="B67" s="103" t="s">
        <v>186</v>
      </c>
      <c r="C67" s="100" t="e">
        <f>C68+#REF!+C71+C73</f>
        <v>#REF!</v>
      </c>
      <c r="D67" s="173">
        <f>D68+D71+D73</f>
        <v>21211.63</v>
      </c>
    </row>
    <row r="68" spans="1:4" ht="93.75">
      <c r="A68" s="99" t="s">
        <v>191</v>
      </c>
      <c r="B68" s="104" t="s">
        <v>187</v>
      </c>
      <c r="C68" s="87">
        <f>C69+C70</f>
        <v>54828447.13</v>
      </c>
      <c r="D68" s="88">
        <f>D69+D70</f>
        <v>14575.45</v>
      </c>
    </row>
    <row r="69" spans="1:4" ht="131.25">
      <c r="A69" s="89" t="s">
        <v>116</v>
      </c>
      <c r="B69" s="90" t="s">
        <v>37</v>
      </c>
      <c r="C69" s="91">
        <v>48693580.14</v>
      </c>
      <c r="D69" s="88">
        <v>10257.15</v>
      </c>
    </row>
    <row r="70" spans="1:4" ht="131.25">
      <c r="A70" s="105" t="s">
        <v>117</v>
      </c>
      <c r="B70" s="106" t="s">
        <v>38</v>
      </c>
      <c r="C70" s="107">
        <v>6134866.99</v>
      </c>
      <c r="D70" s="16">
        <v>4318.3</v>
      </c>
    </row>
    <row r="71" spans="1:4" ht="75">
      <c r="A71" s="109" t="s">
        <v>192</v>
      </c>
      <c r="B71" s="104" t="s">
        <v>188</v>
      </c>
      <c r="C71" s="110">
        <f>C72</f>
        <v>3825632.45</v>
      </c>
      <c r="D71" s="16">
        <f>D72</f>
        <v>6453.09</v>
      </c>
    </row>
    <row r="72" spans="1:4" ht="56.25">
      <c r="A72" s="105" t="s">
        <v>118</v>
      </c>
      <c r="B72" s="108" t="s">
        <v>39</v>
      </c>
      <c r="C72" s="107">
        <v>3825632.45</v>
      </c>
      <c r="D72" s="16">
        <v>6453.09</v>
      </c>
    </row>
    <row r="73" spans="1:4" ht="131.25">
      <c r="A73" s="109" t="s">
        <v>193</v>
      </c>
      <c r="B73" s="104" t="s">
        <v>189</v>
      </c>
      <c r="C73" s="19">
        <f>C74</f>
        <v>158126.69</v>
      </c>
      <c r="D73" s="16">
        <f>D74</f>
        <v>183.09</v>
      </c>
    </row>
    <row r="74" spans="1:4" ht="131.25">
      <c r="A74" s="105" t="s">
        <v>119</v>
      </c>
      <c r="B74" s="108" t="s">
        <v>40</v>
      </c>
      <c r="C74" s="107">
        <v>158126.69</v>
      </c>
      <c r="D74" s="16">
        <v>183.09</v>
      </c>
    </row>
    <row r="75" spans="1:4" ht="37.5">
      <c r="A75" s="111" t="s">
        <v>194</v>
      </c>
      <c r="B75" s="112" t="s">
        <v>195</v>
      </c>
      <c r="C75" s="113">
        <f>C76</f>
        <v>4181682.25</v>
      </c>
      <c r="D75" s="173">
        <f>D76</f>
        <v>3905.21</v>
      </c>
    </row>
    <row r="76" spans="1:4" ht="37.5">
      <c r="A76" s="109" t="s">
        <v>196</v>
      </c>
      <c r="B76" s="114" t="s">
        <v>197</v>
      </c>
      <c r="C76" s="110">
        <f>C77+C78+C79+C80</f>
        <v>4181682.25</v>
      </c>
      <c r="D76" s="16">
        <f>D77+D78+D79+D80</f>
        <v>3905.21</v>
      </c>
    </row>
    <row r="77" spans="1:4" ht="37.5">
      <c r="A77" s="105" t="s">
        <v>120</v>
      </c>
      <c r="B77" s="108" t="s">
        <v>41</v>
      </c>
      <c r="C77" s="107">
        <v>3294729.64</v>
      </c>
      <c r="D77" s="16">
        <v>3201.11</v>
      </c>
    </row>
    <row r="78" spans="1:4" ht="37.5">
      <c r="A78" s="105" t="s">
        <v>121</v>
      </c>
      <c r="B78" s="108" t="s">
        <v>42</v>
      </c>
      <c r="C78" s="107">
        <v>146458.15</v>
      </c>
      <c r="D78" s="16">
        <v>75</v>
      </c>
    </row>
    <row r="79" spans="1:4" ht="37.5">
      <c r="A79" s="105" t="s">
        <v>122</v>
      </c>
      <c r="B79" s="108" t="s">
        <v>43</v>
      </c>
      <c r="C79" s="107">
        <v>203137.93</v>
      </c>
      <c r="D79" s="16">
        <v>206.02</v>
      </c>
    </row>
    <row r="80" spans="1:4" ht="37.5">
      <c r="A80" s="105" t="s">
        <v>123</v>
      </c>
      <c r="B80" s="108" t="s">
        <v>44</v>
      </c>
      <c r="C80" s="107">
        <v>537356.53</v>
      </c>
      <c r="D80" s="16">
        <v>423.08</v>
      </c>
    </row>
    <row r="81" spans="1:4" ht="37.5">
      <c r="A81" s="111" t="s">
        <v>198</v>
      </c>
      <c r="B81" s="115" t="s">
        <v>199</v>
      </c>
      <c r="C81" s="113">
        <f>C83</f>
        <v>17382.07</v>
      </c>
      <c r="D81" s="88">
        <f>D82+D83</f>
        <v>1114.6299999999999</v>
      </c>
    </row>
    <row r="82" spans="1:4" ht="56.25">
      <c r="A82" s="105" t="s">
        <v>560</v>
      </c>
      <c r="B82" s="123" t="s">
        <v>448</v>
      </c>
      <c r="C82" s="113"/>
      <c r="D82" s="88">
        <v>6.08</v>
      </c>
    </row>
    <row r="83" spans="1:4" ht="37.5">
      <c r="A83" s="105" t="s">
        <v>124</v>
      </c>
      <c r="B83" s="108" t="s">
        <v>45</v>
      </c>
      <c r="C83" s="107">
        <v>17382.07</v>
      </c>
      <c r="D83" s="88">
        <v>1108.55</v>
      </c>
    </row>
    <row r="84" spans="1:4" ht="37.5">
      <c r="A84" s="102" t="s">
        <v>200</v>
      </c>
      <c r="B84" s="116" t="s">
        <v>201</v>
      </c>
      <c r="C84" s="19">
        <f>C87+C88</f>
        <v>330604.63</v>
      </c>
      <c r="D84" s="173">
        <f>D85+D86+D87+D88</f>
        <v>5322.280000000001</v>
      </c>
    </row>
    <row r="85" spans="1:4" ht="75">
      <c r="A85" s="105" t="s">
        <v>561</v>
      </c>
      <c r="B85" s="108" t="s">
        <v>451</v>
      </c>
      <c r="C85" s="19"/>
      <c r="D85" s="16">
        <v>4893.69</v>
      </c>
    </row>
    <row r="86" spans="1:4" ht="56.25">
      <c r="A86" s="105" t="s">
        <v>562</v>
      </c>
      <c r="B86" s="78" t="s">
        <v>452</v>
      </c>
      <c r="C86" s="19"/>
      <c r="D86" s="16">
        <v>32.64</v>
      </c>
    </row>
    <row r="87" spans="1:4" ht="93.75">
      <c r="A87" s="105" t="s">
        <v>125</v>
      </c>
      <c r="B87" s="108" t="s">
        <v>46</v>
      </c>
      <c r="C87" s="107">
        <v>37879.42</v>
      </c>
      <c r="D87" s="16">
        <v>20.27</v>
      </c>
    </row>
    <row r="88" spans="1:4" ht="75">
      <c r="A88" s="105" t="s">
        <v>126</v>
      </c>
      <c r="B88" s="108" t="s">
        <v>47</v>
      </c>
      <c r="C88" s="107">
        <v>292725.21</v>
      </c>
      <c r="D88" s="16">
        <v>375.68</v>
      </c>
    </row>
    <row r="89" spans="1:4" ht="18.75">
      <c r="A89" s="102" t="s">
        <v>203</v>
      </c>
      <c r="B89" s="95" t="s">
        <v>202</v>
      </c>
      <c r="C89" s="107" t="e">
        <f>C90+C94+C99+C101+C104+C106+C108+C110</f>
        <v>#REF!</v>
      </c>
      <c r="D89" s="88">
        <f>D90+D92+D94+D99+D101+D106+D108+D110+D104</f>
        <v>2624.3500000000004</v>
      </c>
    </row>
    <row r="90" spans="1:4" ht="37.5">
      <c r="A90" s="99" t="s">
        <v>205</v>
      </c>
      <c r="B90" s="117" t="s">
        <v>204</v>
      </c>
      <c r="C90" s="19">
        <f>C91+C93</f>
        <v>16230</v>
      </c>
      <c r="D90" s="16">
        <f>D91</f>
        <v>17.78</v>
      </c>
    </row>
    <row r="91" spans="1:4" ht="187.5">
      <c r="A91" s="105" t="s">
        <v>127</v>
      </c>
      <c r="B91" s="106" t="s">
        <v>48</v>
      </c>
      <c r="C91" s="107">
        <v>15780</v>
      </c>
      <c r="D91" s="16">
        <v>17.78</v>
      </c>
    </row>
    <row r="92" spans="1:4" ht="93.75">
      <c r="A92" s="99" t="s">
        <v>565</v>
      </c>
      <c r="B92" s="21" t="s">
        <v>564</v>
      </c>
      <c r="C92" s="107"/>
      <c r="D92" s="16">
        <f>D93</f>
        <v>11.5</v>
      </c>
    </row>
    <row r="93" spans="1:4" ht="112.5">
      <c r="A93" s="105" t="s">
        <v>563</v>
      </c>
      <c r="B93" s="29" t="s">
        <v>438</v>
      </c>
      <c r="C93" s="107">
        <v>450</v>
      </c>
      <c r="D93" s="16">
        <v>11.5</v>
      </c>
    </row>
    <row r="94" spans="1:4" ht="131.25">
      <c r="A94" s="99" t="s">
        <v>207</v>
      </c>
      <c r="B94" s="117" t="s">
        <v>206</v>
      </c>
      <c r="C94" s="107" t="e">
        <f>#REF!+C95+C97+C98+#REF!</f>
        <v>#REF!</v>
      </c>
      <c r="D94" s="16">
        <f>D95+D96+D97+D98</f>
        <v>267.25</v>
      </c>
    </row>
    <row r="95" spans="1:10" ht="56.25">
      <c r="A95" s="105" t="s">
        <v>128</v>
      </c>
      <c r="B95" s="108" t="s">
        <v>49</v>
      </c>
      <c r="C95" s="107">
        <v>62012</v>
      </c>
      <c r="D95" s="16">
        <v>5.5</v>
      </c>
      <c r="J95" s="124"/>
    </row>
    <row r="96" spans="1:4" ht="37.5">
      <c r="A96" s="105" t="s">
        <v>566</v>
      </c>
      <c r="B96" s="29" t="s">
        <v>446</v>
      </c>
      <c r="C96" s="107"/>
      <c r="D96" s="16">
        <v>50</v>
      </c>
    </row>
    <row r="97" spans="1:4" ht="56.25">
      <c r="A97" s="105" t="s">
        <v>129</v>
      </c>
      <c r="B97" s="108" t="s">
        <v>50</v>
      </c>
      <c r="C97" s="107">
        <v>75300</v>
      </c>
      <c r="D97" s="16">
        <v>200</v>
      </c>
    </row>
    <row r="98" spans="1:4" ht="56.25">
      <c r="A98" s="105" t="s">
        <v>130</v>
      </c>
      <c r="B98" s="108" t="s">
        <v>51</v>
      </c>
      <c r="C98" s="107">
        <v>7300</v>
      </c>
      <c r="D98" s="16">
        <v>11.75</v>
      </c>
    </row>
    <row r="99" spans="1:4" ht="93.75">
      <c r="A99" s="99" t="s">
        <v>209</v>
      </c>
      <c r="B99" s="117" t="s">
        <v>208</v>
      </c>
      <c r="C99" s="19">
        <f>C100</f>
        <v>302900</v>
      </c>
      <c r="D99" s="16">
        <f>D100</f>
        <v>174.94</v>
      </c>
    </row>
    <row r="100" spans="1:4" ht="93.75">
      <c r="A100" s="105" t="s">
        <v>567</v>
      </c>
      <c r="B100" s="108" t="s">
        <v>52</v>
      </c>
      <c r="C100" s="107">
        <v>302900</v>
      </c>
      <c r="D100" s="16">
        <v>174.94</v>
      </c>
    </row>
    <row r="101" spans="1:4" ht="37.5">
      <c r="A101" s="99" t="s">
        <v>211</v>
      </c>
      <c r="B101" s="118" t="s">
        <v>210</v>
      </c>
      <c r="C101" s="19">
        <f>C102+C103</f>
        <v>54000</v>
      </c>
      <c r="D101" s="16">
        <f>D102+D103</f>
        <v>674.2</v>
      </c>
    </row>
    <row r="102" spans="1:4" ht="93.75">
      <c r="A102" s="105" t="s">
        <v>131</v>
      </c>
      <c r="B102" s="108" t="s">
        <v>53</v>
      </c>
      <c r="C102" s="107">
        <v>1600</v>
      </c>
      <c r="D102" s="16">
        <v>1.1</v>
      </c>
    </row>
    <row r="103" spans="1:4" ht="56.25">
      <c r="A103" s="105" t="s">
        <v>132</v>
      </c>
      <c r="B103" s="108" t="s">
        <v>54</v>
      </c>
      <c r="C103" s="107">
        <v>52400</v>
      </c>
      <c r="D103" s="16">
        <v>673.1</v>
      </c>
    </row>
    <row r="104" spans="1:4" ht="75">
      <c r="A104" s="99" t="s">
        <v>212</v>
      </c>
      <c r="B104" s="119" t="s">
        <v>214</v>
      </c>
      <c r="C104" s="19">
        <f>C105</f>
        <v>813512.04</v>
      </c>
      <c r="D104" s="16">
        <f>D105</f>
        <v>41.5</v>
      </c>
    </row>
    <row r="105" spans="1:4" ht="93.75">
      <c r="A105" s="105" t="s">
        <v>133</v>
      </c>
      <c r="B105" s="108" t="s">
        <v>55</v>
      </c>
      <c r="C105" s="107">
        <v>813512.04</v>
      </c>
      <c r="D105" s="16">
        <v>41.5</v>
      </c>
    </row>
    <row r="106" spans="1:4" ht="75">
      <c r="A106" s="99" t="s">
        <v>213</v>
      </c>
      <c r="B106" s="119" t="s">
        <v>215</v>
      </c>
      <c r="C106" s="19">
        <f>C107</f>
        <v>5000</v>
      </c>
      <c r="D106" s="16">
        <f>D107</f>
        <v>15</v>
      </c>
    </row>
    <row r="107" spans="1:4" ht="112.5">
      <c r="A107" s="105" t="s">
        <v>568</v>
      </c>
      <c r="B107" s="108" t="s">
        <v>443</v>
      </c>
      <c r="C107" s="107">
        <v>5000</v>
      </c>
      <c r="D107" s="16">
        <v>15</v>
      </c>
    </row>
    <row r="108" spans="1:4" ht="112.5">
      <c r="A108" s="99" t="s">
        <v>217</v>
      </c>
      <c r="B108" s="118" t="s">
        <v>216</v>
      </c>
      <c r="C108" s="19">
        <f>C109</f>
        <v>150776.2</v>
      </c>
      <c r="D108" s="16">
        <f>D109</f>
        <v>219.67</v>
      </c>
    </row>
    <row r="109" spans="1:4" ht="112.5">
      <c r="A109" s="105" t="s">
        <v>134</v>
      </c>
      <c r="B109" s="108" t="s">
        <v>56</v>
      </c>
      <c r="C109" s="107">
        <v>150776.2</v>
      </c>
      <c r="D109" s="16">
        <v>219.67</v>
      </c>
    </row>
    <row r="110" spans="1:4" ht="37.5">
      <c r="A110" s="99" t="s">
        <v>218</v>
      </c>
      <c r="B110" s="117" t="s">
        <v>219</v>
      </c>
      <c r="C110" s="19">
        <f>C111+C112+C113</f>
        <v>1757375.9300000002</v>
      </c>
      <c r="D110" s="16">
        <f>D111+D112+D113</f>
        <v>1202.51</v>
      </c>
    </row>
    <row r="111" spans="1:4" ht="56.25">
      <c r="A111" s="105" t="s">
        <v>135</v>
      </c>
      <c r="B111" s="108" t="s">
        <v>57</v>
      </c>
      <c r="C111" s="107">
        <v>564994.89</v>
      </c>
      <c r="D111" s="16">
        <v>98.17</v>
      </c>
    </row>
    <row r="112" spans="1:4" ht="75">
      <c r="A112" s="105" t="s">
        <v>136</v>
      </c>
      <c r="B112" s="108" t="s">
        <v>58</v>
      </c>
      <c r="C112" s="107">
        <v>1179881.04</v>
      </c>
      <c r="D112" s="16">
        <v>1077.5</v>
      </c>
    </row>
    <row r="113" spans="1:4" ht="75">
      <c r="A113" s="105" t="s">
        <v>137</v>
      </c>
      <c r="B113" s="108" t="s">
        <v>59</v>
      </c>
      <c r="C113" s="107">
        <v>12500</v>
      </c>
      <c r="D113" s="16">
        <v>26.84</v>
      </c>
    </row>
    <row r="114" spans="1:4" ht="37.5">
      <c r="A114" s="102" t="s">
        <v>220</v>
      </c>
      <c r="B114" s="95" t="s">
        <v>61</v>
      </c>
      <c r="C114" s="125">
        <f>C115+C116</f>
        <v>-7540375.13</v>
      </c>
      <c r="D114" s="88">
        <f>D115+D116</f>
        <v>12.17</v>
      </c>
    </row>
    <row r="115" spans="1:4" ht="37.5">
      <c r="A115" s="17" t="s">
        <v>138</v>
      </c>
      <c r="B115" s="18" t="s">
        <v>60</v>
      </c>
      <c r="C115" s="19">
        <v>-7562111.13</v>
      </c>
      <c r="D115" s="16">
        <v>-3.33</v>
      </c>
    </row>
    <row r="116" spans="1:4" ht="37.5">
      <c r="A116" s="17" t="s">
        <v>139</v>
      </c>
      <c r="B116" s="18" t="s">
        <v>61</v>
      </c>
      <c r="C116" s="19">
        <v>21736</v>
      </c>
      <c r="D116" s="16">
        <v>15.5</v>
      </c>
    </row>
    <row r="117" spans="1:4" ht="37.5">
      <c r="A117" s="102" t="s">
        <v>221</v>
      </c>
      <c r="B117" s="116" t="s">
        <v>222</v>
      </c>
      <c r="C117" s="126" t="e">
        <f>C118+C121+C130+C139</f>
        <v>#REF!</v>
      </c>
      <c r="D117" s="59">
        <f>D118+D121+D130+D139+D143+D144</f>
        <v>544794.21</v>
      </c>
    </row>
    <row r="118" spans="1:4" ht="37.5">
      <c r="A118" s="99" t="s">
        <v>224</v>
      </c>
      <c r="B118" s="117" t="s">
        <v>223</v>
      </c>
      <c r="C118" s="19">
        <f>C119+C120</f>
        <v>227870100</v>
      </c>
      <c r="D118" s="88">
        <f>D119+D120</f>
        <v>151861</v>
      </c>
    </row>
    <row r="119" spans="1:4" ht="37.5">
      <c r="A119" s="105" t="s">
        <v>140</v>
      </c>
      <c r="B119" s="108" t="s">
        <v>62</v>
      </c>
      <c r="C119" s="107">
        <v>104855700</v>
      </c>
      <c r="D119" s="16">
        <v>26254.5</v>
      </c>
    </row>
    <row r="120" spans="1:4" ht="56.25">
      <c r="A120" s="105" t="s">
        <v>141</v>
      </c>
      <c r="B120" s="108" t="s">
        <v>63</v>
      </c>
      <c r="C120" s="107">
        <v>123014400</v>
      </c>
      <c r="D120" s="16">
        <v>125606.5</v>
      </c>
    </row>
    <row r="121" spans="1:4" ht="56.25">
      <c r="A121" s="99" t="s">
        <v>225</v>
      </c>
      <c r="B121" s="83" t="s">
        <v>226</v>
      </c>
      <c r="C121" s="19" t="e">
        <f>C122+C123+C124+C125+#REF!+#REF!+C126+#REF!+C127+C128+C129</f>
        <v>#REF!</v>
      </c>
      <c r="D121" s="16">
        <f>D122+D123+D124+D125+D126+D127+D128+D129</f>
        <v>149825.23000000004</v>
      </c>
    </row>
    <row r="122" spans="1:4" ht="37.5">
      <c r="A122" s="105" t="s">
        <v>142</v>
      </c>
      <c r="B122" s="108" t="s">
        <v>64</v>
      </c>
      <c r="C122" s="107">
        <v>441492</v>
      </c>
      <c r="D122" s="16">
        <v>603.05</v>
      </c>
    </row>
    <row r="123" spans="1:4" ht="75">
      <c r="A123" s="105" t="s">
        <v>143</v>
      </c>
      <c r="B123" s="108" t="s">
        <v>65</v>
      </c>
      <c r="C123" s="107">
        <v>2926000</v>
      </c>
      <c r="D123" s="16">
        <v>119.3</v>
      </c>
    </row>
    <row r="124" spans="1:4" ht="37.5">
      <c r="A124" s="105" t="s">
        <v>144</v>
      </c>
      <c r="B124" s="108" t="s">
        <v>66</v>
      </c>
      <c r="C124" s="107">
        <v>345444.76</v>
      </c>
      <c r="D124" s="16">
        <v>421.5</v>
      </c>
    </row>
    <row r="125" spans="1:4" ht="75">
      <c r="A125" s="105" t="s">
        <v>145</v>
      </c>
      <c r="B125" s="108" t="s">
        <v>67</v>
      </c>
      <c r="C125" s="107">
        <v>19299363.7</v>
      </c>
      <c r="D125" s="16">
        <v>12180.41</v>
      </c>
    </row>
    <row r="126" spans="1:4" ht="150">
      <c r="A126" s="105" t="s">
        <v>146</v>
      </c>
      <c r="B126" s="106" t="s">
        <v>68</v>
      </c>
      <c r="C126" s="107">
        <v>10366523.68</v>
      </c>
      <c r="D126" s="16">
        <v>36282.51</v>
      </c>
    </row>
    <row r="127" spans="1:4" ht="112.5">
      <c r="A127" s="105" t="s">
        <v>147</v>
      </c>
      <c r="B127" s="108" t="s">
        <v>69</v>
      </c>
      <c r="C127" s="107">
        <v>13704519.48</v>
      </c>
      <c r="D127" s="16">
        <v>88895.07</v>
      </c>
    </row>
    <row r="128" spans="1:4" ht="56.25">
      <c r="A128" s="105" t="s">
        <v>569</v>
      </c>
      <c r="B128" s="108" t="s">
        <v>570</v>
      </c>
      <c r="C128" s="107">
        <v>2741900</v>
      </c>
      <c r="D128" s="16">
        <v>1335.5</v>
      </c>
    </row>
    <row r="129" spans="1:4" ht="37.5">
      <c r="A129" s="105" t="s">
        <v>148</v>
      </c>
      <c r="B129" s="108" t="s">
        <v>70</v>
      </c>
      <c r="C129" s="107">
        <v>33271203.08</v>
      </c>
      <c r="D129" s="16">
        <v>9987.89</v>
      </c>
    </row>
    <row r="130" spans="1:4" ht="37.5">
      <c r="A130" s="99" t="s">
        <v>228</v>
      </c>
      <c r="B130" s="117" t="s">
        <v>227</v>
      </c>
      <c r="C130" s="19" t="e">
        <f>C131+C132+C133+#REF!+C134+C135+C136+C137+C138</f>
        <v>#REF!</v>
      </c>
      <c r="D130" s="88">
        <f>D131+D132+D133+D134+D135+D136+D137+D138</f>
        <v>235281.87</v>
      </c>
    </row>
    <row r="131" spans="1:4" ht="56.25">
      <c r="A131" s="105" t="s">
        <v>149</v>
      </c>
      <c r="B131" s="108" t="s">
        <v>71</v>
      </c>
      <c r="C131" s="107">
        <v>82000</v>
      </c>
      <c r="D131" s="16">
        <v>82</v>
      </c>
    </row>
    <row r="132" spans="1:4" ht="75">
      <c r="A132" s="105" t="s">
        <v>150</v>
      </c>
      <c r="B132" s="108" t="s">
        <v>72</v>
      </c>
      <c r="C132" s="107">
        <v>5400</v>
      </c>
      <c r="D132" s="16">
        <v>1.9</v>
      </c>
    </row>
    <row r="133" spans="1:4" ht="75">
      <c r="A133" s="105" t="s">
        <v>151</v>
      </c>
      <c r="B133" s="108" t="s">
        <v>73</v>
      </c>
      <c r="C133" s="107">
        <v>1255600</v>
      </c>
      <c r="D133" s="16">
        <v>1132.11</v>
      </c>
    </row>
    <row r="134" spans="1:4" ht="56.25">
      <c r="A134" s="105" t="s">
        <v>152</v>
      </c>
      <c r="B134" s="108" t="s">
        <v>74</v>
      </c>
      <c r="C134" s="107">
        <v>3893377.74</v>
      </c>
      <c r="D134" s="16">
        <v>2417.89</v>
      </c>
    </row>
    <row r="135" spans="1:4" ht="112.5">
      <c r="A135" s="105" t="s">
        <v>153</v>
      </c>
      <c r="B135" s="108" t="s">
        <v>75</v>
      </c>
      <c r="C135" s="107">
        <v>3722700</v>
      </c>
      <c r="D135" s="16">
        <v>2915.9</v>
      </c>
    </row>
    <row r="136" spans="1:4" ht="131.25">
      <c r="A136" s="105" t="s">
        <v>154</v>
      </c>
      <c r="B136" s="106" t="s">
        <v>76</v>
      </c>
      <c r="C136" s="107">
        <v>1095900</v>
      </c>
      <c r="D136" s="16">
        <v>1026.1</v>
      </c>
    </row>
    <row r="137" spans="1:4" ht="112.5">
      <c r="A137" s="105" t="s">
        <v>155</v>
      </c>
      <c r="B137" s="108" t="s">
        <v>77</v>
      </c>
      <c r="C137" s="107">
        <v>615400</v>
      </c>
      <c r="D137" s="16">
        <v>344.2</v>
      </c>
    </row>
    <row r="138" spans="1:4" ht="37.5">
      <c r="A138" s="105" t="s">
        <v>156</v>
      </c>
      <c r="B138" s="108" t="s">
        <v>78</v>
      </c>
      <c r="C138" s="107">
        <v>130438000</v>
      </c>
      <c r="D138" s="16">
        <v>227361.77</v>
      </c>
    </row>
    <row r="139" spans="1:4" ht="18.75">
      <c r="A139" s="99" t="s">
        <v>229</v>
      </c>
      <c r="B139" s="83" t="s">
        <v>230</v>
      </c>
      <c r="C139" s="19" t="e">
        <f>C140+#REF!+C141+C142+C144</f>
        <v>#REF!</v>
      </c>
      <c r="D139" s="88">
        <f>D140+D141+D142</f>
        <v>7285.34</v>
      </c>
    </row>
    <row r="140" spans="1:4" ht="93.75">
      <c r="A140" s="105" t="s">
        <v>157</v>
      </c>
      <c r="B140" s="108" t="s">
        <v>79</v>
      </c>
      <c r="C140" s="107">
        <v>17505439.7</v>
      </c>
      <c r="D140" s="16">
        <v>38.1</v>
      </c>
    </row>
    <row r="141" spans="1:4" ht="131.25">
      <c r="A141" s="105" t="s">
        <v>158</v>
      </c>
      <c r="B141" s="108" t="s">
        <v>80</v>
      </c>
      <c r="C141" s="107">
        <v>28700</v>
      </c>
      <c r="D141" s="16">
        <v>45.69</v>
      </c>
    </row>
    <row r="142" spans="1:4" ht="56.25">
      <c r="A142" s="105" t="s">
        <v>159</v>
      </c>
      <c r="B142" s="108" t="s">
        <v>81</v>
      </c>
      <c r="C142" s="107">
        <v>5898100</v>
      </c>
      <c r="D142" s="88">
        <v>7201.55</v>
      </c>
    </row>
    <row r="143" spans="1:4" ht="75">
      <c r="A143" s="105" t="s">
        <v>572</v>
      </c>
      <c r="B143" s="108" t="s">
        <v>548</v>
      </c>
      <c r="C143" s="107"/>
      <c r="D143" s="88">
        <v>8146.44</v>
      </c>
    </row>
    <row r="144" spans="1:4" ht="75">
      <c r="A144" s="105" t="s">
        <v>160</v>
      </c>
      <c r="B144" s="108" t="s">
        <v>82</v>
      </c>
      <c r="C144" s="107">
        <v>-4586965.42</v>
      </c>
      <c r="D144" s="174">
        <v>-7605.67</v>
      </c>
    </row>
    <row r="145" spans="1:4" ht="26.25" customHeight="1">
      <c r="A145" s="22" t="s">
        <v>571</v>
      </c>
      <c r="B145" s="23"/>
      <c r="C145" s="24">
        <v>772653194.22</v>
      </c>
      <c r="D145" s="60">
        <f>D11+D117</f>
        <v>761625.1799999999</v>
      </c>
    </row>
    <row r="146" spans="1:4" ht="42.75" customHeight="1">
      <c r="A146" s="12"/>
      <c r="B146" s="12"/>
      <c r="C146" s="12"/>
      <c r="D146" s="12"/>
    </row>
    <row r="147" ht="42.75" customHeight="1"/>
  </sheetData>
  <sheetProtection/>
  <mergeCells count="7">
    <mergeCell ref="A7:D7"/>
    <mergeCell ref="A8:D8"/>
    <mergeCell ref="A1:D1"/>
    <mergeCell ref="A2:D2"/>
    <mergeCell ref="A3:D3"/>
    <mergeCell ref="A4:D4"/>
    <mergeCell ref="A6:D6"/>
  </mergeCells>
  <printOptions/>
  <pageMargins left="0.7480314960629921" right="0.7480314960629921" top="0.1968503937007874" bottom="0.5905511811023623" header="0.5118110236220472" footer="0.5118110236220472"/>
  <pageSetup fitToHeight="50"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J540"/>
  <sheetViews>
    <sheetView zoomScalePageLayoutView="0" workbookViewId="0" topLeftCell="A46">
      <selection activeCell="A46" sqref="A46:G51"/>
    </sheetView>
  </sheetViews>
  <sheetFormatPr defaultColWidth="9.140625" defaultRowHeight="12.75" outlineLevelRow="5"/>
  <cols>
    <col min="1" max="1" width="58.00390625" style="5" customWidth="1"/>
    <col min="2" max="2" width="9.8515625" style="5" customWidth="1"/>
    <col min="3" max="3" width="9.57421875" style="5" customWidth="1"/>
    <col min="4" max="4" width="8.28125" style="5" customWidth="1"/>
    <col min="5" max="5" width="11.140625" style="5" customWidth="1"/>
    <col min="6" max="6" width="8.00390625" style="5" customWidth="1"/>
    <col min="7" max="7" width="15.421875" style="5" customWidth="1"/>
    <col min="8" max="16384" width="9.140625" style="5" customWidth="1"/>
  </cols>
  <sheetData>
    <row r="1" spans="1:7" s="1" customFormat="1" ht="18.75">
      <c r="A1" s="159" t="s">
        <v>960</v>
      </c>
      <c r="B1" s="159"/>
      <c r="C1" s="159"/>
      <c r="D1" s="159"/>
      <c r="E1" s="159"/>
      <c r="F1" s="159"/>
      <c r="G1" s="159"/>
    </row>
    <row r="2" spans="1:7" s="1" customFormat="1" ht="18.75">
      <c r="A2" s="159" t="s">
        <v>962</v>
      </c>
      <c r="B2" s="159"/>
      <c r="C2" s="159"/>
      <c r="D2" s="159"/>
      <c r="E2" s="159"/>
      <c r="F2" s="159"/>
      <c r="G2" s="159"/>
    </row>
    <row r="3" spans="1:7" s="1" customFormat="1" ht="18.75">
      <c r="A3" s="159" t="s">
        <v>231</v>
      </c>
      <c r="B3" s="159"/>
      <c r="C3" s="159"/>
      <c r="D3" s="159"/>
      <c r="E3" s="159"/>
      <c r="F3" s="159"/>
      <c r="G3" s="159"/>
    </row>
    <row r="4" spans="1:7" s="1" customFormat="1" ht="18.75">
      <c r="A4" s="159" t="s">
        <v>967</v>
      </c>
      <c r="B4" s="159"/>
      <c r="C4" s="159"/>
      <c r="D4" s="159"/>
      <c r="E4" s="159"/>
      <c r="F4" s="159"/>
      <c r="G4" s="159"/>
    </row>
    <row r="5" spans="1:4" s="1" customFormat="1" ht="12.75" customHeight="1">
      <c r="A5" s="12"/>
      <c r="B5" s="12"/>
      <c r="C5" s="12"/>
      <c r="D5" s="12"/>
    </row>
    <row r="6" spans="1:9" ht="18.75">
      <c r="A6" s="163" t="s">
        <v>241</v>
      </c>
      <c r="B6" s="163"/>
      <c r="C6" s="163"/>
      <c r="D6" s="163"/>
      <c r="E6" s="163"/>
      <c r="F6" s="163"/>
      <c r="G6" s="163"/>
      <c r="H6" s="4"/>
      <c r="I6" s="4"/>
    </row>
    <row r="7" spans="1:9" ht="18.75">
      <c r="A7" s="163" t="s">
        <v>365</v>
      </c>
      <c r="B7" s="163"/>
      <c r="C7" s="163"/>
      <c r="D7" s="163"/>
      <c r="E7" s="163"/>
      <c r="F7" s="163"/>
      <c r="G7" s="163"/>
      <c r="H7" s="4"/>
      <c r="I7" s="4"/>
    </row>
    <row r="8" spans="1:9" ht="18.75">
      <c r="A8" s="163" t="s">
        <v>242</v>
      </c>
      <c r="B8" s="163"/>
      <c r="C8" s="163"/>
      <c r="D8" s="163"/>
      <c r="E8" s="163"/>
      <c r="F8" s="163"/>
      <c r="G8" s="163"/>
      <c r="H8" s="4"/>
      <c r="I8" s="4"/>
    </row>
    <row r="9" spans="1:10" ht="18.75">
      <c r="A9" s="135"/>
      <c r="B9" s="135"/>
      <c r="C9" s="135"/>
      <c r="D9" s="135"/>
      <c r="E9" s="135"/>
      <c r="F9" s="135"/>
      <c r="G9" s="135" t="s">
        <v>573</v>
      </c>
      <c r="H9" s="132"/>
      <c r="I9" s="129"/>
      <c r="J9" s="129"/>
    </row>
    <row r="10" spans="1:7" ht="37.5">
      <c r="A10" s="32" t="s">
        <v>574</v>
      </c>
      <c r="B10" s="32" t="s">
        <v>243</v>
      </c>
      <c r="C10" s="32" t="s">
        <v>244</v>
      </c>
      <c r="D10" s="32" t="s">
        <v>245</v>
      </c>
      <c r="E10" s="32" t="s">
        <v>246</v>
      </c>
      <c r="F10" s="32" t="s">
        <v>247</v>
      </c>
      <c r="G10" s="32" t="s">
        <v>955</v>
      </c>
    </row>
    <row r="11" spans="1:7" ht="18.75">
      <c r="A11" s="101" t="s">
        <v>326</v>
      </c>
      <c r="B11" s="32"/>
      <c r="C11" s="32"/>
      <c r="D11" s="32"/>
      <c r="E11" s="32"/>
      <c r="F11" s="32"/>
      <c r="G11" s="100">
        <f>G12+G19+G122+G211+G275+G432</f>
        <v>716835.772</v>
      </c>
    </row>
    <row r="12" spans="1:7" ht="37.5">
      <c r="A12" s="101" t="s">
        <v>447</v>
      </c>
      <c r="B12" s="32" t="s">
        <v>509</v>
      </c>
      <c r="C12" s="32"/>
      <c r="D12" s="32"/>
      <c r="E12" s="32"/>
      <c r="F12" s="32"/>
      <c r="G12" s="100">
        <f>G13</f>
        <v>724.032</v>
      </c>
    </row>
    <row r="13" spans="1:7" ht="18.75">
      <c r="A13" s="101" t="s">
        <v>575</v>
      </c>
      <c r="B13" s="32" t="s">
        <v>509</v>
      </c>
      <c r="C13" s="101" t="s">
        <v>251</v>
      </c>
      <c r="D13" s="101" t="s">
        <v>370</v>
      </c>
      <c r="E13" s="32" t="s">
        <v>250</v>
      </c>
      <c r="F13" s="32" t="s">
        <v>250</v>
      </c>
      <c r="G13" s="100">
        <v>724.032</v>
      </c>
    </row>
    <row r="14" spans="1:7" ht="75" outlineLevel="1">
      <c r="A14" s="101" t="s">
        <v>313</v>
      </c>
      <c r="B14" s="32" t="s">
        <v>509</v>
      </c>
      <c r="C14" s="101" t="s">
        <v>251</v>
      </c>
      <c r="D14" s="101" t="s">
        <v>279</v>
      </c>
      <c r="E14" s="32" t="s">
        <v>250</v>
      </c>
      <c r="F14" s="32" t="s">
        <v>250</v>
      </c>
      <c r="G14" s="100">
        <v>724.03</v>
      </c>
    </row>
    <row r="15" spans="1:7" ht="24" customHeight="1" outlineLevel="2">
      <c r="A15" s="101" t="s">
        <v>576</v>
      </c>
      <c r="B15" s="32" t="s">
        <v>509</v>
      </c>
      <c r="C15" s="101" t="s">
        <v>251</v>
      </c>
      <c r="D15" s="101" t="s">
        <v>279</v>
      </c>
      <c r="E15" s="32" t="s">
        <v>577</v>
      </c>
      <c r="F15" s="32" t="s">
        <v>250</v>
      </c>
      <c r="G15" s="100">
        <v>724.03</v>
      </c>
    </row>
    <row r="16" spans="1:7" ht="25.5" customHeight="1" outlineLevel="3">
      <c r="A16" s="101" t="s">
        <v>578</v>
      </c>
      <c r="B16" s="32" t="s">
        <v>509</v>
      </c>
      <c r="C16" s="101" t="s">
        <v>251</v>
      </c>
      <c r="D16" s="101" t="s">
        <v>279</v>
      </c>
      <c r="E16" s="32" t="s">
        <v>579</v>
      </c>
      <c r="F16" s="32" t="s">
        <v>250</v>
      </c>
      <c r="G16" s="100">
        <v>724.032</v>
      </c>
    </row>
    <row r="17" spans="1:7" ht="56.25" outlineLevel="5">
      <c r="A17" s="86" t="s">
        <v>580</v>
      </c>
      <c r="B17" s="92" t="s">
        <v>509</v>
      </c>
      <c r="C17" s="86" t="s">
        <v>251</v>
      </c>
      <c r="D17" s="86" t="s">
        <v>279</v>
      </c>
      <c r="E17" s="92" t="s">
        <v>579</v>
      </c>
      <c r="F17" s="92" t="s">
        <v>254</v>
      </c>
      <c r="G17" s="87">
        <v>712.28</v>
      </c>
    </row>
    <row r="18" spans="1:7" ht="56.25" outlineLevel="5">
      <c r="A18" s="86" t="s">
        <v>581</v>
      </c>
      <c r="B18" s="92" t="s">
        <v>509</v>
      </c>
      <c r="C18" s="86" t="s">
        <v>251</v>
      </c>
      <c r="D18" s="86" t="s">
        <v>279</v>
      </c>
      <c r="E18" s="92" t="s">
        <v>579</v>
      </c>
      <c r="F18" s="92" t="s">
        <v>255</v>
      </c>
      <c r="G18" s="87">
        <v>11.75</v>
      </c>
    </row>
    <row r="19" spans="1:7" ht="33" customHeight="1">
      <c r="A19" s="139" t="s">
        <v>248</v>
      </c>
      <c r="B19" s="34" t="s">
        <v>249</v>
      </c>
      <c r="C19" s="33"/>
      <c r="D19" s="33"/>
      <c r="E19" s="34"/>
      <c r="F19" s="34"/>
      <c r="G19" s="136">
        <f>G20+G72+G81+G87+G104+G117</f>
        <v>53259.219999999994</v>
      </c>
    </row>
    <row r="20" spans="1:7" ht="18.75">
      <c r="A20" s="101" t="s">
        <v>575</v>
      </c>
      <c r="B20" s="32" t="s">
        <v>249</v>
      </c>
      <c r="C20" s="101" t="s">
        <v>251</v>
      </c>
      <c r="D20" s="101" t="s">
        <v>370</v>
      </c>
      <c r="E20" s="32" t="s">
        <v>250</v>
      </c>
      <c r="F20" s="32" t="s">
        <v>250</v>
      </c>
      <c r="G20" s="100">
        <v>47913.11</v>
      </c>
    </row>
    <row r="21" spans="1:7" ht="93.75" outlineLevel="1">
      <c r="A21" s="101" t="s">
        <v>252</v>
      </c>
      <c r="B21" s="32" t="s">
        <v>249</v>
      </c>
      <c r="C21" s="101" t="s">
        <v>251</v>
      </c>
      <c r="D21" s="101" t="s">
        <v>253</v>
      </c>
      <c r="E21" s="32" t="s">
        <v>250</v>
      </c>
      <c r="F21" s="32" t="s">
        <v>250</v>
      </c>
      <c r="G21" s="100">
        <v>27074.9</v>
      </c>
    </row>
    <row r="22" spans="1:7" ht="75" outlineLevel="2">
      <c r="A22" s="101" t="s">
        <v>582</v>
      </c>
      <c r="B22" s="32" t="s">
        <v>249</v>
      </c>
      <c r="C22" s="101" t="s">
        <v>251</v>
      </c>
      <c r="D22" s="101" t="s">
        <v>253</v>
      </c>
      <c r="E22" s="32" t="s">
        <v>583</v>
      </c>
      <c r="F22" s="32" t="s">
        <v>250</v>
      </c>
      <c r="G22" s="100">
        <v>250</v>
      </c>
    </row>
    <row r="23" spans="1:7" ht="37.5" outlineLevel="3">
      <c r="A23" s="101" t="s">
        <v>584</v>
      </c>
      <c r="B23" s="32" t="s">
        <v>249</v>
      </c>
      <c r="C23" s="101" t="s">
        <v>251</v>
      </c>
      <c r="D23" s="101" t="s">
        <v>253</v>
      </c>
      <c r="E23" s="32" t="s">
        <v>585</v>
      </c>
      <c r="F23" s="32" t="s">
        <v>250</v>
      </c>
      <c r="G23" s="100">
        <v>250</v>
      </c>
    </row>
    <row r="24" spans="1:7" ht="56.25" outlineLevel="4">
      <c r="A24" s="101" t="s">
        <v>586</v>
      </c>
      <c r="B24" s="32" t="s">
        <v>249</v>
      </c>
      <c r="C24" s="101" t="s">
        <v>251</v>
      </c>
      <c r="D24" s="101" t="s">
        <v>253</v>
      </c>
      <c r="E24" s="32" t="s">
        <v>587</v>
      </c>
      <c r="F24" s="32" t="s">
        <v>250</v>
      </c>
      <c r="G24" s="100">
        <v>250</v>
      </c>
    </row>
    <row r="25" spans="1:7" ht="56.25" outlineLevel="5">
      <c r="A25" s="86" t="s">
        <v>256</v>
      </c>
      <c r="B25" s="92" t="s">
        <v>249</v>
      </c>
      <c r="C25" s="86" t="s">
        <v>251</v>
      </c>
      <c r="D25" s="86" t="s">
        <v>253</v>
      </c>
      <c r="E25" s="92" t="s">
        <v>587</v>
      </c>
      <c r="F25" s="92" t="s">
        <v>257</v>
      </c>
      <c r="G25" s="87">
        <v>200.5</v>
      </c>
    </row>
    <row r="26" spans="1:7" ht="56.25" outlineLevel="5">
      <c r="A26" s="86" t="s">
        <v>588</v>
      </c>
      <c r="B26" s="92" t="s">
        <v>249</v>
      </c>
      <c r="C26" s="86" t="s">
        <v>251</v>
      </c>
      <c r="D26" s="86" t="s">
        <v>253</v>
      </c>
      <c r="E26" s="92" t="s">
        <v>587</v>
      </c>
      <c r="F26" s="92" t="s">
        <v>258</v>
      </c>
      <c r="G26" s="87">
        <v>49.5</v>
      </c>
    </row>
    <row r="27" spans="1:7" ht="75" outlineLevel="2">
      <c r="A27" s="101" t="s">
        <v>589</v>
      </c>
      <c r="B27" s="32" t="s">
        <v>249</v>
      </c>
      <c r="C27" s="101" t="s">
        <v>251</v>
      </c>
      <c r="D27" s="101" t="s">
        <v>253</v>
      </c>
      <c r="E27" s="32" t="s">
        <v>590</v>
      </c>
      <c r="F27" s="32" t="s">
        <v>250</v>
      </c>
      <c r="G27" s="100">
        <f>G28+G33+G39+G47</f>
        <v>26782.41</v>
      </c>
    </row>
    <row r="28" spans="1:7" ht="37.5" outlineLevel="3">
      <c r="A28" s="101" t="s">
        <v>591</v>
      </c>
      <c r="B28" s="32" t="s">
        <v>249</v>
      </c>
      <c r="C28" s="101" t="s">
        <v>251</v>
      </c>
      <c r="D28" s="101" t="s">
        <v>253</v>
      </c>
      <c r="E28" s="32" t="s">
        <v>592</v>
      </c>
      <c r="F28" s="32" t="s">
        <v>250</v>
      </c>
      <c r="G28" s="100">
        <v>10</v>
      </c>
    </row>
    <row r="29" spans="1:7" ht="37.5" outlineLevel="4">
      <c r="A29" s="101" t="s">
        <v>593</v>
      </c>
      <c r="B29" s="32" t="s">
        <v>249</v>
      </c>
      <c r="C29" s="101" t="s">
        <v>251</v>
      </c>
      <c r="D29" s="101" t="s">
        <v>253</v>
      </c>
      <c r="E29" s="32" t="s">
        <v>594</v>
      </c>
      <c r="F29" s="32" t="s">
        <v>250</v>
      </c>
      <c r="G29" s="100">
        <v>5</v>
      </c>
    </row>
    <row r="30" spans="1:7" ht="56.25" outlineLevel="5">
      <c r="A30" s="86" t="s">
        <v>588</v>
      </c>
      <c r="B30" s="92" t="s">
        <v>249</v>
      </c>
      <c r="C30" s="86" t="s">
        <v>251</v>
      </c>
      <c r="D30" s="86" t="s">
        <v>253</v>
      </c>
      <c r="E30" s="92" t="s">
        <v>594</v>
      </c>
      <c r="F30" s="92" t="s">
        <v>258</v>
      </c>
      <c r="G30" s="87">
        <v>5</v>
      </c>
    </row>
    <row r="31" spans="1:7" ht="37.5" outlineLevel="4">
      <c r="A31" s="101" t="s">
        <v>595</v>
      </c>
      <c r="B31" s="32" t="s">
        <v>249</v>
      </c>
      <c r="C31" s="101" t="s">
        <v>251</v>
      </c>
      <c r="D31" s="101" t="s">
        <v>253</v>
      </c>
      <c r="E31" s="32" t="s">
        <v>596</v>
      </c>
      <c r="F31" s="32" t="s">
        <v>250</v>
      </c>
      <c r="G31" s="100">
        <v>5</v>
      </c>
    </row>
    <row r="32" spans="1:7" ht="56.25" outlineLevel="5">
      <c r="A32" s="86" t="s">
        <v>588</v>
      </c>
      <c r="B32" s="92" t="s">
        <v>249</v>
      </c>
      <c r="C32" s="86" t="s">
        <v>251</v>
      </c>
      <c r="D32" s="86" t="s">
        <v>253</v>
      </c>
      <c r="E32" s="92" t="s">
        <v>596</v>
      </c>
      <c r="F32" s="92" t="s">
        <v>258</v>
      </c>
      <c r="G32" s="87">
        <v>5</v>
      </c>
    </row>
    <row r="33" spans="1:7" ht="56.25" outlineLevel="3">
      <c r="A33" s="101" t="s">
        <v>597</v>
      </c>
      <c r="B33" s="32" t="s">
        <v>249</v>
      </c>
      <c r="C33" s="101" t="s">
        <v>251</v>
      </c>
      <c r="D33" s="101" t="s">
        <v>253</v>
      </c>
      <c r="E33" s="32" t="s">
        <v>598</v>
      </c>
      <c r="F33" s="32" t="s">
        <v>250</v>
      </c>
      <c r="G33" s="100">
        <v>7.59</v>
      </c>
    </row>
    <row r="34" spans="1:7" ht="37.5" outlineLevel="4">
      <c r="A34" s="101" t="s">
        <v>599</v>
      </c>
      <c r="B34" s="32" t="s">
        <v>249</v>
      </c>
      <c r="C34" s="101" t="s">
        <v>251</v>
      </c>
      <c r="D34" s="101" t="s">
        <v>253</v>
      </c>
      <c r="E34" s="32" t="s">
        <v>600</v>
      </c>
      <c r="F34" s="32" t="s">
        <v>250</v>
      </c>
      <c r="G34" s="100">
        <v>7.59</v>
      </c>
    </row>
    <row r="35" spans="1:7" ht="56.25" outlineLevel="5">
      <c r="A35" s="86" t="s">
        <v>256</v>
      </c>
      <c r="B35" s="92" t="s">
        <v>249</v>
      </c>
      <c r="C35" s="86" t="s">
        <v>251</v>
      </c>
      <c r="D35" s="86" t="s">
        <v>253</v>
      </c>
      <c r="E35" s="92" t="s">
        <v>600</v>
      </c>
      <c r="F35" s="92" t="s">
        <v>257</v>
      </c>
      <c r="G35" s="87">
        <v>7.59</v>
      </c>
    </row>
    <row r="36" spans="1:7" ht="56.25" outlineLevel="3">
      <c r="A36" s="101" t="s">
        <v>601</v>
      </c>
      <c r="B36" s="32" t="s">
        <v>249</v>
      </c>
      <c r="C36" s="101" t="s">
        <v>251</v>
      </c>
      <c r="D36" s="101" t="s">
        <v>253</v>
      </c>
      <c r="E36" s="32" t="s">
        <v>602</v>
      </c>
      <c r="F36" s="32" t="s">
        <v>250</v>
      </c>
      <c r="G36" s="100">
        <v>42.5</v>
      </c>
    </row>
    <row r="37" spans="1:7" ht="75" outlineLevel="4">
      <c r="A37" s="101" t="s">
        <v>603</v>
      </c>
      <c r="B37" s="32" t="s">
        <v>249</v>
      </c>
      <c r="C37" s="101" t="s">
        <v>251</v>
      </c>
      <c r="D37" s="101" t="s">
        <v>253</v>
      </c>
      <c r="E37" s="32" t="s">
        <v>604</v>
      </c>
      <c r="F37" s="32" t="s">
        <v>250</v>
      </c>
      <c r="G37" s="100">
        <v>42.5</v>
      </c>
    </row>
    <row r="38" spans="1:7" ht="56.25" outlineLevel="5">
      <c r="A38" s="86" t="s">
        <v>588</v>
      </c>
      <c r="B38" s="92" t="s">
        <v>249</v>
      </c>
      <c r="C38" s="86" t="s">
        <v>251</v>
      </c>
      <c r="D38" s="86" t="s">
        <v>253</v>
      </c>
      <c r="E38" s="92" t="s">
        <v>604</v>
      </c>
      <c r="F38" s="92" t="s">
        <v>258</v>
      </c>
      <c r="G38" s="87">
        <v>42.5</v>
      </c>
    </row>
    <row r="39" spans="1:7" ht="37.5" outlineLevel="3">
      <c r="A39" s="101" t="s">
        <v>605</v>
      </c>
      <c r="B39" s="32" t="s">
        <v>249</v>
      </c>
      <c r="C39" s="101" t="s">
        <v>251</v>
      </c>
      <c r="D39" s="101" t="s">
        <v>253</v>
      </c>
      <c r="E39" s="32" t="s">
        <v>606</v>
      </c>
      <c r="F39" s="32" t="s">
        <v>250</v>
      </c>
      <c r="G39" s="100">
        <v>24419.37</v>
      </c>
    </row>
    <row r="40" spans="1:7" ht="37.5" outlineLevel="4">
      <c r="A40" s="101" t="s">
        <v>607</v>
      </c>
      <c r="B40" s="32" t="s">
        <v>249</v>
      </c>
      <c r="C40" s="101" t="s">
        <v>251</v>
      </c>
      <c r="D40" s="101" t="s">
        <v>253</v>
      </c>
      <c r="E40" s="32" t="s">
        <v>608</v>
      </c>
      <c r="F40" s="32" t="s">
        <v>250</v>
      </c>
      <c r="G40" s="100">
        <v>24419.37</v>
      </c>
    </row>
    <row r="41" spans="1:7" ht="56.25" outlineLevel="5">
      <c r="A41" s="86" t="s">
        <v>580</v>
      </c>
      <c r="B41" s="92" t="s">
        <v>249</v>
      </c>
      <c r="C41" s="86" t="s">
        <v>251</v>
      </c>
      <c r="D41" s="86" t="s">
        <v>253</v>
      </c>
      <c r="E41" s="92" t="s">
        <v>608</v>
      </c>
      <c r="F41" s="92" t="s">
        <v>254</v>
      </c>
      <c r="G41" s="87">
        <v>20741.43</v>
      </c>
    </row>
    <row r="42" spans="1:7" ht="56.25" outlineLevel="5">
      <c r="A42" s="86" t="s">
        <v>581</v>
      </c>
      <c r="B42" s="92" t="s">
        <v>249</v>
      </c>
      <c r="C42" s="86" t="s">
        <v>251</v>
      </c>
      <c r="D42" s="86" t="s">
        <v>253</v>
      </c>
      <c r="E42" s="92" t="s">
        <v>608</v>
      </c>
      <c r="F42" s="92" t="s">
        <v>255</v>
      </c>
      <c r="G42" s="87">
        <v>220.4</v>
      </c>
    </row>
    <row r="43" spans="1:7" ht="56.25" outlineLevel="5">
      <c r="A43" s="86" t="s">
        <v>256</v>
      </c>
      <c r="B43" s="92" t="s">
        <v>249</v>
      </c>
      <c r="C43" s="86" t="s">
        <v>251</v>
      </c>
      <c r="D43" s="86" t="s">
        <v>253</v>
      </c>
      <c r="E43" s="92" t="s">
        <v>608</v>
      </c>
      <c r="F43" s="92" t="s">
        <v>257</v>
      </c>
      <c r="G43" s="87">
        <v>1081.34</v>
      </c>
    </row>
    <row r="44" spans="1:7" ht="56.25" outlineLevel="5">
      <c r="A44" s="86" t="s">
        <v>588</v>
      </c>
      <c r="B44" s="92" t="s">
        <v>249</v>
      </c>
      <c r="C44" s="86" t="s">
        <v>251</v>
      </c>
      <c r="D44" s="86" t="s">
        <v>253</v>
      </c>
      <c r="E44" s="92" t="s">
        <v>608</v>
      </c>
      <c r="F44" s="92" t="s">
        <v>258</v>
      </c>
      <c r="G44" s="87">
        <v>2359.49</v>
      </c>
    </row>
    <row r="45" spans="1:7" ht="37.5" outlineLevel="5">
      <c r="A45" s="86" t="s">
        <v>371</v>
      </c>
      <c r="B45" s="92" t="s">
        <v>249</v>
      </c>
      <c r="C45" s="86" t="s">
        <v>251</v>
      </c>
      <c r="D45" s="86" t="s">
        <v>253</v>
      </c>
      <c r="E45" s="92" t="s">
        <v>608</v>
      </c>
      <c r="F45" s="92" t="s">
        <v>259</v>
      </c>
      <c r="G45" s="87">
        <v>15</v>
      </c>
    </row>
    <row r="46" spans="1:7" ht="37.5" outlineLevel="5">
      <c r="A46" s="86" t="s">
        <v>260</v>
      </c>
      <c r="B46" s="92" t="s">
        <v>249</v>
      </c>
      <c r="C46" s="86" t="s">
        <v>251</v>
      </c>
      <c r="D46" s="86" t="s">
        <v>253</v>
      </c>
      <c r="E46" s="92" t="s">
        <v>608</v>
      </c>
      <c r="F46" s="92" t="s">
        <v>261</v>
      </c>
      <c r="G46" s="87">
        <v>1.7</v>
      </c>
    </row>
    <row r="47" spans="1:7" ht="37.5" outlineLevel="2">
      <c r="A47" s="101" t="s">
        <v>576</v>
      </c>
      <c r="B47" s="32" t="s">
        <v>249</v>
      </c>
      <c r="C47" s="101" t="s">
        <v>251</v>
      </c>
      <c r="D47" s="101" t="s">
        <v>253</v>
      </c>
      <c r="E47" s="32" t="s">
        <v>577</v>
      </c>
      <c r="F47" s="32" t="s">
        <v>250</v>
      </c>
      <c r="G47" s="100">
        <f>G48+G51</f>
        <v>2345.4500000000003</v>
      </c>
    </row>
    <row r="48" spans="1:7" ht="56.25" outlineLevel="3">
      <c r="A48" s="101" t="s">
        <v>609</v>
      </c>
      <c r="B48" s="32" t="s">
        <v>249</v>
      </c>
      <c r="C48" s="101" t="s">
        <v>251</v>
      </c>
      <c r="D48" s="101" t="s">
        <v>253</v>
      </c>
      <c r="E48" s="32" t="s">
        <v>610</v>
      </c>
      <c r="F48" s="32" t="s">
        <v>250</v>
      </c>
      <c r="G48" s="100">
        <v>2228.57</v>
      </c>
    </row>
    <row r="49" spans="1:7" ht="56.25" outlineLevel="5">
      <c r="A49" s="86" t="s">
        <v>580</v>
      </c>
      <c r="B49" s="92" t="s">
        <v>249</v>
      </c>
      <c r="C49" s="86" t="s">
        <v>251</v>
      </c>
      <c r="D49" s="86" t="s">
        <v>253</v>
      </c>
      <c r="E49" s="92" t="s">
        <v>610</v>
      </c>
      <c r="F49" s="92" t="s">
        <v>254</v>
      </c>
      <c r="G49" s="87">
        <v>2216.8</v>
      </c>
    </row>
    <row r="50" spans="1:7" ht="56.25" outlineLevel="5">
      <c r="A50" s="86" t="s">
        <v>581</v>
      </c>
      <c r="B50" s="92" t="s">
        <v>249</v>
      </c>
      <c r="C50" s="86" t="s">
        <v>251</v>
      </c>
      <c r="D50" s="86" t="s">
        <v>253</v>
      </c>
      <c r="E50" s="92" t="s">
        <v>610</v>
      </c>
      <c r="F50" s="92" t="s">
        <v>255</v>
      </c>
      <c r="G50" s="87">
        <v>11.77</v>
      </c>
    </row>
    <row r="51" spans="1:7" ht="281.25" outlineLevel="3">
      <c r="A51" s="137" t="s">
        <v>611</v>
      </c>
      <c r="B51" s="32" t="s">
        <v>249</v>
      </c>
      <c r="C51" s="101" t="s">
        <v>251</v>
      </c>
      <c r="D51" s="101" t="s">
        <v>253</v>
      </c>
      <c r="E51" s="32" t="s">
        <v>612</v>
      </c>
      <c r="F51" s="32" t="s">
        <v>250</v>
      </c>
      <c r="G51" s="100">
        <v>116.88</v>
      </c>
    </row>
    <row r="52" spans="1:7" ht="56.25" outlineLevel="5">
      <c r="A52" s="86" t="s">
        <v>580</v>
      </c>
      <c r="B52" s="92" t="s">
        <v>249</v>
      </c>
      <c r="C52" s="86" t="s">
        <v>251</v>
      </c>
      <c r="D52" s="86" t="s">
        <v>253</v>
      </c>
      <c r="E52" s="92" t="s">
        <v>612</v>
      </c>
      <c r="F52" s="92" t="s">
        <v>254</v>
      </c>
      <c r="G52" s="87">
        <v>113.56</v>
      </c>
    </row>
    <row r="53" spans="1:7" ht="56.25" outlineLevel="5">
      <c r="A53" s="86" t="s">
        <v>588</v>
      </c>
      <c r="B53" s="92" t="s">
        <v>249</v>
      </c>
      <c r="C53" s="86" t="s">
        <v>251</v>
      </c>
      <c r="D53" s="86" t="s">
        <v>253</v>
      </c>
      <c r="E53" s="92" t="s">
        <v>612</v>
      </c>
      <c r="F53" s="92" t="s">
        <v>258</v>
      </c>
      <c r="G53" s="87">
        <v>3.32</v>
      </c>
    </row>
    <row r="54" spans="1:7" ht="18.75" outlineLevel="1">
      <c r="A54" s="101" t="s">
        <v>613</v>
      </c>
      <c r="B54" s="32" t="s">
        <v>249</v>
      </c>
      <c r="C54" s="101" t="s">
        <v>251</v>
      </c>
      <c r="D54" s="101" t="s">
        <v>269</v>
      </c>
      <c r="E54" s="32" t="s">
        <v>250</v>
      </c>
      <c r="F54" s="32" t="s">
        <v>250</v>
      </c>
      <c r="G54" s="100">
        <v>1.9</v>
      </c>
    </row>
    <row r="55" spans="1:7" ht="37.5" outlineLevel="2">
      <c r="A55" s="101" t="s">
        <v>576</v>
      </c>
      <c r="B55" s="32" t="s">
        <v>249</v>
      </c>
      <c r="C55" s="101" t="s">
        <v>251</v>
      </c>
      <c r="D55" s="101" t="s">
        <v>269</v>
      </c>
      <c r="E55" s="32" t="s">
        <v>577</v>
      </c>
      <c r="F55" s="32" t="s">
        <v>250</v>
      </c>
      <c r="G55" s="100">
        <v>1.9</v>
      </c>
    </row>
    <row r="56" spans="1:7" ht="75" outlineLevel="3">
      <c r="A56" s="101" t="s">
        <v>614</v>
      </c>
      <c r="B56" s="32" t="s">
        <v>249</v>
      </c>
      <c r="C56" s="101" t="s">
        <v>251</v>
      </c>
      <c r="D56" s="101" t="s">
        <v>269</v>
      </c>
      <c r="E56" s="32" t="s">
        <v>615</v>
      </c>
      <c r="F56" s="32" t="s">
        <v>250</v>
      </c>
      <c r="G56" s="100">
        <v>1.9</v>
      </c>
    </row>
    <row r="57" spans="1:7" ht="56.25" outlineLevel="5">
      <c r="A57" s="86" t="s">
        <v>588</v>
      </c>
      <c r="B57" s="92" t="s">
        <v>249</v>
      </c>
      <c r="C57" s="86" t="s">
        <v>251</v>
      </c>
      <c r="D57" s="86" t="s">
        <v>269</v>
      </c>
      <c r="E57" s="92" t="s">
        <v>615</v>
      </c>
      <c r="F57" s="92" t="s">
        <v>258</v>
      </c>
      <c r="G57" s="87">
        <v>1.9</v>
      </c>
    </row>
    <row r="58" spans="1:7" ht="18.75" outlineLevel="1">
      <c r="A58" s="101" t="s">
        <v>262</v>
      </c>
      <c r="B58" s="32" t="s">
        <v>249</v>
      </c>
      <c r="C58" s="101" t="s">
        <v>251</v>
      </c>
      <c r="D58" s="101" t="s">
        <v>263</v>
      </c>
      <c r="E58" s="32" t="s">
        <v>250</v>
      </c>
      <c r="F58" s="32" t="s">
        <v>250</v>
      </c>
      <c r="G58" s="100">
        <v>20836.32</v>
      </c>
    </row>
    <row r="59" spans="1:7" ht="75" outlineLevel="2">
      <c r="A59" s="101" t="s">
        <v>582</v>
      </c>
      <c r="B59" s="32" t="s">
        <v>249</v>
      </c>
      <c r="C59" s="101" t="s">
        <v>251</v>
      </c>
      <c r="D59" s="101" t="s">
        <v>263</v>
      </c>
      <c r="E59" s="32" t="s">
        <v>583</v>
      </c>
      <c r="F59" s="32" t="s">
        <v>250</v>
      </c>
      <c r="G59" s="100">
        <v>20000</v>
      </c>
    </row>
    <row r="60" spans="1:7" ht="56.25" outlineLevel="3">
      <c r="A60" s="101" t="s">
        <v>616</v>
      </c>
      <c r="B60" s="32" t="s">
        <v>249</v>
      </c>
      <c r="C60" s="101" t="s">
        <v>251</v>
      </c>
      <c r="D60" s="101" t="s">
        <v>263</v>
      </c>
      <c r="E60" s="32" t="s">
        <v>617</v>
      </c>
      <c r="F60" s="32" t="s">
        <v>250</v>
      </c>
      <c r="G60" s="100">
        <v>20000</v>
      </c>
    </row>
    <row r="61" spans="1:7" ht="37.5" outlineLevel="4">
      <c r="A61" s="101" t="s">
        <v>618</v>
      </c>
      <c r="B61" s="32" t="s">
        <v>249</v>
      </c>
      <c r="C61" s="101" t="s">
        <v>251</v>
      </c>
      <c r="D61" s="101" t="s">
        <v>263</v>
      </c>
      <c r="E61" s="32" t="s">
        <v>619</v>
      </c>
      <c r="F61" s="32" t="s">
        <v>250</v>
      </c>
      <c r="G61" s="100">
        <v>20000</v>
      </c>
    </row>
    <row r="62" spans="1:7" ht="24.75" customHeight="1" outlineLevel="5">
      <c r="A62" s="86" t="s">
        <v>620</v>
      </c>
      <c r="B62" s="92" t="s">
        <v>249</v>
      </c>
      <c r="C62" s="86" t="s">
        <v>251</v>
      </c>
      <c r="D62" s="86" t="s">
        <v>263</v>
      </c>
      <c r="E62" s="92" t="s">
        <v>619</v>
      </c>
      <c r="F62" s="92" t="s">
        <v>621</v>
      </c>
      <c r="G62" s="87">
        <v>20000</v>
      </c>
    </row>
    <row r="63" spans="1:7" ht="37.5" outlineLevel="2">
      <c r="A63" s="101" t="s">
        <v>576</v>
      </c>
      <c r="B63" s="32" t="s">
        <v>249</v>
      </c>
      <c r="C63" s="101" t="s">
        <v>251</v>
      </c>
      <c r="D63" s="101" t="s">
        <v>263</v>
      </c>
      <c r="E63" s="32" t="s">
        <v>577</v>
      </c>
      <c r="F63" s="32" t="s">
        <v>250</v>
      </c>
      <c r="G63" s="100">
        <v>836.32</v>
      </c>
    </row>
    <row r="64" spans="1:7" ht="150" outlineLevel="3">
      <c r="A64" s="101" t="s">
        <v>622</v>
      </c>
      <c r="B64" s="32" t="s">
        <v>249</v>
      </c>
      <c r="C64" s="101" t="s">
        <v>251</v>
      </c>
      <c r="D64" s="101" t="s">
        <v>263</v>
      </c>
      <c r="E64" s="32" t="s">
        <v>623</v>
      </c>
      <c r="F64" s="32" t="s">
        <v>250</v>
      </c>
      <c r="G64" s="100">
        <v>5.81</v>
      </c>
    </row>
    <row r="65" spans="1:7" ht="56.25" outlineLevel="5">
      <c r="A65" s="86" t="s">
        <v>580</v>
      </c>
      <c r="B65" s="92" t="s">
        <v>249</v>
      </c>
      <c r="C65" s="86" t="s">
        <v>251</v>
      </c>
      <c r="D65" s="86" t="s">
        <v>263</v>
      </c>
      <c r="E65" s="92" t="s">
        <v>623</v>
      </c>
      <c r="F65" s="92" t="s">
        <v>254</v>
      </c>
      <c r="G65" s="87">
        <v>4.37</v>
      </c>
    </row>
    <row r="66" spans="1:7" ht="56.25" outlineLevel="5">
      <c r="A66" s="86" t="s">
        <v>588</v>
      </c>
      <c r="B66" s="92" t="s">
        <v>249</v>
      </c>
      <c r="C66" s="86" t="s">
        <v>251</v>
      </c>
      <c r="D66" s="86" t="s">
        <v>263</v>
      </c>
      <c r="E66" s="92" t="s">
        <v>623</v>
      </c>
      <c r="F66" s="92" t="s">
        <v>258</v>
      </c>
      <c r="G66" s="87">
        <v>1.44</v>
      </c>
    </row>
    <row r="67" spans="1:7" ht="37.5" outlineLevel="3">
      <c r="A67" s="101" t="s">
        <v>265</v>
      </c>
      <c r="B67" s="32" t="s">
        <v>249</v>
      </c>
      <c r="C67" s="101" t="s">
        <v>251</v>
      </c>
      <c r="D67" s="101" t="s">
        <v>263</v>
      </c>
      <c r="E67" s="32" t="s">
        <v>624</v>
      </c>
      <c r="F67" s="32" t="s">
        <v>250</v>
      </c>
      <c r="G67" s="100">
        <v>830.51</v>
      </c>
    </row>
    <row r="68" spans="1:7" ht="56.25" outlineLevel="5">
      <c r="A68" s="86" t="s">
        <v>581</v>
      </c>
      <c r="B68" s="92" t="s">
        <v>249</v>
      </c>
      <c r="C68" s="86" t="s">
        <v>251</v>
      </c>
      <c r="D68" s="86" t="s">
        <v>263</v>
      </c>
      <c r="E68" s="92" t="s">
        <v>624</v>
      </c>
      <c r="F68" s="92" t="s">
        <v>255</v>
      </c>
      <c r="G68" s="87">
        <v>25.56</v>
      </c>
    </row>
    <row r="69" spans="1:7" ht="56.25" outlineLevel="5">
      <c r="A69" s="86" t="s">
        <v>588</v>
      </c>
      <c r="B69" s="92" t="s">
        <v>249</v>
      </c>
      <c r="C69" s="86" t="s">
        <v>251</v>
      </c>
      <c r="D69" s="86" t="s">
        <v>263</v>
      </c>
      <c r="E69" s="92" t="s">
        <v>624</v>
      </c>
      <c r="F69" s="92" t="s">
        <v>258</v>
      </c>
      <c r="G69" s="87">
        <v>339.95</v>
      </c>
    </row>
    <row r="70" spans="1:7" ht="150" outlineLevel="5">
      <c r="A70" s="86" t="s">
        <v>625</v>
      </c>
      <c r="B70" s="92" t="s">
        <v>249</v>
      </c>
      <c r="C70" s="86" t="s">
        <v>251</v>
      </c>
      <c r="D70" s="86" t="s">
        <v>263</v>
      </c>
      <c r="E70" s="92" t="s">
        <v>624</v>
      </c>
      <c r="F70" s="92" t="s">
        <v>626</v>
      </c>
      <c r="G70" s="87">
        <v>395</v>
      </c>
    </row>
    <row r="71" spans="1:7" ht="18.75" outlineLevel="5">
      <c r="A71" s="86" t="s">
        <v>372</v>
      </c>
      <c r="B71" s="92" t="s">
        <v>249</v>
      </c>
      <c r="C71" s="86" t="s">
        <v>251</v>
      </c>
      <c r="D71" s="86" t="s">
        <v>263</v>
      </c>
      <c r="E71" s="92" t="s">
        <v>624</v>
      </c>
      <c r="F71" s="92" t="s">
        <v>627</v>
      </c>
      <c r="G71" s="87">
        <v>70</v>
      </c>
    </row>
    <row r="72" spans="1:7" ht="18.75">
      <c r="A72" s="101" t="s">
        <v>628</v>
      </c>
      <c r="B72" s="32" t="s">
        <v>249</v>
      </c>
      <c r="C72" s="101" t="s">
        <v>253</v>
      </c>
      <c r="D72" s="101" t="s">
        <v>370</v>
      </c>
      <c r="E72" s="32" t="s">
        <v>250</v>
      </c>
      <c r="F72" s="32" t="s">
        <v>250</v>
      </c>
      <c r="G72" s="100">
        <v>495</v>
      </c>
    </row>
    <row r="73" spans="1:7" ht="37.5" outlineLevel="1">
      <c r="A73" s="101" t="s">
        <v>266</v>
      </c>
      <c r="B73" s="32" t="s">
        <v>249</v>
      </c>
      <c r="C73" s="101" t="s">
        <v>253</v>
      </c>
      <c r="D73" s="101" t="s">
        <v>267</v>
      </c>
      <c r="E73" s="32" t="s">
        <v>250</v>
      </c>
      <c r="F73" s="32" t="s">
        <v>250</v>
      </c>
      <c r="G73" s="100">
        <v>495</v>
      </c>
    </row>
    <row r="74" spans="1:7" ht="37.5" outlineLevel="2">
      <c r="A74" s="101" t="s">
        <v>629</v>
      </c>
      <c r="B74" s="32" t="s">
        <v>249</v>
      </c>
      <c r="C74" s="101" t="s">
        <v>253</v>
      </c>
      <c r="D74" s="101" t="s">
        <v>267</v>
      </c>
      <c r="E74" s="32" t="s">
        <v>630</v>
      </c>
      <c r="F74" s="32" t="s">
        <v>250</v>
      </c>
      <c r="G74" s="100">
        <v>495</v>
      </c>
    </row>
    <row r="75" spans="1:7" ht="56.25" outlineLevel="3">
      <c r="A75" s="101" t="s">
        <v>631</v>
      </c>
      <c r="B75" s="32" t="s">
        <v>249</v>
      </c>
      <c r="C75" s="101" t="s">
        <v>253</v>
      </c>
      <c r="D75" s="101" t="s">
        <v>267</v>
      </c>
      <c r="E75" s="32" t="s">
        <v>632</v>
      </c>
      <c r="F75" s="32" t="s">
        <v>250</v>
      </c>
      <c r="G75" s="100">
        <v>300</v>
      </c>
    </row>
    <row r="76" spans="1:7" ht="75" outlineLevel="4">
      <c r="A76" s="101" t="s">
        <v>633</v>
      </c>
      <c r="B76" s="32" t="s">
        <v>249</v>
      </c>
      <c r="C76" s="101" t="s">
        <v>253</v>
      </c>
      <c r="D76" s="101" t="s">
        <v>267</v>
      </c>
      <c r="E76" s="32" t="s">
        <v>634</v>
      </c>
      <c r="F76" s="32" t="s">
        <v>250</v>
      </c>
      <c r="G76" s="100">
        <v>300</v>
      </c>
    </row>
    <row r="77" spans="1:7" ht="32.25" customHeight="1" outlineLevel="5">
      <c r="A77" s="86" t="s">
        <v>635</v>
      </c>
      <c r="B77" s="92" t="s">
        <v>249</v>
      </c>
      <c r="C77" s="86" t="s">
        <v>253</v>
      </c>
      <c r="D77" s="86" t="s">
        <v>267</v>
      </c>
      <c r="E77" s="92" t="s">
        <v>634</v>
      </c>
      <c r="F77" s="92" t="s">
        <v>268</v>
      </c>
      <c r="G77" s="87">
        <v>300</v>
      </c>
    </row>
    <row r="78" spans="1:7" ht="56.25" outlineLevel="3">
      <c r="A78" s="101" t="s">
        <v>636</v>
      </c>
      <c r="B78" s="32" t="s">
        <v>249</v>
      </c>
      <c r="C78" s="101" t="s">
        <v>253</v>
      </c>
      <c r="D78" s="101" t="s">
        <v>267</v>
      </c>
      <c r="E78" s="32" t="s">
        <v>637</v>
      </c>
      <c r="F78" s="32" t="s">
        <v>250</v>
      </c>
      <c r="G78" s="100">
        <v>195</v>
      </c>
    </row>
    <row r="79" spans="1:7" ht="93.75" outlineLevel="4">
      <c r="A79" s="101" t="s">
        <v>638</v>
      </c>
      <c r="B79" s="32" t="s">
        <v>249</v>
      </c>
      <c r="C79" s="101" t="s">
        <v>253</v>
      </c>
      <c r="D79" s="101" t="s">
        <v>267</v>
      </c>
      <c r="E79" s="32" t="s">
        <v>639</v>
      </c>
      <c r="F79" s="32" t="s">
        <v>250</v>
      </c>
      <c r="G79" s="100">
        <v>195</v>
      </c>
    </row>
    <row r="80" spans="1:7" ht="75" outlineLevel="5">
      <c r="A80" s="86" t="s">
        <v>635</v>
      </c>
      <c r="B80" s="92" t="s">
        <v>249</v>
      </c>
      <c r="C80" s="86" t="s">
        <v>253</v>
      </c>
      <c r="D80" s="86" t="s">
        <v>267</v>
      </c>
      <c r="E80" s="92" t="s">
        <v>639</v>
      </c>
      <c r="F80" s="92" t="s">
        <v>268</v>
      </c>
      <c r="G80" s="87">
        <v>195</v>
      </c>
    </row>
    <row r="81" spans="1:7" ht="18.75">
      <c r="A81" s="101" t="s">
        <v>374</v>
      </c>
      <c r="B81" s="32" t="s">
        <v>249</v>
      </c>
      <c r="C81" s="101" t="s">
        <v>269</v>
      </c>
      <c r="D81" s="101" t="s">
        <v>370</v>
      </c>
      <c r="E81" s="32" t="s">
        <v>250</v>
      </c>
      <c r="F81" s="32" t="s">
        <v>250</v>
      </c>
      <c r="G81" s="100">
        <v>180</v>
      </c>
    </row>
    <row r="82" spans="1:7" ht="18.75" outlineLevel="1">
      <c r="A82" s="101" t="s">
        <v>319</v>
      </c>
      <c r="B82" s="32" t="s">
        <v>249</v>
      </c>
      <c r="C82" s="101" t="s">
        <v>269</v>
      </c>
      <c r="D82" s="101" t="s">
        <v>275</v>
      </c>
      <c r="E82" s="32" t="s">
        <v>250</v>
      </c>
      <c r="F82" s="32" t="s">
        <v>250</v>
      </c>
      <c r="G82" s="100">
        <v>180</v>
      </c>
    </row>
    <row r="83" spans="1:7" ht="56.25" outlineLevel="2">
      <c r="A83" s="101" t="s">
        <v>640</v>
      </c>
      <c r="B83" s="32" t="s">
        <v>249</v>
      </c>
      <c r="C83" s="101" t="s">
        <v>269</v>
      </c>
      <c r="D83" s="101" t="s">
        <v>275</v>
      </c>
      <c r="E83" s="32" t="s">
        <v>641</v>
      </c>
      <c r="F83" s="32" t="s">
        <v>250</v>
      </c>
      <c r="G83" s="100">
        <v>180</v>
      </c>
    </row>
    <row r="84" spans="1:7" ht="37.5" outlineLevel="3">
      <c r="A84" s="101" t="s">
        <v>642</v>
      </c>
      <c r="B84" s="32" t="s">
        <v>249</v>
      </c>
      <c r="C84" s="101" t="s">
        <v>269</v>
      </c>
      <c r="D84" s="101" t="s">
        <v>275</v>
      </c>
      <c r="E84" s="32" t="s">
        <v>643</v>
      </c>
      <c r="F84" s="32" t="s">
        <v>250</v>
      </c>
      <c r="G84" s="100">
        <v>180</v>
      </c>
    </row>
    <row r="85" spans="1:7" ht="75" outlineLevel="4">
      <c r="A85" s="101" t="s">
        <v>644</v>
      </c>
      <c r="B85" s="32" t="s">
        <v>249</v>
      </c>
      <c r="C85" s="101" t="s">
        <v>269</v>
      </c>
      <c r="D85" s="101" t="s">
        <v>275</v>
      </c>
      <c r="E85" s="32" t="s">
        <v>645</v>
      </c>
      <c r="F85" s="32" t="s">
        <v>250</v>
      </c>
      <c r="G85" s="100">
        <v>180</v>
      </c>
    </row>
    <row r="86" spans="1:7" ht="56.25" outlineLevel="5">
      <c r="A86" s="86" t="s">
        <v>588</v>
      </c>
      <c r="B86" s="92" t="s">
        <v>249</v>
      </c>
      <c r="C86" s="86" t="s">
        <v>269</v>
      </c>
      <c r="D86" s="86" t="s">
        <v>275</v>
      </c>
      <c r="E86" s="92" t="s">
        <v>645</v>
      </c>
      <c r="F86" s="92" t="s">
        <v>258</v>
      </c>
      <c r="G86" s="87">
        <v>180</v>
      </c>
    </row>
    <row r="87" spans="1:7" ht="18.75">
      <c r="A87" s="101" t="s">
        <v>375</v>
      </c>
      <c r="B87" s="32" t="s">
        <v>249</v>
      </c>
      <c r="C87" s="101" t="s">
        <v>271</v>
      </c>
      <c r="D87" s="101" t="s">
        <v>370</v>
      </c>
      <c r="E87" s="32" t="s">
        <v>250</v>
      </c>
      <c r="F87" s="32" t="s">
        <v>250</v>
      </c>
      <c r="G87" s="100">
        <v>4175.45</v>
      </c>
    </row>
    <row r="88" spans="1:7" ht="18.75" outlineLevel="1">
      <c r="A88" s="101" t="s">
        <v>272</v>
      </c>
      <c r="B88" s="32" t="s">
        <v>249</v>
      </c>
      <c r="C88" s="101" t="s">
        <v>271</v>
      </c>
      <c r="D88" s="101" t="s">
        <v>251</v>
      </c>
      <c r="E88" s="32" t="s">
        <v>250</v>
      </c>
      <c r="F88" s="32" t="s">
        <v>250</v>
      </c>
      <c r="G88" s="100">
        <v>3527</v>
      </c>
    </row>
    <row r="89" spans="1:7" ht="37.5" outlineLevel="2">
      <c r="A89" s="101" t="s">
        <v>576</v>
      </c>
      <c r="B89" s="32" t="s">
        <v>249</v>
      </c>
      <c r="C89" s="101" t="s">
        <v>271</v>
      </c>
      <c r="D89" s="101" t="s">
        <v>251</v>
      </c>
      <c r="E89" s="32" t="s">
        <v>577</v>
      </c>
      <c r="F89" s="32" t="s">
        <v>250</v>
      </c>
      <c r="G89" s="100">
        <v>3527</v>
      </c>
    </row>
    <row r="90" spans="1:7" ht="37.5" outlineLevel="3">
      <c r="A90" s="101" t="s">
        <v>265</v>
      </c>
      <c r="B90" s="32" t="s">
        <v>249</v>
      </c>
      <c r="C90" s="101" t="s">
        <v>271</v>
      </c>
      <c r="D90" s="101" t="s">
        <v>251</v>
      </c>
      <c r="E90" s="32" t="s">
        <v>624</v>
      </c>
      <c r="F90" s="32" t="s">
        <v>250</v>
      </c>
      <c r="G90" s="100">
        <v>3527</v>
      </c>
    </row>
    <row r="91" spans="1:7" ht="18.75" outlineLevel="5">
      <c r="A91" s="86" t="s">
        <v>646</v>
      </c>
      <c r="B91" s="92" t="s">
        <v>249</v>
      </c>
      <c r="C91" s="86" t="s">
        <v>271</v>
      </c>
      <c r="D91" s="86" t="s">
        <v>251</v>
      </c>
      <c r="E91" s="92" t="s">
        <v>624</v>
      </c>
      <c r="F91" s="92" t="s">
        <v>273</v>
      </c>
      <c r="G91" s="87">
        <v>3527</v>
      </c>
    </row>
    <row r="92" spans="1:7" ht="18.75" outlineLevel="1">
      <c r="A92" s="101" t="s">
        <v>274</v>
      </c>
      <c r="B92" s="32" t="s">
        <v>249</v>
      </c>
      <c r="C92" s="101" t="s">
        <v>271</v>
      </c>
      <c r="D92" s="101" t="s">
        <v>275</v>
      </c>
      <c r="E92" s="32" t="s">
        <v>250</v>
      </c>
      <c r="F92" s="32" t="s">
        <v>250</v>
      </c>
      <c r="G92" s="100">
        <v>33</v>
      </c>
    </row>
    <row r="93" spans="1:7" ht="37.5" outlineLevel="2">
      <c r="A93" s="101" t="s">
        <v>647</v>
      </c>
      <c r="B93" s="32" t="s">
        <v>249</v>
      </c>
      <c r="C93" s="101" t="s">
        <v>271</v>
      </c>
      <c r="D93" s="101" t="s">
        <v>275</v>
      </c>
      <c r="E93" s="32" t="s">
        <v>264</v>
      </c>
      <c r="F93" s="32" t="s">
        <v>250</v>
      </c>
      <c r="G93" s="100">
        <v>33</v>
      </c>
    </row>
    <row r="94" spans="1:7" ht="75" outlineLevel="3">
      <c r="A94" s="101" t="s">
        <v>648</v>
      </c>
      <c r="B94" s="32" t="s">
        <v>249</v>
      </c>
      <c r="C94" s="101" t="s">
        <v>271</v>
      </c>
      <c r="D94" s="101" t="s">
        <v>275</v>
      </c>
      <c r="E94" s="32" t="s">
        <v>649</v>
      </c>
      <c r="F94" s="32" t="s">
        <v>250</v>
      </c>
      <c r="G94" s="100">
        <v>33</v>
      </c>
    </row>
    <row r="95" spans="1:7" ht="93.75" outlineLevel="4">
      <c r="A95" s="101" t="s">
        <v>650</v>
      </c>
      <c r="B95" s="32" t="s">
        <v>249</v>
      </c>
      <c r="C95" s="101" t="s">
        <v>271</v>
      </c>
      <c r="D95" s="101" t="s">
        <v>275</v>
      </c>
      <c r="E95" s="32" t="s">
        <v>651</v>
      </c>
      <c r="F95" s="32" t="s">
        <v>250</v>
      </c>
      <c r="G95" s="100">
        <v>33</v>
      </c>
    </row>
    <row r="96" spans="1:7" ht="18.75" outlineLevel="5">
      <c r="A96" s="86" t="s">
        <v>276</v>
      </c>
      <c r="B96" s="92" t="s">
        <v>249</v>
      </c>
      <c r="C96" s="86" t="s">
        <v>271</v>
      </c>
      <c r="D96" s="86" t="s">
        <v>275</v>
      </c>
      <c r="E96" s="92" t="s">
        <v>651</v>
      </c>
      <c r="F96" s="92" t="s">
        <v>277</v>
      </c>
      <c r="G96" s="87">
        <v>33</v>
      </c>
    </row>
    <row r="97" spans="1:7" ht="37.5" outlineLevel="1">
      <c r="A97" s="101" t="s">
        <v>278</v>
      </c>
      <c r="B97" s="32" t="s">
        <v>249</v>
      </c>
      <c r="C97" s="101" t="s">
        <v>271</v>
      </c>
      <c r="D97" s="101" t="s">
        <v>279</v>
      </c>
      <c r="E97" s="32" t="s">
        <v>250</v>
      </c>
      <c r="F97" s="32" t="s">
        <v>250</v>
      </c>
      <c r="G97" s="100">
        <v>615.46</v>
      </c>
    </row>
    <row r="98" spans="1:7" ht="37.5" outlineLevel="2">
      <c r="A98" s="101" t="s">
        <v>647</v>
      </c>
      <c r="B98" s="32" t="s">
        <v>249</v>
      </c>
      <c r="C98" s="101" t="s">
        <v>271</v>
      </c>
      <c r="D98" s="101" t="s">
        <v>279</v>
      </c>
      <c r="E98" s="32" t="s">
        <v>264</v>
      </c>
      <c r="F98" s="32" t="s">
        <v>250</v>
      </c>
      <c r="G98" s="100">
        <v>615.46</v>
      </c>
    </row>
    <row r="99" spans="1:7" ht="75" outlineLevel="3">
      <c r="A99" s="101" t="s">
        <v>648</v>
      </c>
      <c r="B99" s="32" t="s">
        <v>249</v>
      </c>
      <c r="C99" s="101" t="s">
        <v>271</v>
      </c>
      <c r="D99" s="101" t="s">
        <v>279</v>
      </c>
      <c r="E99" s="32" t="s">
        <v>649</v>
      </c>
      <c r="F99" s="32" t="s">
        <v>250</v>
      </c>
      <c r="G99" s="100">
        <v>615.46</v>
      </c>
    </row>
    <row r="100" spans="1:7" ht="56.25" outlineLevel="4">
      <c r="A100" s="101" t="s">
        <v>652</v>
      </c>
      <c r="B100" s="32" t="s">
        <v>249</v>
      </c>
      <c r="C100" s="101" t="s">
        <v>271</v>
      </c>
      <c r="D100" s="101" t="s">
        <v>279</v>
      </c>
      <c r="E100" s="32" t="s">
        <v>653</v>
      </c>
      <c r="F100" s="32" t="s">
        <v>250</v>
      </c>
      <c r="G100" s="100">
        <v>260</v>
      </c>
    </row>
    <row r="101" spans="1:7" ht="75" outlineLevel="5">
      <c r="A101" s="86" t="s">
        <v>635</v>
      </c>
      <c r="B101" s="92" t="s">
        <v>249</v>
      </c>
      <c r="C101" s="86" t="s">
        <v>271</v>
      </c>
      <c r="D101" s="86" t="s">
        <v>279</v>
      </c>
      <c r="E101" s="92" t="s">
        <v>653</v>
      </c>
      <c r="F101" s="92" t="s">
        <v>268</v>
      </c>
      <c r="G101" s="87">
        <v>260</v>
      </c>
    </row>
    <row r="102" spans="1:7" ht="37.5" outlineLevel="4">
      <c r="A102" s="101" t="s">
        <v>654</v>
      </c>
      <c r="B102" s="32" t="s">
        <v>249</v>
      </c>
      <c r="C102" s="101" t="s">
        <v>271</v>
      </c>
      <c r="D102" s="101" t="s">
        <v>279</v>
      </c>
      <c r="E102" s="32" t="s">
        <v>655</v>
      </c>
      <c r="F102" s="32" t="s">
        <v>250</v>
      </c>
      <c r="G102" s="100">
        <v>355.46</v>
      </c>
    </row>
    <row r="103" spans="1:7" ht="75" outlineLevel="5">
      <c r="A103" s="86" t="s">
        <v>635</v>
      </c>
      <c r="B103" s="92" t="s">
        <v>249</v>
      </c>
      <c r="C103" s="86" t="s">
        <v>271</v>
      </c>
      <c r="D103" s="86" t="s">
        <v>279</v>
      </c>
      <c r="E103" s="92" t="s">
        <v>655</v>
      </c>
      <c r="F103" s="92" t="s">
        <v>268</v>
      </c>
      <c r="G103" s="87">
        <v>355.46</v>
      </c>
    </row>
    <row r="104" spans="1:7" ht="18.75">
      <c r="A104" s="101" t="s">
        <v>378</v>
      </c>
      <c r="B104" s="32" t="s">
        <v>249</v>
      </c>
      <c r="C104" s="101" t="s">
        <v>295</v>
      </c>
      <c r="D104" s="101" t="s">
        <v>370</v>
      </c>
      <c r="E104" s="32" t="s">
        <v>250</v>
      </c>
      <c r="F104" s="32" t="s">
        <v>250</v>
      </c>
      <c r="G104" s="100">
        <v>257.28</v>
      </c>
    </row>
    <row r="105" spans="1:7" ht="18.75" outlineLevel="1">
      <c r="A105" s="101" t="s">
        <v>656</v>
      </c>
      <c r="B105" s="32" t="s">
        <v>249</v>
      </c>
      <c r="C105" s="101" t="s">
        <v>295</v>
      </c>
      <c r="D105" s="101" t="s">
        <v>286</v>
      </c>
      <c r="E105" s="32" t="s">
        <v>250</v>
      </c>
      <c r="F105" s="32" t="s">
        <v>250</v>
      </c>
      <c r="G105" s="100">
        <v>36</v>
      </c>
    </row>
    <row r="106" spans="1:7" ht="56.25" outlineLevel="2">
      <c r="A106" s="101" t="s">
        <v>657</v>
      </c>
      <c r="B106" s="32" t="s">
        <v>249</v>
      </c>
      <c r="C106" s="101" t="s">
        <v>295</v>
      </c>
      <c r="D106" s="101" t="s">
        <v>286</v>
      </c>
      <c r="E106" s="32" t="s">
        <v>658</v>
      </c>
      <c r="F106" s="32" t="s">
        <v>250</v>
      </c>
      <c r="G106" s="100">
        <v>36</v>
      </c>
    </row>
    <row r="107" spans="1:7" ht="37.5" outlineLevel="3">
      <c r="A107" s="101" t="s">
        <v>659</v>
      </c>
      <c r="B107" s="32" t="s">
        <v>249</v>
      </c>
      <c r="C107" s="101" t="s">
        <v>295</v>
      </c>
      <c r="D107" s="101" t="s">
        <v>286</v>
      </c>
      <c r="E107" s="32" t="s">
        <v>660</v>
      </c>
      <c r="F107" s="32" t="s">
        <v>250</v>
      </c>
      <c r="G107" s="100">
        <v>36</v>
      </c>
    </row>
    <row r="108" spans="1:7" ht="93.75" outlineLevel="4">
      <c r="A108" s="101" t="s">
        <v>661</v>
      </c>
      <c r="B108" s="32" t="s">
        <v>249</v>
      </c>
      <c r="C108" s="101" t="s">
        <v>295</v>
      </c>
      <c r="D108" s="101" t="s">
        <v>286</v>
      </c>
      <c r="E108" s="32" t="s">
        <v>662</v>
      </c>
      <c r="F108" s="32" t="s">
        <v>250</v>
      </c>
      <c r="G108" s="100">
        <v>36</v>
      </c>
    </row>
    <row r="109" spans="1:7" ht="56.25" outlineLevel="5">
      <c r="A109" s="86" t="s">
        <v>588</v>
      </c>
      <c r="B109" s="92" t="s">
        <v>249</v>
      </c>
      <c r="C109" s="86" t="s">
        <v>295</v>
      </c>
      <c r="D109" s="86" t="s">
        <v>286</v>
      </c>
      <c r="E109" s="92" t="s">
        <v>662</v>
      </c>
      <c r="F109" s="92" t="s">
        <v>258</v>
      </c>
      <c r="G109" s="87">
        <v>36</v>
      </c>
    </row>
    <row r="110" spans="1:7" ht="18.75" outlineLevel="1">
      <c r="A110" s="101" t="s">
        <v>663</v>
      </c>
      <c r="B110" s="32" t="s">
        <v>249</v>
      </c>
      <c r="C110" s="101" t="s">
        <v>295</v>
      </c>
      <c r="D110" s="101" t="s">
        <v>275</v>
      </c>
      <c r="E110" s="32" t="s">
        <v>250</v>
      </c>
      <c r="F110" s="32" t="s">
        <v>250</v>
      </c>
      <c r="G110" s="100">
        <v>221.28</v>
      </c>
    </row>
    <row r="111" spans="1:7" ht="56.25" outlineLevel="2">
      <c r="A111" s="101" t="s">
        <v>657</v>
      </c>
      <c r="B111" s="32" t="s">
        <v>249</v>
      </c>
      <c r="C111" s="101" t="s">
        <v>295</v>
      </c>
      <c r="D111" s="101" t="s">
        <v>275</v>
      </c>
      <c r="E111" s="32" t="s">
        <v>658</v>
      </c>
      <c r="F111" s="32" t="s">
        <v>250</v>
      </c>
      <c r="G111" s="100">
        <v>221.28</v>
      </c>
    </row>
    <row r="112" spans="1:7" ht="37.5" outlineLevel="3">
      <c r="A112" s="101" t="s">
        <v>664</v>
      </c>
      <c r="B112" s="32" t="s">
        <v>249</v>
      </c>
      <c r="C112" s="101" t="s">
        <v>295</v>
      </c>
      <c r="D112" s="101" t="s">
        <v>275</v>
      </c>
      <c r="E112" s="32" t="s">
        <v>665</v>
      </c>
      <c r="F112" s="32" t="s">
        <v>250</v>
      </c>
      <c r="G112" s="100">
        <v>221.28</v>
      </c>
    </row>
    <row r="113" spans="1:7" ht="56.25" outlineLevel="4">
      <c r="A113" s="101" t="s">
        <v>666</v>
      </c>
      <c r="B113" s="32" t="s">
        <v>249</v>
      </c>
      <c r="C113" s="101" t="s">
        <v>295</v>
      </c>
      <c r="D113" s="101" t="s">
        <v>275</v>
      </c>
      <c r="E113" s="32" t="s">
        <v>667</v>
      </c>
      <c r="F113" s="32" t="s">
        <v>250</v>
      </c>
      <c r="G113" s="100">
        <v>221.28</v>
      </c>
    </row>
    <row r="114" spans="1:7" ht="56.25" outlineLevel="5">
      <c r="A114" s="86" t="s">
        <v>581</v>
      </c>
      <c r="B114" s="92" t="s">
        <v>249</v>
      </c>
      <c r="C114" s="86" t="s">
        <v>295</v>
      </c>
      <c r="D114" s="86" t="s">
        <v>275</v>
      </c>
      <c r="E114" s="92" t="s">
        <v>667</v>
      </c>
      <c r="F114" s="92" t="s">
        <v>255</v>
      </c>
      <c r="G114" s="87">
        <v>6.31</v>
      </c>
    </row>
    <row r="115" spans="1:7" ht="56.25" outlineLevel="5">
      <c r="A115" s="86" t="s">
        <v>588</v>
      </c>
      <c r="B115" s="92" t="s">
        <v>249</v>
      </c>
      <c r="C115" s="86" t="s">
        <v>295</v>
      </c>
      <c r="D115" s="86" t="s">
        <v>275</v>
      </c>
      <c r="E115" s="92" t="s">
        <v>667</v>
      </c>
      <c r="F115" s="92" t="s">
        <v>258</v>
      </c>
      <c r="G115" s="87">
        <v>13.02</v>
      </c>
    </row>
    <row r="116" spans="1:7" ht="18.75" outlineLevel="5">
      <c r="A116" s="86" t="s">
        <v>276</v>
      </c>
      <c r="B116" s="92" t="s">
        <v>249</v>
      </c>
      <c r="C116" s="86" t="s">
        <v>295</v>
      </c>
      <c r="D116" s="86" t="s">
        <v>275</v>
      </c>
      <c r="E116" s="92" t="s">
        <v>667</v>
      </c>
      <c r="F116" s="92" t="s">
        <v>277</v>
      </c>
      <c r="G116" s="87">
        <v>201.96</v>
      </c>
    </row>
    <row r="117" spans="1:7" ht="18.75">
      <c r="A117" s="101" t="s">
        <v>379</v>
      </c>
      <c r="B117" s="32" t="s">
        <v>249</v>
      </c>
      <c r="C117" s="101" t="s">
        <v>267</v>
      </c>
      <c r="D117" s="101" t="s">
        <v>370</v>
      </c>
      <c r="E117" s="32" t="s">
        <v>250</v>
      </c>
      <c r="F117" s="32" t="s">
        <v>250</v>
      </c>
      <c r="G117" s="100">
        <f>G118</f>
        <v>238.38</v>
      </c>
    </row>
    <row r="118" spans="1:7" ht="18.75" outlineLevel="1">
      <c r="A118" s="101" t="s">
        <v>297</v>
      </c>
      <c r="B118" s="32" t="s">
        <v>249</v>
      </c>
      <c r="C118" s="101" t="s">
        <v>267</v>
      </c>
      <c r="D118" s="101" t="s">
        <v>286</v>
      </c>
      <c r="E118" s="32" t="s">
        <v>250</v>
      </c>
      <c r="F118" s="32" t="s">
        <v>250</v>
      </c>
      <c r="G118" s="100">
        <f>G119</f>
        <v>238.38</v>
      </c>
    </row>
    <row r="119" spans="1:7" ht="37.5" outlineLevel="2">
      <c r="A119" s="101" t="s">
        <v>576</v>
      </c>
      <c r="B119" s="32" t="s">
        <v>249</v>
      </c>
      <c r="C119" s="101" t="s">
        <v>267</v>
      </c>
      <c r="D119" s="101" t="s">
        <v>286</v>
      </c>
      <c r="E119" s="32" t="s">
        <v>577</v>
      </c>
      <c r="F119" s="32" t="s">
        <v>250</v>
      </c>
      <c r="G119" s="100">
        <f>G120</f>
        <v>238.38</v>
      </c>
    </row>
    <row r="120" spans="1:7" ht="37.5" outlineLevel="3">
      <c r="A120" s="101" t="s">
        <v>265</v>
      </c>
      <c r="B120" s="32" t="s">
        <v>249</v>
      </c>
      <c r="C120" s="101" t="s">
        <v>267</v>
      </c>
      <c r="D120" s="101" t="s">
        <v>286</v>
      </c>
      <c r="E120" s="32" t="s">
        <v>624</v>
      </c>
      <c r="F120" s="32" t="s">
        <v>250</v>
      </c>
      <c r="G120" s="100">
        <f>G121</f>
        <v>238.38</v>
      </c>
    </row>
    <row r="121" spans="1:7" ht="37.5" outlineLevel="5">
      <c r="A121" s="86" t="s">
        <v>289</v>
      </c>
      <c r="B121" s="92" t="s">
        <v>249</v>
      </c>
      <c r="C121" s="86" t="s">
        <v>267</v>
      </c>
      <c r="D121" s="86" t="s">
        <v>286</v>
      </c>
      <c r="E121" s="92" t="s">
        <v>624</v>
      </c>
      <c r="F121" s="92" t="s">
        <v>290</v>
      </c>
      <c r="G121" s="87">
        <v>238.38</v>
      </c>
    </row>
    <row r="122" spans="1:7" ht="56.25">
      <c r="A122" s="138" t="s">
        <v>449</v>
      </c>
      <c r="B122" s="34" t="s">
        <v>281</v>
      </c>
      <c r="C122" s="33"/>
      <c r="D122" s="33"/>
      <c r="E122" s="34"/>
      <c r="F122" s="34"/>
      <c r="G122" s="136">
        <f>G123+G129+G143</f>
        <v>67934.65</v>
      </c>
    </row>
    <row r="123" spans="1:7" ht="18.75">
      <c r="A123" s="101" t="s">
        <v>668</v>
      </c>
      <c r="B123" s="32" t="s">
        <v>281</v>
      </c>
      <c r="C123" s="101" t="s">
        <v>253</v>
      </c>
      <c r="D123" s="101" t="s">
        <v>370</v>
      </c>
      <c r="E123" s="32" t="s">
        <v>250</v>
      </c>
      <c r="F123" s="32" t="s">
        <v>250</v>
      </c>
      <c r="G123" s="100">
        <v>32</v>
      </c>
    </row>
    <row r="124" spans="1:7" ht="37.5" outlineLevel="1">
      <c r="A124" s="101" t="s">
        <v>266</v>
      </c>
      <c r="B124" s="32" t="s">
        <v>281</v>
      </c>
      <c r="C124" s="101" t="s">
        <v>253</v>
      </c>
      <c r="D124" s="101" t="s">
        <v>267</v>
      </c>
      <c r="E124" s="32" t="s">
        <v>250</v>
      </c>
      <c r="F124" s="32" t="s">
        <v>250</v>
      </c>
      <c r="G124" s="100">
        <v>32</v>
      </c>
    </row>
    <row r="125" spans="1:7" ht="37.5" outlineLevel="2">
      <c r="A125" s="101" t="s">
        <v>629</v>
      </c>
      <c r="B125" s="32" t="s">
        <v>281</v>
      </c>
      <c r="C125" s="101" t="s">
        <v>253</v>
      </c>
      <c r="D125" s="101" t="s">
        <v>267</v>
      </c>
      <c r="E125" s="32" t="s">
        <v>630</v>
      </c>
      <c r="F125" s="32" t="s">
        <v>250</v>
      </c>
      <c r="G125" s="100">
        <v>32</v>
      </c>
    </row>
    <row r="126" spans="1:7" ht="56.25" outlineLevel="3">
      <c r="A126" s="101" t="s">
        <v>669</v>
      </c>
      <c r="B126" s="32" t="s">
        <v>281</v>
      </c>
      <c r="C126" s="101" t="s">
        <v>253</v>
      </c>
      <c r="D126" s="101" t="s">
        <v>267</v>
      </c>
      <c r="E126" s="32" t="s">
        <v>670</v>
      </c>
      <c r="F126" s="32" t="s">
        <v>250</v>
      </c>
      <c r="G126" s="100">
        <v>32</v>
      </c>
    </row>
    <row r="127" spans="1:7" ht="56.25" outlineLevel="4">
      <c r="A127" s="101" t="s">
        <v>671</v>
      </c>
      <c r="B127" s="32" t="s">
        <v>281</v>
      </c>
      <c r="C127" s="101" t="s">
        <v>253</v>
      </c>
      <c r="D127" s="101" t="s">
        <v>267</v>
      </c>
      <c r="E127" s="32" t="s">
        <v>672</v>
      </c>
      <c r="F127" s="32" t="s">
        <v>250</v>
      </c>
      <c r="G127" s="100">
        <v>32</v>
      </c>
    </row>
    <row r="128" spans="1:7" ht="37.5" outlineLevel="5">
      <c r="A128" s="86" t="s">
        <v>289</v>
      </c>
      <c r="B128" s="92" t="s">
        <v>281</v>
      </c>
      <c r="C128" s="86" t="s">
        <v>253</v>
      </c>
      <c r="D128" s="86" t="s">
        <v>267</v>
      </c>
      <c r="E128" s="92" t="s">
        <v>672</v>
      </c>
      <c r="F128" s="92" t="s">
        <v>290</v>
      </c>
      <c r="G128" s="87">
        <v>32</v>
      </c>
    </row>
    <row r="129" spans="1:7" ht="18.75">
      <c r="A129" s="101" t="s">
        <v>376</v>
      </c>
      <c r="B129" s="32" t="s">
        <v>281</v>
      </c>
      <c r="C129" s="101" t="s">
        <v>284</v>
      </c>
      <c r="D129" s="101" t="s">
        <v>370</v>
      </c>
      <c r="E129" s="32" t="s">
        <v>250</v>
      </c>
      <c r="F129" s="32" t="s">
        <v>250</v>
      </c>
      <c r="G129" s="100">
        <v>13667.54</v>
      </c>
    </row>
    <row r="130" spans="1:7" ht="18.75" outlineLevel="1">
      <c r="A130" s="101" t="s">
        <v>285</v>
      </c>
      <c r="B130" s="32" t="s">
        <v>281</v>
      </c>
      <c r="C130" s="101" t="s">
        <v>284</v>
      </c>
      <c r="D130" s="101" t="s">
        <v>286</v>
      </c>
      <c r="E130" s="32" t="s">
        <v>250</v>
      </c>
      <c r="F130" s="32" t="s">
        <v>250</v>
      </c>
      <c r="G130" s="100">
        <v>13667.54</v>
      </c>
    </row>
    <row r="131" spans="1:7" ht="56.25" outlineLevel="2">
      <c r="A131" s="101" t="s">
        <v>673</v>
      </c>
      <c r="B131" s="32" t="s">
        <v>281</v>
      </c>
      <c r="C131" s="101" t="s">
        <v>284</v>
      </c>
      <c r="D131" s="101" t="s">
        <v>286</v>
      </c>
      <c r="E131" s="32" t="s">
        <v>674</v>
      </c>
      <c r="F131" s="32" t="s">
        <v>250</v>
      </c>
      <c r="G131" s="100">
        <v>13667.54</v>
      </c>
    </row>
    <row r="132" spans="1:7" ht="37.5" outlineLevel="3">
      <c r="A132" s="101" t="s">
        <v>675</v>
      </c>
      <c r="B132" s="32" t="s">
        <v>281</v>
      </c>
      <c r="C132" s="101" t="s">
        <v>284</v>
      </c>
      <c r="D132" s="101" t="s">
        <v>286</v>
      </c>
      <c r="E132" s="32" t="s">
        <v>676</v>
      </c>
      <c r="F132" s="32" t="s">
        <v>250</v>
      </c>
      <c r="G132" s="100">
        <v>13667.54</v>
      </c>
    </row>
    <row r="133" spans="1:7" ht="37.5" outlineLevel="4">
      <c r="A133" s="101" t="s">
        <v>677</v>
      </c>
      <c r="B133" s="32" t="s">
        <v>281</v>
      </c>
      <c r="C133" s="101" t="s">
        <v>284</v>
      </c>
      <c r="D133" s="101" t="s">
        <v>286</v>
      </c>
      <c r="E133" s="32" t="s">
        <v>678</v>
      </c>
      <c r="F133" s="32" t="s">
        <v>250</v>
      </c>
      <c r="G133" s="100">
        <v>2796.83</v>
      </c>
    </row>
    <row r="134" spans="1:7" ht="37.5" outlineLevel="5">
      <c r="A134" s="86" t="s">
        <v>289</v>
      </c>
      <c r="B134" s="92" t="s">
        <v>281</v>
      </c>
      <c r="C134" s="86" t="s">
        <v>284</v>
      </c>
      <c r="D134" s="86" t="s">
        <v>286</v>
      </c>
      <c r="E134" s="92" t="s">
        <v>678</v>
      </c>
      <c r="F134" s="92" t="s">
        <v>290</v>
      </c>
      <c r="G134" s="87">
        <v>2796.83</v>
      </c>
    </row>
    <row r="135" spans="1:7" ht="37.5" outlineLevel="4">
      <c r="A135" s="101" t="s">
        <v>679</v>
      </c>
      <c r="B135" s="32" t="s">
        <v>281</v>
      </c>
      <c r="C135" s="101" t="s">
        <v>284</v>
      </c>
      <c r="D135" s="101" t="s">
        <v>286</v>
      </c>
      <c r="E135" s="32" t="s">
        <v>680</v>
      </c>
      <c r="F135" s="32" t="s">
        <v>250</v>
      </c>
      <c r="G135" s="100">
        <v>110.17</v>
      </c>
    </row>
    <row r="136" spans="1:7" ht="37.5" outlineLevel="5">
      <c r="A136" s="86" t="s">
        <v>289</v>
      </c>
      <c r="B136" s="92" t="s">
        <v>281</v>
      </c>
      <c r="C136" s="86" t="s">
        <v>284</v>
      </c>
      <c r="D136" s="86" t="s">
        <v>286</v>
      </c>
      <c r="E136" s="92" t="s">
        <v>680</v>
      </c>
      <c r="F136" s="92" t="s">
        <v>290</v>
      </c>
      <c r="G136" s="87">
        <v>110.17</v>
      </c>
    </row>
    <row r="137" spans="1:7" ht="37.5" outlineLevel="4">
      <c r="A137" s="101" t="s">
        <v>681</v>
      </c>
      <c r="B137" s="32" t="s">
        <v>281</v>
      </c>
      <c r="C137" s="101" t="s">
        <v>284</v>
      </c>
      <c r="D137" s="101" t="s">
        <v>286</v>
      </c>
      <c r="E137" s="32" t="s">
        <v>682</v>
      </c>
      <c r="F137" s="32" t="s">
        <v>250</v>
      </c>
      <c r="G137" s="100">
        <v>10478.75</v>
      </c>
    </row>
    <row r="138" spans="1:7" ht="93.75" outlineLevel="5">
      <c r="A138" s="86" t="s">
        <v>683</v>
      </c>
      <c r="B138" s="92" t="s">
        <v>281</v>
      </c>
      <c r="C138" s="86" t="s">
        <v>284</v>
      </c>
      <c r="D138" s="86" t="s">
        <v>286</v>
      </c>
      <c r="E138" s="92" t="s">
        <v>682</v>
      </c>
      <c r="F138" s="92" t="s">
        <v>288</v>
      </c>
      <c r="G138" s="87">
        <v>10478.75</v>
      </c>
    </row>
    <row r="139" spans="1:7" ht="75" outlineLevel="4">
      <c r="A139" s="101" t="s">
        <v>684</v>
      </c>
      <c r="B139" s="32" t="s">
        <v>281</v>
      </c>
      <c r="C139" s="101" t="s">
        <v>284</v>
      </c>
      <c r="D139" s="101" t="s">
        <v>286</v>
      </c>
      <c r="E139" s="32" t="s">
        <v>685</v>
      </c>
      <c r="F139" s="32" t="s">
        <v>250</v>
      </c>
      <c r="G139" s="100">
        <v>181.5</v>
      </c>
    </row>
    <row r="140" spans="1:7" ht="37.5" outlineLevel="5">
      <c r="A140" s="86" t="s">
        <v>289</v>
      </c>
      <c r="B140" s="92" t="s">
        <v>281</v>
      </c>
      <c r="C140" s="86" t="s">
        <v>284</v>
      </c>
      <c r="D140" s="86" t="s">
        <v>286</v>
      </c>
      <c r="E140" s="92" t="s">
        <v>685</v>
      </c>
      <c r="F140" s="92" t="s">
        <v>290</v>
      </c>
      <c r="G140" s="87">
        <v>181.5</v>
      </c>
    </row>
    <row r="141" spans="1:7" ht="93.75" outlineLevel="4">
      <c r="A141" s="101" t="s">
        <v>686</v>
      </c>
      <c r="B141" s="32" t="s">
        <v>281</v>
      </c>
      <c r="C141" s="101" t="s">
        <v>284</v>
      </c>
      <c r="D141" s="101" t="s">
        <v>286</v>
      </c>
      <c r="E141" s="32" t="s">
        <v>687</v>
      </c>
      <c r="F141" s="32" t="s">
        <v>250</v>
      </c>
      <c r="G141" s="100">
        <v>100.3</v>
      </c>
    </row>
    <row r="142" spans="1:7" ht="37.5" outlineLevel="5">
      <c r="A142" s="86" t="s">
        <v>289</v>
      </c>
      <c r="B142" s="92" t="s">
        <v>281</v>
      </c>
      <c r="C142" s="86" t="s">
        <v>284</v>
      </c>
      <c r="D142" s="86" t="s">
        <v>286</v>
      </c>
      <c r="E142" s="92" t="s">
        <v>687</v>
      </c>
      <c r="F142" s="92" t="s">
        <v>290</v>
      </c>
      <c r="G142" s="87">
        <v>100.3</v>
      </c>
    </row>
    <row r="143" spans="1:7" ht="18.75">
      <c r="A143" s="101" t="s">
        <v>377</v>
      </c>
      <c r="B143" s="32" t="s">
        <v>281</v>
      </c>
      <c r="C143" s="101" t="s">
        <v>291</v>
      </c>
      <c r="D143" s="101" t="s">
        <v>370</v>
      </c>
      <c r="E143" s="32" t="s">
        <v>250</v>
      </c>
      <c r="F143" s="32" t="s">
        <v>250</v>
      </c>
      <c r="G143" s="100">
        <v>54235.11</v>
      </c>
    </row>
    <row r="144" spans="1:7" ht="18.75" outlineLevel="1">
      <c r="A144" s="101" t="s">
        <v>377</v>
      </c>
      <c r="B144" s="32" t="s">
        <v>281</v>
      </c>
      <c r="C144" s="101" t="s">
        <v>291</v>
      </c>
      <c r="D144" s="101" t="s">
        <v>251</v>
      </c>
      <c r="E144" s="32" t="s">
        <v>250</v>
      </c>
      <c r="F144" s="32" t="s">
        <v>250</v>
      </c>
      <c r="G144" s="100">
        <v>43346</v>
      </c>
    </row>
    <row r="145" spans="1:7" ht="37.5" outlineLevel="2">
      <c r="A145" s="101" t="s">
        <v>629</v>
      </c>
      <c r="B145" s="32" t="s">
        <v>281</v>
      </c>
      <c r="C145" s="101" t="s">
        <v>291</v>
      </c>
      <c r="D145" s="101" t="s">
        <v>251</v>
      </c>
      <c r="E145" s="32" t="s">
        <v>630</v>
      </c>
      <c r="F145" s="32" t="s">
        <v>250</v>
      </c>
      <c r="G145" s="100">
        <v>245.3</v>
      </c>
    </row>
    <row r="146" spans="1:7" ht="56.25" outlineLevel="3">
      <c r="A146" s="101" t="s">
        <v>631</v>
      </c>
      <c r="B146" s="32" t="s">
        <v>281</v>
      </c>
      <c r="C146" s="101" t="s">
        <v>291</v>
      </c>
      <c r="D146" s="101" t="s">
        <v>251</v>
      </c>
      <c r="E146" s="32" t="s">
        <v>632</v>
      </c>
      <c r="F146" s="32" t="s">
        <v>250</v>
      </c>
      <c r="G146" s="100">
        <v>245.3</v>
      </c>
    </row>
    <row r="147" spans="1:7" ht="75" outlineLevel="4">
      <c r="A147" s="101" t="s">
        <v>688</v>
      </c>
      <c r="B147" s="32" t="s">
        <v>281</v>
      </c>
      <c r="C147" s="101" t="s">
        <v>291</v>
      </c>
      <c r="D147" s="101" t="s">
        <v>251</v>
      </c>
      <c r="E147" s="32" t="s">
        <v>689</v>
      </c>
      <c r="F147" s="32" t="s">
        <v>250</v>
      </c>
      <c r="G147" s="100">
        <v>126</v>
      </c>
    </row>
    <row r="148" spans="1:7" ht="37.5" outlineLevel="5">
      <c r="A148" s="86" t="s">
        <v>282</v>
      </c>
      <c r="B148" s="92" t="s">
        <v>281</v>
      </c>
      <c r="C148" s="86" t="s">
        <v>291</v>
      </c>
      <c r="D148" s="86" t="s">
        <v>251</v>
      </c>
      <c r="E148" s="92" t="s">
        <v>689</v>
      </c>
      <c r="F148" s="92" t="s">
        <v>283</v>
      </c>
      <c r="G148" s="87">
        <v>126</v>
      </c>
    </row>
    <row r="149" spans="1:7" ht="75" outlineLevel="4">
      <c r="A149" s="101" t="s">
        <v>688</v>
      </c>
      <c r="B149" s="32" t="s">
        <v>281</v>
      </c>
      <c r="C149" s="101" t="s">
        <v>291</v>
      </c>
      <c r="D149" s="101" t="s">
        <v>251</v>
      </c>
      <c r="E149" s="32" t="s">
        <v>690</v>
      </c>
      <c r="F149" s="32" t="s">
        <v>250</v>
      </c>
      <c r="G149" s="100">
        <v>119.3</v>
      </c>
    </row>
    <row r="150" spans="1:7" ht="37.5" outlineLevel="5">
      <c r="A150" s="86" t="s">
        <v>282</v>
      </c>
      <c r="B150" s="92" t="s">
        <v>281</v>
      </c>
      <c r="C150" s="86" t="s">
        <v>291</v>
      </c>
      <c r="D150" s="86" t="s">
        <v>251</v>
      </c>
      <c r="E150" s="92" t="s">
        <v>690</v>
      </c>
      <c r="F150" s="92" t="s">
        <v>283</v>
      </c>
      <c r="G150" s="87">
        <v>119.3</v>
      </c>
    </row>
    <row r="151" spans="1:7" ht="56.25" outlineLevel="2">
      <c r="A151" s="101" t="s">
        <v>673</v>
      </c>
      <c r="B151" s="32" t="s">
        <v>281</v>
      </c>
      <c r="C151" s="101" t="s">
        <v>291</v>
      </c>
      <c r="D151" s="101" t="s">
        <v>251</v>
      </c>
      <c r="E151" s="32" t="s">
        <v>674</v>
      </c>
      <c r="F151" s="32" t="s">
        <v>250</v>
      </c>
      <c r="G151" s="100">
        <v>42905.45</v>
      </c>
    </row>
    <row r="152" spans="1:7" ht="37.5" outlineLevel="3">
      <c r="A152" s="101" t="s">
        <v>691</v>
      </c>
      <c r="B152" s="32" t="s">
        <v>281</v>
      </c>
      <c r="C152" s="101" t="s">
        <v>291</v>
      </c>
      <c r="D152" s="101" t="s">
        <v>251</v>
      </c>
      <c r="E152" s="32" t="s">
        <v>692</v>
      </c>
      <c r="F152" s="32" t="s">
        <v>250</v>
      </c>
      <c r="G152" s="100">
        <v>15142.67</v>
      </c>
    </row>
    <row r="153" spans="1:7" ht="37.5" outlineLevel="4">
      <c r="A153" s="101" t="s">
        <v>693</v>
      </c>
      <c r="B153" s="32" t="s">
        <v>281</v>
      </c>
      <c r="C153" s="101" t="s">
        <v>291</v>
      </c>
      <c r="D153" s="101" t="s">
        <v>251</v>
      </c>
      <c r="E153" s="32" t="s">
        <v>694</v>
      </c>
      <c r="F153" s="32" t="s">
        <v>250</v>
      </c>
      <c r="G153" s="100">
        <v>81.3</v>
      </c>
    </row>
    <row r="154" spans="1:7" ht="37.5" outlineLevel="5">
      <c r="A154" s="86" t="s">
        <v>282</v>
      </c>
      <c r="B154" s="92" t="s">
        <v>281</v>
      </c>
      <c r="C154" s="86" t="s">
        <v>291</v>
      </c>
      <c r="D154" s="86" t="s">
        <v>251</v>
      </c>
      <c r="E154" s="92" t="s">
        <v>694</v>
      </c>
      <c r="F154" s="92" t="s">
        <v>283</v>
      </c>
      <c r="G154" s="87">
        <v>81.3</v>
      </c>
    </row>
    <row r="155" spans="1:7" ht="37.5" outlineLevel="4">
      <c r="A155" s="101" t="s">
        <v>695</v>
      </c>
      <c r="B155" s="32" t="s">
        <v>281</v>
      </c>
      <c r="C155" s="101" t="s">
        <v>291</v>
      </c>
      <c r="D155" s="101" t="s">
        <v>251</v>
      </c>
      <c r="E155" s="32" t="s">
        <v>696</v>
      </c>
      <c r="F155" s="32" t="s">
        <v>250</v>
      </c>
      <c r="G155" s="100">
        <v>230</v>
      </c>
    </row>
    <row r="156" spans="1:7" ht="37.5" outlineLevel="5">
      <c r="A156" s="86" t="s">
        <v>282</v>
      </c>
      <c r="B156" s="92" t="s">
        <v>281</v>
      </c>
      <c r="C156" s="86" t="s">
        <v>291</v>
      </c>
      <c r="D156" s="86" t="s">
        <v>251</v>
      </c>
      <c r="E156" s="92" t="s">
        <v>696</v>
      </c>
      <c r="F156" s="92" t="s">
        <v>283</v>
      </c>
      <c r="G156" s="87">
        <v>230</v>
      </c>
    </row>
    <row r="157" spans="1:7" ht="37.5" outlineLevel="4">
      <c r="A157" s="101" t="s">
        <v>697</v>
      </c>
      <c r="B157" s="32" t="s">
        <v>281</v>
      </c>
      <c r="C157" s="101" t="s">
        <v>291</v>
      </c>
      <c r="D157" s="101" t="s">
        <v>251</v>
      </c>
      <c r="E157" s="32" t="s">
        <v>698</v>
      </c>
      <c r="F157" s="32" t="s">
        <v>250</v>
      </c>
      <c r="G157" s="100">
        <v>136.1</v>
      </c>
    </row>
    <row r="158" spans="1:7" ht="37.5" outlineLevel="5">
      <c r="A158" s="86" t="s">
        <v>282</v>
      </c>
      <c r="B158" s="92" t="s">
        <v>281</v>
      </c>
      <c r="C158" s="86" t="s">
        <v>291</v>
      </c>
      <c r="D158" s="86" t="s">
        <v>251</v>
      </c>
      <c r="E158" s="92" t="s">
        <v>698</v>
      </c>
      <c r="F158" s="92" t="s">
        <v>283</v>
      </c>
      <c r="G158" s="87">
        <v>136.1</v>
      </c>
    </row>
    <row r="159" spans="1:7" ht="37.5" outlineLevel="4">
      <c r="A159" s="101" t="s">
        <v>681</v>
      </c>
      <c r="B159" s="32" t="s">
        <v>281</v>
      </c>
      <c r="C159" s="101" t="s">
        <v>291</v>
      </c>
      <c r="D159" s="101" t="s">
        <v>251</v>
      </c>
      <c r="E159" s="32" t="s">
        <v>699</v>
      </c>
      <c r="F159" s="32" t="s">
        <v>250</v>
      </c>
      <c r="G159" s="100">
        <v>14433.17</v>
      </c>
    </row>
    <row r="160" spans="1:7" ht="93.75" outlineLevel="5">
      <c r="A160" s="86" t="s">
        <v>700</v>
      </c>
      <c r="B160" s="92" t="s">
        <v>281</v>
      </c>
      <c r="C160" s="86" t="s">
        <v>291</v>
      </c>
      <c r="D160" s="86" t="s">
        <v>251</v>
      </c>
      <c r="E160" s="92" t="s">
        <v>699</v>
      </c>
      <c r="F160" s="92" t="s">
        <v>293</v>
      </c>
      <c r="G160" s="87">
        <v>14433.17</v>
      </c>
    </row>
    <row r="161" spans="1:7" ht="131.25" outlineLevel="4">
      <c r="A161" s="101" t="s">
        <v>701</v>
      </c>
      <c r="B161" s="32" t="s">
        <v>281</v>
      </c>
      <c r="C161" s="101" t="s">
        <v>291</v>
      </c>
      <c r="D161" s="101" t="s">
        <v>251</v>
      </c>
      <c r="E161" s="32" t="s">
        <v>702</v>
      </c>
      <c r="F161" s="32" t="s">
        <v>250</v>
      </c>
      <c r="G161" s="100">
        <v>45.69</v>
      </c>
    </row>
    <row r="162" spans="1:7" ht="37.5" outlineLevel="5">
      <c r="A162" s="86" t="s">
        <v>282</v>
      </c>
      <c r="B162" s="92" t="s">
        <v>281</v>
      </c>
      <c r="C162" s="86" t="s">
        <v>291</v>
      </c>
      <c r="D162" s="86" t="s">
        <v>251</v>
      </c>
      <c r="E162" s="92" t="s">
        <v>702</v>
      </c>
      <c r="F162" s="92" t="s">
        <v>283</v>
      </c>
      <c r="G162" s="87">
        <v>45.69</v>
      </c>
    </row>
    <row r="163" spans="1:7" ht="75" outlineLevel="4">
      <c r="A163" s="101" t="s">
        <v>703</v>
      </c>
      <c r="B163" s="32" t="s">
        <v>281</v>
      </c>
      <c r="C163" s="101" t="s">
        <v>291</v>
      </c>
      <c r="D163" s="101" t="s">
        <v>251</v>
      </c>
      <c r="E163" s="32" t="s">
        <v>704</v>
      </c>
      <c r="F163" s="32" t="s">
        <v>250</v>
      </c>
      <c r="G163" s="100">
        <v>136.1</v>
      </c>
    </row>
    <row r="164" spans="1:7" ht="37.5" outlineLevel="5">
      <c r="A164" s="86" t="s">
        <v>282</v>
      </c>
      <c r="B164" s="92" t="s">
        <v>281</v>
      </c>
      <c r="C164" s="86" t="s">
        <v>291</v>
      </c>
      <c r="D164" s="86" t="s">
        <v>251</v>
      </c>
      <c r="E164" s="92" t="s">
        <v>704</v>
      </c>
      <c r="F164" s="92" t="s">
        <v>283</v>
      </c>
      <c r="G164" s="87">
        <v>136.1</v>
      </c>
    </row>
    <row r="165" spans="1:7" ht="56.25" outlineLevel="4">
      <c r="A165" s="101" t="s">
        <v>705</v>
      </c>
      <c r="B165" s="32" t="s">
        <v>281</v>
      </c>
      <c r="C165" s="101" t="s">
        <v>291</v>
      </c>
      <c r="D165" s="101" t="s">
        <v>251</v>
      </c>
      <c r="E165" s="32" t="s">
        <v>706</v>
      </c>
      <c r="F165" s="32" t="s">
        <v>250</v>
      </c>
      <c r="G165" s="100">
        <v>80.3</v>
      </c>
    </row>
    <row r="166" spans="1:7" ht="37.5" outlineLevel="5">
      <c r="A166" s="86" t="s">
        <v>282</v>
      </c>
      <c r="B166" s="92" t="s">
        <v>281</v>
      </c>
      <c r="C166" s="86" t="s">
        <v>291</v>
      </c>
      <c r="D166" s="86" t="s">
        <v>251</v>
      </c>
      <c r="E166" s="92" t="s">
        <v>706</v>
      </c>
      <c r="F166" s="92" t="s">
        <v>283</v>
      </c>
      <c r="G166" s="87">
        <v>80.3</v>
      </c>
    </row>
    <row r="167" spans="1:7" ht="37.5" outlineLevel="3">
      <c r="A167" s="101" t="s">
        <v>707</v>
      </c>
      <c r="B167" s="32" t="s">
        <v>281</v>
      </c>
      <c r="C167" s="101" t="s">
        <v>291</v>
      </c>
      <c r="D167" s="101" t="s">
        <v>251</v>
      </c>
      <c r="E167" s="32" t="s">
        <v>708</v>
      </c>
      <c r="F167" s="32" t="s">
        <v>250</v>
      </c>
      <c r="G167" s="100">
        <v>1677.68</v>
      </c>
    </row>
    <row r="168" spans="1:7" ht="37.5" outlineLevel="4">
      <c r="A168" s="101" t="s">
        <v>697</v>
      </c>
      <c r="B168" s="32" t="s">
        <v>281</v>
      </c>
      <c r="C168" s="101" t="s">
        <v>291</v>
      </c>
      <c r="D168" s="101" t="s">
        <v>251</v>
      </c>
      <c r="E168" s="32" t="s">
        <v>709</v>
      </c>
      <c r="F168" s="32" t="s">
        <v>250</v>
      </c>
      <c r="G168" s="100">
        <v>18.6</v>
      </c>
    </row>
    <row r="169" spans="1:7" ht="37.5" outlineLevel="5">
      <c r="A169" s="86" t="s">
        <v>282</v>
      </c>
      <c r="B169" s="92" t="s">
        <v>281</v>
      </c>
      <c r="C169" s="86" t="s">
        <v>291</v>
      </c>
      <c r="D169" s="86" t="s">
        <v>251</v>
      </c>
      <c r="E169" s="92" t="s">
        <v>709</v>
      </c>
      <c r="F169" s="92" t="s">
        <v>283</v>
      </c>
      <c r="G169" s="87">
        <v>18.6</v>
      </c>
    </row>
    <row r="170" spans="1:7" ht="37.5" outlineLevel="4">
      <c r="A170" s="101" t="s">
        <v>681</v>
      </c>
      <c r="B170" s="32" t="s">
        <v>281</v>
      </c>
      <c r="C170" s="101" t="s">
        <v>291</v>
      </c>
      <c r="D170" s="101" t="s">
        <v>251</v>
      </c>
      <c r="E170" s="32" t="s">
        <v>710</v>
      </c>
      <c r="F170" s="32" t="s">
        <v>250</v>
      </c>
      <c r="G170" s="100">
        <v>1659.08</v>
      </c>
    </row>
    <row r="171" spans="1:7" ht="93.75" outlineLevel="5">
      <c r="A171" s="86" t="s">
        <v>700</v>
      </c>
      <c r="B171" s="92" t="s">
        <v>281</v>
      </c>
      <c r="C171" s="86" t="s">
        <v>291</v>
      </c>
      <c r="D171" s="86" t="s">
        <v>251</v>
      </c>
      <c r="E171" s="92" t="s">
        <v>710</v>
      </c>
      <c r="F171" s="92" t="s">
        <v>293</v>
      </c>
      <c r="G171" s="87">
        <v>1659.08</v>
      </c>
    </row>
    <row r="172" spans="1:7" ht="56.25" outlineLevel="3">
      <c r="A172" s="101" t="s">
        <v>711</v>
      </c>
      <c r="B172" s="32" t="s">
        <v>281</v>
      </c>
      <c r="C172" s="101" t="s">
        <v>291</v>
      </c>
      <c r="D172" s="101" t="s">
        <v>251</v>
      </c>
      <c r="E172" s="32" t="s">
        <v>712</v>
      </c>
      <c r="F172" s="32" t="s">
        <v>250</v>
      </c>
      <c r="G172" s="100">
        <v>26085.1</v>
      </c>
    </row>
    <row r="173" spans="1:7" ht="37.5" outlineLevel="4">
      <c r="A173" s="101" t="s">
        <v>681</v>
      </c>
      <c r="B173" s="32" t="s">
        <v>281</v>
      </c>
      <c r="C173" s="101" t="s">
        <v>291</v>
      </c>
      <c r="D173" s="101" t="s">
        <v>251</v>
      </c>
      <c r="E173" s="32" t="s">
        <v>713</v>
      </c>
      <c r="F173" s="32" t="s">
        <v>250</v>
      </c>
      <c r="G173" s="100">
        <v>23913</v>
      </c>
    </row>
    <row r="174" spans="1:7" ht="93.75" outlineLevel="5">
      <c r="A174" s="86" t="s">
        <v>683</v>
      </c>
      <c r="B174" s="92" t="s">
        <v>281</v>
      </c>
      <c r="C174" s="86" t="s">
        <v>291</v>
      </c>
      <c r="D174" s="86" t="s">
        <v>251</v>
      </c>
      <c r="E174" s="92" t="s">
        <v>713</v>
      </c>
      <c r="F174" s="92" t="s">
        <v>288</v>
      </c>
      <c r="G174" s="87">
        <v>23913</v>
      </c>
    </row>
    <row r="175" spans="1:7" ht="37.5" outlineLevel="4">
      <c r="A175" s="101" t="s">
        <v>714</v>
      </c>
      <c r="B175" s="32" t="s">
        <v>281</v>
      </c>
      <c r="C175" s="101" t="s">
        <v>291</v>
      </c>
      <c r="D175" s="101" t="s">
        <v>251</v>
      </c>
      <c r="E175" s="32" t="s">
        <v>715</v>
      </c>
      <c r="F175" s="32" t="s">
        <v>250</v>
      </c>
      <c r="G175" s="100">
        <v>551</v>
      </c>
    </row>
    <row r="176" spans="1:7" ht="37.5" outlineLevel="5">
      <c r="A176" s="86" t="s">
        <v>289</v>
      </c>
      <c r="B176" s="92" t="s">
        <v>281</v>
      </c>
      <c r="C176" s="86" t="s">
        <v>291</v>
      </c>
      <c r="D176" s="86" t="s">
        <v>251</v>
      </c>
      <c r="E176" s="92" t="s">
        <v>715</v>
      </c>
      <c r="F176" s="92" t="s">
        <v>290</v>
      </c>
      <c r="G176" s="87">
        <v>551</v>
      </c>
    </row>
    <row r="177" spans="1:7" ht="37.5" outlineLevel="4">
      <c r="A177" s="101" t="s">
        <v>716</v>
      </c>
      <c r="B177" s="32" t="s">
        <v>281</v>
      </c>
      <c r="C177" s="101" t="s">
        <v>291</v>
      </c>
      <c r="D177" s="101" t="s">
        <v>251</v>
      </c>
      <c r="E177" s="32" t="s">
        <v>717</v>
      </c>
      <c r="F177" s="32" t="s">
        <v>250</v>
      </c>
      <c r="G177" s="100">
        <v>250</v>
      </c>
    </row>
    <row r="178" spans="1:7" ht="37.5" outlineLevel="5">
      <c r="A178" s="86" t="s">
        <v>289</v>
      </c>
      <c r="B178" s="92" t="s">
        <v>281</v>
      </c>
      <c r="C178" s="86" t="s">
        <v>291</v>
      </c>
      <c r="D178" s="86" t="s">
        <v>251</v>
      </c>
      <c r="E178" s="92" t="s">
        <v>717</v>
      </c>
      <c r="F178" s="92" t="s">
        <v>290</v>
      </c>
      <c r="G178" s="87">
        <v>250</v>
      </c>
    </row>
    <row r="179" spans="1:7" ht="56.25" outlineLevel="4">
      <c r="A179" s="101" t="s">
        <v>718</v>
      </c>
      <c r="B179" s="32" t="s">
        <v>281</v>
      </c>
      <c r="C179" s="101" t="s">
        <v>291</v>
      </c>
      <c r="D179" s="101" t="s">
        <v>251</v>
      </c>
      <c r="E179" s="32" t="s">
        <v>719</v>
      </c>
      <c r="F179" s="32" t="s">
        <v>250</v>
      </c>
      <c r="G179" s="100">
        <v>39.1</v>
      </c>
    </row>
    <row r="180" spans="1:7" ht="37.5" outlineLevel="5">
      <c r="A180" s="86" t="s">
        <v>289</v>
      </c>
      <c r="B180" s="92" t="s">
        <v>281</v>
      </c>
      <c r="C180" s="86" t="s">
        <v>291</v>
      </c>
      <c r="D180" s="86" t="s">
        <v>251</v>
      </c>
      <c r="E180" s="92" t="s">
        <v>719</v>
      </c>
      <c r="F180" s="92" t="s">
        <v>290</v>
      </c>
      <c r="G180" s="87">
        <v>39.1</v>
      </c>
    </row>
    <row r="181" spans="1:7" ht="37.5" outlineLevel="4">
      <c r="A181" s="101" t="s">
        <v>720</v>
      </c>
      <c r="B181" s="32" t="s">
        <v>281</v>
      </c>
      <c r="C181" s="101" t="s">
        <v>291</v>
      </c>
      <c r="D181" s="101" t="s">
        <v>251</v>
      </c>
      <c r="E181" s="32" t="s">
        <v>721</v>
      </c>
      <c r="F181" s="32" t="s">
        <v>250</v>
      </c>
      <c r="G181" s="100">
        <v>41.5</v>
      </c>
    </row>
    <row r="182" spans="1:7" ht="37.5" outlineLevel="5">
      <c r="A182" s="86" t="s">
        <v>289</v>
      </c>
      <c r="B182" s="92" t="s">
        <v>281</v>
      </c>
      <c r="C182" s="86" t="s">
        <v>291</v>
      </c>
      <c r="D182" s="86" t="s">
        <v>251</v>
      </c>
      <c r="E182" s="92" t="s">
        <v>721</v>
      </c>
      <c r="F182" s="92" t="s">
        <v>290</v>
      </c>
      <c r="G182" s="87">
        <v>41.5</v>
      </c>
    </row>
    <row r="183" spans="1:7" ht="37.5" outlineLevel="4">
      <c r="A183" s="101" t="s">
        <v>722</v>
      </c>
      <c r="B183" s="32" t="s">
        <v>281</v>
      </c>
      <c r="C183" s="101" t="s">
        <v>291</v>
      </c>
      <c r="D183" s="101" t="s">
        <v>251</v>
      </c>
      <c r="E183" s="32" t="s">
        <v>723</v>
      </c>
      <c r="F183" s="32" t="s">
        <v>250</v>
      </c>
      <c r="G183" s="100">
        <v>9</v>
      </c>
    </row>
    <row r="184" spans="1:7" ht="18.75" outlineLevel="5">
      <c r="A184" s="86" t="s">
        <v>724</v>
      </c>
      <c r="B184" s="92" t="s">
        <v>281</v>
      </c>
      <c r="C184" s="86" t="s">
        <v>291</v>
      </c>
      <c r="D184" s="86" t="s">
        <v>251</v>
      </c>
      <c r="E184" s="92" t="s">
        <v>723</v>
      </c>
      <c r="F184" s="92" t="s">
        <v>725</v>
      </c>
      <c r="G184" s="87">
        <v>9</v>
      </c>
    </row>
    <row r="185" spans="1:7" ht="37.5" outlineLevel="4">
      <c r="A185" s="101" t="s">
        <v>726</v>
      </c>
      <c r="B185" s="32" t="s">
        <v>281</v>
      </c>
      <c r="C185" s="101" t="s">
        <v>291</v>
      </c>
      <c r="D185" s="101" t="s">
        <v>251</v>
      </c>
      <c r="E185" s="32" t="s">
        <v>727</v>
      </c>
      <c r="F185" s="32" t="s">
        <v>250</v>
      </c>
      <c r="G185" s="100">
        <v>380</v>
      </c>
    </row>
    <row r="186" spans="1:7" ht="37.5" outlineLevel="5">
      <c r="A186" s="86" t="s">
        <v>289</v>
      </c>
      <c r="B186" s="92" t="s">
        <v>281</v>
      </c>
      <c r="C186" s="86" t="s">
        <v>291</v>
      </c>
      <c r="D186" s="86" t="s">
        <v>251</v>
      </c>
      <c r="E186" s="92" t="s">
        <v>727</v>
      </c>
      <c r="F186" s="92" t="s">
        <v>290</v>
      </c>
      <c r="G186" s="87">
        <v>380</v>
      </c>
    </row>
    <row r="187" spans="1:7" ht="150" outlineLevel="4">
      <c r="A187" s="137" t="s">
        <v>728</v>
      </c>
      <c r="B187" s="32" t="s">
        <v>281</v>
      </c>
      <c r="C187" s="101" t="s">
        <v>291</v>
      </c>
      <c r="D187" s="101" t="s">
        <v>251</v>
      </c>
      <c r="E187" s="32" t="s">
        <v>729</v>
      </c>
      <c r="F187" s="32" t="s">
        <v>250</v>
      </c>
      <c r="G187" s="100">
        <v>689.1</v>
      </c>
    </row>
    <row r="188" spans="1:7" ht="37.5" outlineLevel="5">
      <c r="A188" s="86" t="s">
        <v>289</v>
      </c>
      <c r="B188" s="92" t="s">
        <v>281</v>
      </c>
      <c r="C188" s="86" t="s">
        <v>291</v>
      </c>
      <c r="D188" s="86" t="s">
        <v>251</v>
      </c>
      <c r="E188" s="92" t="s">
        <v>729</v>
      </c>
      <c r="F188" s="92" t="s">
        <v>290</v>
      </c>
      <c r="G188" s="87">
        <v>689.1</v>
      </c>
    </row>
    <row r="189" spans="1:7" ht="37.5" outlineLevel="4">
      <c r="A189" s="101" t="s">
        <v>730</v>
      </c>
      <c r="B189" s="32" t="s">
        <v>281</v>
      </c>
      <c r="C189" s="101" t="s">
        <v>291</v>
      </c>
      <c r="D189" s="101" t="s">
        <v>251</v>
      </c>
      <c r="E189" s="32" t="s">
        <v>731</v>
      </c>
      <c r="F189" s="32" t="s">
        <v>250</v>
      </c>
      <c r="G189" s="100">
        <v>212.4</v>
      </c>
    </row>
    <row r="190" spans="1:7" ht="37.5" outlineLevel="5">
      <c r="A190" s="86" t="s">
        <v>289</v>
      </c>
      <c r="B190" s="92" t="s">
        <v>281</v>
      </c>
      <c r="C190" s="86" t="s">
        <v>291</v>
      </c>
      <c r="D190" s="86" t="s">
        <v>251</v>
      </c>
      <c r="E190" s="92" t="s">
        <v>731</v>
      </c>
      <c r="F190" s="92" t="s">
        <v>290</v>
      </c>
      <c r="G190" s="87">
        <v>212.4</v>
      </c>
    </row>
    <row r="191" spans="1:7" ht="56.25" outlineLevel="2">
      <c r="A191" s="101" t="s">
        <v>640</v>
      </c>
      <c r="B191" s="32" t="s">
        <v>281</v>
      </c>
      <c r="C191" s="101" t="s">
        <v>291</v>
      </c>
      <c r="D191" s="101" t="s">
        <v>251</v>
      </c>
      <c r="E191" s="32" t="s">
        <v>641</v>
      </c>
      <c r="F191" s="32" t="s">
        <v>250</v>
      </c>
      <c r="G191" s="100">
        <v>195.25</v>
      </c>
    </row>
    <row r="192" spans="1:7" ht="37.5" outlineLevel="3">
      <c r="A192" s="101" t="s">
        <v>732</v>
      </c>
      <c r="B192" s="32" t="s">
        <v>281</v>
      </c>
      <c r="C192" s="101" t="s">
        <v>291</v>
      </c>
      <c r="D192" s="101" t="s">
        <v>251</v>
      </c>
      <c r="E192" s="32" t="s">
        <v>733</v>
      </c>
      <c r="F192" s="32" t="s">
        <v>250</v>
      </c>
      <c r="G192" s="100">
        <v>195.25</v>
      </c>
    </row>
    <row r="193" spans="1:7" ht="37.5" outlineLevel="4">
      <c r="A193" s="101" t="s">
        <v>734</v>
      </c>
      <c r="B193" s="32" t="s">
        <v>281</v>
      </c>
      <c r="C193" s="101" t="s">
        <v>291</v>
      </c>
      <c r="D193" s="101" t="s">
        <v>251</v>
      </c>
      <c r="E193" s="32" t="s">
        <v>735</v>
      </c>
      <c r="F193" s="32" t="s">
        <v>250</v>
      </c>
      <c r="G193" s="100">
        <v>195.25</v>
      </c>
    </row>
    <row r="194" spans="1:7" ht="37.5" outlineLevel="5">
      <c r="A194" s="86" t="s">
        <v>282</v>
      </c>
      <c r="B194" s="92" t="s">
        <v>281</v>
      </c>
      <c r="C194" s="86" t="s">
        <v>291</v>
      </c>
      <c r="D194" s="86" t="s">
        <v>251</v>
      </c>
      <c r="E194" s="92" t="s">
        <v>735</v>
      </c>
      <c r="F194" s="92" t="s">
        <v>283</v>
      </c>
      <c r="G194" s="87">
        <v>86.31</v>
      </c>
    </row>
    <row r="195" spans="1:7" ht="37.5" outlineLevel="5">
      <c r="A195" s="86" t="s">
        <v>289</v>
      </c>
      <c r="B195" s="92" t="s">
        <v>281</v>
      </c>
      <c r="C195" s="86" t="s">
        <v>291</v>
      </c>
      <c r="D195" s="86" t="s">
        <v>251</v>
      </c>
      <c r="E195" s="92" t="s">
        <v>735</v>
      </c>
      <c r="F195" s="92" t="s">
        <v>290</v>
      </c>
      <c r="G195" s="87">
        <v>108.94</v>
      </c>
    </row>
    <row r="196" spans="1:7" ht="37.5" outlineLevel="1">
      <c r="A196" s="101" t="s">
        <v>294</v>
      </c>
      <c r="B196" s="32" t="s">
        <v>281</v>
      </c>
      <c r="C196" s="101" t="s">
        <v>291</v>
      </c>
      <c r="D196" s="101" t="s">
        <v>253</v>
      </c>
      <c r="E196" s="32" t="s">
        <v>250</v>
      </c>
      <c r="F196" s="32" t="s">
        <v>250</v>
      </c>
      <c r="G196" s="100">
        <v>10889.11</v>
      </c>
    </row>
    <row r="197" spans="1:7" ht="56.25" outlineLevel="2">
      <c r="A197" s="101" t="s">
        <v>673</v>
      </c>
      <c r="B197" s="32" t="s">
        <v>281</v>
      </c>
      <c r="C197" s="101" t="s">
        <v>291</v>
      </c>
      <c r="D197" s="101" t="s">
        <v>253</v>
      </c>
      <c r="E197" s="32" t="s">
        <v>674</v>
      </c>
      <c r="F197" s="32" t="s">
        <v>250</v>
      </c>
      <c r="G197" s="100">
        <v>10889.11</v>
      </c>
    </row>
    <row r="198" spans="1:7" ht="37.5" outlineLevel="3">
      <c r="A198" s="101" t="s">
        <v>736</v>
      </c>
      <c r="B198" s="32" t="s">
        <v>281</v>
      </c>
      <c r="C198" s="101" t="s">
        <v>291</v>
      </c>
      <c r="D198" s="101" t="s">
        <v>253</v>
      </c>
      <c r="E198" s="32" t="s">
        <v>737</v>
      </c>
      <c r="F198" s="32" t="s">
        <v>250</v>
      </c>
      <c r="G198" s="100">
        <v>2691.79</v>
      </c>
    </row>
    <row r="199" spans="1:7" ht="37.5" outlineLevel="4">
      <c r="A199" s="101" t="s">
        <v>738</v>
      </c>
      <c r="B199" s="32" t="s">
        <v>281</v>
      </c>
      <c r="C199" s="101" t="s">
        <v>291</v>
      </c>
      <c r="D199" s="101" t="s">
        <v>253</v>
      </c>
      <c r="E199" s="32" t="s">
        <v>739</v>
      </c>
      <c r="F199" s="32" t="s">
        <v>250</v>
      </c>
      <c r="G199" s="100">
        <v>1220.6</v>
      </c>
    </row>
    <row r="200" spans="1:7" ht="56.25" outlineLevel="5">
      <c r="A200" s="86" t="s">
        <v>580</v>
      </c>
      <c r="B200" s="92" t="s">
        <v>281</v>
      </c>
      <c r="C200" s="86" t="s">
        <v>291</v>
      </c>
      <c r="D200" s="86" t="s">
        <v>253</v>
      </c>
      <c r="E200" s="92" t="s">
        <v>739</v>
      </c>
      <c r="F200" s="92" t="s">
        <v>254</v>
      </c>
      <c r="G200" s="87">
        <v>1184.39</v>
      </c>
    </row>
    <row r="201" spans="1:7" ht="56.25" outlineLevel="5">
      <c r="A201" s="86" t="s">
        <v>581</v>
      </c>
      <c r="B201" s="92" t="s">
        <v>281</v>
      </c>
      <c r="C201" s="86" t="s">
        <v>291</v>
      </c>
      <c r="D201" s="86" t="s">
        <v>253</v>
      </c>
      <c r="E201" s="92" t="s">
        <v>739</v>
      </c>
      <c r="F201" s="92" t="s">
        <v>255</v>
      </c>
      <c r="G201" s="87">
        <v>29.72</v>
      </c>
    </row>
    <row r="202" spans="1:7" ht="56.25" outlineLevel="5">
      <c r="A202" s="86" t="s">
        <v>588</v>
      </c>
      <c r="B202" s="92" t="s">
        <v>281</v>
      </c>
      <c r="C202" s="86" t="s">
        <v>291</v>
      </c>
      <c r="D202" s="86" t="s">
        <v>253</v>
      </c>
      <c r="E202" s="92" t="s">
        <v>739</v>
      </c>
      <c r="F202" s="92" t="s">
        <v>258</v>
      </c>
      <c r="G202" s="87">
        <v>6.5</v>
      </c>
    </row>
    <row r="203" spans="1:7" ht="37.5" outlineLevel="4">
      <c r="A203" s="101" t="s">
        <v>287</v>
      </c>
      <c r="B203" s="32" t="s">
        <v>281</v>
      </c>
      <c r="C203" s="101" t="s">
        <v>291</v>
      </c>
      <c r="D203" s="101" t="s">
        <v>253</v>
      </c>
      <c r="E203" s="32" t="s">
        <v>740</v>
      </c>
      <c r="F203" s="32" t="s">
        <v>250</v>
      </c>
      <c r="G203" s="100">
        <v>1471.18</v>
      </c>
    </row>
    <row r="204" spans="1:7" ht="56.25" outlineLevel="5">
      <c r="A204" s="86" t="s">
        <v>580</v>
      </c>
      <c r="B204" s="92" t="s">
        <v>281</v>
      </c>
      <c r="C204" s="86" t="s">
        <v>291</v>
      </c>
      <c r="D204" s="86" t="s">
        <v>253</v>
      </c>
      <c r="E204" s="92" t="s">
        <v>740</v>
      </c>
      <c r="F204" s="92" t="s">
        <v>254</v>
      </c>
      <c r="G204" s="87">
        <v>1073.64</v>
      </c>
    </row>
    <row r="205" spans="1:7" ht="56.25" outlineLevel="5">
      <c r="A205" s="86" t="s">
        <v>581</v>
      </c>
      <c r="B205" s="92" t="s">
        <v>281</v>
      </c>
      <c r="C205" s="86" t="s">
        <v>291</v>
      </c>
      <c r="D205" s="86" t="s">
        <v>253</v>
      </c>
      <c r="E205" s="92" t="s">
        <v>740</v>
      </c>
      <c r="F205" s="92" t="s">
        <v>255</v>
      </c>
      <c r="G205" s="87">
        <v>18.53</v>
      </c>
    </row>
    <row r="206" spans="1:7" ht="56.25" outlineLevel="5">
      <c r="A206" s="86" t="s">
        <v>256</v>
      </c>
      <c r="B206" s="92" t="s">
        <v>281</v>
      </c>
      <c r="C206" s="86" t="s">
        <v>291</v>
      </c>
      <c r="D206" s="86" t="s">
        <v>253</v>
      </c>
      <c r="E206" s="92" t="s">
        <v>740</v>
      </c>
      <c r="F206" s="92" t="s">
        <v>257</v>
      </c>
      <c r="G206" s="87">
        <v>146.97</v>
      </c>
    </row>
    <row r="207" spans="1:7" ht="56.25" outlineLevel="5">
      <c r="A207" s="86" t="s">
        <v>588</v>
      </c>
      <c r="B207" s="92" t="s">
        <v>281</v>
      </c>
      <c r="C207" s="86" t="s">
        <v>291</v>
      </c>
      <c r="D207" s="86" t="s">
        <v>253</v>
      </c>
      <c r="E207" s="92" t="s">
        <v>740</v>
      </c>
      <c r="F207" s="92" t="s">
        <v>258</v>
      </c>
      <c r="G207" s="87">
        <v>232.05</v>
      </c>
    </row>
    <row r="208" spans="1:7" ht="37.5" outlineLevel="3">
      <c r="A208" s="101" t="s">
        <v>741</v>
      </c>
      <c r="B208" s="32" t="s">
        <v>281</v>
      </c>
      <c r="C208" s="101" t="s">
        <v>291</v>
      </c>
      <c r="D208" s="101" t="s">
        <v>253</v>
      </c>
      <c r="E208" s="32" t="s">
        <v>742</v>
      </c>
      <c r="F208" s="32" t="s">
        <v>250</v>
      </c>
      <c r="G208" s="100">
        <v>8197.32</v>
      </c>
    </row>
    <row r="209" spans="1:7" ht="37.5" outlineLevel="4">
      <c r="A209" s="101" t="s">
        <v>681</v>
      </c>
      <c r="B209" s="32" t="s">
        <v>281</v>
      </c>
      <c r="C209" s="101" t="s">
        <v>291</v>
      </c>
      <c r="D209" s="101" t="s">
        <v>253</v>
      </c>
      <c r="E209" s="32" t="s">
        <v>743</v>
      </c>
      <c r="F209" s="32" t="s">
        <v>250</v>
      </c>
      <c r="G209" s="100">
        <v>8197.32</v>
      </c>
    </row>
    <row r="210" spans="1:7" ht="93.75" outlineLevel="5">
      <c r="A210" s="86" t="s">
        <v>683</v>
      </c>
      <c r="B210" s="92" t="s">
        <v>281</v>
      </c>
      <c r="C210" s="86" t="s">
        <v>291</v>
      </c>
      <c r="D210" s="86" t="s">
        <v>253</v>
      </c>
      <c r="E210" s="92" t="s">
        <v>743</v>
      </c>
      <c r="F210" s="92" t="s">
        <v>288</v>
      </c>
      <c r="G210" s="87">
        <v>8197.32</v>
      </c>
    </row>
    <row r="211" spans="1:7" ht="56.25">
      <c r="A211" s="139" t="s">
        <v>450</v>
      </c>
      <c r="B211" s="34" t="s">
        <v>299</v>
      </c>
      <c r="C211" s="33"/>
      <c r="D211" s="33"/>
      <c r="E211" s="34"/>
      <c r="F211" s="34"/>
      <c r="G211" s="136">
        <f>G212+G238+G262+0.01</f>
        <v>136966.97</v>
      </c>
    </row>
    <row r="212" spans="1:7" ht="18.75">
      <c r="A212" s="101" t="s">
        <v>369</v>
      </c>
      <c r="B212" s="32" t="s">
        <v>299</v>
      </c>
      <c r="C212" s="101" t="s">
        <v>251</v>
      </c>
      <c r="D212" s="101" t="s">
        <v>370</v>
      </c>
      <c r="E212" s="32" t="s">
        <v>250</v>
      </c>
      <c r="F212" s="32" t="s">
        <v>250</v>
      </c>
      <c r="G212" s="100">
        <v>9599.06</v>
      </c>
    </row>
    <row r="213" spans="1:7" ht="18.75" outlineLevel="1">
      <c r="A213" s="101" t="s">
        <v>262</v>
      </c>
      <c r="B213" s="32" t="s">
        <v>299</v>
      </c>
      <c r="C213" s="101" t="s">
        <v>251</v>
      </c>
      <c r="D213" s="101" t="s">
        <v>263</v>
      </c>
      <c r="E213" s="32" t="s">
        <v>250</v>
      </c>
      <c r="F213" s="32" t="s">
        <v>250</v>
      </c>
      <c r="G213" s="100">
        <v>9599.06</v>
      </c>
    </row>
    <row r="214" spans="1:7" ht="75" outlineLevel="2">
      <c r="A214" s="101" t="s">
        <v>582</v>
      </c>
      <c r="B214" s="32" t="s">
        <v>299</v>
      </c>
      <c r="C214" s="101" t="s">
        <v>251</v>
      </c>
      <c r="D214" s="101" t="s">
        <v>263</v>
      </c>
      <c r="E214" s="32" t="s">
        <v>583</v>
      </c>
      <c r="F214" s="32" t="s">
        <v>250</v>
      </c>
      <c r="G214" s="100">
        <v>2091.78</v>
      </c>
    </row>
    <row r="215" spans="1:7" ht="56.25" outlineLevel="3">
      <c r="A215" s="101" t="s">
        <v>744</v>
      </c>
      <c r="B215" s="32" t="s">
        <v>299</v>
      </c>
      <c r="C215" s="101" t="s">
        <v>251</v>
      </c>
      <c r="D215" s="101" t="s">
        <v>263</v>
      </c>
      <c r="E215" s="32" t="s">
        <v>745</v>
      </c>
      <c r="F215" s="32" t="s">
        <v>250</v>
      </c>
      <c r="G215" s="100">
        <v>2091.78</v>
      </c>
    </row>
    <row r="216" spans="1:7" ht="112.5" outlineLevel="4">
      <c r="A216" s="101" t="s">
        <v>746</v>
      </c>
      <c r="B216" s="32" t="s">
        <v>299</v>
      </c>
      <c r="C216" s="101" t="s">
        <v>251</v>
      </c>
      <c r="D216" s="101" t="s">
        <v>263</v>
      </c>
      <c r="E216" s="32" t="s">
        <v>747</v>
      </c>
      <c r="F216" s="32" t="s">
        <v>250</v>
      </c>
      <c r="G216" s="100">
        <v>590.28</v>
      </c>
    </row>
    <row r="217" spans="1:7" ht="56.25" outlineLevel="5">
      <c r="A217" s="86" t="s">
        <v>588</v>
      </c>
      <c r="B217" s="92" t="s">
        <v>299</v>
      </c>
      <c r="C217" s="86" t="s">
        <v>251</v>
      </c>
      <c r="D217" s="86" t="s">
        <v>263</v>
      </c>
      <c r="E217" s="92" t="s">
        <v>747</v>
      </c>
      <c r="F217" s="92" t="s">
        <v>258</v>
      </c>
      <c r="G217" s="87">
        <v>590.28</v>
      </c>
    </row>
    <row r="218" spans="1:7" ht="112.5" outlineLevel="4">
      <c r="A218" s="101" t="s">
        <v>748</v>
      </c>
      <c r="B218" s="32" t="s">
        <v>299</v>
      </c>
      <c r="C218" s="101" t="s">
        <v>251</v>
      </c>
      <c r="D218" s="101" t="s">
        <v>263</v>
      </c>
      <c r="E218" s="32" t="s">
        <v>749</v>
      </c>
      <c r="F218" s="32" t="s">
        <v>250</v>
      </c>
      <c r="G218" s="100">
        <v>1501.5</v>
      </c>
    </row>
    <row r="219" spans="1:7" ht="75" outlineLevel="5">
      <c r="A219" s="86" t="s">
        <v>750</v>
      </c>
      <c r="B219" s="92" t="s">
        <v>299</v>
      </c>
      <c r="C219" s="86" t="s">
        <v>251</v>
      </c>
      <c r="D219" s="86" t="s">
        <v>263</v>
      </c>
      <c r="E219" s="92" t="s">
        <v>749</v>
      </c>
      <c r="F219" s="92" t="s">
        <v>751</v>
      </c>
      <c r="G219" s="87">
        <v>1501.5</v>
      </c>
    </row>
    <row r="220" spans="1:7" ht="75" outlineLevel="2">
      <c r="A220" s="101" t="s">
        <v>589</v>
      </c>
      <c r="B220" s="32" t="s">
        <v>299</v>
      </c>
      <c r="C220" s="101" t="s">
        <v>251</v>
      </c>
      <c r="D220" s="101" t="s">
        <v>263</v>
      </c>
      <c r="E220" s="32" t="s">
        <v>590</v>
      </c>
      <c r="F220" s="32" t="s">
        <v>250</v>
      </c>
      <c r="G220" s="100">
        <v>5108.67</v>
      </c>
    </row>
    <row r="221" spans="1:7" ht="56.25" outlineLevel="3">
      <c r="A221" s="101" t="s">
        <v>601</v>
      </c>
      <c r="B221" s="32" t="s">
        <v>299</v>
      </c>
      <c r="C221" s="101" t="s">
        <v>251</v>
      </c>
      <c r="D221" s="101" t="s">
        <v>263</v>
      </c>
      <c r="E221" s="32" t="s">
        <v>602</v>
      </c>
      <c r="F221" s="32" t="s">
        <v>250</v>
      </c>
      <c r="G221" s="100">
        <v>9</v>
      </c>
    </row>
    <row r="222" spans="1:7" ht="75" outlineLevel="4">
      <c r="A222" s="101" t="s">
        <v>603</v>
      </c>
      <c r="B222" s="32" t="s">
        <v>299</v>
      </c>
      <c r="C222" s="101" t="s">
        <v>251</v>
      </c>
      <c r="D222" s="101" t="s">
        <v>263</v>
      </c>
      <c r="E222" s="32" t="s">
        <v>604</v>
      </c>
      <c r="F222" s="32" t="s">
        <v>250</v>
      </c>
      <c r="G222" s="100">
        <v>9</v>
      </c>
    </row>
    <row r="223" spans="1:7" ht="56.25" outlineLevel="5">
      <c r="A223" s="86" t="s">
        <v>588</v>
      </c>
      <c r="B223" s="92" t="s">
        <v>299</v>
      </c>
      <c r="C223" s="86" t="s">
        <v>251</v>
      </c>
      <c r="D223" s="86" t="s">
        <v>263</v>
      </c>
      <c r="E223" s="92" t="s">
        <v>604</v>
      </c>
      <c r="F223" s="92" t="s">
        <v>258</v>
      </c>
      <c r="G223" s="87">
        <v>9</v>
      </c>
    </row>
    <row r="224" spans="1:7" ht="56.25" outlineLevel="3">
      <c r="A224" s="101" t="s">
        <v>752</v>
      </c>
      <c r="B224" s="32" t="s">
        <v>299</v>
      </c>
      <c r="C224" s="101" t="s">
        <v>251</v>
      </c>
      <c r="D224" s="101" t="s">
        <v>263</v>
      </c>
      <c r="E224" s="32" t="s">
        <v>753</v>
      </c>
      <c r="F224" s="32" t="s">
        <v>250</v>
      </c>
      <c r="G224" s="100">
        <v>5099.67</v>
      </c>
    </row>
    <row r="225" spans="1:7" ht="37.5" outlineLevel="4">
      <c r="A225" s="101" t="s">
        <v>754</v>
      </c>
      <c r="B225" s="32" t="s">
        <v>299</v>
      </c>
      <c r="C225" s="101" t="s">
        <v>251</v>
      </c>
      <c r="D225" s="101" t="s">
        <v>263</v>
      </c>
      <c r="E225" s="32" t="s">
        <v>755</v>
      </c>
      <c r="F225" s="32" t="s">
        <v>250</v>
      </c>
      <c r="G225" s="100">
        <v>5099.67</v>
      </c>
    </row>
    <row r="226" spans="1:7" ht="56.25" outlineLevel="5">
      <c r="A226" s="86" t="s">
        <v>580</v>
      </c>
      <c r="B226" s="92" t="s">
        <v>299</v>
      </c>
      <c r="C226" s="86" t="s">
        <v>251</v>
      </c>
      <c r="D226" s="86" t="s">
        <v>263</v>
      </c>
      <c r="E226" s="92" t="s">
        <v>755</v>
      </c>
      <c r="F226" s="92" t="s">
        <v>254</v>
      </c>
      <c r="G226" s="87">
        <v>4792.17</v>
      </c>
    </row>
    <row r="227" spans="1:7" ht="56.25" outlineLevel="5">
      <c r="A227" s="86" t="s">
        <v>581</v>
      </c>
      <c r="B227" s="92" t="s">
        <v>299</v>
      </c>
      <c r="C227" s="86" t="s">
        <v>251</v>
      </c>
      <c r="D227" s="86" t="s">
        <v>263</v>
      </c>
      <c r="E227" s="92" t="s">
        <v>755</v>
      </c>
      <c r="F227" s="92" t="s">
        <v>255</v>
      </c>
      <c r="G227" s="87">
        <v>31.98</v>
      </c>
    </row>
    <row r="228" spans="1:7" ht="56.25" outlineLevel="5">
      <c r="A228" s="86" t="s">
        <v>256</v>
      </c>
      <c r="B228" s="92" t="s">
        <v>299</v>
      </c>
      <c r="C228" s="86" t="s">
        <v>251</v>
      </c>
      <c r="D228" s="86" t="s">
        <v>263</v>
      </c>
      <c r="E228" s="92" t="s">
        <v>755</v>
      </c>
      <c r="F228" s="92" t="s">
        <v>257</v>
      </c>
      <c r="G228" s="87">
        <v>131.31</v>
      </c>
    </row>
    <row r="229" spans="1:7" ht="56.25" outlineLevel="5">
      <c r="A229" s="86" t="s">
        <v>588</v>
      </c>
      <c r="B229" s="92" t="s">
        <v>299</v>
      </c>
      <c r="C229" s="86" t="s">
        <v>251</v>
      </c>
      <c r="D229" s="86" t="s">
        <v>263</v>
      </c>
      <c r="E229" s="92" t="s">
        <v>755</v>
      </c>
      <c r="F229" s="92" t="s">
        <v>258</v>
      </c>
      <c r="G229" s="87">
        <v>143.58</v>
      </c>
    </row>
    <row r="230" spans="1:7" ht="37.5" outlineLevel="5">
      <c r="A230" s="86" t="s">
        <v>260</v>
      </c>
      <c r="B230" s="92" t="s">
        <v>299</v>
      </c>
      <c r="C230" s="86" t="s">
        <v>251</v>
      </c>
      <c r="D230" s="86" t="s">
        <v>263</v>
      </c>
      <c r="E230" s="92" t="s">
        <v>755</v>
      </c>
      <c r="F230" s="92" t="s">
        <v>261</v>
      </c>
      <c r="G230" s="87">
        <v>0.62</v>
      </c>
    </row>
    <row r="231" spans="1:7" ht="56.25" outlineLevel="2">
      <c r="A231" s="101" t="s">
        <v>640</v>
      </c>
      <c r="B231" s="32" t="s">
        <v>299</v>
      </c>
      <c r="C231" s="101" t="s">
        <v>251</v>
      </c>
      <c r="D231" s="101" t="s">
        <v>263</v>
      </c>
      <c r="E231" s="32" t="s">
        <v>641</v>
      </c>
      <c r="F231" s="32" t="s">
        <v>250</v>
      </c>
      <c r="G231" s="100">
        <v>2389.71</v>
      </c>
    </row>
    <row r="232" spans="1:7" ht="37.5" outlineLevel="3">
      <c r="A232" s="101" t="s">
        <v>642</v>
      </c>
      <c r="B232" s="32" t="s">
        <v>299</v>
      </c>
      <c r="C232" s="101" t="s">
        <v>251</v>
      </c>
      <c r="D232" s="101" t="s">
        <v>263</v>
      </c>
      <c r="E232" s="32" t="s">
        <v>643</v>
      </c>
      <c r="F232" s="32" t="s">
        <v>250</v>
      </c>
      <c r="G232" s="100">
        <v>2389.71</v>
      </c>
    </row>
    <row r="233" spans="1:7" ht="93.75" outlineLevel="4">
      <c r="A233" s="101" t="s">
        <v>756</v>
      </c>
      <c r="B233" s="32" t="s">
        <v>299</v>
      </c>
      <c r="C233" s="101" t="s">
        <v>251</v>
      </c>
      <c r="D233" s="101" t="s">
        <v>263</v>
      </c>
      <c r="E233" s="32" t="s">
        <v>757</v>
      </c>
      <c r="F233" s="32" t="s">
        <v>250</v>
      </c>
      <c r="G233" s="100">
        <v>2389.71</v>
      </c>
    </row>
    <row r="234" spans="1:7" ht="56.25" outlineLevel="5">
      <c r="A234" s="86" t="s">
        <v>588</v>
      </c>
      <c r="B234" s="92" t="s">
        <v>299</v>
      </c>
      <c r="C234" s="86" t="s">
        <v>251</v>
      </c>
      <c r="D234" s="86" t="s">
        <v>263</v>
      </c>
      <c r="E234" s="92" t="s">
        <v>757</v>
      </c>
      <c r="F234" s="92" t="s">
        <v>258</v>
      </c>
      <c r="G234" s="87">
        <v>2389.71</v>
      </c>
    </row>
    <row r="235" spans="1:7" ht="37.5" outlineLevel="2">
      <c r="A235" s="101" t="s">
        <v>576</v>
      </c>
      <c r="B235" s="32" t="s">
        <v>299</v>
      </c>
      <c r="C235" s="101" t="s">
        <v>251</v>
      </c>
      <c r="D235" s="101" t="s">
        <v>263</v>
      </c>
      <c r="E235" s="32" t="s">
        <v>577</v>
      </c>
      <c r="F235" s="32" t="s">
        <v>250</v>
      </c>
      <c r="G235" s="100">
        <v>8.9</v>
      </c>
    </row>
    <row r="236" spans="1:7" ht="150" outlineLevel="3">
      <c r="A236" s="137" t="s">
        <v>758</v>
      </c>
      <c r="B236" s="32" t="s">
        <v>299</v>
      </c>
      <c r="C236" s="101" t="s">
        <v>251</v>
      </c>
      <c r="D236" s="101" t="s">
        <v>263</v>
      </c>
      <c r="E236" s="32" t="s">
        <v>759</v>
      </c>
      <c r="F236" s="32" t="s">
        <v>250</v>
      </c>
      <c r="G236" s="100">
        <v>8.9</v>
      </c>
    </row>
    <row r="237" spans="1:7" ht="56.25" outlineLevel="5">
      <c r="A237" s="86" t="s">
        <v>588</v>
      </c>
      <c r="B237" s="92" t="s">
        <v>299</v>
      </c>
      <c r="C237" s="86" t="s">
        <v>251</v>
      </c>
      <c r="D237" s="86" t="s">
        <v>263</v>
      </c>
      <c r="E237" s="92" t="s">
        <v>759</v>
      </c>
      <c r="F237" s="92" t="s">
        <v>258</v>
      </c>
      <c r="G237" s="87">
        <v>8.9</v>
      </c>
    </row>
    <row r="238" spans="1:7" ht="18.75">
      <c r="A238" s="101" t="s">
        <v>374</v>
      </c>
      <c r="B238" s="32" t="s">
        <v>299</v>
      </c>
      <c r="C238" s="101" t="s">
        <v>269</v>
      </c>
      <c r="D238" s="101" t="s">
        <v>370</v>
      </c>
      <c r="E238" s="32" t="s">
        <v>250</v>
      </c>
      <c r="F238" s="32" t="s">
        <v>250</v>
      </c>
      <c r="G238" s="100">
        <v>125340.47</v>
      </c>
    </row>
    <row r="239" spans="1:7" ht="18.75" outlineLevel="1">
      <c r="A239" s="101" t="s">
        <v>270</v>
      </c>
      <c r="B239" s="32" t="s">
        <v>299</v>
      </c>
      <c r="C239" s="101" t="s">
        <v>269</v>
      </c>
      <c r="D239" s="101" t="s">
        <v>251</v>
      </c>
      <c r="E239" s="32" t="s">
        <v>250</v>
      </c>
      <c r="F239" s="32" t="s">
        <v>250</v>
      </c>
      <c r="G239" s="100">
        <v>118706.67</v>
      </c>
    </row>
    <row r="240" spans="1:7" ht="75" outlineLevel="2">
      <c r="A240" s="101" t="s">
        <v>582</v>
      </c>
      <c r="B240" s="32" t="s">
        <v>299</v>
      </c>
      <c r="C240" s="101" t="s">
        <v>269</v>
      </c>
      <c r="D240" s="101" t="s">
        <v>251</v>
      </c>
      <c r="E240" s="32" t="s">
        <v>583</v>
      </c>
      <c r="F240" s="32" t="s">
        <v>250</v>
      </c>
      <c r="G240" s="100">
        <v>118706.67</v>
      </c>
    </row>
    <row r="241" spans="1:7" ht="56.25" outlineLevel="3">
      <c r="A241" s="101" t="s">
        <v>744</v>
      </c>
      <c r="B241" s="32" t="s">
        <v>299</v>
      </c>
      <c r="C241" s="101" t="s">
        <v>269</v>
      </c>
      <c r="D241" s="101" t="s">
        <v>251</v>
      </c>
      <c r="E241" s="32" t="s">
        <v>745</v>
      </c>
      <c r="F241" s="32" t="s">
        <v>250</v>
      </c>
      <c r="G241" s="100">
        <v>118659.12</v>
      </c>
    </row>
    <row r="242" spans="1:7" ht="56.25" outlineLevel="4">
      <c r="A242" s="101" t="s">
        <v>760</v>
      </c>
      <c r="B242" s="32" t="s">
        <v>299</v>
      </c>
      <c r="C242" s="101" t="s">
        <v>269</v>
      </c>
      <c r="D242" s="101" t="s">
        <v>251</v>
      </c>
      <c r="E242" s="32" t="s">
        <v>761</v>
      </c>
      <c r="F242" s="32" t="s">
        <v>250</v>
      </c>
      <c r="G242" s="100">
        <v>6574.65</v>
      </c>
    </row>
    <row r="243" spans="1:7" ht="56.25" outlineLevel="5">
      <c r="A243" s="86" t="s">
        <v>762</v>
      </c>
      <c r="B243" s="92" t="s">
        <v>299</v>
      </c>
      <c r="C243" s="86" t="s">
        <v>269</v>
      </c>
      <c r="D243" s="86" t="s">
        <v>251</v>
      </c>
      <c r="E243" s="92" t="s">
        <v>761</v>
      </c>
      <c r="F243" s="92" t="s">
        <v>763</v>
      </c>
      <c r="G243" s="87">
        <v>6574.65</v>
      </c>
    </row>
    <row r="244" spans="1:7" ht="37.5" outlineLevel="4">
      <c r="A244" s="101" t="s">
        <v>764</v>
      </c>
      <c r="B244" s="32" t="s">
        <v>299</v>
      </c>
      <c r="C244" s="101" t="s">
        <v>269</v>
      </c>
      <c r="D244" s="101" t="s">
        <v>251</v>
      </c>
      <c r="E244" s="32" t="s">
        <v>765</v>
      </c>
      <c r="F244" s="32" t="s">
        <v>250</v>
      </c>
      <c r="G244" s="100">
        <v>15164.97</v>
      </c>
    </row>
    <row r="245" spans="1:7" ht="56.25" outlineLevel="5">
      <c r="A245" s="86" t="s">
        <v>762</v>
      </c>
      <c r="B245" s="92" t="s">
        <v>299</v>
      </c>
      <c r="C245" s="86" t="s">
        <v>269</v>
      </c>
      <c r="D245" s="86" t="s">
        <v>251</v>
      </c>
      <c r="E245" s="92" t="s">
        <v>765</v>
      </c>
      <c r="F245" s="92" t="s">
        <v>763</v>
      </c>
      <c r="G245" s="87">
        <v>15164.97</v>
      </c>
    </row>
    <row r="246" spans="1:7" ht="56.25" outlineLevel="4">
      <c r="A246" s="101" t="s">
        <v>766</v>
      </c>
      <c r="B246" s="32" t="s">
        <v>299</v>
      </c>
      <c r="C246" s="101" t="s">
        <v>269</v>
      </c>
      <c r="D246" s="101" t="s">
        <v>251</v>
      </c>
      <c r="E246" s="32" t="s">
        <v>767</v>
      </c>
      <c r="F246" s="32" t="s">
        <v>250</v>
      </c>
      <c r="G246" s="100">
        <v>14860.56</v>
      </c>
    </row>
    <row r="247" spans="1:7" ht="56.25" outlineLevel="5">
      <c r="A247" s="86" t="s">
        <v>762</v>
      </c>
      <c r="B247" s="92" t="s">
        <v>299</v>
      </c>
      <c r="C247" s="86" t="s">
        <v>269</v>
      </c>
      <c r="D247" s="86" t="s">
        <v>251</v>
      </c>
      <c r="E247" s="92" t="s">
        <v>767</v>
      </c>
      <c r="F247" s="92" t="s">
        <v>763</v>
      </c>
      <c r="G247" s="87">
        <v>14860.56</v>
      </c>
    </row>
    <row r="248" spans="1:7" ht="93.75" outlineLevel="4">
      <c r="A248" s="101" t="s">
        <v>768</v>
      </c>
      <c r="B248" s="32" t="s">
        <v>299</v>
      </c>
      <c r="C248" s="101" t="s">
        <v>269</v>
      </c>
      <c r="D248" s="101" t="s">
        <v>251</v>
      </c>
      <c r="E248" s="32" t="s">
        <v>769</v>
      </c>
      <c r="F248" s="32" t="s">
        <v>250</v>
      </c>
      <c r="G248" s="100">
        <v>19650.63</v>
      </c>
    </row>
    <row r="249" spans="1:7" ht="56.25" outlineLevel="5">
      <c r="A249" s="86" t="s">
        <v>762</v>
      </c>
      <c r="B249" s="92" t="s">
        <v>299</v>
      </c>
      <c r="C249" s="86" t="s">
        <v>269</v>
      </c>
      <c r="D249" s="86" t="s">
        <v>251</v>
      </c>
      <c r="E249" s="92" t="s">
        <v>769</v>
      </c>
      <c r="F249" s="92" t="s">
        <v>763</v>
      </c>
      <c r="G249" s="87">
        <v>19650.63</v>
      </c>
    </row>
    <row r="250" spans="1:7" ht="56.25" outlineLevel="4">
      <c r="A250" s="101" t="s">
        <v>770</v>
      </c>
      <c r="B250" s="32" t="s">
        <v>299</v>
      </c>
      <c r="C250" s="101" t="s">
        <v>269</v>
      </c>
      <c r="D250" s="101" t="s">
        <v>251</v>
      </c>
      <c r="E250" s="32" t="s">
        <v>771</v>
      </c>
      <c r="F250" s="32" t="s">
        <v>250</v>
      </c>
      <c r="G250" s="100">
        <v>3080</v>
      </c>
    </row>
    <row r="251" spans="1:7" ht="56.25" outlineLevel="5">
      <c r="A251" s="86" t="s">
        <v>762</v>
      </c>
      <c r="B251" s="92" t="s">
        <v>299</v>
      </c>
      <c r="C251" s="86" t="s">
        <v>269</v>
      </c>
      <c r="D251" s="86" t="s">
        <v>251</v>
      </c>
      <c r="E251" s="92" t="s">
        <v>771</v>
      </c>
      <c r="F251" s="92" t="s">
        <v>763</v>
      </c>
      <c r="G251" s="87">
        <v>3080</v>
      </c>
    </row>
    <row r="252" spans="1:7" ht="93.75" outlineLevel="4">
      <c r="A252" s="101" t="s">
        <v>772</v>
      </c>
      <c r="B252" s="32" t="s">
        <v>299</v>
      </c>
      <c r="C252" s="101" t="s">
        <v>269</v>
      </c>
      <c r="D252" s="101" t="s">
        <v>251</v>
      </c>
      <c r="E252" s="32" t="s">
        <v>773</v>
      </c>
      <c r="F252" s="32" t="s">
        <v>250</v>
      </c>
      <c r="G252" s="100">
        <v>59328.32</v>
      </c>
    </row>
    <row r="253" spans="1:7" ht="56.25" outlineLevel="5">
      <c r="A253" s="86" t="s">
        <v>762</v>
      </c>
      <c r="B253" s="92" t="s">
        <v>299</v>
      </c>
      <c r="C253" s="86" t="s">
        <v>269</v>
      </c>
      <c r="D253" s="86" t="s">
        <v>251</v>
      </c>
      <c r="E253" s="92" t="s">
        <v>773</v>
      </c>
      <c r="F253" s="92" t="s">
        <v>763</v>
      </c>
      <c r="G253" s="87">
        <v>59328.32</v>
      </c>
    </row>
    <row r="254" spans="1:7" ht="56.25" outlineLevel="3">
      <c r="A254" s="101" t="s">
        <v>616</v>
      </c>
      <c r="B254" s="32" t="s">
        <v>299</v>
      </c>
      <c r="C254" s="101" t="s">
        <v>269</v>
      </c>
      <c r="D254" s="101" t="s">
        <v>251</v>
      </c>
      <c r="E254" s="32" t="s">
        <v>617</v>
      </c>
      <c r="F254" s="32" t="s">
        <v>250</v>
      </c>
      <c r="G254" s="100">
        <v>47.55</v>
      </c>
    </row>
    <row r="255" spans="1:7" ht="37.5" outlineLevel="4">
      <c r="A255" s="101" t="s">
        <v>774</v>
      </c>
      <c r="B255" s="32" t="s">
        <v>299</v>
      </c>
      <c r="C255" s="101" t="s">
        <v>269</v>
      </c>
      <c r="D255" s="101" t="s">
        <v>251</v>
      </c>
      <c r="E255" s="32" t="s">
        <v>775</v>
      </c>
      <c r="F255" s="32" t="s">
        <v>250</v>
      </c>
      <c r="G255" s="100">
        <v>47.55</v>
      </c>
    </row>
    <row r="256" spans="1:7" ht="56.25" outlineLevel="5">
      <c r="A256" s="86" t="s">
        <v>588</v>
      </c>
      <c r="B256" s="92" t="s">
        <v>299</v>
      </c>
      <c r="C256" s="86" t="s">
        <v>269</v>
      </c>
      <c r="D256" s="86" t="s">
        <v>251</v>
      </c>
      <c r="E256" s="92" t="s">
        <v>775</v>
      </c>
      <c r="F256" s="92" t="s">
        <v>258</v>
      </c>
      <c r="G256" s="87">
        <v>47.55</v>
      </c>
    </row>
    <row r="257" spans="1:7" ht="18.75" outlineLevel="1">
      <c r="A257" s="101" t="s">
        <v>318</v>
      </c>
      <c r="B257" s="32" t="s">
        <v>299</v>
      </c>
      <c r="C257" s="101" t="s">
        <v>269</v>
      </c>
      <c r="D257" s="101" t="s">
        <v>286</v>
      </c>
      <c r="E257" s="32" t="s">
        <v>250</v>
      </c>
      <c r="F257" s="32" t="s">
        <v>250</v>
      </c>
      <c r="G257" s="100">
        <v>6633.8</v>
      </c>
    </row>
    <row r="258" spans="1:7" ht="75" outlineLevel="2">
      <c r="A258" s="101" t="s">
        <v>582</v>
      </c>
      <c r="B258" s="32" t="s">
        <v>299</v>
      </c>
      <c r="C258" s="101" t="s">
        <v>269</v>
      </c>
      <c r="D258" s="101" t="s">
        <v>286</v>
      </c>
      <c r="E258" s="32" t="s">
        <v>583</v>
      </c>
      <c r="F258" s="32" t="s">
        <v>250</v>
      </c>
      <c r="G258" s="100">
        <v>6633.8</v>
      </c>
    </row>
    <row r="259" spans="1:7" ht="56.25" outlineLevel="3">
      <c r="A259" s="101" t="s">
        <v>616</v>
      </c>
      <c r="B259" s="32" t="s">
        <v>299</v>
      </c>
      <c r="C259" s="101" t="s">
        <v>269</v>
      </c>
      <c r="D259" s="101" t="s">
        <v>286</v>
      </c>
      <c r="E259" s="32" t="s">
        <v>617</v>
      </c>
      <c r="F259" s="32" t="s">
        <v>250</v>
      </c>
      <c r="G259" s="100">
        <v>6633.8</v>
      </c>
    </row>
    <row r="260" spans="1:7" ht="93.75" outlineLevel="4">
      <c r="A260" s="101" t="s">
        <v>776</v>
      </c>
      <c r="B260" s="32" t="s">
        <v>299</v>
      </c>
      <c r="C260" s="101" t="s">
        <v>269</v>
      </c>
      <c r="D260" s="101" t="s">
        <v>286</v>
      </c>
      <c r="E260" s="32" t="s">
        <v>777</v>
      </c>
      <c r="F260" s="32" t="s">
        <v>250</v>
      </c>
      <c r="G260" s="100">
        <v>6633.8</v>
      </c>
    </row>
    <row r="261" spans="1:7" ht="75" outlineLevel="5">
      <c r="A261" s="86" t="s">
        <v>635</v>
      </c>
      <c r="B261" s="92" t="s">
        <v>299</v>
      </c>
      <c r="C261" s="86" t="s">
        <v>269</v>
      </c>
      <c r="D261" s="86" t="s">
        <v>286</v>
      </c>
      <c r="E261" s="92" t="s">
        <v>777</v>
      </c>
      <c r="F261" s="92" t="s">
        <v>268</v>
      </c>
      <c r="G261" s="87">
        <v>6633.8</v>
      </c>
    </row>
    <row r="262" spans="1:7" ht="18.75">
      <c r="A262" s="101" t="s">
        <v>375</v>
      </c>
      <c r="B262" s="32" t="s">
        <v>299</v>
      </c>
      <c r="C262" s="101" t="s">
        <v>271</v>
      </c>
      <c r="D262" s="101" t="s">
        <v>370</v>
      </c>
      <c r="E262" s="32" t="s">
        <v>250</v>
      </c>
      <c r="F262" s="32" t="s">
        <v>250</v>
      </c>
      <c r="G262" s="100">
        <v>2027.43</v>
      </c>
    </row>
    <row r="263" spans="1:7" ht="18.75" outlineLevel="1">
      <c r="A263" s="101" t="s">
        <v>274</v>
      </c>
      <c r="B263" s="32" t="s">
        <v>299</v>
      </c>
      <c r="C263" s="101" t="s">
        <v>271</v>
      </c>
      <c r="D263" s="101" t="s">
        <v>275</v>
      </c>
      <c r="E263" s="32" t="s">
        <v>250</v>
      </c>
      <c r="F263" s="32" t="s">
        <v>250</v>
      </c>
      <c r="G263" s="100">
        <v>696.13</v>
      </c>
    </row>
    <row r="264" spans="1:7" ht="75" outlineLevel="2">
      <c r="A264" s="101" t="s">
        <v>582</v>
      </c>
      <c r="B264" s="32" t="s">
        <v>299</v>
      </c>
      <c r="C264" s="101" t="s">
        <v>271</v>
      </c>
      <c r="D264" s="101" t="s">
        <v>275</v>
      </c>
      <c r="E264" s="32" t="s">
        <v>583</v>
      </c>
      <c r="F264" s="32" t="s">
        <v>250</v>
      </c>
      <c r="G264" s="100">
        <v>696.13</v>
      </c>
    </row>
    <row r="265" spans="1:7" ht="56.25" outlineLevel="3">
      <c r="A265" s="101" t="s">
        <v>744</v>
      </c>
      <c r="B265" s="32" t="s">
        <v>299</v>
      </c>
      <c r="C265" s="101" t="s">
        <v>271</v>
      </c>
      <c r="D265" s="101" t="s">
        <v>275</v>
      </c>
      <c r="E265" s="32" t="s">
        <v>745</v>
      </c>
      <c r="F265" s="32" t="s">
        <v>250</v>
      </c>
      <c r="G265" s="100">
        <v>696.13</v>
      </c>
    </row>
    <row r="266" spans="1:7" ht="131.25" outlineLevel="4">
      <c r="A266" s="101" t="s">
        <v>778</v>
      </c>
      <c r="B266" s="32" t="s">
        <v>299</v>
      </c>
      <c r="C266" s="101" t="s">
        <v>271</v>
      </c>
      <c r="D266" s="101" t="s">
        <v>275</v>
      </c>
      <c r="E266" s="32" t="s">
        <v>779</v>
      </c>
      <c r="F266" s="32" t="s">
        <v>250</v>
      </c>
      <c r="G266" s="100">
        <v>696.13</v>
      </c>
    </row>
    <row r="267" spans="1:7" ht="18.75" outlineLevel="5">
      <c r="A267" s="86" t="s">
        <v>302</v>
      </c>
      <c r="B267" s="92" t="s">
        <v>299</v>
      </c>
      <c r="C267" s="86" t="s">
        <v>271</v>
      </c>
      <c r="D267" s="86" t="s">
        <v>275</v>
      </c>
      <c r="E267" s="92" t="s">
        <v>779</v>
      </c>
      <c r="F267" s="92" t="s">
        <v>303</v>
      </c>
      <c r="G267" s="87">
        <v>696.13</v>
      </c>
    </row>
    <row r="268" spans="1:7" ht="18.75" outlineLevel="1">
      <c r="A268" s="101" t="s">
        <v>304</v>
      </c>
      <c r="B268" s="32" t="s">
        <v>299</v>
      </c>
      <c r="C268" s="101" t="s">
        <v>271</v>
      </c>
      <c r="D268" s="101" t="s">
        <v>253</v>
      </c>
      <c r="E268" s="32" t="s">
        <v>250</v>
      </c>
      <c r="F268" s="32" t="s">
        <v>250</v>
      </c>
      <c r="G268" s="100">
        <v>1331.3</v>
      </c>
    </row>
    <row r="269" spans="1:7" ht="75" outlineLevel="2">
      <c r="A269" s="101" t="s">
        <v>582</v>
      </c>
      <c r="B269" s="32" t="s">
        <v>299</v>
      </c>
      <c r="C269" s="101" t="s">
        <v>271</v>
      </c>
      <c r="D269" s="101" t="s">
        <v>253</v>
      </c>
      <c r="E269" s="32" t="s">
        <v>583</v>
      </c>
      <c r="F269" s="32" t="s">
        <v>250</v>
      </c>
      <c r="G269" s="100">
        <v>1331.3</v>
      </c>
    </row>
    <row r="270" spans="1:7" ht="56.25" outlineLevel="3">
      <c r="A270" s="101" t="s">
        <v>744</v>
      </c>
      <c r="B270" s="32" t="s">
        <v>299</v>
      </c>
      <c r="C270" s="101" t="s">
        <v>271</v>
      </c>
      <c r="D270" s="101" t="s">
        <v>253</v>
      </c>
      <c r="E270" s="32" t="s">
        <v>745</v>
      </c>
      <c r="F270" s="32" t="s">
        <v>250</v>
      </c>
      <c r="G270" s="100">
        <v>1331.3</v>
      </c>
    </row>
    <row r="271" spans="1:7" ht="131.25" outlineLevel="4">
      <c r="A271" s="101" t="s">
        <v>780</v>
      </c>
      <c r="B271" s="32" t="s">
        <v>299</v>
      </c>
      <c r="C271" s="101" t="s">
        <v>271</v>
      </c>
      <c r="D271" s="101" t="s">
        <v>253</v>
      </c>
      <c r="E271" s="32" t="s">
        <v>781</v>
      </c>
      <c r="F271" s="32" t="s">
        <v>250</v>
      </c>
      <c r="G271" s="100">
        <v>344.2</v>
      </c>
    </row>
    <row r="272" spans="1:7" ht="75" outlineLevel="5">
      <c r="A272" s="86" t="s">
        <v>750</v>
      </c>
      <c r="B272" s="92" t="s">
        <v>299</v>
      </c>
      <c r="C272" s="86" t="s">
        <v>271</v>
      </c>
      <c r="D272" s="86" t="s">
        <v>253</v>
      </c>
      <c r="E272" s="92" t="s">
        <v>781</v>
      </c>
      <c r="F272" s="92" t="s">
        <v>751</v>
      </c>
      <c r="G272" s="87">
        <v>344.2</v>
      </c>
    </row>
    <row r="273" spans="1:7" ht="206.25" outlineLevel="4">
      <c r="A273" s="137" t="s">
        <v>782</v>
      </c>
      <c r="B273" s="32" t="s">
        <v>299</v>
      </c>
      <c r="C273" s="101" t="s">
        <v>271</v>
      </c>
      <c r="D273" s="101" t="s">
        <v>253</v>
      </c>
      <c r="E273" s="32" t="s">
        <v>783</v>
      </c>
      <c r="F273" s="32" t="s">
        <v>250</v>
      </c>
      <c r="G273" s="100">
        <v>987.1</v>
      </c>
    </row>
    <row r="274" spans="1:7" ht="75" outlineLevel="5">
      <c r="A274" s="86" t="s">
        <v>750</v>
      </c>
      <c r="B274" s="92" t="s">
        <v>299</v>
      </c>
      <c r="C274" s="86" t="s">
        <v>271</v>
      </c>
      <c r="D274" s="86" t="s">
        <v>253</v>
      </c>
      <c r="E274" s="92" t="s">
        <v>783</v>
      </c>
      <c r="F274" s="92" t="s">
        <v>751</v>
      </c>
      <c r="G274" s="87">
        <v>987.1</v>
      </c>
    </row>
    <row r="275" spans="1:7" ht="56.25">
      <c r="A275" s="139" t="s">
        <v>305</v>
      </c>
      <c r="B275" s="34" t="s">
        <v>306</v>
      </c>
      <c r="C275" s="33"/>
      <c r="D275" s="33"/>
      <c r="E275" s="34"/>
      <c r="F275" s="34"/>
      <c r="G275" s="136">
        <f>G276+G412</f>
        <v>363623.99</v>
      </c>
    </row>
    <row r="276" spans="1:7" ht="18.75">
      <c r="A276" s="101" t="s">
        <v>376</v>
      </c>
      <c r="B276" s="32" t="s">
        <v>306</v>
      </c>
      <c r="C276" s="101" t="s">
        <v>284</v>
      </c>
      <c r="D276" s="101" t="s">
        <v>370</v>
      </c>
      <c r="E276" s="32" t="s">
        <v>250</v>
      </c>
      <c r="F276" s="32" t="s">
        <v>250</v>
      </c>
      <c r="G276" s="100">
        <v>358369.02</v>
      </c>
    </row>
    <row r="277" spans="1:7" ht="18.75" outlineLevel="1">
      <c r="A277" s="101" t="s">
        <v>307</v>
      </c>
      <c r="B277" s="32" t="s">
        <v>306</v>
      </c>
      <c r="C277" s="101" t="s">
        <v>284</v>
      </c>
      <c r="D277" s="101" t="s">
        <v>251</v>
      </c>
      <c r="E277" s="32" t="s">
        <v>250</v>
      </c>
      <c r="F277" s="32" t="s">
        <v>250</v>
      </c>
      <c r="G277" s="100">
        <v>124952.6</v>
      </c>
    </row>
    <row r="278" spans="1:7" ht="37.5" outlineLevel="2">
      <c r="A278" s="101" t="s">
        <v>784</v>
      </c>
      <c r="B278" s="32" t="s">
        <v>306</v>
      </c>
      <c r="C278" s="101" t="s">
        <v>284</v>
      </c>
      <c r="D278" s="101" t="s">
        <v>251</v>
      </c>
      <c r="E278" s="32" t="s">
        <v>785</v>
      </c>
      <c r="F278" s="32" t="s">
        <v>250</v>
      </c>
      <c r="G278" s="100">
        <v>124952.6</v>
      </c>
    </row>
    <row r="279" spans="1:7" ht="56.25" outlineLevel="3">
      <c r="A279" s="101" t="s">
        <v>786</v>
      </c>
      <c r="B279" s="32" t="s">
        <v>306</v>
      </c>
      <c r="C279" s="101" t="s">
        <v>284</v>
      </c>
      <c r="D279" s="101" t="s">
        <v>251</v>
      </c>
      <c r="E279" s="32" t="s">
        <v>787</v>
      </c>
      <c r="F279" s="32" t="s">
        <v>250</v>
      </c>
      <c r="G279" s="100">
        <v>124952.6</v>
      </c>
    </row>
    <row r="280" spans="1:7" ht="56.25" outlineLevel="4">
      <c r="A280" s="101" t="s">
        <v>788</v>
      </c>
      <c r="B280" s="32" t="s">
        <v>306</v>
      </c>
      <c r="C280" s="101" t="s">
        <v>284</v>
      </c>
      <c r="D280" s="101" t="s">
        <v>251</v>
      </c>
      <c r="E280" s="32" t="s">
        <v>789</v>
      </c>
      <c r="F280" s="32" t="s">
        <v>250</v>
      </c>
      <c r="G280" s="100">
        <v>34223.16</v>
      </c>
    </row>
    <row r="281" spans="1:7" ht="93.75" outlineLevel="5">
      <c r="A281" s="86" t="s">
        <v>700</v>
      </c>
      <c r="B281" s="92" t="s">
        <v>306</v>
      </c>
      <c r="C281" s="86" t="s">
        <v>284</v>
      </c>
      <c r="D281" s="86" t="s">
        <v>251</v>
      </c>
      <c r="E281" s="92" t="s">
        <v>789</v>
      </c>
      <c r="F281" s="92" t="s">
        <v>293</v>
      </c>
      <c r="G281" s="87">
        <v>2009.81</v>
      </c>
    </row>
    <row r="282" spans="1:7" ht="93.75" outlineLevel="5">
      <c r="A282" s="86" t="s">
        <v>683</v>
      </c>
      <c r="B282" s="92" t="s">
        <v>306</v>
      </c>
      <c r="C282" s="86" t="s">
        <v>284</v>
      </c>
      <c r="D282" s="86" t="s">
        <v>251</v>
      </c>
      <c r="E282" s="92" t="s">
        <v>789</v>
      </c>
      <c r="F282" s="92" t="s">
        <v>288</v>
      </c>
      <c r="G282" s="87">
        <v>32213.35</v>
      </c>
    </row>
    <row r="283" spans="1:7" ht="56.25" outlineLevel="4">
      <c r="A283" s="101" t="s">
        <v>790</v>
      </c>
      <c r="B283" s="32" t="s">
        <v>306</v>
      </c>
      <c r="C283" s="101" t="s">
        <v>284</v>
      </c>
      <c r="D283" s="101" t="s">
        <v>251</v>
      </c>
      <c r="E283" s="32" t="s">
        <v>791</v>
      </c>
      <c r="F283" s="32" t="s">
        <v>250</v>
      </c>
      <c r="G283" s="100">
        <v>725</v>
      </c>
    </row>
    <row r="284" spans="1:7" ht="37.5" outlineLevel="5">
      <c r="A284" s="86" t="s">
        <v>282</v>
      </c>
      <c r="B284" s="92" t="s">
        <v>306</v>
      </c>
      <c r="C284" s="86" t="s">
        <v>284</v>
      </c>
      <c r="D284" s="86" t="s">
        <v>251</v>
      </c>
      <c r="E284" s="92" t="s">
        <v>791</v>
      </c>
      <c r="F284" s="92" t="s">
        <v>283</v>
      </c>
      <c r="G284" s="87">
        <v>35</v>
      </c>
    </row>
    <row r="285" spans="1:7" ht="37.5" outlineLevel="5">
      <c r="A285" s="86" t="s">
        <v>289</v>
      </c>
      <c r="B285" s="92" t="s">
        <v>306</v>
      </c>
      <c r="C285" s="86" t="s">
        <v>284</v>
      </c>
      <c r="D285" s="86" t="s">
        <v>251</v>
      </c>
      <c r="E285" s="92" t="s">
        <v>791</v>
      </c>
      <c r="F285" s="92" t="s">
        <v>290</v>
      </c>
      <c r="G285" s="87">
        <v>690</v>
      </c>
    </row>
    <row r="286" spans="1:7" ht="56.25" outlineLevel="4">
      <c r="A286" s="101" t="s">
        <v>792</v>
      </c>
      <c r="B286" s="32" t="s">
        <v>306</v>
      </c>
      <c r="C286" s="101" t="s">
        <v>284</v>
      </c>
      <c r="D286" s="101" t="s">
        <v>251</v>
      </c>
      <c r="E286" s="32" t="s">
        <v>793</v>
      </c>
      <c r="F286" s="32" t="s">
        <v>250</v>
      </c>
      <c r="G286" s="100">
        <v>865.44</v>
      </c>
    </row>
    <row r="287" spans="1:7" ht="37.5" outlineLevel="5">
      <c r="A287" s="86" t="s">
        <v>282</v>
      </c>
      <c r="B287" s="92" t="s">
        <v>306</v>
      </c>
      <c r="C287" s="86" t="s">
        <v>284</v>
      </c>
      <c r="D287" s="86" t="s">
        <v>251</v>
      </c>
      <c r="E287" s="92" t="s">
        <v>793</v>
      </c>
      <c r="F287" s="92" t="s">
        <v>283</v>
      </c>
      <c r="G287" s="87">
        <v>89.58</v>
      </c>
    </row>
    <row r="288" spans="1:7" ht="37.5" outlineLevel="5">
      <c r="A288" s="86" t="s">
        <v>289</v>
      </c>
      <c r="B288" s="92" t="s">
        <v>306</v>
      </c>
      <c r="C288" s="86" t="s">
        <v>284</v>
      </c>
      <c r="D288" s="86" t="s">
        <v>251</v>
      </c>
      <c r="E288" s="92" t="s">
        <v>793</v>
      </c>
      <c r="F288" s="92" t="s">
        <v>290</v>
      </c>
      <c r="G288" s="87">
        <v>775.86</v>
      </c>
    </row>
    <row r="289" spans="1:7" ht="37.5" outlineLevel="4">
      <c r="A289" s="101" t="s">
        <v>794</v>
      </c>
      <c r="B289" s="32" t="s">
        <v>306</v>
      </c>
      <c r="C289" s="101" t="s">
        <v>284</v>
      </c>
      <c r="D289" s="101" t="s">
        <v>251</v>
      </c>
      <c r="E289" s="32" t="s">
        <v>795</v>
      </c>
      <c r="F289" s="32" t="s">
        <v>250</v>
      </c>
      <c r="G289" s="100">
        <v>15</v>
      </c>
    </row>
    <row r="290" spans="1:7" ht="56.25" outlineLevel="5">
      <c r="A290" s="86" t="s">
        <v>588</v>
      </c>
      <c r="B290" s="92" t="s">
        <v>306</v>
      </c>
      <c r="C290" s="86" t="s">
        <v>284</v>
      </c>
      <c r="D290" s="86" t="s">
        <v>251</v>
      </c>
      <c r="E290" s="92" t="s">
        <v>795</v>
      </c>
      <c r="F290" s="92" t="s">
        <v>258</v>
      </c>
      <c r="G290" s="87">
        <v>15</v>
      </c>
    </row>
    <row r="291" spans="1:7" ht="56.25" outlineLevel="4">
      <c r="A291" s="101" t="s">
        <v>796</v>
      </c>
      <c r="B291" s="32" t="s">
        <v>306</v>
      </c>
      <c r="C291" s="101" t="s">
        <v>284</v>
      </c>
      <c r="D291" s="101" t="s">
        <v>251</v>
      </c>
      <c r="E291" s="32" t="s">
        <v>797</v>
      </c>
      <c r="F291" s="32" t="s">
        <v>250</v>
      </c>
      <c r="G291" s="100">
        <v>386</v>
      </c>
    </row>
    <row r="292" spans="1:7" ht="56.25" outlineLevel="5">
      <c r="A292" s="86" t="s">
        <v>588</v>
      </c>
      <c r="B292" s="92" t="s">
        <v>306</v>
      </c>
      <c r="C292" s="86" t="s">
        <v>284</v>
      </c>
      <c r="D292" s="86" t="s">
        <v>251</v>
      </c>
      <c r="E292" s="92" t="s">
        <v>797</v>
      </c>
      <c r="F292" s="92" t="s">
        <v>258</v>
      </c>
      <c r="G292" s="87">
        <v>20</v>
      </c>
    </row>
    <row r="293" spans="1:7" ht="18.75" outlineLevel="5">
      <c r="A293" s="86" t="s">
        <v>724</v>
      </c>
      <c r="B293" s="92" t="s">
        <v>306</v>
      </c>
      <c r="C293" s="86" t="s">
        <v>284</v>
      </c>
      <c r="D293" s="86" t="s">
        <v>251</v>
      </c>
      <c r="E293" s="92" t="s">
        <v>797</v>
      </c>
      <c r="F293" s="92" t="s">
        <v>725</v>
      </c>
      <c r="G293" s="87">
        <v>60</v>
      </c>
    </row>
    <row r="294" spans="1:7" ht="37.5" outlineLevel="5">
      <c r="A294" s="86" t="s">
        <v>289</v>
      </c>
      <c r="B294" s="92" t="s">
        <v>306</v>
      </c>
      <c r="C294" s="86" t="s">
        <v>284</v>
      </c>
      <c r="D294" s="86" t="s">
        <v>251</v>
      </c>
      <c r="E294" s="92" t="s">
        <v>797</v>
      </c>
      <c r="F294" s="92" t="s">
        <v>290</v>
      </c>
      <c r="G294" s="87">
        <v>306</v>
      </c>
    </row>
    <row r="295" spans="1:7" ht="56.25" outlineLevel="4">
      <c r="A295" s="101" t="s">
        <v>798</v>
      </c>
      <c r="B295" s="32" t="s">
        <v>306</v>
      </c>
      <c r="C295" s="101" t="s">
        <v>284</v>
      </c>
      <c r="D295" s="101" t="s">
        <v>251</v>
      </c>
      <c r="E295" s="32" t="s">
        <v>799</v>
      </c>
      <c r="F295" s="32" t="s">
        <v>250</v>
      </c>
      <c r="G295" s="100">
        <v>1994.66</v>
      </c>
    </row>
    <row r="296" spans="1:7" ht="37.5" outlineLevel="5">
      <c r="A296" s="86" t="s">
        <v>289</v>
      </c>
      <c r="B296" s="92" t="s">
        <v>306</v>
      </c>
      <c r="C296" s="86" t="s">
        <v>284</v>
      </c>
      <c r="D296" s="86" t="s">
        <v>251</v>
      </c>
      <c r="E296" s="92" t="s">
        <v>799</v>
      </c>
      <c r="F296" s="92" t="s">
        <v>290</v>
      </c>
      <c r="G296" s="87">
        <v>1994.66</v>
      </c>
    </row>
    <row r="297" spans="1:7" ht="56.25" outlineLevel="4">
      <c r="A297" s="101" t="s">
        <v>800</v>
      </c>
      <c r="B297" s="32" t="s">
        <v>306</v>
      </c>
      <c r="C297" s="101" t="s">
        <v>284</v>
      </c>
      <c r="D297" s="101" t="s">
        <v>251</v>
      </c>
      <c r="E297" s="32" t="s">
        <v>801</v>
      </c>
      <c r="F297" s="32" t="s">
        <v>250</v>
      </c>
      <c r="G297" s="100">
        <v>510.81</v>
      </c>
    </row>
    <row r="298" spans="1:7" ht="37.5" outlineLevel="5">
      <c r="A298" s="86" t="s">
        <v>289</v>
      </c>
      <c r="B298" s="92" t="s">
        <v>306</v>
      </c>
      <c r="C298" s="86" t="s">
        <v>284</v>
      </c>
      <c r="D298" s="86" t="s">
        <v>251</v>
      </c>
      <c r="E298" s="92" t="s">
        <v>801</v>
      </c>
      <c r="F298" s="92" t="s">
        <v>290</v>
      </c>
      <c r="G298" s="87">
        <v>510.81</v>
      </c>
    </row>
    <row r="299" spans="1:7" ht="112.5" outlineLevel="4">
      <c r="A299" s="101" t="s">
        <v>802</v>
      </c>
      <c r="B299" s="32" t="s">
        <v>306</v>
      </c>
      <c r="C299" s="101" t="s">
        <v>284</v>
      </c>
      <c r="D299" s="101" t="s">
        <v>251</v>
      </c>
      <c r="E299" s="32" t="s">
        <v>803</v>
      </c>
      <c r="F299" s="32" t="s">
        <v>250</v>
      </c>
      <c r="G299" s="100">
        <v>103.2</v>
      </c>
    </row>
    <row r="300" spans="1:7" ht="37.5" outlineLevel="5">
      <c r="A300" s="86" t="s">
        <v>289</v>
      </c>
      <c r="B300" s="92" t="s">
        <v>306</v>
      </c>
      <c r="C300" s="86" t="s">
        <v>284</v>
      </c>
      <c r="D300" s="86" t="s">
        <v>251</v>
      </c>
      <c r="E300" s="92" t="s">
        <v>803</v>
      </c>
      <c r="F300" s="92" t="s">
        <v>290</v>
      </c>
      <c r="G300" s="87">
        <v>103.2</v>
      </c>
    </row>
    <row r="301" spans="1:7" ht="56.25" outlineLevel="4">
      <c r="A301" s="101" t="s">
        <v>804</v>
      </c>
      <c r="B301" s="32" t="s">
        <v>306</v>
      </c>
      <c r="C301" s="101" t="s">
        <v>284</v>
      </c>
      <c r="D301" s="101" t="s">
        <v>251</v>
      </c>
      <c r="E301" s="32" t="s">
        <v>805</v>
      </c>
      <c r="F301" s="32" t="s">
        <v>250</v>
      </c>
      <c r="G301" s="100">
        <v>236.86</v>
      </c>
    </row>
    <row r="302" spans="1:7" ht="37.5" outlineLevel="5">
      <c r="A302" s="86" t="s">
        <v>289</v>
      </c>
      <c r="B302" s="92" t="s">
        <v>306</v>
      </c>
      <c r="C302" s="86" t="s">
        <v>284</v>
      </c>
      <c r="D302" s="86" t="s">
        <v>251</v>
      </c>
      <c r="E302" s="92" t="s">
        <v>805</v>
      </c>
      <c r="F302" s="92" t="s">
        <v>290</v>
      </c>
      <c r="G302" s="87">
        <v>236.86</v>
      </c>
    </row>
    <row r="303" spans="1:7" ht="93.75" outlineLevel="4">
      <c r="A303" s="101" t="s">
        <v>806</v>
      </c>
      <c r="B303" s="32" t="s">
        <v>306</v>
      </c>
      <c r="C303" s="101" t="s">
        <v>284</v>
      </c>
      <c r="D303" s="101" t="s">
        <v>251</v>
      </c>
      <c r="E303" s="32" t="s">
        <v>807</v>
      </c>
      <c r="F303" s="32" t="s">
        <v>250</v>
      </c>
      <c r="G303" s="100">
        <v>85892.47</v>
      </c>
    </row>
    <row r="304" spans="1:7" ht="93.75" outlineLevel="5">
      <c r="A304" s="86" t="s">
        <v>700</v>
      </c>
      <c r="B304" s="92" t="s">
        <v>306</v>
      </c>
      <c r="C304" s="86" t="s">
        <v>284</v>
      </c>
      <c r="D304" s="86" t="s">
        <v>251</v>
      </c>
      <c r="E304" s="92" t="s">
        <v>807</v>
      </c>
      <c r="F304" s="92" t="s">
        <v>293</v>
      </c>
      <c r="G304" s="87">
        <v>21482.41</v>
      </c>
    </row>
    <row r="305" spans="1:7" ht="93.75" outlineLevel="5">
      <c r="A305" s="86" t="s">
        <v>683</v>
      </c>
      <c r="B305" s="92" t="s">
        <v>306</v>
      </c>
      <c r="C305" s="86" t="s">
        <v>284</v>
      </c>
      <c r="D305" s="86" t="s">
        <v>251</v>
      </c>
      <c r="E305" s="92" t="s">
        <v>807</v>
      </c>
      <c r="F305" s="92" t="s">
        <v>288</v>
      </c>
      <c r="G305" s="87">
        <v>64410.06</v>
      </c>
    </row>
    <row r="306" spans="1:7" ht="18.75" outlineLevel="1">
      <c r="A306" s="101" t="s">
        <v>285</v>
      </c>
      <c r="B306" s="32" t="s">
        <v>306</v>
      </c>
      <c r="C306" s="101" t="s">
        <v>284</v>
      </c>
      <c r="D306" s="101" t="s">
        <v>286</v>
      </c>
      <c r="E306" s="32" t="s">
        <v>250</v>
      </c>
      <c r="F306" s="32" t="s">
        <v>250</v>
      </c>
      <c r="G306" s="100">
        <v>218340.78</v>
      </c>
    </row>
    <row r="307" spans="1:7" ht="37.5" outlineLevel="2">
      <c r="A307" s="101" t="s">
        <v>784</v>
      </c>
      <c r="B307" s="32" t="s">
        <v>306</v>
      </c>
      <c r="C307" s="101" t="s">
        <v>284</v>
      </c>
      <c r="D307" s="101" t="s">
        <v>286</v>
      </c>
      <c r="E307" s="32" t="s">
        <v>785</v>
      </c>
      <c r="F307" s="32" t="s">
        <v>250</v>
      </c>
      <c r="G307" s="100">
        <v>218340.78</v>
      </c>
    </row>
    <row r="308" spans="1:7" ht="37.5" outlineLevel="3">
      <c r="A308" s="101" t="s">
        <v>808</v>
      </c>
      <c r="B308" s="32" t="s">
        <v>306</v>
      </c>
      <c r="C308" s="101" t="s">
        <v>284</v>
      </c>
      <c r="D308" s="101" t="s">
        <v>286</v>
      </c>
      <c r="E308" s="32" t="s">
        <v>809</v>
      </c>
      <c r="F308" s="32" t="s">
        <v>250</v>
      </c>
      <c r="G308" s="100">
        <v>196326.46</v>
      </c>
    </row>
    <row r="309" spans="1:7" ht="56.25" outlineLevel="4">
      <c r="A309" s="101" t="s">
        <v>810</v>
      </c>
      <c r="B309" s="32" t="s">
        <v>306</v>
      </c>
      <c r="C309" s="101" t="s">
        <v>284</v>
      </c>
      <c r="D309" s="101" t="s">
        <v>286</v>
      </c>
      <c r="E309" s="32" t="s">
        <v>811</v>
      </c>
      <c r="F309" s="32" t="s">
        <v>250</v>
      </c>
      <c r="G309" s="100">
        <v>35579.17</v>
      </c>
    </row>
    <row r="310" spans="1:7" ht="93.75" outlineLevel="5">
      <c r="A310" s="86" t="s">
        <v>700</v>
      </c>
      <c r="B310" s="92" t="s">
        <v>306</v>
      </c>
      <c r="C310" s="86" t="s">
        <v>284</v>
      </c>
      <c r="D310" s="86" t="s">
        <v>286</v>
      </c>
      <c r="E310" s="92" t="s">
        <v>811</v>
      </c>
      <c r="F310" s="92" t="s">
        <v>293</v>
      </c>
      <c r="G310" s="87">
        <v>30409.87</v>
      </c>
    </row>
    <row r="311" spans="1:7" ht="93.75" outlineLevel="5">
      <c r="A311" s="86" t="s">
        <v>683</v>
      </c>
      <c r="B311" s="92" t="s">
        <v>306</v>
      </c>
      <c r="C311" s="86" t="s">
        <v>284</v>
      </c>
      <c r="D311" s="86" t="s">
        <v>286</v>
      </c>
      <c r="E311" s="92" t="s">
        <v>811</v>
      </c>
      <c r="F311" s="92" t="s">
        <v>288</v>
      </c>
      <c r="G311" s="87">
        <v>5169.31</v>
      </c>
    </row>
    <row r="312" spans="1:7" ht="37.5" outlineLevel="4">
      <c r="A312" s="101" t="s">
        <v>812</v>
      </c>
      <c r="B312" s="32" t="s">
        <v>306</v>
      </c>
      <c r="C312" s="101" t="s">
        <v>284</v>
      </c>
      <c r="D312" s="101" t="s">
        <v>286</v>
      </c>
      <c r="E312" s="32" t="s">
        <v>813</v>
      </c>
      <c r="F312" s="32" t="s">
        <v>250</v>
      </c>
      <c r="G312" s="100">
        <v>1232.63</v>
      </c>
    </row>
    <row r="313" spans="1:7" ht="37.5" outlineLevel="5">
      <c r="A313" s="86" t="s">
        <v>282</v>
      </c>
      <c r="B313" s="92" t="s">
        <v>306</v>
      </c>
      <c r="C313" s="86" t="s">
        <v>284</v>
      </c>
      <c r="D313" s="86" t="s">
        <v>286</v>
      </c>
      <c r="E313" s="92" t="s">
        <v>813</v>
      </c>
      <c r="F313" s="92" t="s">
        <v>283</v>
      </c>
      <c r="G313" s="87">
        <v>1201.24</v>
      </c>
    </row>
    <row r="314" spans="1:7" ht="37.5" outlineLevel="5">
      <c r="A314" s="86" t="s">
        <v>289</v>
      </c>
      <c r="B314" s="92" t="s">
        <v>306</v>
      </c>
      <c r="C314" s="86" t="s">
        <v>284</v>
      </c>
      <c r="D314" s="86" t="s">
        <v>286</v>
      </c>
      <c r="E314" s="92" t="s">
        <v>813</v>
      </c>
      <c r="F314" s="92" t="s">
        <v>290</v>
      </c>
      <c r="G314" s="87">
        <v>31.39</v>
      </c>
    </row>
    <row r="315" spans="1:7" ht="37.5" outlineLevel="4">
      <c r="A315" s="101" t="s">
        <v>679</v>
      </c>
      <c r="B315" s="32" t="s">
        <v>306</v>
      </c>
      <c r="C315" s="101" t="s">
        <v>284</v>
      </c>
      <c r="D315" s="101" t="s">
        <v>286</v>
      </c>
      <c r="E315" s="32" t="s">
        <v>814</v>
      </c>
      <c r="F315" s="32" t="s">
        <v>250</v>
      </c>
      <c r="G315" s="100">
        <v>964.35</v>
      </c>
    </row>
    <row r="316" spans="1:7" ht="37.5" outlineLevel="5">
      <c r="A316" s="86" t="s">
        <v>282</v>
      </c>
      <c r="B316" s="92" t="s">
        <v>306</v>
      </c>
      <c r="C316" s="86" t="s">
        <v>284</v>
      </c>
      <c r="D316" s="86" t="s">
        <v>286</v>
      </c>
      <c r="E316" s="92" t="s">
        <v>814</v>
      </c>
      <c r="F316" s="92" t="s">
        <v>283</v>
      </c>
      <c r="G316" s="87">
        <v>746.14</v>
      </c>
    </row>
    <row r="317" spans="1:7" ht="37.5" outlineLevel="5">
      <c r="A317" s="86" t="s">
        <v>289</v>
      </c>
      <c r="B317" s="92" t="s">
        <v>306</v>
      </c>
      <c r="C317" s="86" t="s">
        <v>284</v>
      </c>
      <c r="D317" s="86" t="s">
        <v>286</v>
      </c>
      <c r="E317" s="92" t="s">
        <v>814</v>
      </c>
      <c r="F317" s="92" t="s">
        <v>290</v>
      </c>
      <c r="G317" s="87">
        <v>218.21</v>
      </c>
    </row>
    <row r="318" spans="1:7" ht="37.5" outlineLevel="4">
      <c r="A318" s="101" t="s">
        <v>815</v>
      </c>
      <c r="B318" s="32" t="s">
        <v>306</v>
      </c>
      <c r="C318" s="101" t="s">
        <v>284</v>
      </c>
      <c r="D318" s="101" t="s">
        <v>286</v>
      </c>
      <c r="E318" s="32" t="s">
        <v>816</v>
      </c>
      <c r="F318" s="32" t="s">
        <v>250</v>
      </c>
      <c r="G318" s="100">
        <v>6540.89</v>
      </c>
    </row>
    <row r="319" spans="1:7" ht="37.5" outlineLevel="5">
      <c r="A319" s="86" t="s">
        <v>282</v>
      </c>
      <c r="B319" s="92" t="s">
        <v>306</v>
      </c>
      <c r="C319" s="86" t="s">
        <v>284</v>
      </c>
      <c r="D319" s="86" t="s">
        <v>286</v>
      </c>
      <c r="E319" s="92" t="s">
        <v>816</v>
      </c>
      <c r="F319" s="92" t="s">
        <v>283</v>
      </c>
      <c r="G319" s="87">
        <v>6441.89</v>
      </c>
    </row>
    <row r="320" spans="1:7" ht="37.5" outlineLevel="5">
      <c r="A320" s="86" t="s">
        <v>289</v>
      </c>
      <c r="B320" s="92" t="s">
        <v>306</v>
      </c>
      <c r="C320" s="86" t="s">
        <v>284</v>
      </c>
      <c r="D320" s="86" t="s">
        <v>286</v>
      </c>
      <c r="E320" s="92" t="s">
        <v>816</v>
      </c>
      <c r="F320" s="92" t="s">
        <v>290</v>
      </c>
      <c r="G320" s="87">
        <v>99</v>
      </c>
    </row>
    <row r="321" spans="1:7" ht="56.25" outlineLevel="4">
      <c r="A321" s="101" t="s">
        <v>817</v>
      </c>
      <c r="B321" s="32" t="s">
        <v>306</v>
      </c>
      <c r="C321" s="101" t="s">
        <v>284</v>
      </c>
      <c r="D321" s="101" t="s">
        <v>286</v>
      </c>
      <c r="E321" s="32" t="s">
        <v>818</v>
      </c>
      <c r="F321" s="32" t="s">
        <v>250</v>
      </c>
      <c r="G321" s="100">
        <v>2868.43</v>
      </c>
    </row>
    <row r="322" spans="1:7" ht="37.5" outlineLevel="5">
      <c r="A322" s="86" t="s">
        <v>282</v>
      </c>
      <c r="B322" s="92" t="s">
        <v>306</v>
      </c>
      <c r="C322" s="86" t="s">
        <v>284</v>
      </c>
      <c r="D322" s="86" t="s">
        <v>286</v>
      </c>
      <c r="E322" s="92" t="s">
        <v>818</v>
      </c>
      <c r="F322" s="92" t="s">
        <v>283</v>
      </c>
      <c r="G322" s="87">
        <v>2330.95</v>
      </c>
    </row>
    <row r="323" spans="1:7" ht="37.5" outlineLevel="5">
      <c r="A323" s="86" t="s">
        <v>289</v>
      </c>
      <c r="B323" s="92" t="s">
        <v>306</v>
      </c>
      <c r="C323" s="86" t="s">
        <v>284</v>
      </c>
      <c r="D323" s="86" t="s">
        <v>286</v>
      </c>
      <c r="E323" s="92" t="s">
        <v>818</v>
      </c>
      <c r="F323" s="92" t="s">
        <v>290</v>
      </c>
      <c r="G323" s="87">
        <v>537.48</v>
      </c>
    </row>
    <row r="324" spans="1:7" ht="37.5" outlineLevel="4">
      <c r="A324" s="101" t="s">
        <v>819</v>
      </c>
      <c r="B324" s="32" t="s">
        <v>306</v>
      </c>
      <c r="C324" s="101" t="s">
        <v>284</v>
      </c>
      <c r="D324" s="101" t="s">
        <v>286</v>
      </c>
      <c r="E324" s="32" t="s">
        <v>820</v>
      </c>
      <c r="F324" s="32" t="s">
        <v>250</v>
      </c>
      <c r="G324" s="100">
        <v>1160</v>
      </c>
    </row>
    <row r="325" spans="1:7" ht="37.5" outlineLevel="5">
      <c r="A325" s="86" t="s">
        <v>282</v>
      </c>
      <c r="B325" s="92" t="s">
        <v>306</v>
      </c>
      <c r="C325" s="86" t="s">
        <v>284</v>
      </c>
      <c r="D325" s="86" t="s">
        <v>286</v>
      </c>
      <c r="E325" s="92" t="s">
        <v>820</v>
      </c>
      <c r="F325" s="92" t="s">
        <v>283</v>
      </c>
      <c r="G325" s="87">
        <v>910</v>
      </c>
    </row>
    <row r="326" spans="1:7" ht="37.5" outlineLevel="5">
      <c r="A326" s="86" t="s">
        <v>289</v>
      </c>
      <c r="B326" s="92" t="s">
        <v>306</v>
      </c>
      <c r="C326" s="86" t="s">
        <v>284</v>
      </c>
      <c r="D326" s="86" t="s">
        <v>286</v>
      </c>
      <c r="E326" s="92" t="s">
        <v>820</v>
      </c>
      <c r="F326" s="92" t="s">
        <v>290</v>
      </c>
      <c r="G326" s="87">
        <v>250</v>
      </c>
    </row>
    <row r="327" spans="1:7" ht="37.5" outlineLevel="4">
      <c r="A327" s="101" t="s">
        <v>821</v>
      </c>
      <c r="B327" s="32" t="s">
        <v>306</v>
      </c>
      <c r="C327" s="101" t="s">
        <v>284</v>
      </c>
      <c r="D327" s="101" t="s">
        <v>286</v>
      </c>
      <c r="E327" s="32" t="s">
        <v>822</v>
      </c>
      <c r="F327" s="32" t="s">
        <v>250</v>
      </c>
      <c r="G327" s="100">
        <v>18.9</v>
      </c>
    </row>
    <row r="328" spans="1:7" ht="56.25" outlineLevel="5">
      <c r="A328" s="86" t="s">
        <v>588</v>
      </c>
      <c r="B328" s="92" t="s">
        <v>306</v>
      </c>
      <c r="C328" s="86" t="s">
        <v>284</v>
      </c>
      <c r="D328" s="86" t="s">
        <v>286</v>
      </c>
      <c r="E328" s="92" t="s">
        <v>822</v>
      </c>
      <c r="F328" s="92" t="s">
        <v>258</v>
      </c>
      <c r="G328" s="87">
        <v>18.9</v>
      </c>
    </row>
    <row r="329" spans="1:7" ht="37.5" outlineLevel="4">
      <c r="A329" s="101" t="s">
        <v>823</v>
      </c>
      <c r="B329" s="32" t="s">
        <v>306</v>
      </c>
      <c r="C329" s="101" t="s">
        <v>284</v>
      </c>
      <c r="D329" s="101" t="s">
        <v>286</v>
      </c>
      <c r="E329" s="32" t="s">
        <v>824</v>
      </c>
      <c r="F329" s="32" t="s">
        <v>250</v>
      </c>
      <c r="G329" s="100">
        <v>492.6</v>
      </c>
    </row>
    <row r="330" spans="1:7" ht="56.25" outlineLevel="5">
      <c r="A330" s="86" t="s">
        <v>588</v>
      </c>
      <c r="B330" s="92" t="s">
        <v>306</v>
      </c>
      <c r="C330" s="86" t="s">
        <v>284</v>
      </c>
      <c r="D330" s="86" t="s">
        <v>286</v>
      </c>
      <c r="E330" s="92" t="s">
        <v>824</v>
      </c>
      <c r="F330" s="92" t="s">
        <v>258</v>
      </c>
      <c r="G330" s="87">
        <v>33.6</v>
      </c>
    </row>
    <row r="331" spans="1:7" ht="37.5" outlineLevel="5">
      <c r="A331" s="86" t="s">
        <v>282</v>
      </c>
      <c r="B331" s="92" t="s">
        <v>306</v>
      </c>
      <c r="C331" s="86" t="s">
        <v>284</v>
      </c>
      <c r="D331" s="86" t="s">
        <v>286</v>
      </c>
      <c r="E331" s="92" t="s">
        <v>824</v>
      </c>
      <c r="F331" s="92" t="s">
        <v>283</v>
      </c>
      <c r="G331" s="87">
        <v>314</v>
      </c>
    </row>
    <row r="332" spans="1:7" ht="37.5" outlineLevel="5">
      <c r="A332" s="86" t="s">
        <v>289</v>
      </c>
      <c r="B332" s="92" t="s">
        <v>306</v>
      </c>
      <c r="C332" s="86" t="s">
        <v>284</v>
      </c>
      <c r="D332" s="86" t="s">
        <v>286</v>
      </c>
      <c r="E332" s="92" t="s">
        <v>824</v>
      </c>
      <c r="F332" s="92" t="s">
        <v>290</v>
      </c>
      <c r="G332" s="87">
        <v>145</v>
      </c>
    </row>
    <row r="333" spans="1:7" ht="37.5" outlineLevel="4">
      <c r="A333" s="101" t="s">
        <v>825</v>
      </c>
      <c r="B333" s="32" t="s">
        <v>306</v>
      </c>
      <c r="C333" s="101" t="s">
        <v>284</v>
      </c>
      <c r="D333" s="101" t="s">
        <v>286</v>
      </c>
      <c r="E333" s="32" t="s">
        <v>826</v>
      </c>
      <c r="F333" s="32" t="s">
        <v>250</v>
      </c>
      <c r="G333" s="100">
        <v>135</v>
      </c>
    </row>
    <row r="334" spans="1:7" ht="56.25" outlineLevel="5">
      <c r="A334" s="86" t="s">
        <v>588</v>
      </c>
      <c r="B334" s="92" t="s">
        <v>306</v>
      </c>
      <c r="C334" s="86" t="s">
        <v>284</v>
      </c>
      <c r="D334" s="86" t="s">
        <v>286</v>
      </c>
      <c r="E334" s="92" t="s">
        <v>826</v>
      </c>
      <c r="F334" s="92" t="s">
        <v>258</v>
      </c>
      <c r="G334" s="87">
        <v>35</v>
      </c>
    </row>
    <row r="335" spans="1:7" ht="18.75" outlineLevel="5">
      <c r="A335" s="86" t="s">
        <v>724</v>
      </c>
      <c r="B335" s="92" t="s">
        <v>306</v>
      </c>
      <c r="C335" s="86" t="s">
        <v>284</v>
      </c>
      <c r="D335" s="86" t="s">
        <v>286</v>
      </c>
      <c r="E335" s="92" t="s">
        <v>826</v>
      </c>
      <c r="F335" s="92" t="s">
        <v>725</v>
      </c>
      <c r="G335" s="87">
        <v>100</v>
      </c>
    </row>
    <row r="336" spans="1:7" ht="56.25" outlineLevel="4">
      <c r="A336" s="101" t="s">
        <v>804</v>
      </c>
      <c r="B336" s="32" t="s">
        <v>306</v>
      </c>
      <c r="C336" s="101" t="s">
        <v>284</v>
      </c>
      <c r="D336" s="101" t="s">
        <v>286</v>
      </c>
      <c r="E336" s="32" t="s">
        <v>827</v>
      </c>
      <c r="F336" s="32" t="s">
        <v>250</v>
      </c>
      <c r="G336" s="100">
        <v>165.14</v>
      </c>
    </row>
    <row r="337" spans="1:7" ht="37.5" outlineLevel="5">
      <c r="A337" s="86" t="s">
        <v>282</v>
      </c>
      <c r="B337" s="92" t="s">
        <v>306</v>
      </c>
      <c r="C337" s="86" t="s">
        <v>284</v>
      </c>
      <c r="D337" s="86" t="s">
        <v>286</v>
      </c>
      <c r="E337" s="92" t="s">
        <v>827</v>
      </c>
      <c r="F337" s="92" t="s">
        <v>283</v>
      </c>
      <c r="G337" s="87">
        <v>165.14</v>
      </c>
    </row>
    <row r="338" spans="1:7" ht="93.75" outlineLevel="4">
      <c r="A338" s="101" t="s">
        <v>806</v>
      </c>
      <c r="B338" s="32" t="s">
        <v>306</v>
      </c>
      <c r="C338" s="101" t="s">
        <v>284</v>
      </c>
      <c r="D338" s="101" t="s">
        <v>286</v>
      </c>
      <c r="E338" s="32" t="s">
        <v>828</v>
      </c>
      <c r="F338" s="32" t="s">
        <v>250</v>
      </c>
      <c r="G338" s="100">
        <v>141469.3</v>
      </c>
    </row>
    <row r="339" spans="1:7" ht="93.75" outlineLevel="5">
      <c r="A339" s="86" t="s">
        <v>700</v>
      </c>
      <c r="B339" s="92" t="s">
        <v>306</v>
      </c>
      <c r="C339" s="86" t="s">
        <v>284</v>
      </c>
      <c r="D339" s="86" t="s">
        <v>286</v>
      </c>
      <c r="E339" s="92" t="s">
        <v>828</v>
      </c>
      <c r="F339" s="92" t="s">
        <v>293</v>
      </c>
      <c r="G339" s="87">
        <v>133008.6</v>
      </c>
    </row>
    <row r="340" spans="1:7" ht="93.75" outlineLevel="5">
      <c r="A340" s="86" t="s">
        <v>683</v>
      </c>
      <c r="B340" s="92" t="s">
        <v>306</v>
      </c>
      <c r="C340" s="86" t="s">
        <v>284</v>
      </c>
      <c r="D340" s="86" t="s">
        <v>286</v>
      </c>
      <c r="E340" s="92" t="s">
        <v>828</v>
      </c>
      <c r="F340" s="92" t="s">
        <v>288</v>
      </c>
      <c r="G340" s="87">
        <v>8460.7</v>
      </c>
    </row>
    <row r="341" spans="1:7" ht="131.25" outlineLevel="4">
      <c r="A341" s="101" t="s">
        <v>829</v>
      </c>
      <c r="B341" s="32" t="s">
        <v>306</v>
      </c>
      <c r="C341" s="101" t="s">
        <v>284</v>
      </c>
      <c r="D341" s="101" t="s">
        <v>286</v>
      </c>
      <c r="E341" s="32" t="s">
        <v>830</v>
      </c>
      <c r="F341" s="32" t="s">
        <v>250</v>
      </c>
      <c r="G341" s="100">
        <v>5700.05</v>
      </c>
    </row>
    <row r="342" spans="1:7" ht="37.5" outlineLevel="5">
      <c r="A342" s="86" t="s">
        <v>282</v>
      </c>
      <c r="B342" s="92" t="s">
        <v>306</v>
      </c>
      <c r="C342" s="86" t="s">
        <v>284</v>
      </c>
      <c r="D342" s="86" t="s">
        <v>286</v>
      </c>
      <c r="E342" s="92" t="s">
        <v>830</v>
      </c>
      <c r="F342" s="92" t="s">
        <v>283</v>
      </c>
      <c r="G342" s="87">
        <v>5152.5</v>
      </c>
    </row>
    <row r="343" spans="1:7" ht="37.5" outlineLevel="5">
      <c r="A343" s="86" t="s">
        <v>289</v>
      </c>
      <c r="B343" s="92" t="s">
        <v>306</v>
      </c>
      <c r="C343" s="86" t="s">
        <v>284</v>
      </c>
      <c r="D343" s="86" t="s">
        <v>286</v>
      </c>
      <c r="E343" s="92" t="s">
        <v>830</v>
      </c>
      <c r="F343" s="92" t="s">
        <v>290</v>
      </c>
      <c r="G343" s="87">
        <v>547.55</v>
      </c>
    </row>
    <row r="344" spans="1:7" ht="37.5" outlineLevel="3">
      <c r="A344" s="101" t="s">
        <v>831</v>
      </c>
      <c r="B344" s="32" t="s">
        <v>306</v>
      </c>
      <c r="C344" s="101" t="s">
        <v>284</v>
      </c>
      <c r="D344" s="101" t="s">
        <v>286</v>
      </c>
      <c r="E344" s="32" t="s">
        <v>832</v>
      </c>
      <c r="F344" s="32" t="s">
        <v>250</v>
      </c>
      <c r="G344" s="100">
        <v>21983.79</v>
      </c>
    </row>
    <row r="345" spans="1:7" ht="56.25" outlineLevel="4">
      <c r="A345" s="101" t="s">
        <v>833</v>
      </c>
      <c r="B345" s="32" t="s">
        <v>306</v>
      </c>
      <c r="C345" s="101" t="s">
        <v>284</v>
      </c>
      <c r="D345" s="101" t="s">
        <v>286</v>
      </c>
      <c r="E345" s="32" t="s">
        <v>834</v>
      </c>
      <c r="F345" s="32" t="s">
        <v>250</v>
      </c>
      <c r="G345" s="100">
        <v>6</v>
      </c>
    </row>
    <row r="346" spans="1:7" ht="56.25" outlineLevel="5">
      <c r="A346" s="86" t="s">
        <v>588</v>
      </c>
      <c r="B346" s="92" t="s">
        <v>306</v>
      </c>
      <c r="C346" s="86" t="s">
        <v>284</v>
      </c>
      <c r="D346" s="86" t="s">
        <v>286</v>
      </c>
      <c r="E346" s="92" t="s">
        <v>834</v>
      </c>
      <c r="F346" s="92" t="s">
        <v>258</v>
      </c>
      <c r="G346" s="87">
        <v>6</v>
      </c>
    </row>
    <row r="347" spans="1:7" ht="37.5" outlineLevel="4">
      <c r="A347" s="101" t="s">
        <v>835</v>
      </c>
      <c r="B347" s="32" t="s">
        <v>306</v>
      </c>
      <c r="C347" s="101" t="s">
        <v>284</v>
      </c>
      <c r="D347" s="101" t="s">
        <v>286</v>
      </c>
      <c r="E347" s="32" t="s">
        <v>836</v>
      </c>
      <c r="F347" s="32" t="s">
        <v>250</v>
      </c>
      <c r="G347" s="100">
        <v>800</v>
      </c>
    </row>
    <row r="348" spans="1:7" ht="56.25" outlineLevel="5">
      <c r="A348" s="86" t="s">
        <v>588</v>
      </c>
      <c r="B348" s="92" t="s">
        <v>306</v>
      </c>
      <c r="C348" s="86" t="s">
        <v>284</v>
      </c>
      <c r="D348" s="86" t="s">
        <v>286</v>
      </c>
      <c r="E348" s="92" t="s">
        <v>836</v>
      </c>
      <c r="F348" s="92" t="s">
        <v>258</v>
      </c>
      <c r="G348" s="87">
        <v>800</v>
      </c>
    </row>
    <row r="349" spans="1:7" ht="37.5" outlineLevel="4">
      <c r="A349" s="101" t="s">
        <v>837</v>
      </c>
      <c r="B349" s="32" t="s">
        <v>306</v>
      </c>
      <c r="C349" s="101" t="s">
        <v>284</v>
      </c>
      <c r="D349" s="101" t="s">
        <v>286</v>
      </c>
      <c r="E349" s="32" t="s">
        <v>838</v>
      </c>
      <c r="F349" s="32" t="s">
        <v>250</v>
      </c>
      <c r="G349" s="100">
        <v>9</v>
      </c>
    </row>
    <row r="350" spans="1:7" ht="56.25" outlineLevel="5">
      <c r="A350" s="86" t="s">
        <v>588</v>
      </c>
      <c r="B350" s="92" t="s">
        <v>306</v>
      </c>
      <c r="C350" s="86" t="s">
        <v>284</v>
      </c>
      <c r="D350" s="86" t="s">
        <v>286</v>
      </c>
      <c r="E350" s="92" t="s">
        <v>838</v>
      </c>
      <c r="F350" s="92" t="s">
        <v>258</v>
      </c>
      <c r="G350" s="87">
        <v>9</v>
      </c>
    </row>
    <row r="351" spans="1:7" ht="37.5" outlineLevel="4">
      <c r="A351" s="101" t="s">
        <v>839</v>
      </c>
      <c r="B351" s="32" t="s">
        <v>306</v>
      </c>
      <c r="C351" s="101" t="s">
        <v>284</v>
      </c>
      <c r="D351" s="101" t="s">
        <v>286</v>
      </c>
      <c r="E351" s="32" t="s">
        <v>840</v>
      </c>
      <c r="F351" s="32" t="s">
        <v>250</v>
      </c>
      <c r="G351" s="100">
        <v>187.5</v>
      </c>
    </row>
    <row r="352" spans="1:7" ht="56.25" outlineLevel="5">
      <c r="A352" s="86" t="s">
        <v>588</v>
      </c>
      <c r="B352" s="92" t="s">
        <v>306</v>
      </c>
      <c r="C352" s="86" t="s">
        <v>284</v>
      </c>
      <c r="D352" s="86" t="s">
        <v>286</v>
      </c>
      <c r="E352" s="92" t="s">
        <v>840</v>
      </c>
      <c r="F352" s="92" t="s">
        <v>258</v>
      </c>
      <c r="G352" s="87">
        <v>187.5</v>
      </c>
    </row>
    <row r="353" spans="1:7" ht="37.5" outlineLevel="4">
      <c r="A353" s="101" t="s">
        <v>841</v>
      </c>
      <c r="B353" s="32" t="s">
        <v>306</v>
      </c>
      <c r="C353" s="101" t="s">
        <v>284</v>
      </c>
      <c r="D353" s="101" t="s">
        <v>286</v>
      </c>
      <c r="E353" s="32" t="s">
        <v>842</v>
      </c>
      <c r="F353" s="32" t="s">
        <v>250</v>
      </c>
      <c r="G353" s="100">
        <v>180</v>
      </c>
    </row>
    <row r="354" spans="1:7" ht="56.25" outlineLevel="5">
      <c r="A354" s="86" t="s">
        <v>588</v>
      </c>
      <c r="B354" s="92" t="s">
        <v>306</v>
      </c>
      <c r="C354" s="86" t="s">
        <v>284</v>
      </c>
      <c r="D354" s="86" t="s">
        <v>286</v>
      </c>
      <c r="E354" s="92" t="s">
        <v>842</v>
      </c>
      <c r="F354" s="92" t="s">
        <v>258</v>
      </c>
      <c r="G354" s="87">
        <v>57</v>
      </c>
    </row>
    <row r="355" spans="1:7" ht="18.75" outlineLevel="5">
      <c r="A355" s="86" t="s">
        <v>724</v>
      </c>
      <c r="B355" s="92" t="s">
        <v>306</v>
      </c>
      <c r="C355" s="86" t="s">
        <v>284</v>
      </c>
      <c r="D355" s="86" t="s">
        <v>286</v>
      </c>
      <c r="E355" s="92" t="s">
        <v>842</v>
      </c>
      <c r="F355" s="92" t="s">
        <v>725</v>
      </c>
      <c r="G355" s="87">
        <v>123</v>
      </c>
    </row>
    <row r="356" spans="1:7" ht="56.25" outlineLevel="4">
      <c r="A356" s="101" t="s">
        <v>788</v>
      </c>
      <c r="B356" s="32" t="s">
        <v>306</v>
      </c>
      <c r="C356" s="101" t="s">
        <v>284</v>
      </c>
      <c r="D356" s="101" t="s">
        <v>286</v>
      </c>
      <c r="E356" s="32" t="s">
        <v>843</v>
      </c>
      <c r="F356" s="32" t="s">
        <v>250</v>
      </c>
      <c r="G356" s="100">
        <v>18881.13</v>
      </c>
    </row>
    <row r="357" spans="1:7" ht="93.75" outlineLevel="5">
      <c r="A357" s="86" t="s">
        <v>700</v>
      </c>
      <c r="B357" s="92" t="s">
        <v>306</v>
      </c>
      <c r="C357" s="86" t="s">
        <v>284</v>
      </c>
      <c r="D357" s="86" t="s">
        <v>286</v>
      </c>
      <c r="E357" s="92" t="s">
        <v>843</v>
      </c>
      <c r="F357" s="92" t="s">
        <v>293</v>
      </c>
      <c r="G357" s="87">
        <v>1531.19</v>
      </c>
    </row>
    <row r="358" spans="1:7" ht="93.75" outlineLevel="5">
      <c r="A358" s="86" t="s">
        <v>683</v>
      </c>
      <c r="B358" s="92" t="s">
        <v>306</v>
      </c>
      <c r="C358" s="86" t="s">
        <v>284</v>
      </c>
      <c r="D358" s="86" t="s">
        <v>286</v>
      </c>
      <c r="E358" s="92" t="s">
        <v>843</v>
      </c>
      <c r="F358" s="92" t="s">
        <v>288</v>
      </c>
      <c r="G358" s="87">
        <v>17349.94</v>
      </c>
    </row>
    <row r="359" spans="1:7" ht="56.25" outlineLevel="4">
      <c r="A359" s="101" t="s">
        <v>844</v>
      </c>
      <c r="B359" s="32" t="s">
        <v>306</v>
      </c>
      <c r="C359" s="101" t="s">
        <v>284</v>
      </c>
      <c r="D359" s="101" t="s">
        <v>286</v>
      </c>
      <c r="E359" s="32" t="s">
        <v>845</v>
      </c>
      <c r="F359" s="32" t="s">
        <v>250</v>
      </c>
      <c r="G359" s="100">
        <v>115</v>
      </c>
    </row>
    <row r="360" spans="1:7" ht="37.5" outlineLevel="5">
      <c r="A360" s="86" t="s">
        <v>282</v>
      </c>
      <c r="B360" s="92" t="s">
        <v>306</v>
      </c>
      <c r="C360" s="86" t="s">
        <v>284</v>
      </c>
      <c r="D360" s="86" t="s">
        <v>286</v>
      </c>
      <c r="E360" s="92" t="s">
        <v>845</v>
      </c>
      <c r="F360" s="92" t="s">
        <v>283</v>
      </c>
      <c r="G360" s="87">
        <v>10</v>
      </c>
    </row>
    <row r="361" spans="1:7" ht="37.5" outlineLevel="5">
      <c r="A361" s="86" t="s">
        <v>289</v>
      </c>
      <c r="B361" s="92" t="s">
        <v>306</v>
      </c>
      <c r="C361" s="86" t="s">
        <v>284</v>
      </c>
      <c r="D361" s="86" t="s">
        <v>286</v>
      </c>
      <c r="E361" s="92" t="s">
        <v>845</v>
      </c>
      <c r="F361" s="92" t="s">
        <v>290</v>
      </c>
      <c r="G361" s="87">
        <v>105</v>
      </c>
    </row>
    <row r="362" spans="1:7" ht="37.5" outlineLevel="4">
      <c r="A362" s="101" t="s">
        <v>677</v>
      </c>
      <c r="B362" s="32" t="s">
        <v>306</v>
      </c>
      <c r="C362" s="101" t="s">
        <v>284</v>
      </c>
      <c r="D362" s="101" t="s">
        <v>286</v>
      </c>
      <c r="E362" s="32" t="s">
        <v>846</v>
      </c>
      <c r="F362" s="32" t="s">
        <v>250</v>
      </c>
      <c r="G362" s="100">
        <v>179.16</v>
      </c>
    </row>
    <row r="363" spans="1:7" ht="37.5" outlineLevel="5">
      <c r="A363" s="86" t="s">
        <v>282</v>
      </c>
      <c r="B363" s="92" t="s">
        <v>306</v>
      </c>
      <c r="C363" s="86" t="s">
        <v>284</v>
      </c>
      <c r="D363" s="86" t="s">
        <v>286</v>
      </c>
      <c r="E363" s="92" t="s">
        <v>846</v>
      </c>
      <c r="F363" s="92" t="s">
        <v>283</v>
      </c>
      <c r="G363" s="87">
        <v>89.58</v>
      </c>
    </row>
    <row r="364" spans="1:7" ht="37.5" outlineLevel="5">
      <c r="A364" s="86" t="s">
        <v>289</v>
      </c>
      <c r="B364" s="92" t="s">
        <v>306</v>
      </c>
      <c r="C364" s="86" t="s">
        <v>284</v>
      </c>
      <c r="D364" s="86" t="s">
        <v>286</v>
      </c>
      <c r="E364" s="92" t="s">
        <v>846</v>
      </c>
      <c r="F364" s="92" t="s">
        <v>290</v>
      </c>
      <c r="G364" s="87">
        <v>89.58</v>
      </c>
    </row>
    <row r="365" spans="1:7" ht="93.75" outlineLevel="4">
      <c r="A365" s="101" t="s">
        <v>847</v>
      </c>
      <c r="B365" s="32" t="s">
        <v>306</v>
      </c>
      <c r="C365" s="101" t="s">
        <v>284</v>
      </c>
      <c r="D365" s="101" t="s">
        <v>286</v>
      </c>
      <c r="E365" s="32" t="s">
        <v>848</v>
      </c>
      <c r="F365" s="32" t="s">
        <v>250</v>
      </c>
      <c r="G365" s="100">
        <v>290.5</v>
      </c>
    </row>
    <row r="366" spans="1:7" ht="37.5" outlineLevel="5">
      <c r="A366" s="86" t="s">
        <v>282</v>
      </c>
      <c r="B366" s="92" t="s">
        <v>306</v>
      </c>
      <c r="C366" s="86" t="s">
        <v>284</v>
      </c>
      <c r="D366" s="86" t="s">
        <v>286</v>
      </c>
      <c r="E366" s="92" t="s">
        <v>848</v>
      </c>
      <c r="F366" s="92" t="s">
        <v>283</v>
      </c>
      <c r="G366" s="87">
        <v>285.24</v>
      </c>
    </row>
    <row r="367" spans="1:7" ht="37.5" outlineLevel="5">
      <c r="A367" s="86" t="s">
        <v>289</v>
      </c>
      <c r="B367" s="92" t="s">
        <v>306</v>
      </c>
      <c r="C367" s="86" t="s">
        <v>284</v>
      </c>
      <c r="D367" s="86" t="s">
        <v>286</v>
      </c>
      <c r="E367" s="92" t="s">
        <v>848</v>
      </c>
      <c r="F367" s="92" t="s">
        <v>290</v>
      </c>
      <c r="G367" s="87">
        <v>5.27</v>
      </c>
    </row>
    <row r="368" spans="1:7" ht="93.75" outlineLevel="4">
      <c r="A368" s="101" t="s">
        <v>849</v>
      </c>
      <c r="B368" s="32" t="s">
        <v>306</v>
      </c>
      <c r="C368" s="101" t="s">
        <v>284</v>
      </c>
      <c r="D368" s="101" t="s">
        <v>286</v>
      </c>
      <c r="E368" s="32" t="s">
        <v>850</v>
      </c>
      <c r="F368" s="32" t="s">
        <v>250</v>
      </c>
      <c r="G368" s="100">
        <v>1335.5</v>
      </c>
    </row>
    <row r="369" spans="1:7" ht="37.5" outlineLevel="5">
      <c r="A369" s="86" t="s">
        <v>282</v>
      </c>
      <c r="B369" s="92" t="s">
        <v>306</v>
      </c>
      <c r="C369" s="86" t="s">
        <v>284</v>
      </c>
      <c r="D369" s="86" t="s">
        <v>286</v>
      </c>
      <c r="E369" s="92" t="s">
        <v>850</v>
      </c>
      <c r="F369" s="92" t="s">
        <v>283</v>
      </c>
      <c r="G369" s="87">
        <v>1323.22</v>
      </c>
    </row>
    <row r="370" spans="1:7" ht="37.5" outlineLevel="5">
      <c r="A370" s="86" t="s">
        <v>289</v>
      </c>
      <c r="B370" s="92" t="s">
        <v>306</v>
      </c>
      <c r="C370" s="86" t="s">
        <v>284</v>
      </c>
      <c r="D370" s="86" t="s">
        <v>286</v>
      </c>
      <c r="E370" s="92" t="s">
        <v>850</v>
      </c>
      <c r="F370" s="92" t="s">
        <v>290</v>
      </c>
      <c r="G370" s="87">
        <v>12.29</v>
      </c>
    </row>
    <row r="371" spans="1:7" ht="56.25" outlineLevel="3">
      <c r="A371" s="101" t="s">
        <v>851</v>
      </c>
      <c r="B371" s="32" t="s">
        <v>306</v>
      </c>
      <c r="C371" s="101" t="s">
        <v>284</v>
      </c>
      <c r="D371" s="101" t="s">
        <v>286</v>
      </c>
      <c r="E371" s="32" t="s">
        <v>852</v>
      </c>
      <c r="F371" s="32" t="s">
        <v>250</v>
      </c>
      <c r="G371" s="100">
        <v>30.53</v>
      </c>
    </row>
    <row r="372" spans="1:7" ht="37.5" outlineLevel="4">
      <c r="A372" s="101" t="s">
        <v>853</v>
      </c>
      <c r="B372" s="32" t="s">
        <v>306</v>
      </c>
      <c r="C372" s="101" t="s">
        <v>284</v>
      </c>
      <c r="D372" s="101" t="s">
        <v>286</v>
      </c>
      <c r="E372" s="32" t="s">
        <v>854</v>
      </c>
      <c r="F372" s="32" t="s">
        <v>250</v>
      </c>
      <c r="G372" s="100">
        <v>15.6</v>
      </c>
    </row>
    <row r="373" spans="1:7" ht="37.5" outlineLevel="5">
      <c r="A373" s="86" t="s">
        <v>282</v>
      </c>
      <c r="B373" s="92" t="s">
        <v>306</v>
      </c>
      <c r="C373" s="86" t="s">
        <v>284</v>
      </c>
      <c r="D373" s="86" t="s">
        <v>286</v>
      </c>
      <c r="E373" s="92" t="s">
        <v>854</v>
      </c>
      <c r="F373" s="92" t="s">
        <v>283</v>
      </c>
      <c r="G373" s="87">
        <v>15.6</v>
      </c>
    </row>
    <row r="374" spans="1:7" ht="56.25" outlineLevel="4">
      <c r="A374" s="101" t="s">
        <v>855</v>
      </c>
      <c r="B374" s="32" t="s">
        <v>306</v>
      </c>
      <c r="C374" s="101" t="s">
        <v>284</v>
      </c>
      <c r="D374" s="101" t="s">
        <v>286</v>
      </c>
      <c r="E374" s="32" t="s">
        <v>856</v>
      </c>
      <c r="F374" s="32" t="s">
        <v>250</v>
      </c>
      <c r="G374" s="100">
        <v>14.93</v>
      </c>
    </row>
    <row r="375" spans="1:7" ht="37.5" outlineLevel="5">
      <c r="A375" s="86" t="s">
        <v>282</v>
      </c>
      <c r="B375" s="92" t="s">
        <v>306</v>
      </c>
      <c r="C375" s="86" t="s">
        <v>284</v>
      </c>
      <c r="D375" s="86" t="s">
        <v>286</v>
      </c>
      <c r="E375" s="92" t="s">
        <v>856</v>
      </c>
      <c r="F375" s="92" t="s">
        <v>283</v>
      </c>
      <c r="G375" s="87">
        <v>14.93</v>
      </c>
    </row>
    <row r="376" spans="1:7" ht="37.5" outlineLevel="1">
      <c r="A376" s="101" t="s">
        <v>308</v>
      </c>
      <c r="B376" s="32" t="s">
        <v>306</v>
      </c>
      <c r="C376" s="101" t="s">
        <v>284</v>
      </c>
      <c r="D376" s="101" t="s">
        <v>284</v>
      </c>
      <c r="E376" s="32" t="s">
        <v>250</v>
      </c>
      <c r="F376" s="32" t="s">
        <v>250</v>
      </c>
      <c r="G376" s="100">
        <v>1415.6</v>
      </c>
    </row>
    <row r="377" spans="1:7" ht="37.5" outlineLevel="2">
      <c r="A377" s="101" t="s">
        <v>784</v>
      </c>
      <c r="B377" s="32" t="s">
        <v>306</v>
      </c>
      <c r="C377" s="101" t="s">
        <v>284</v>
      </c>
      <c r="D377" s="101" t="s">
        <v>284</v>
      </c>
      <c r="E377" s="32" t="s">
        <v>785</v>
      </c>
      <c r="F377" s="32" t="s">
        <v>250</v>
      </c>
      <c r="G377" s="100">
        <v>1415.6</v>
      </c>
    </row>
    <row r="378" spans="1:7" ht="56.25" outlineLevel="3">
      <c r="A378" s="101" t="s">
        <v>857</v>
      </c>
      <c r="B378" s="32" t="s">
        <v>306</v>
      </c>
      <c r="C378" s="101" t="s">
        <v>284</v>
      </c>
      <c r="D378" s="101" t="s">
        <v>284</v>
      </c>
      <c r="E378" s="32" t="s">
        <v>858</v>
      </c>
      <c r="F378" s="32" t="s">
        <v>250</v>
      </c>
      <c r="G378" s="100">
        <v>1415.6</v>
      </c>
    </row>
    <row r="379" spans="1:7" ht="37.5" outlineLevel="4">
      <c r="A379" s="101" t="s">
        <v>859</v>
      </c>
      <c r="B379" s="32" t="s">
        <v>306</v>
      </c>
      <c r="C379" s="101" t="s">
        <v>284</v>
      </c>
      <c r="D379" s="101" t="s">
        <v>284</v>
      </c>
      <c r="E379" s="32" t="s">
        <v>860</v>
      </c>
      <c r="F379" s="32" t="s">
        <v>250</v>
      </c>
      <c r="G379" s="100">
        <v>350.03</v>
      </c>
    </row>
    <row r="380" spans="1:7" ht="37.5" outlineLevel="5">
      <c r="A380" s="86" t="s">
        <v>282</v>
      </c>
      <c r="B380" s="92" t="s">
        <v>306</v>
      </c>
      <c r="C380" s="86" t="s">
        <v>284</v>
      </c>
      <c r="D380" s="86" t="s">
        <v>284</v>
      </c>
      <c r="E380" s="92" t="s">
        <v>860</v>
      </c>
      <c r="F380" s="92" t="s">
        <v>283</v>
      </c>
      <c r="G380" s="87">
        <v>230.69</v>
      </c>
    </row>
    <row r="381" spans="1:7" ht="37.5" outlineLevel="5">
      <c r="A381" s="86" t="s">
        <v>289</v>
      </c>
      <c r="B381" s="92" t="s">
        <v>306</v>
      </c>
      <c r="C381" s="86" t="s">
        <v>284</v>
      </c>
      <c r="D381" s="86" t="s">
        <v>284</v>
      </c>
      <c r="E381" s="92" t="s">
        <v>860</v>
      </c>
      <c r="F381" s="92" t="s">
        <v>290</v>
      </c>
      <c r="G381" s="87">
        <v>119.33</v>
      </c>
    </row>
    <row r="382" spans="1:7" ht="56.25" outlineLevel="4">
      <c r="A382" s="101" t="s">
        <v>861</v>
      </c>
      <c r="B382" s="32" t="s">
        <v>306</v>
      </c>
      <c r="C382" s="101" t="s">
        <v>284</v>
      </c>
      <c r="D382" s="101" t="s">
        <v>284</v>
      </c>
      <c r="E382" s="32" t="s">
        <v>862</v>
      </c>
      <c r="F382" s="32" t="s">
        <v>250</v>
      </c>
      <c r="G382" s="100">
        <v>357.77</v>
      </c>
    </row>
    <row r="383" spans="1:7" ht="37.5" outlineLevel="5">
      <c r="A383" s="86" t="s">
        <v>289</v>
      </c>
      <c r="B383" s="92" t="s">
        <v>306</v>
      </c>
      <c r="C383" s="86" t="s">
        <v>284</v>
      </c>
      <c r="D383" s="86" t="s">
        <v>284</v>
      </c>
      <c r="E383" s="92" t="s">
        <v>862</v>
      </c>
      <c r="F383" s="92" t="s">
        <v>290</v>
      </c>
      <c r="G383" s="87">
        <v>357.77</v>
      </c>
    </row>
    <row r="384" spans="1:7" ht="37.5" outlineLevel="4">
      <c r="A384" s="101" t="s">
        <v>863</v>
      </c>
      <c r="B384" s="32" t="s">
        <v>306</v>
      </c>
      <c r="C384" s="101" t="s">
        <v>284</v>
      </c>
      <c r="D384" s="101" t="s">
        <v>284</v>
      </c>
      <c r="E384" s="32" t="s">
        <v>864</v>
      </c>
      <c r="F384" s="32" t="s">
        <v>250</v>
      </c>
      <c r="G384" s="100">
        <v>707.8</v>
      </c>
    </row>
    <row r="385" spans="1:7" ht="37.5" outlineLevel="5">
      <c r="A385" s="86" t="s">
        <v>282</v>
      </c>
      <c r="B385" s="92" t="s">
        <v>306</v>
      </c>
      <c r="C385" s="86" t="s">
        <v>284</v>
      </c>
      <c r="D385" s="86" t="s">
        <v>284</v>
      </c>
      <c r="E385" s="92" t="s">
        <v>864</v>
      </c>
      <c r="F385" s="92" t="s">
        <v>283</v>
      </c>
      <c r="G385" s="87">
        <v>424</v>
      </c>
    </row>
    <row r="386" spans="1:7" ht="37.5" outlineLevel="5">
      <c r="A386" s="86" t="s">
        <v>289</v>
      </c>
      <c r="B386" s="92" t="s">
        <v>306</v>
      </c>
      <c r="C386" s="86" t="s">
        <v>284</v>
      </c>
      <c r="D386" s="86" t="s">
        <v>284</v>
      </c>
      <c r="E386" s="92" t="s">
        <v>864</v>
      </c>
      <c r="F386" s="92" t="s">
        <v>290</v>
      </c>
      <c r="G386" s="87">
        <v>283.8</v>
      </c>
    </row>
    <row r="387" spans="1:7" ht="18.75" outlineLevel="1">
      <c r="A387" s="101" t="s">
        <v>309</v>
      </c>
      <c r="B387" s="32" t="s">
        <v>306</v>
      </c>
      <c r="C387" s="101" t="s">
        <v>284</v>
      </c>
      <c r="D387" s="101" t="s">
        <v>301</v>
      </c>
      <c r="E387" s="32" t="s">
        <v>250</v>
      </c>
      <c r="F387" s="32" t="s">
        <v>250</v>
      </c>
      <c r="G387" s="100">
        <v>13660.04</v>
      </c>
    </row>
    <row r="388" spans="1:7" ht="37.5" outlineLevel="2">
      <c r="A388" s="101" t="s">
        <v>784</v>
      </c>
      <c r="B388" s="32" t="s">
        <v>306</v>
      </c>
      <c r="C388" s="101" t="s">
        <v>284</v>
      </c>
      <c r="D388" s="101" t="s">
        <v>301</v>
      </c>
      <c r="E388" s="32" t="s">
        <v>785</v>
      </c>
      <c r="F388" s="32" t="s">
        <v>250</v>
      </c>
      <c r="G388" s="100">
        <v>13616.93</v>
      </c>
    </row>
    <row r="389" spans="1:7" ht="56.25" outlineLevel="3">
      <c r="A389" s="101" t="s">
        <v>851</v>
      </c>
      <c r="B389" s="32" t="s">
        <v>306</v>
      </c>
      <c r="C389" s="101" t="s">
        <v>284</v>
      </c>
      <c r="D389" s="101" t="s">
        <v>301</v>
      </c>
      <c r="E389" s="32" t="s">
        <v>852</v>
      </c>
      <c r="F389" s="32" t="s">
        <v>250</v>
      </c>
      <c r="G389" s="100">
        <v>10.86</v>
      </c>
    </row>
    <row r="390" spans="1:7" ht="37.5" outlineLevel="4">
      <c r="A390" s="101" t="s">
        <v>853</v>
      </c>
      <c r="B390" s="32" t="s">
        <v>306</v>
      </c>
      <c r="C390" s="101" t="s">
        <v>284</v>
      </c>
      <c r="D390" s="101" t="s">
        <v>301</v>
      </c>
      <c r="E390" s="32" t="s">
        <v>854</v>
      </c>
      <c r="F390" s="32" t="s">
        <v>250</v>
      </c>
      <c r="G390" s="100">
        <v>4.69</v>
      </c>
    </row>
    <row r="391" spans="1:7" ht="56.25" outlineLevel="5">
      <c r="A391" s="86" t="s">
        <v>588</v>
      </c>
      <c r="B391" s="92" t="s">
        <v>306</v>
      </c>
      <c r="C391" s="86" t="s">
        <v>284</v>
      </c>
      <c r="D391" s="86" t="s">
        <v>301</v>
      </c>
      <c r="E391" s="92" t="s">
        <v>854</v>
      </c>
      <c r="F391" s="92" t="s">
        <v>258</v>
      </c>
      <c r="G391" s="87">
        <v>4.69</v>
      </c>
    </row>
    <row r="392" spans="1:7" ht="56.25" outlineLevel="4">
      <c r="A392" s="101" t="s">
        <v>855</v>
      </c>
      <c r="B392" s="32" t="s">
        <v>306</v>
      </c>
      <c r="C392" s="101" t="s">
        <v>284</v>
      </c>
      <c r="D392" s="101" t="s">
        <v>301</v>
      </c>
      <c r="E392" s="32" t="s">
        <v>856</v>
      </c>
      <c r="F392" s="32" t="s">
        <v>250</v>
      </c>
      <c r="G392" s="100">
        <v>6.18</v>
      </c>
    </row>
    <row r="393" spans="1:7" ht="56.25" outlineLevel="5">
      <c r="A393" s="86" t="s">
        <v>588</v>
      </c>
      <c r="B393" s="92" t="s">
        <v>306</v>
      </c>
      <c r="C393" s="86" t="s">
        <v>284</v>
      </c>
      <c r="D393" s="86" t="s">
        <v>301</v>
      </c>
      <c r="E393" s="92" t="s">
        <v>856</v>
      </c>
      <c r="F393" s="92" t="s">
        <v>258</v>
      </c>
      <c r="G393" s="87">
        <v>6.18</v>
      </c>
    </row>
    <row r="394" spans="1:7" ht="37.5" outlineLevel="3">
      <c r="A394" s="101" t="s">
        <v>865</v>
      </c>
      <c r="B394" s="32" t="s">
        <v>306</v>
      </c>
      <c r="C394" s="101" t="s">
        <v>284</v>
      </c>
      <c r="D394" s="101" t="s">
        <v>301</v>
      </c>
      <c r="E394" s="32" t="s">
        <v>866</v>
      </c>
      <c r="F394" s="32" t="s">
        <v>250</v>
      </c>
      <c r="G394" s="100">
        <v>13606.07</v>
      </c>
    </row>
    <row r="395" spans="1:7" ht="37.5" outlineLevel="4">
      <c r="A395" s="101" t="s">
        <v>867</v>
      </c>
      <c r="B395" s="32" t="s">
        <v>306</v>
      </c>
      <c r="C395" s="101" t="s">
        <v>284</v>
      </c>
      <c r="D395" s="101" t="s">
        <v>301</v>
      </c>
      <c r="E395" s="32" t="s">
        <v>868</v>
      </c>
      <c r="F395" s="32" t="s">
        <v>250</v>
      </c>
      <c r="G395" s="100">
        <v>2832.9</v>
      </c>
    </row>
    <row r="396" spans="1:7" ht="56.25" outlineLevel="5">
      <c r="A396" s="86" t="s">
        <v>580</v>
      </c>
      <c r="B396" s="92" t="s">
        <v>306</v>
      </c>
      <c r="C396" s="86" t="s">
        <v>284</v>
      </c>
      <c r="D396" s="86" t="s">
        <v>301</v>
      </c>
      <c r="E396" s="92" t="s">
        <v>868</v>
      </c>
      <c r="F396" s="92" t="s">
        <v>254</v>
      </c>
      <c r="G396" s="87">
        <v>2815.41</v>
      </c>
    </row>
    <row r="397" spans="1:7" ht="56.25" outlineLevel="5">
      <c r="A397" s="86" t="s">
        <v>581</v>
      </c>
      <c r="B397" s="92" t="s">
        <v>306</v>
      </c>
      <c r="C397" s="86" t="s">
        <v>284</v>
      </c>
      <c r="D397" s="86" t="s">
        <v>301</v>
      </c>
      <c r="E397" s="92" t="s">
        <v>868</v>
      </c>
      <c r="F397" s="92" t="s">
        <v>255</v>
      </c>
      <c r="G397" s="87">
        <v>17.49</v>
      </c>
    </row>
    <row r="398" spans="1:7" ht="37.5" outlineLevel="4">
      <c r="A398" s="101" t="s">
        <v>287</v>
      </c>
      <c r="B398" s="32" t="s">
        <v>306</v>
      </c>
      <c r="C398" s="101" t="s">
        <v>284</v>
      </c>
      <c r="D398" s="101" t="s">
        <v>301</v>
      </c>
      <c r="E398" s="32" t="s">
        <v>869</v>
      </c>
      <c r="F398" s="32" t="s">
        <v>250</v>
      </c>
      <c r="G398" s="100">
        <v>10773.16</v>
      </c>
    </row>
    <row r="399" spans="1:7" ht="56.25" outlineLevel="5">
      <c r="A399" s="86" t="s">
        <v>580</v>
      </c>
      <c r="B399" s="92" t="s">
        <v>306</v>
      </c>
      <c r="C399" s="86" t="s">
        <v>284</v>
      </c>
      <c r="D399" s="86" t="s">
        <v>301</v>
      </c>
      <c r="E399" s="92" t="s">
        <v>869</v>
      </c>
      <c r="F399" s="92" t="s">
        <v>254</v>
      </c>
      <c r="G399" s="87">
        <v>7924.41</v>
      </c>
    </row>
    <row r="400" spans="1:7" ht="56.25" outlineLevel="5">
      <c r="A400" s="86" t="s">
        <v>581</v>
      </c>
      <c r="B400" s="92" t="s">
        <v>306</v>
      </c>
      <c r="C400" s="86" t="s">
        <v>284</v>
      </c>
      <c r="D400" s="86" t="s">
        <v>301</v>
      </c>
      <c r="E400" s="92" t="s">
        <v>869</v>
      </c>
      <c r="F400" s="92" t="s">
        <v>255</v>
      </c>
      <c r="G400" s="87">
        <v>20.07</v>
      </c>
    </row>
    <row r="401" spans="1:7" ht="56.25" outlineLevel="5">
      <c r="A401" s="86" t="s">
        <v>256</v>
      </c>
      <c r="B401" s="92" t="s">
        <v>306</v>
      </c>
      <c r="C401" s="86" t="s">
        <v>284</v>
      </c>
      <c r="D401" s="86" t="s">
        <v>301</v>
      </c>
      <c r="E401" s="92" t="s">
        <v>869</v>
      </c>
      <c r="F401" s="92" t="s">
        <v>257</v>
      </c>
      <c r="G401" s="87">
        <v>270.32</v>
      </c>
    </row>
    <row r="402" spans="1:7" ht="56.25" outlineLevel="5">
      <c r="A402" s="86" t="s">
        <v>588</v>
      </c>
      <c r="B402" s="92" t="s">
        <v>306</v>
      </c>
      <c r="C402" s="86" t="s">
        <v>284</v>
      </c>
      <c r="D402" s="86" t="s">
        <v>301</v>
      </c>
      <c r="E402" s="92" t="s">
        <v>869</v>
      </c>
      <c r="F402" s="92" t="s">
        <v>258</v>
      </c>
      <c r="G402" s="87">
        <v>2558.12</v>
      </c>
    </row>
    <row r="403" spans="1:7" ht="37.5" outlineLevel="5">
      <c r="A403" s="86" t="s">
        <v>260</v>
      </c>
      <c r="B403" s="92" t="s">
        <v>306</v>
      </c>
      <c r="C403" s="86" t="s">
        <v>284</v>
      </c>
      <c r="D403" s="86" t="s">
        <v>301</v>
      </c>
      <c r="E403" s="92" t="s">
        <v>869</v>
      </c>
      <c r="F403" s="92" t="s">
        <v>261</v>
      </c>
      <c r="G403" s="87">
        <v>0.25</v>
      </c>
    </row>
    <row r="404" spans="1:7" ht="56.25" outlineLevel="2">
      <c r="A404" s="101" t="s">
        <v>640</v>
      </c>
      <c r="B404" s="32" t="s">
        <v>306</v>
      </c>
      <c r="C404" s="101" t="s">
        <v>284</v>
      </c>
      <c r="D404" s="101" t="s">
        <v>301</v>
      </c>
      <c r="E404" s="32" t="s">
        <v>641</v>
      </c>
      <c r="F404" s="32" t="s">
        <v>250</v>
      </c>
      <c r="G404" s="100">
        <v>16.31</v>
      </c>
    </row>
    <row r="405" spans="1:7" ht="37.5" outlineLevel="3">
      <c r="A405" s="101" t="s">
        <v>732</v>
      </c>
      <c r="B405" s="32" t="s">
        <v>306</v>
      </c>
      <c r="C405" s="101" t="s">
        <v>284</v>
      </c>
      <c r="D405" s="101" t="s">
        <v>301</v>
      </c>
      <c r="E405" s="32" t="s">
        <v>733</v>
      </c>
      <c r="F405" s="32" t="s">
        <v>250</v>
      </c>
      <c r="G405" s="100">
        <v>16.31</v>
      </c>
    </row>
    <row r="406" spans="1:7" ht="37.5" outlineLevel="4">
      <c r="A406" s="101" t="s">
        <v>734</v>
      </c>
      <c r="B406" s="32" t="s">
        <v>306</v>
      </c>
      <c r="C406" s="101" t="s">
        <v>284</v>
      </c>
      <c r="D406" s="101" t="s">
        <v>301</v>
      </c>
      <c r="E406" s="32" t="s">
        <v>735</v>
      </c>
      <c r="F406" s="32" t="s">
        <v>250</v>
      </c>
      <c r="G406" s="100">
        <v>16.31</v>
      </c>
    </row>
    <row r="407" spans="1:7" ht="56.25" outlineLevel="5">
      <c r="A407" s="86" t="s">
        <v>870</v>
      </c>
      <c r="B407" s="92" t="s">
        <v>306</v>
      </c>
      <c r="C407" s="86" t="s">
        <v>284</v>
      </c>
      <c r="D407" s="86" t="s">
        <v>301</v>
      </c>
      <c r="E407" s="92" t="s">
        <v>735</v>
      </c>
      <c r="F407" s="92" t="s">
        <v>871</v>
      </c>
      <c r="G407" s="87">
        <v>16.31</v>
      </c>
    </row>
    <row r="408" spans="1:7" ht="37.5" outlineLevel="2">
      <c r="A408" s="101" t="s">
        <v>576</v>
      </c>
      <c r="B408" s="32" t="s">
        <v>306</v>
      </c>
      <c r="C408" s="101" t="s">
        <v>284</v>
      </c>
      <c r="D408" s="101" t="s">
        <v>301</v>
      </c>
      <c r="E408" s="32" t="s">
        <v>577</v>
      </c>
      <c r="F408" s="32" t="s">
        <v>250</v>
      </c>
      <c r="G408" s="100">
        <v>26.8</v>
      </c>
    </row>
    <row r="409" spans="1:7" ht="206.25" outlineLevel="3">
      <c r="A409" s="137" t="s">
        <v>872</v>
      </c>
      <c r="B409" s="32" t="s">
        <v>306</v>
      </c>
      <c r="C409" s="101" t="s">
        <v>284</v>
      </c>
      <c r="D409" s="101" t="s">
        <v>301</v>
      </c>
      <c r="E409" s="32" t="s">
        <v>873</v>
      </c>
      <c r="F409" s="32" t="s">
        <v>250</v>
      </c>
      <c r="G409" s="100">
        <v>26.8</v>
      </c>
    </row>
    <row r="410" spans="1:7" ht="56.25" outlineLevel="5">
      <c r="A410" s="86" t="s">
        <v>580</v>
      </c>
      <c r="B410" s="92" t="s">
        <v>306</v>
      </c>
      <c r="C410" s="86" t="s">
        <v>284</v>
      </c>
      <c r="D410" s="86" t="s">
        <v>301</v>
      </c>
      <c r="E410" s="92" t="s">
        <v>873</v>
      </c>
      <c r="F410" s="92" t="s">
        <v>254</v>
      </c>
      <c r="G410" s="87">
        <v>25.87</v>
      </c>
    </row>
    <row r="411" spans="1:7" ht="56.25" outlineLevel="5">
      <c r="A411" s="86" t="s">
        <v>588</v>
      </c>
      <c r="B411" s="92" t="s">
        <v>306</v>
      </c>
      <c r="C411" s="86" t="s">
        <v>284</v>
      </c>
      <c r="D411" s="86" t="s">
        <v>301</v>
      </c>
      <c r="E411" s="92" t="s">
        <v>873</v>
      </c>
      <c r="F411" s="92" t="s">
        <v>258</v>
      </c>
      <c r="G411" s="87">
        <v>0.93</v>
      </c>
    </row>
    <row r="412" spans="1:7" ht="18.75">
      <c r="A412" s="101" t="s">
        <v>375</v>
      </c>
      <c r="B412" s="32" t="s">
        <v>306</v>
      </c>
      <c r="C412" s="101" t="s">
        <v>271</v>
      </c>
      <c r="D412" s="101" t="s">
        <v>370</v>
      </c>
      <c r="E412" s="32" t="s">
        <v>250</v>
      </c>
      <c r="F412" s="32" t="s">
        <v>250</v>
      </c>
      <c r="G412" s="100">
        <v>5254.97</v>
      </c>
    </row>
    <row r="413" spans="1:7" ht="18.75" outlineLevel="1">
      <c r="A413" s="101" t="s">
        <v>274</v>
      </c>
      <c r="B413" s="32" t="s">
        <v>306</v>
      </c>
      <c r="C413" s="101" t="s">
        <v>271</v>
      </c>
      <c r="D413" s="101" t="s">
        <v>275</v>
      </c>
      <c r="E413" s="32" t="s">
        <v>250</v>
      </c>
      <c r="F413" s="32" t="s">
        <v>250</v>
      </c>
      <c r="G413" s="100">
        <v>2339.07</v>
      </c>
    </row>
    <row r="414" spans="1:7" ht="37.5" outlineLevel="2">
      <c r="A414" s="101" t="s">
        <v>784</v>
      </c>
      <c r="B414" s="32" t="s">
        <v>306</v>
      </c>
      <c r="C414" s="101" t="s">
        <v>271</v>
      </c>
      <c r="D414" s="101" t="s">
        <v>275</v>
      </c>
      <c r="E414" s="32" t="s">
        <v>785</v>
      </c>
      <c r="F414" s="32" t="s">
        <v>250</v>
      </c>
      <c r="G414" s="100">
        <v>2339.07</v>
      </c>
    </row>
    <row r="415" spans="1:7" ht="37.5" outlineLevel="3">
      <c r="A415" s="101" t="s">
        <v>831</v>
      </c>
      <c r="B415" s="32" t="s">
        <v>306</v>
      </c>
      <c r="C415" s="101" t="s">
        <v>271</v>
      </c>
      <c r="D415" s="101" t="s">
        <v>275</v>
      </c>
      <c r="E415" s="32" t="s">
        <v>832</v>
      </c>
      <c r="F415" s="32" t="s">
        <v>250</v>
      </c>
      <c r="G415" s="100">
        <v>2339.07</v>
      </c>
    </row>
    <row r="416" spans="1:7" ht="56.25" outlineLevel="4">
      <c r="A416" s="101" t="s">
        <v>874</v>
      </c>
      <c r="B416" s="32" t="s">
        <v>306</v>
      </c>
      <c r="C416" s="101" t="s">
        <v>271</v>
      </c>
      <c r="D416" s="101" t="s">
        <v>275</v>
      </c>
      <c r="E416" s="32" t="s">
        <v>875</v>
      </c>
      <c r="F416" s="32" t="s">
        <v>250</v>
      </c>
      <c r="G416" s="100">
        <v>1328.13</v>
      </c>
    </row>
    <row r="417" spans="1:7" ht="18.75" outlineLevel="5">
      <c r="A417" s="86" t="s">
        <v>302</v>
      </c>
      <c r="B417" s="92" t="s">
        <v>306</v>
      </c>
      <c r="C417" s="86" t="s">
        <v>271</v>
      </c>
      <c r="D417" s="86" t="s">
        <v>275</v>
      </c>
      <c r="E417" s="92" t="s">
        <v>875</v>
      </c>
      <c r="F417" s="92" t="s">
        <v>303</v>
      </c>
      <c r="G417" s="87">
        <v>1328.13</v>
      </c>
    </row>
    <row r="418" spans="1:7" ht="56.25" outlineLevel="4">
      <c r="A418" s="101" t="s">
        <v>876</v>
      </c>
      <c r="B418" s="32" t="s">
        <v>306</v>
      </c>
      <c r="C418" s="101" t="s">
        <v>271</v>
      </c>
      <c r="D418" s="101" t="s">
        <v>275</v>
      </c>
      <c r="E418" s="32" t="s">
        <v>877</v>
      </c>
      <c r="F418" s="32" t="s">
        <v>250</v>
      </c>
      <c r="G418" s="100">
        <v>240</v>
      </c>
    </row>
    <row r="419" spans="1:7" ht="18.75" outlineLevel="5">
      <c r="A419" s="86" t="s">
        <v>302</v>
      </c>
      <c r="B419" s="92" t="s">
        <v>306</v>
      </c>
      <c r="C419" s="86" t="s">
        <v>271</v>
      </c>
      <c r="D419" s="86" t="s">
        <v>275</v>
      </c>
      <c r="E419" s="92" t="s">
        <v>877</v>
      </c>
      <c r="F419" s="92" t="s">
        <v>303</v>
      </c>
      <c r="G419" s="87">
        <v>240</v>
      </c>
    </row>
    <row r="420" spans="1:7" ht="75" outlineLevel="4">
      <c r="A420" s="101" t="s">
        <v>878</v>
      </c>
      <c r="B420" s="32" t="s">
        <v>306</v>
      </c>
      <c r="C420" s="101" t="s">
        <v>271</v>
      </c>
      <c r="D420" s="101" t="s">
        <v>275</v>
      </c>
      <c r="E420" s="32" t="s">
        <v>879</v>
      </c>
      <c r="F420" s="32" t="s">
        <v>250</v>
      </c>
      <c r="G420" s="100">
        <v>770.94</v>
      </c>
    </row>
    <row r="421" spans="1:7" ht="18.75" outlineLevel="5">
      <c r="A421" s="86" t="s">
        <v>302</v>
      </c>
      <c r="B421" s="92" t="s">
        <v>306</v>
      </c>
      <c r="C421" s="86" t="s">
        <v>271</v>
      </c>
      <c r="D421" s="86" t="s">
        <v>275</v>
      </c>
      <c r="E421" s="92" t="s">
        <v>879</v>
      </c>
      <c r="F421" s="92" t="s">
        <v>303</v>
      </c>
      <c r="G421" s="87">
        <v>770.94</v>
      </c>
    </row>
    <row r="422" spans="1:7" ht="18.75" outlineLevel="1">
      <c r="A422" s="101" t="s">
        <v>304</v>
      </c>
      <c r="B422" s="32" t="s">
        <v>306</v>
      </c>
      <c r="C422" s="101" t="s">
        <v>271</v>
      </c>
      <c r="D422" s="101" t="s">
        <v>253</v>
      </c>
      <c r="E422" s="32" t="s">
        <v>250</v>
      </c>
      <c r="F422" s="32" t="s">
        <v>250</v>
      </c>
      <c r="G422" s="100">
        <v>2915.9</v>
      </c>
    </row>
    <row r="423" spans="1:7" ht="37.5" outlineLevel="2">
      <c r="A423" s="101" t="s">
        <v>784</v>
      </c>
      <c r="B423" s="32" t="s">
        <v>306</v>
      </c>
      <c r="C423" s="101" t="s">
        <v>271</v>
      </c>
      <c r="D423" s="101" t="s">
        <v>253</v>
      </c>
      <c r="E423" s="32" t="s">
        <v>785</v>
      </c>
      <c r="F423" s="32" t="s">
        <v>250</v>
      </c>
      <c r="G423" s="100">
        <v>2915.9</v>
      </c>
    </row>
    <row r="424" spans="1:7" ht="56.25" outlineLevel="3">
      <c r="A424" s="101" t="s">
        <v>786</v>
      </c>
      <c r="B424" s="32" t="s">
        <v>306</v>
      </c>
      <c r="C424" s="101" t="s">
        <v>271</v>
      </c>
      <c r="D424" s="101" t="s">
        <v>253</v>
      </c>
      <c r="E424" s="32" t="s">
        <v>787</v>
      </c>
      <c r="F424" s="32" t="s">
        <v>250</v>
      </c>
      <c r="G424" s="100">
        <v>2540.12</v>
      </c>
    </row>
    <row r="425" spans="1:7" ht="131.25" outlineLevel="4">
      <c r="A425" s="101" t="s">
        <v>880</v>
      </c>
      <c r="B425" s="32" t="s">
        <v>306</v>
      </c>
      <c r="C425" s="101" t="s">
        <v>271</v>
      </c>
      <c r="D425" s="101" t="s">
        <v>253</v>
      </c>
      <c r="E425" s="32" t="s">
        <v>881</v>
      </c>
      <c r="F425" s="32" t="s">
        <v>250</v>
      </c>
      <c r="G425" s="100">
        <v>2540.12</v>
      </c>
    </row>
    <row r="426" spans="1:7" ht="37.5" outlineLevel="5">
      <c r="A426" s="86" t="s">
        <v>282</v>
      </c>
      <c r="B426" s="92" t="s">
        <v>306</v>
      </c>
      <c r="C426" s="86" t="s">
        <v>271</v>
      </c>
      <c r="D426" s="86" t="s">
        <v>253</v>
      </c>
      <c r="E426" s="92" t="s">
        <v>881</v>
      </c>
      <c r="F426" s="92" t="s">
        <v>283</v>
      </c>
      <c r="G426" s="87">
        <v>67.62</v>
      </c>
    </row>
    <row r="427" spans="1:7" ht="37.5" outlineLevel="5">
      <c r="A427" s="86" t="s">
        <v>289</v>
      </c>
      <c r="B427" s="92" t="s">
        <v>306</v>
      </c>
      <c r="C427" s="86" t="s">
        <v>271</v>
      </c>
      <c r="D427" s="86" t="s">
        <v>253</v>
      </c>
      <c r="E427" s="92" t="s">
        <v>881</v>
      </c>
      <c r="F427" s="92" t="s">
        <v>290</v>
      </c>
      <c r="G427" s="87">
        <v>2472.5</v>
      </c>
    </row>
    <row r="428" spans="1:7" ht="37.5" outlineLevel="3">
      <c r="A428" s="101" t="s">
        <v>808</v>
      </c>
      <c r="B428" s="32" t="s">
        <v>306</v>
      </c>
      <c r="C428" s="101" t="s">
        <v>271</v>
      </c>
      <c r="D428" s="101" t="s">
        <v>253</v>
      </c>
      <c r="E428" s="32" t="s">
        <v>809</v>
      </c>
      <c r="F428" s="32" t="s">
        <v>250</v>
      </c>
      <c r="G428" s="100">
        <v>375.78</v>
      </c>
    </row>
    <row r="429" spans="1:7" ht="131.25" outlineLevel="4">
      <c r="A429" s="101" t="s">
        <v>880</v>
      </c>
      <c r="B429" s="32" t="s">
        <v>306</v>
      </c>
      <c r="C429" s="101" t="s">
        <v>271</v>
      </c>
      <c r="D429" s="101" t="s">
        <v>253</v>
      </c>
      <c r="E429" s="32" t="s">
        <v>882</v>
      </c>
      <c r="F429" s="32" t="s">
        <v>250</v>
      </c>
      <c r="G429" s="100">
        <v>375.78</v>
      </c>
    </row>
    <row r="430" spans="1:7" ht="37.5" outlineLevel="5">
      <c r="A430" s="86" t="s">
        <v>282</v>
      </c>
      <c r="B430" s="92" t="s">
        <v>306</v>
      </c>
      <c r="C430" s="86" t="s">
        <v>271</v>
      </c>
      <c r="D430" s="86" t="s">
        <v>253</v>
      </c>
      <c r="E430" s="92" t="s">
        <v>882</v>
      </c>
      <c r="F430" s="92" t="s">
        <v>283</v>
      </c>
      <c r="G430" s="87">
        <v>154.98</v>
      </c>
    </row>
    <row r="431" spans="1:7" ht="37.5" outlineLevel="5">
      <c r="A431" s="86" t="s">
        <v>289</v>
      </c>
      <c r="B431" s="92" t="s">
        <v>306</v>
      </c>
      <c r="C431" s="86" t="s">
        <v>271</v>
      </c>
      <c r="D431" s="86" t="s">
        <v>253</v>
      </c>
      <c r="E431" s="92" t="s">
        <v>882</v>
      </c>
      <c r="F431" s="92" t="s">
        <v>290</v>
      </c>
      <c r="G431" s="87">
        <v>220.8</v>
      </c>
    </row>
    <row r="432" spans="1:7" ht="56.25">
      <c r="A432" s="139" t="s">
        <v>311</v>
      </c>
      <c r="B432" s="34" t="s">
        <v>312</v>
      </c>
      <c r="C432" s="33"/>
      <c r="D432" s="33"/>
      <c r="E432" s="34"/>
      <c r="F432" s="34"/>
      <c r="G432" s="136">
        <f>G433+G468+G473+G487++G505+G511+G519+G529+0.01</f>
        <v>94326.90999999999</v>
      </c>
    </row>
    <row r="433" spans="1:7" ht="18.75">
      <c r="A433" s="101" t="s">
        <v>369</v>
      </c>
      <c r="B433" s="32" t="s">
        <v>312</v>
      </c>
      <c r="C433" s="101" t="s">
        <v>251</v>
      </c>
      <c r="D433" s="101" t="s">
        <v>370</v>
      </c>
      <c r="E433" s="32" t="s">
        <v>250</v>
      </c>
      <c r="F433" s="32" t="s">
        <v>250</v>
      </c>
      <c r="G433" s="100">
        <v>9156.27</v>
      </c>
    </row>
    <row r="434" spans="1:7" ht="27" customHeight="1" outlineLevel="1">
      <c r="A434" s="101" t="s">
        <v>313</v>
      </c>
      <c r="B434" s="32" t="s">
        <v>312</v>
      </c>
      <c r="C434" s="101" t="s">
        <v>251</v>
      </c>
      <c r="D434" s="101" t="s">
        <v>279</v>
      </c>
      <c r="E434" s="32" t="s">
        <v>250</v>
      </c>
      <c r="F434" s="32" t="s">
        <v>250</v>
      </c>
      <c r="G434" s="100">
        <v>8457.78</v>
      </c>
    </row>
    <row r="435" spans="1:7" ht="75" outlineLevel="2">
      <c r="A435" s="101" t="s">
        <v>589</v>
      </c>
      <c r="B435" s="32" t="s">
        <v>312</v>
      </c>
      <c r="C435" s="101" t="s">
        <v>251</v>
      </c>
      <c r="D435" s="101" t="s">
        <v>279</v>
      </c>
      <c r="E435" s="32" t="s">
        <v>590</v>
      </c>
      <c r="F435" s="32" t="s">
        <v>250</v>
      </c>
      <c r="G435" s="100">
        <v>8433.78</v>
      </c>
    </row>
    <row r="436" spans="1:7" ht="37.5" outlineLevel="3">
      <c r="A436" s="101" t="s">
        <v>883</v>
      </c>
      <c r="B436" s="32" t="s">
        <v>312</v>
      </c>
      <c r="C436" s="101" t="s">
        <v>251</v>
      </c>
      <c r="D436" s="101" t="s">
        <v>279</v>
      </c>
      <c r="E436" s="32" t="s">
        <v>884</v>
      </c>
      <c r="F436" s="32" t="s">
        <v>250</v>
      </c>
      <c r="G436" s="100">
        <v>8433.78</v>
      </c>
    </row>
    <row r="437" spans="1:7" ht="37.5" outlineLevel="4">
      <c r="A437" s="101" t="s">
        <v>885</v>
      </c>
      <c r="B437" s="32" t="s">
        <v>312</v>
      </c>
      <c r="C437" s="101" t="s">
        <v>251</v>
      </c>
      <c r="D437" s="101" t="s">
        <v>279</v>
      </c>
      <c r="E437" s="32" t="s">
        <v>886</v>
      </c>
      <c r="F437" s="32" t="s">
        <v>250</v>
      </c>
      <c r="G437" s="100">
        <v>8433.78</v>
      </c>
    </row>
    <row r="438" spans="1:7" ht="56.25" outlineLevel="5">
      <c r="A438" s="86" t="s">
        <v>580</v>
      </c>
      <c r="B438" s="92" t="s">
        <v>312</v>
      </c>
      <c r="C438" s="86" t="s">
        <v>251</v>
      </c>
      <c r="D438" s="86" t="s">
        <v>279</v>
      </c>
      <c r="E438" s="92" t="s">
        <v>886</v>
      </c>
      <c r="F438" s="92" t="s">
        <v>254</v>
      </c>
      <c r="G438" s="87">
        <v>8034.84</v>
      </c>
    </row>
    <row r="439" spans="1:7" ht="56.25" outlineLevel="5">
      <c r="A439" s="86" t="s">
        <v>581</v>
      </c>
      <c r="B439" s="92" t="s">
        <v>312</v>
      </c>
      <c r="C439" s="86" t="s">
        <v>251</v>
      </c>
      <c r="D439" s="86" t="s">
        <v>279</v>
      </c>
      <c r="E439" s="92" t="s">
        <v>886</v>
      </c>
      <c r="F439" s="92" t="s">
        <v>255</v>
      </c>
      <c r="G439" s="87">
        <v>139.47</v>
      </c>
    </row>
    <row r="440" spans="1:7" ht="56.25" outlineLevel="5">
      <c r="A440" s="86" t="s">
        <v>256</v>
      </c>
      <c r="B440" s="92" t="s">
        <v>312</v>
      </c>
      <c r="C440" s="86" t="s">
        <v>251</v>
      </c>
      <c r="D440" s="86" t="s">
        <v>279</v>
      </c>
      <c r="E440" s="92" t="s">
        <v>886</v>
      </c>
      <c r="F440" s="92" t="s">
        <v>257</v>
      </c>
      <c r="G440" s="87">
        <v>173.4</v>
      </c>
    </row>
    <row r="441" spans="1:7" ht="56.25" outlineLevel="5">
      <c r="A441" s="86" t="s">
        <v>588</v>
      </c>
      <c r="B441" s="92" t="s">
        <v>312</v>
      </c>
      <c r="C441" s="86" t="s">
        <v>251</v>
      </c>
      <c r="D441" s="86" t="s">
        <v>279</v>
      </c>
      <c r="E441" s="92" t="s">
        <v>886</v>
      </c>
      <c r="F441" s="92" t="s">
        <v>258</v>
      </c>
      <c r="G441" s="87">
        <v>86.06</v>
      </c>
    </row>
    <row r="442" spans="1:7" ht="37.5" outlineLevel="5">
      <c r="A442" s="86" t="s">
        <v>260</v>
      </c>
      <c r="B442" s="92" t="s">
        <v>312</v>
      </c>
      <c r="C442" s="86" t="s">
        <v>251</v>
      </c>
      <c r="D442" s="86" t="s">
        <v>279</v>
      </c>
      <c r="E442" s="92" t="s">
        <v>886</v>
      </c>
      <c r="F442" s="92" t="s">
        <v>261</v>
      </c>
      <c r="G442" s="87">
        <v>0.01</v>
      </c>
    </row>
    <row r="443" spans="1:7" ht="37.5" outlineLevel="2">
      <c r="A443" s="101" t="s">
        <v>576</v>
      </c>
      <c r="B443" s="32" t="s">
        <v>312</v>
      </c>
      <c r="C443" s="101" t="s">
        <v>251</v>
      </c>
      <c r="D443" s="101" t="s">
        <v>279</v>
      </c>
      <c r="E443" s="32" t="s">
        <v>577</v>
      </c>
      <c r="F443" s="32" t="s">
        <v>250</v>
      </c>
      <c r="G443" s="100">
        <v>24</v>
      </c>
    </row>
    <row r="444" spans="1:7" ht="150" outlineLevel="3">
      <c r="A444" s="137" t="s">
        <v>887</v>
      </c>
      <c r="B444" s="32" t="s">
        <v>312</v>
      </c>
      <c r="C444" s="101" t="s">
        <v>251</v>
      </c>
      <c r="D444" s="101" t="s">
        <v>279</v>
      </c>
      <c r="E444" s="32" t="s">
        <v>888</v>
      </c>
      <c r="F444" s="32" t="s">
        <v>250</v>
      </c>
      <c r="G444" s="100">
        <v>4.5</v>
      </c>
    </row>
    <row r="445" spans="1:7" ht="56.25" outlineLevel="5">
      <c r="A445" s="86" t="s">
        <v>588</v>
      </c>
      <c r="B445" s="92" t="s">
        <v>312</v>
      </c>
      <c r="C445" s="86" t="s">
        <v>251</v>
      </c>
      <c r="D445" s="86" t="s">
        <v>279</v>
      </c>
      <c r="E445" s="92" t="s">
        <v>888</v>
      </c>
      <c r="F445" s="92" t="s">
        <v>258</v>
      </c>
      <c r="G445" s="87">
        <v>4.5</v>
      </c>
    </row>
    <row r="446" spans="1:7" ht="300" outlineLevel="3">
      <c r="A446" s="137" t="s">
        <v>889</v>
      </c>
      <c r="B446" s="32" t="s">
        <v>312</v>
      </c>
      <c r="C446" s="101" t="s">
        <v>251</v>
      </c>
      <c r="D446" s="101" t="s">
        <v>279</v>
      </c>
      <c r="E446" s="32" t="s">
        <v>890</v>
      </c>
      <c r="F446" s="32" t="s">
        <v>250</v>
      </c>
      <c r="G446" s="100">
        <v>5</v>
      </c>
    </row>
    <row r="447" spans="1:7" ht="56.25" outlineLevel="5">
      <c r="A447" s="86" t="s">
        <v>588</v>
      </c>
      <c r="B447" s="92" t="s">
        <v>312</v>
      </c>
      <c r="C447" s="86" t="s">
        <v>251</v>
      </c>
      <c r="D447" s="86" t="s">
        <v>279</v>
      </c>
      <c r="E447" s="92" t="s">
        <v>890</v>
      </c>
      <c r="F447" s="92" t="s">
        <v>258</v>
      </c>
      <c r="G447" s="87">
        <v>5</v>
      </c>
    </row>
    <row r="448" spans="1:7" ht="225" outlineLevel="3">
      <c r="A448" s="137" t="s">
        <v>891</v>
      </c>
      <c r="B448" s="32" t="s">
        <v>312</v>
      </c>
      <c r="C448" s="101" t="s">
        <v>251</v>
      </c>
      <c r="D448" s="101" t="s">
        <v>279</v>
      </c>
      <c r="E448" s="32" t="s">
        <v>892</v>
      </c>
      <c r="F448" s="32" t="s">
        <v>250</v>
      </c>
      <c r="G448" s="100">
        <v>4.5</v>
      </c>
    </row>
    <row r="449" spans="1:7" ht="56.25" outlineLevel="5">
      <c r="A449" s="86" t="s">
        <v>256</v>
      </c>
      <c r="B449" s="92" t="s">
        <v>312</v>
      </c>
      <c r="C449" s="86" t="s">
        <v>251</v>
      </c>
      <c r="D449" s="86" t="s">
        <v>279</v>
      </c>
      <c r="E449" s="92" t="s">
        <v>892</v>
      </c>
      <c r="F449" s="92" t="s">
        <v>257</v>
      </c>
      <c r="G449" s="87">
        <v>4.5</v>
      </c>
    </row>
    <row r="450" spans="1:7" ht="168.75" outlineLevel="3">
      <c r="A450" s="137" t="s">
        <v>893</v>
      </c>
      <c r="B450" s="32" t="s">
        <v>312</v>
      </c>
      <c r="C450" s="101" t="s">
        <v>251</v>
      </c>
      <c r="D450" s="101" t="s">
        <v>279</v>
      </c>
      <c r="E450" s="32" t="s">
        <v>894</v>
      </c>
      <c r="F450" s="32" t="s">
        <v>250</v>
      </c>
      <c r="G450" s="100">
        <v>5</v>
      </c>
    </row>
    <row r="451" spans="1:7" ht="56.25" outlineLevel="5">
      <c r="A451" s="86" t="s">
        <v>256</v>
      </c>
      <c r="B451" s="92" t="s">
        <v>312</v>
      </c>
      <c r="C451" s="86" t="s">
        <v>251</v>
      </c>
      <c r="D451" s="86" t="s">
        <v>279</v>
      </c>
      <c r="E451" s="92" t="s">
        <v>894</v>
      </c>
      <c r="F451" s="92" t="s">
        <v>257</v>
      </c>
      <c r="G451" s="87">
        <v>5</v>
      </c>
    </row>
    <row r="452" spans="1:7" ht="225" outlineLevel="3">
      <c r="A452" s="137" t="s">
        <v>895</v>
      </c>
      <c r="B452" s="32" t="s">
        <v>312</v>
      </c>
      <c r="C452" s="101" t="s">
        <v>251</v>
      </c>
      <c r="D452" s="101" t="s">
        <v>279</v>
      </c>
      <c r="E452" s="32" t="s">
        <v>896</v>
      </c>
      <c r="F452" s="32" t="s">
        <v>250</v>
      </c>
      <c r="G452" s="100">
        <v>5</v>
      </c>
    </row>
    <row r="453" spans="1:7" ht="56.25" outlineLevel="5">
      <c r="A453" s="86" t="s">
        <v>256</v>
      </c>
      <c r="B453" s="92" t="s">
        <v>312</v>
      </c>
      <c r="C453" s="86" t="s">
        <v>251</v>
      </c>
      <c r="D453" s="86" t="s">
        <v>279</v>
      </c>
      <c r="E453" s="92" t="s">
        <v>896</v>
      </c>
      <c r="F453" s="92" t="s">
        <v>257</v>
      </c>
      <c r="G453" s="87">
        <v>5</v>
      </c>
    </row>
    <row r="454" spans="1:7" ht="18.75" outlineLevel="1">
      <c r="A454" s="101" t="s">
        <v>262</v>
      </c>
      <c r="B454" s="32" t="s">
        <v>312</v>
      </c>
      <c r="C454" s="101" t="s">
        <v>251</v>
      </c>
      <c r="D454" s="101" t="s">
        <v>263</v>
      </c>
      <c r="E454" s="32" t="s">
        <v>250</v>
      </c>
      <c r="F454" s="32" t="s">
        <v>250</v>
      </c>
      <c r="G454" s="100">
        <v>698.49</v>
      </c>
    </row>
    <row r="455" spans="1:7" ht="56.25" outlineLevel="2">
      <c r="A455" s="101" t="s">
        <v>640</v>
      </c>
      <c r="B455" s="32" t="s">
        <v>312</v>
      </c>
      <c r="C455" s="101" t="s">
        <v>251</v>
      </c>
      <c r="D455" s="101" t="s">
        <v>263</v>
      </c>
      <c r="E455" s="32" t="s">
        <v>641</v>
      </c>
      <c r="F455" s="32" t="s">
        <v>250</v>
      </c>
      <c r="G455" s="100">
        <v>448</v>
      </c>
    </row>
    <row r="456" spans="1:7" ht="37.5" outlineLevel="3">
      <c r="A456" s="101" t="s">
        <v>897</v>
      </c>
      <c r="B456" s="32" t="s">
        <v>312</v>
      </c>
      <c r="C456" s="101" t="s">
        <v>251</v>
      </c>
      <c r="D456" s="101" t="s">
        <v>263</v>
      </c>
      <c r="E456" s="32" t="s">
        <v>898</v>
      </c>
      <c r="F456" s="32" t="s">
        <v>250</v>
      </c>
      <c r="G456" s="100">
        <v>448</v>
      </c>
    </row>
    <row r="457" spans="1:7" ht="56.25" outlineLevel="4">
      <c r="A457" s="101" t="s">
        <v>899</v>
      </c>
      <c r="B457" s="32" t="s">
        <v>312</v>
      </c>
      <c r="C457" s="101" t="s">
        <v>251</v>
      </c>
      <c r="D457" s="101" t="s">
        <v>263</v>
      </c>
      <c r="E457" s="32" t="s">
        <v>900</v>
      </c>
      <c r="F457" s="32" t="s">
        <v>250</v>
      </c>
      <c r="G457" s="100">
        <v>448</v>
      </c>
    </row>
    <row r="458" spans="1:7" ht="18.75" outlineLevel="5">
      <c r="A458" s="86" t="s">
        <v>230</v>
      </c>
      <c r="B458" s="92" t="s">
        <v>312</v>
      </c>
      <c r="C458" s="86" t="s">
        <v>251</v>
      </c>
      <c r="D458" s="86" t="s">
        <v>263</v>
      </c>
      <c r="E458" s="92" t="s">
        <v>900</v>
      </c>
      <c r="F458" s="92" t="s">
        <v>317</v>
      </c>
      <c r="G458" s="87">
        <v>448</v>
      </c>
    </row>
    <row r="459" spans="1:7" ht="37.5" outlineLevel="2">
      <c r="A459" s="101" t="s">
        <v>576</v>
      </c>
      <c r="B459" s="32" t="s">
        <v>312</v>
      </c>
      <c r="C459" s="101" t="s">
        <v>251</v>
      </c>
      <c r="D459" s="101" t="s">
        <v>263</v>
      </c>
      <c r="E459" s="32" t="s">
        <v>577</v>
      </c>
      <c r="F459" s="32" t="s">
        <v>250</v>
      </c>
      <c r="G459" s="100">
        <v>250.49</v>
      </c>
    </row>
    <row r="460" spans="1:7" ht="56.25" outlineLevel="3">
      <c r="A460" s="101" t="s">
        <v>901</v>
      </c>
      <c r="B460" s="32" t="s">
        <v>312</v>
      </c>
      <c r="C460" s="101" t="s">
        <v>251</v>
      </c>
      <c r="D460" s="101" t="s">
        <v>263</v>
      </c>
      <c r="E460" s="32" t="s">
        <v>902</v>
      </c>
      <c r="F460" s="32" t="s">
        <v>250</v>
      </c>
      <c r="G460" s="100">
        <v>82</v>
      </c>
    </row>
    <row r="461" spans="1:7" ht="18.75" outlineLevel="5">
      <c r="A461" s="86" t="s">
        <v>314</v>
      </c>
      <c r="B461" s="92" t="s">
        <v>312</v>
      </c>
      <c r="C461" s="86" t="s">
        <v>251</v>
      </c>
      <c r="D461" s="86" t="s">
        <v>263</v>
      </c>
      <c r="E461" s="92" t="s">
        <v>902</v>
      </c>
      <c r="F461" s="92" t="s">
        <v>315</v>
      </c>
      <c r="G461" s="87">
        <v>82</v>
      </c>
    </row>
    <row r="462" spans="1:7" ht="150" outlineLevel="3">
      <c r="A462" s="137" t="s">
        <v>903</v>
      </c>
      <c r="B462" s="32" t="s">
        <v>312</v>
      </c>
      <c r="C462" s="101" t="s">
        <v>251</v>
      </c>
      <c r="D462" s="101" t="s">
        <v>263</v>
      </c>
      <c r="E462" s="32" t="s">
        <v>904</v>
      </c>
      <c r="F462" s="32" t="s">
        <v>250</v>
      </c>
      <c r="G462" s="100">
        <v>52.3</v>
      </c>
    </row>
    <row r="463" spans="1:7" ht="18.75" outlineLevel="5">
      <c r="A463" s="86" t="s">
        <v>314</v>
      </c>
      <c r="B463" s="92" t="s">
        <v>312</v>
      </c>
      <c r="C463" s="86" t="s">
        <v>251</v>
      </c>
      <c r="D463" s="86" t="s">
        <v>263</v>
      </c>
      <c r="E463" s="92" t="s">
        <v>904</v>
      </c>
      <c r="F463" s="92" t="s">
        <v>315</v>
      </c>
      <c r="G463" s="87">
        <v>52.3</v>
      </c>
    </row>
    <row r="464" spans="1:7" ht="150" outlineLevel="3">
      <c r="A464" s="101" t="s">
        <v>905</v>
      </c>
      <c r="B464" s="32" t="s">
        <v>312</v>
      </c>
      <c r="C464" s="101" t="s">
        <v>251</v>
      </c>
      <c r="D464" s="101" t="s">
        <v>263</v>
      </c>
      <c r="E464" s="32" t="s">
        <v>906</v>
      </c>
      <c r="F464" s="32" t="s">
        <v>250</v>
      </c>
      <c r="G464" s="100">
        <v>58.1</v>
      </c>
    </row>
    <row r="465" spans="1:7" ht="18.75" outlineLevel="5">
      <c r="A465" s="86" t="s">
        <v>314</v>
      </c>
      <c r="B465" s="92" t="s">
        <v>312</v>
      </c>
      <c r="C465" s="86" t="s">
        <v>251</v>
      </c>
      <c r="D465" s="86" t="s">
        <v>263</v>
      </c>
      <c r="E465" s="92" t="s">
        <v>906</v>
      </c>
      <c r="F465" s="92" t="s">
        <v>315</v>
      </c>
      <c r="G465" s="87">
        <v>58.1</v>
      </c>
    </row>
    <row r="466" spans="1:7" ht="150" outlineLevel="3">
      <c r="A466" s="101" t="s">
        <v>622</v>
      </c>
      <c r="B466" s="32" t="s">
        <v>312</v>
      </c>
      <c r="C466" s="101" t="s">
        <v>251</v>
      </c>
      <c r="D466" s="101" t="s">
        <v>263</v>
      </c>
      <c r="E466" s="32" t="s">
        <v>623</v>
      </c>
      <c r="F466" s="32" t="s">
        <v>250</v>
      </c>
      <c r="G466" s="100">
        <v>58.09</v>
      </c>
    </row>
    <row r="467" spans="1:7" ht="18.75" outlineLevel="5">
      <c r="A467" s="86" t="s">
        <v>314</v>
      </c>
      <c r="B467" s="92" t="s">
        <v>312</v>
      </c>
      <c r="C467" s="86" t="s">
        <v>251</v>
      </c>
      <c r="D467" s="86" t="s">
        <v>263</v>
      </c>
      <c r="E467" s="92" t="s">
        <v>623</v>
      </c>
      <c r="F467" s="92" t="s">
        <v>315</v>
      </c>
      <c r="G467" s="87">
        <v>58.09</v>
      </c>
    </row>
    <row r="468" spans="1:7" ht="18.75">
      <c r="A468" s="101" t="s">
        <v>380</v>
      </c>
      <c r="B468" s="32" t="s">
        <v>312</v>
      </c>
      <c r="C468" s="101" t="s">
        <v>286</v>
      </c>
      <c r="D468" s="101" t="s">
        <v>370</v>
      </c>
      <c r="E468" s="32" t="s">
        <v>250</v>
      </c>
      <c r="F468" s="32" t="s">
        <v>250</v>
      </c>
      <c r="G468" s="100">
        <v>1132.11</v>
      </c>
    </row>
    <row r="469" spans="1:7" ht="37.5" outlineLevel="1">
      <c r="A469" s="101" t="s">
        <v>316</v>
      </c>
      <c r="B469" s="32" t="s">
        <v>907</v>
      </c>
      <c r="C469" s="101" t="s">
        <v>286</v>
      </c>
      <c r="D469" s="101" t="s">
        <v>275</v>
      </c>
      <c r="E469" s="32" t="s">
        <v>250</v>
      </c>
      <c r="F469" s="32" t="s">
        <v>250</v>
      </c>
      <c r="G469" s="100">
        <v>1132.11</v>
      </c>
    </row>
    <row r="470" spans="1:7" ht="37.5" outlineLevel="2">
      <c r="A470" s="101" t="s">
        <v>576</v>
      </c>
      <c r="B470" s="32" t="s">
        <v>312</v>
      </c>
      <c r="C470" s="101" t="s">
        <v>286</v>
      </c>
      <c r="D470" s="101" t="s">
        <v>275</v>
      </c>
      <c r="E470" s="32" t="s">
        <v>577</v>
      </c>
      <c r="F470" s="32" t="s">
        <v>250</v>
      </c>
      <c r="G470" s="100">
        <v>1132.11</v>
      </c>
    </row>
    <row r="471" spans="1:7" ht="56.25" outlineLevel="3">
      <c r="A471" s="101" t="s">
        <v>908</v>
      </c>
      <c r="B471" s="32" t="s">
        <v>312</v>
      </c>
      <c r="C471" s="101" t="s">
        <v>286</v>
      </c>
      <c r="D471" s="101" t="s">
        <v>275</v>
      </c>
      <c r="E471" s="32" t="s">
        <v>909</v>
      </c>
      <c r="F471" s="32" t="s">
        <v>250</v>
      </c>
      <c r="G471" s="100">
        <v>1132.11</v>
      </c>
    </row>
    <row r="472" spans="1:7" ht="18.75" outlineLevel="5">
      <c r="A472" s="86" t="s">
        <v>314</v>
      </c>
      <c r="B472" s="92" t="s">
        <v>312</v>
      </c>
      <c r="C472" s="86" t="s">
        <v>286</v>
      </c>
      <c r="D472" s="86" t="s">
        <v>275</v>
      </c>
      <c r="E472" s="92" t="s">
        <v>909</v>
      </c>
      <c r="F472" s="92" t="s">
        <v>315</v>
      </c>
      <c r="G472" s="87">
        <v>1132.11</v>
      </c>
    </row>
    <row r="473" spans="1:7" ht="18.75">
      <c r="A473" s="101" t="s">
        <v>373</v>
      </c>
      <c r="B473" s="32" t="s">
        <v>312</v>
      </c>
      <c r="C473" s="101" t="s">
        <v>253</v>
      </c>
      <c r="D473" s="101" t="s">
        <v>370</v>
      </c>
      <c r="E473" s="32" t="s">
        <v>250</v>
      </c>
      <c r="F473" s="32" t="s">
        <v>250</v>
      </c>
      <c r="G473" s="100">
        <v>9541</v>
      </c>
    </row>
    <row r="474" spans="1:7" ht="18.75" outlineLevel="1">
      <c r="A474" s="101" t="s">
        <v>300</v>
      </c>
      <c r="B474" s="32" t="s">
        <v>312</v>
      </c>
      <c r="C474" s="101" t="s">
        <v>253</v>
      </c>
      <c r="D474" s="101" t="s">
        <v>301</v>
      </c>
      <c r="E474" s="32" t="s">
        <v>250</v>
      </c>
      <c r="F474" s="32" t="s">
        <v>250</v>
      </c>
      <c r="G474" s="100">
        <v>9541</v>
      </c>
    </row>
    <row r="475" spans="1:7" ht="56.25" outlineLevel="2">
      <c r="A475" s="101" t="s">
        <v>910</v>
      </c>
      <c r="B475" s="32" t="s">
        <v>312</v>
      </c>
      <c r="C475" s="101" t="s">
        <v>253</v>
      </c>
      <c r="D475" s="101" t="s">
        <v>301</v>
      </c>
      <c r="E475" s="32" t="s">
        <v>911</v>
      </c>
      <c r="F475" s="32" t="s">
        <v>250</v>
      </c>
      <c r="G475" s="100">
        <v>9541</v>
      </c>
    </row>
    <row r="476" spans="1:7" ht="75" outlineLevel="3">
      <c r="A476" s="101" t="s">
        <v>912</v>
      </c>
      <c r="B476" s="32" t="s">
        <v>312</v>
      </c>
      <c r="C476" s="101" t="s">
        <v>253</v>
      </c>
      <c r="D476" s="101" t="s">
        <v>301</v>
      </c>
      <c r="E476" s="32" t="s">
        <v>913</v>
      </c>
      <c r="F476" s="32" t="s">
        <v>250</v>
      </c>
      <c r="G476" s="100">
        <v>9541</v>
      </c>
    </row>
    <row r="477" spans="1:7" ht="37.5" outlineLevel="4">
      <c r="A477" s="101" t="s">
        <v>914</v>
      </c>
      <c r="B477" s="32" t="s">
        <v>312</v>
      </c>
      <c r="C477" s="101" t="s">
        <v>253</v>
      </c>
      <c r="D477" s="101" t="s">
        <v>301</v>
      </c>
      <c r="E477" s="32" t="s">
        <v>915</v>
      </c>
      <c r="F477" s="32" t="s">
        <v>250</v>
      </c>
      <c r="G477" s="100">
        <v>70</v>
      </c>
    </row>
    <row r="478" spans="1:7" ht="18.75" outlineLevel="5">
      <c r="A478" s="86" t="s">
        <v>230</v>
      </c>
      <c r="B478" s="92" t="s">
        <v>312</v>
      </c>
      <c r="C478" s="86" t="s">
        <v>253</v>
      </c>
      <c r="D478" s="86" t="s">
        <v>301</v>
      </c>
      <c r="E478" s="92" t="s">
        <v>915</v>
      </c>
      <c r="F478" s="92" t="s">
        <v>317</v>
      </c>
      <c r="G478" s="87">
        <v>70</v>
      </c>
    </row>
    <row r="479" spans="1:7" ht="37.5" outlineLevel="4">
      <c r="A479" s="101" t="s">
        <v>916</v>
      </c>
      <c r="B479" s="32" t="s">
        <v>312</v>
      </c>
      <c r="C479" s="101" t="s">
        <v>253</v>
      </c>
      <c r="D479" s="101" t="s">
        <v>301</v>
      </c>
      <c r="E479" s="32" t="s">
        <v>917</v>
      </c>
      <c r="F479" s="32" t="s">
        <v>250</v>
      </c>
      <c r="G479" s="100">
        <v>15.82</v>
      </c>
    </row>
    <row r="480" spans="1:7" ht="18.75" outlineLevel="5">
      <c r="A480" s="86" t="s">
        <v>230</v>
      </c>
      <c r="B480" s="92" t="s">
        <v>312</v>
      </c>
      <c r="C480" s="86" t="s">
        <v>253</v>
      </c>
      <c r="D480" s="86" t="s">
        <v>301</v>
      </c>
      <c r="E480" s="92" t="s">
        <v>917</v>
      </c>
      <c r="F480" s="92" t="s">
        <v>317</v>
      </c>
      <c r="G480" s="87">
        <v>15.82</v>
      </c>
    </row>
    <row r="481" spans="1:7" ht="37.5" outlineLevel="4">
      <c r="A481" s="101" t="s">
        <v>918</v>
      </c>
      <c r="B481" s="32" t="s">
        <v>312</v>
      </c>
      <c r="C481" s="101" t="s">
        <v>253</v>
      </c>
      <c r="D481" s="101" t="s">
        <v>301</v>
      </c>
      <c r="E481" s="32" t="s">
        <v>919</v>
      </c>
      <c r="F481" s="32" t="s">
        <v>250</v>
      </c>
      <c r="G481" s="100">
        <v>2292.28</v>
      </c>
    </row>
    <row r="482" spans="1:7" ht="18.75" outlineLevel="5">
      <c r="A482" s="86" t="s">
        <v>230</v>
      </c>
      <c r="B482" s="92" t="s">
        <v>312</v>
      </c>
      <c r="C482" s="86" t="s">
        <v>253</v>
      </c>
      <c r="D482" s="86" t="s">
        <v>301</v>
      </c>
      <c r="E482" s="92" t="s">
        <v>919</v>
      </c>
      <c r="F482" s="92" t="s">
        <v>317</v>
      </c>
      <c r="G482" s="87">
        <v>2292.28</v>
      </c>
    </row>
    <row r="483" spans="1:7" ht="37.5" outlineLevel="4">
      <c r="A483" s="101" t="s">
        <v>920</v>
      </c>
      <c r="B483" s="32" t="s">
        <v>312</v>
      </c>
      <c r="C483" s="101" t="s">
        <v>253</v>
      </c>
      <c r="D483" s="101" t="s">
        <v>301</v>
      </c>
      <c r="E483" s="32" t="s">
        <v>921</v>
      </c>
      <c r="F483" s="32" t="s">
        <v>250</v>
      </c>
      <c r="G483" s="100">
        <v>300.6</v>
      </c>
    </row>
    <row r="484" spans="1:7" ht="18.75" outlineLevel="5">
      <c r="A484" s="86" t="s">
        <v>230</v>
      </c>
      <c r="B484" s="92" t="s">
        <v>312</v>
      </c>
      <c r="C484" s="86" t="s">
        <v>253</v>
      </c>
      <c r="D484" s="86" t="s">
        <v>301</v>
      </c>
      <c r="E484" s="92" t="s">
        <v>921</v>
      </c>
      <c r="F484" s="92" t="s">
        <v>317</v>
      </c>
      <c r="G484" s="87">
        <v>300.6</v>
      </c>
    </row>
    <row r="485" spans="1:7" ht="56.25" outlineLevel="4">
      <c r="A485" s="101" t="s">
        <v>922</v>
      </c>
      <c r="B485" s="32" t="s">
        <v>312</v>
      </c>
      <c r="C485" s="101" t="s">
        <v>253</v>
      </c>
      <c r="D485" s="101" t="s">
        <v>301</v>
      </c>
      <c r="E485" s="32" t="s">
        <v>923</v>
      </c>
      <c r="F485" s="32" t="s">
        <v>250</v>
      </c>
      <c r="G485" s="100">
        <v>6862.29</v>
      </c>
    </row>
    <row r="486" spans="1:7" ht="18.75" outlineLevel="5">
      <c r="A486" s="86" t="s">
        <v>230</v>
      </c>
      <c r="B486" s="92" t="s">
        <v>312</v>
      </c>
      <c r="C486" s="86" t="s">
        <v>253</v>
      </c>
      <c r="D486" s="86" t="s">
        <v>301</v>
      </c>
      <c r="E486" s="92" t="s">
        <v>923</v>
      </c>
      <c r="F486" s="92" t="s">
        <v>317</v>
      </c>
      <c r="G486" s="87">
        <v>6862.29</v>
      </c>
    </row>
    <row r="487" spans="1:7" ht="18.75">
      <c r="A487" s="101" t="s">
        <v>374</v>
      </c>
      <c r="B487" s="32" t="s">
        <v>312</v>
      </c>
      <c r="C487" s="101" t="s">
        <v>269</v>
      </c>
      <c r="D487" s="101" t="s">
        <v>370</v>
      </c>
      <c r="E487" s="32" t="s">
        <v>250</v>
      </c>
      <c r="F487" s="32" t="s">
        <v>250</v>
      </c>
      <c r="G487" s="100">
        <v>2932.05</v>
      </c>
    </row>
    <row r="488" spans="1:7" ht="18.75" outlineLevel="1">
      <c r="A488" s="101" t="s">
        <v>270</v>
      </c>
      <c r="B488" s="32" t="s">
        <v>312</v>
      </c>
      <c r="C488" s="101" t="s">
        <v>269</v>
      </c>
      <c r="D488" s="101" t="s">
        <v>251</v>
      </c>
      <c r="E488" s="32" t="s">
        <v>250</v>
      </c>
      <c r="F488" s="32" t="s">
        <v>250</v>
      </c>
      <c r="G488" s="100">
        <v>678.62</v>
      </c>
    </row>
    <row r="489" spans="1:7" ht="75" outlineLevel="2">
      <c r="A489" s="101" t="s">
        <v>582</v>
      </c>
      <c r="B489" s="32" t="s">
        <v>312</v>
      </c>
      <c r="C489" s="101" t="s">
        <v>269</v>
      </c>
      <c r="D489" s="101" t="s">
        <v>251</v>
      </c>
      <c r="E489" s="32" t="s">
        <v>583</v>
      </c>
      <c r="F489" s="32" t="s">
        <v>250</v>
      </c>
      <c r="G489" s="100">
        <v>678.62</v>
      </c>
    </row>
    <row r="490" spans="1:7" ht="56.25" outlineLevel="3">
      <c r="A490" s="101" t="s">
        <v>744</v>
      </c>
      <c r="B490" s="32" t="s">
        <v>312</v>
      </c>
      <c r="C490" s="101" t="s">
        <v>269</v>
      </c>
      <c r="D490" s="101" t="s">
        <v>251</v>
      </c>
      <c r="E490" s="32" t="s">
        <v>745</v>
      </c>
      <c r="F490" s="32" t="s">
        <v>250</v>
      </c>
      <c r="G490" s="100">
        <v>678.62</v>
      </c>
    </row>
    <row r="491" spans="1:7" ht="75" outlineLevel="4">
      <c r="A491" s="101" t="s">
        <v>924</v>
      </c>
      <c r="B491" s="32" t="s">
        <v>312</v>
      </c>
      <c r="C491" s="101" t="s">
        <v>269</v>
      </c>
      <c r="D491" s="101" t="s">
        <v>251</v>
      </c>
      <c r="E491" s="32" t="s">
        <v>925</v>
      </c>
      <c r="F491" s="32" t="s">
        <v>250</v>
      </c>
      <c r="G491" s="100">
        <v>678.62</v>
      </c>
    </row>
    <row r="492" spans="1:7" ht="18.75" outlineLevel="5">
      <c r="A492" s="86" t="s">
        <v>230</v>
      </c>
      <c r="B492" s="92" t="s">
        <v>312</v>
      </c>
      <c r="C492" s="86" t="s">
        <v>269</v>
      </c>
      <c r="D492" s="86" t="s">
        <v>251</v>
      </c>
      <c r="E492" s="92" t="s">
        <v>925</v>
      </c>
      <c r="F492" s="92" t="s">
        <v>317</v>
      </c>
      <c r="G492" s="87">
        <v>678.62</v>
      </c>
    </row>
    <row r="493" spans="1:7" ht="18.75" outlineLevel="1">
      <c r="A493" s="101" t="s">
        <v>318</v>
      </c>
      <c r="B493" s="32" t="s">
        <v>312</v>
      </c>
      <c r="C493" s="101" t="s">
        <v>269</v>
      </c>
      <c r="D493" s="101" t="s">
        <v>286</v>
      </c>
      <c r="E493" s="32" t="s">
        <v>250</v>
      </c>
      <c r="F493" s="32" t="s">
        <v>250</v>
      </c>
      <c r="G493" s="100">
        <v>1923.1</v>
      </c>
    </row>
    <row r="494" spans="1:7" ht="75" outlineLevel="2">
      <c r="A494" s="101" t="s">
        <v>582</v>
      </c>
      <c r="B494" s="32" t="s">
        <v>312</v>
      </c>
      <c r="C494" s="101" t="s">
        <v>269</v>
      </c>
      <c r="D494" s="101" t="s">
        <v>286</v>
      </c>
      <c r="E494" s="32" t="s">
        <v>583</v>
      </c>
      <c r="F494" s="32" t="s">
        <v>250</v>
      </c>
      <c r="G494" s="100">
        <v>1923.1</v>
      </c>
    </row>
    <row r="495" spans="1:7" ht="56.25" outlineLevel="3">
      <c r="A495" s="101" t="s">
        <v>616</v>
      </c>
      <c r="B495" s="32" t="s">
        <v>312</v>
      </c>
      <c r="C495" s="101" t="s">
        <v>269</v>
      </c>
      <c r="D495" s="101" t="s">
        <v>286</v>
      </c>
      <c r="E495" s="32" t="s">
        <v>617</v>
      </c>
      <c r="F495" s="32" t="s">
        <v>250</v>
      </c>
      <c r="G495" s="100">
        <v>1923.1</v>
      </c>
    </row>
    <row r="496" spans="1:7" ht="37.5" outlineLevel="4">
      <c r="A496" s="101" t="s">
        <v>926</v>
      </c>
      <c r="B496" s="32" t="s">
        <v>312</v>
      </c>
      <c r="C496" s="101" t="s">
        <v>269</v>
      </c>
      <c r="D496" s="101" t="s">
        <v>286</v>
      </c>
      <c r="E496" s="32" t="s">
        <v>927</v>
      </c>
      <c r="F496" s="32" t="s">
        <v>250</v>
      </c>
      <c r="G496" s="100">
        <v>1923.1</v>
      </c>
    </row>
    <row r="497" spans="1:7" ht="18.75" outlineLevel="5">
      <c r="A497" s="86" t="s">
        <v>230</v>
      </c>
      <c r="B497" s="92" t="s">
        <v>312</v>
      </c>
      <c r="C497" s="86" t="s">
        <v>269</v>
      </c>
      <c r="D497" s="86" t="s">
        <v>286</v>
      </c>
      <c r="E497" s="92" t="s">
        <v>927</v>
      </c>
      <c r="F497" s="92" t="s">
        <v>317</v>
      </c>
      <c r="G497" s="87">
        <v>1923.1</v>
      </c>
    </row>
    <row r="498" spans="1:7" ht="18.75" outlineLevel="1">
      <c r="A498" s="101" t="s">
        <v>319</v>
      </c>
      <c r="B498" s="32" t="s">
        <v>312</v>
      </c>
      <c r="C498" s="101" t="s">
        <v>269</v>
      </c>
      <c r="D498" s="101" t="s">
        <v>275</v>
      </c>
      <c r="E498" s="32" t="s">
        <v>250</v>
      </c>
      <c r="F498" s="32" t="s">
        <v>250</v>
      </c>
      <c r="G498" s="100">
        <v>330.33</v>
      </c>
    </row>
    <row r="499" spans="1:7" ht="75" outlineLevel="2">
      <c r="A499" s="101" t="s">
        <v>582</v>
      </c>
      <c r="B499" s="32" t="s">
        <v>312</v>
      </c>
      <c r="C499" s="101" t="s">
        <v>269</v>
      </c>
      <c r="D499" s="101" t="s">
        <v>275</v>
      </c>
      <c r="E499" s="32" t="s">
        <v>583</v>
      </c>
      <c r="F499" s="32" t="s">
        <v>250</v>
      </c>
      <c r="G499" s="100">
        <v>330.33</v>
      </c>
    </row>
    <row r="500" spans="1:7" ht="56.25" outlineLevel="3">
      <c r="A500" s="101" t="s">
        <v>616</v>
      </c>
      <c r="B500" s="32" t="s">
        <v>312</v>
      </c>
      <c r="C500" s="101" t="s">
        <v>269</v>
      </c>
      <c r="D500" s="101" t="s">
        <v>275</v>
      </c>
      <c r="E500" s="32" t="s">
        <v>617</v>
      </c>
      <c r="F500" s="32" t="s">
        <v>250</v>
      </c>
      <c r="G500" s="100">
        <v>330.33</v>
      </c>
    </row>
    <row r="501" spans="1:7" ht="37.5" outlineLevel="4">
      <c r="A501" s="101" t="s">
        <v>928</v>
      </c>
      <c r="B501" s="32" t="s">
        <v>312</v>
      </c>
      <c r="C501" s="101" t="s">
        <v>269</v>
      </c>
      <c r="D501" s="101" t="s">
        <v>275</v>
      </c>
      <c r="E501" s="32" t="s">
        <v>929</v>
      </c>
      <c r="F501" s="32" t="s">
        <v>250</v>
      </c>
      <c r="G501" s="100">
        <v>33.33</v>
      </c>
    </row>
    <row r="502" spans="1:7" ht="18.75" outlineLevel="5">
      <c r="A502" s="86" t="s">
        <v>230</v>
      </c>
      <c r="B502" s="92" t="s">
        <v>312</v>
      </c>
      <c r="C502" s="86" t="s">
        <v>269</v>
      </c>
      <c r="D502" s="86" t="s">
        <v>275</v>
      </c>
      <c r="E502" s="92" t="s">
        <v>929</v>
      </c>
      <c r="F502" s="92" t="s">
        <v>317</v>
      </c>
      <c r="G502" s="87">
        <v>33.33</v>
      </c>
    </row>
    <row r="503" spans="1:7" ht="37.5" outlineLevel="4">
      <c r="A503" s="101" t="s">
        <v>930</v>
      </c>
      <c r="B503" s="32" t="s">
        <v>312</v>
      </c>
      <c r="C503" s="101" t="s">
        <v>269</v>
      </c>
      <c r="D503" s="101" t="s">
        <v>275</v>
      </c>
      <c r="E503" s="32" t="s">
        <v>931</v>
      </c>
      <c r="F503" s="32" t="s">
        <v>250</v>
      </c>
      <c r="G503" s="100">
        <v>297</v>
      </c>
    </row>
    <row r="504" spans="1:7" ht="18.75" outlineLevel="5">
      <c r="A504" s="86" t="s">
        <v>230</v>
      </c>
      <c r="B504" s="92" t="s">
        <v>312</v>
      </c>
      <c r="C504" s="86" t="s">
        <v>269</v>
      </c>
      <c r="D504" s="86" t="s">
        <v>275</v>
      </c>
      <c r="E504" s="92" t="s">
        <v>931</v>
      </c>
      <c r="F504" s="92" t="s">
        <v>317</v>
      </c>
      <c r="G504" s="87">
        <v>297</v>
      </c>
    </row>
    <row r="505" spans="1:7" ht="18.75">
      <c r="A505" s="101" t="s">
        <v>381</v>
      </c>
      <c r="B505" s="32" t="s">
        <v>312</v>
      </c>
      <c r="C505" s="101" t="s">
        <v>279</v>
      </c>
      <c r="D505" s="101" t="s">
        <v>370</v>
      </c>
      <c r="E505" s="32" t="s">
        <v>250</v>
      </c>
      <c r="F505" s="32" t="s">
        <v>250</v>
      </c>
      <c r="G505" s="100">
        <v>1264.48</v>
      </c>
    </row>
    <row r="506" spans="1:7" ht="37.5" outlineLevel="1">
      <c r="A506" s="101" t="s">
        <v>320</v>
      </c>
      <c r="B506" s="32" t="s">
        <v>312</v>
      </c>
      <c r="C506" s="101" t="s">
        <v>279</v>
      </c>
      <c r="D506" s="101" t="s">
        <v>286</v>
      </c>
      <c r="E506" s="32" t="s">
        <v>250</v>
      </c>
      <c r="F506" s="32" t="s">
        <v>250</v>
      </c>
      <c r="G506" s="100">
        <v>1264.48</v>
      </c>
    </row>
    <row r="507" spans="1:7" ht="56.25" outlineLevel="2">
      <c r="A507" s="101" t="s">
        <v>640</v>
      </c>
      <c r="B507" s="32" t="s">
        <v>312</v>
      </c>
      <c r="C507" s="101" t="s">
        <v>279</v>
      </c>
      <c r="D507" s="101" t="s">
        <v>286</v>
      </c>
      <c r="E507" s="32" t="s">
        <v>641</v>
      </c>
      <c r="F507" s="32" t="s">
        <v>250</v>
      </c>
      <c r="G507" s="100">
        <v>1264.48</v>
      </c>
    </row>
    <row r="508" spans="1:7" ht="37.5" outlineLevel="3">
      <c r="A508" s="101" t="s">
        <v>932</v>
      </c>
      <c r="B508" s="32" t="s">
        <v>312</v>
      </c>
      <c r="C508" s="101" t="s">
        <v>279</v>
      </c>
      <c r="D508" s="101" t="s">
        <v>286</v>
      </c>
      <c r="E508" s="32" t="s">
        <v>933</v>
      </c>
      <c r="F508" s="32" t="s">
        <v>250</v>
      </c>
      <c r="G508" s="100">
        <v>1264.48</v>
      </c>
    </row>
    <row r="509" spans="1:7" ht="37.5" outlineLevel="4">
      <c r="A509" s="101" t="s">
        <v>934</v>
      </c>
      <c r="B509" s="32" t="s">
        <v>312</v>
      </c>
      <c r="C509" s="101" t="s">
        <v>279</v>
      </c>
      <c r="D509" s="101" t="s">
        <v>286</v>
      </c>
      <c r="E509" s="32" t="s">
        <v>935</v>
      </c>
      <c r="F509" s="32" t="s">
        <v>250</v>
      </c>
      <c r="G509" s="100">
        <v>1264.48</v>
      </c>
    </row>
    <row r="510" spans="1:7" ht="18.75" outlineLevel="5">
      <c r="A510" s="86" t="s">
        <v>230</v>
      </c>
      <c r="B510" s="92" t="s">
        <v>312</v>
      </c>
      <c r="C510" s="86" t="s">
        <v>279</v>
      </c>
      <c r="D510" s="86" t="s">
        <v>286</v>
      </c>
      <c r="E510" s="92" t="s">
        <v>935</v>
      </c>
      <c r="F510" s="92" t="s">
        <v>317</v>
      </c>
      <c r="G510" s="87">
        <v>1264.48</v>
      </c>
    </row>
    <row r="511" spans="1:7" ht="18.75">
      <c r="A511" s="101" t="s">
        <v>377</v>
      </c>
      <c r="B511" s="32" t="s">
        <v>312</v>
      </c>
      <c r="C511" s="101" t="s">
        <v>291</v>
      </c>
      <c r="D511" s="101" t="s">
        <v>370</v>
      </c>
      <c r="E511" s="32" t="s">
        <v>250</v>
      </c>
      <c r="F511" s="32" t="s">
        <v>250</v>
      </c>
      <c r="G511" s="100">
        <v>9044.26</v>
      </c>
    </row>
    <row r="512" spans="1:7" ht="18.75" outlineLevel="1">
      <c r="A512" s="101" t="s">
        <v>292</v>
      </c>
      <c r="B512" s="32" t="s">
        <v>312</v>
      </c>
      <c r="C512" s="101" t="s">
        <v>291</v>
      </c>
      <c r="D512" s="101" t="s">
        <v>251</v>
      </c>
      <c r="E512" s="32" t="s">
        <v>250</v>
      </c>
      <c r="F512" s="32" t="s">
        <v>250</v>
      </c>
      <c r="G512" s="100">
        <v>9044.26</v>
      </c>
    </row>
    <row r="513" spans="1:7" ht="56.25" outlineLevel="2">
      <c r="A513" s="101" t="s">
        <v>673</v>
      </c>
      <c r="B513" s="32" t="s">
        <v>312</v>
      </c>
      <c r="C513" s="101" t="s">
        <v>291</v>
      </c>
      <c r="D513" s="101" t="s">
        <v>251</v>
      </c>
      <c r="E513" s="32" t="s">
        <v>674</v>
      </c>
      <c r="F513" s="32" t="s">
        <v>250</v>
      </c>
      <c r="G513" s="100">
        <v>9044.26</v>
      </c>
    </row>
    <row r="514" spans="1:7" ht="56.25" outlineLevel="3">
      <c r="A514" s="101" t="s">
        <v>711</v>
      </c>
      <c r="B514" s="32" t="s">
        <v>312</v>
      </c>
      <c r="C514" s="101" t="s">
        <v>291</v>
      </c>
      <c r="D514" s="101" t="s">
        <v>251</v>
      </c>
      <c r="E514" s="32" t="s">
        <v>712</v>
      </c>
      <c r="F514" s="32" t="s">
        <v>250</v>
      </c>
      <c r="G514" s="100">
        <v>9044.26</v>
      </c>
    </row>
    <row r="515" spans="1:7" ht="37.5" outlineLevel="4">
      <c r="A515" s="101" t="s">
        <v>936</v>
      </c>
      <c r="B515" s="32" t="s">
        <v>312</v>
      </c>
      <c r="C515" s="101" t="s">
        <v>291</v>
      </c>
      <c r="D515" s="101" t="s">
        <v>251</v>
      </c>
      <c r="E515" s="32" t="s">
        <v>937</v>
      </c>
      <c r="F515" s="32" t="s">
        <v>250</v>
      </c>
      <c r="G515" s="100">
        <v>480.66</v>
      </c>
    </row>
    <row r="516" spans="1:7" ht="18.75" outlineLevel="5">
      <c r="A516" s="86" t="s">
        <v>230</v>
      </c>
      <c r="B516" s="92" t="s">
        <v>312</v>
      </c>
      <c r="C516" s="86" t="s">
        <v>291</v>
      </c>
      <c r="D516" s="86" t="s">
        <v>251</v>
      </c>
      <c r="E516" s="92" t="s">
        <v>937</v>
      </c>
      <c r="F516" s="92" t="s">
        <v>317</v>
      </c>
      <c r="G516" s="87">
        <v>480.66</v>
      </c>
    </row>
    <row r="517" spans="1:7" ht="37.5" outlineLevel="4">
      <c r="A517" s="101" t="s">
        <v>938</v>
      </c>
      <c r="B517" s="32" t="s">
        <v>312</v>
      </c>
      <c r="C517" s="101" t="s">
        <v>291</v>
      </c>
      <c r="D517" s="101" t="s">
        <v>251</v>
      </c>
      <c r="E517" s="32" t="s">
        <v>939</v>
      </c>
      <c r="F517" s="32" t="s">
        <v>250</v>
      </c>
      <c r="G517" s="100">
        <v>8563.6</v>
      </c>
    </row>
    <row r="518" spans="1:7" ht="18.75" outlineLevel="5">
      <c r="A518" s="86" t="s">
        <v>230</v>
      </c>
      <c r="B518" s="92" t="s">
        <v>312</v>
      </c>
      <c r="C518" s="86" t="s">
        <v>291</v>
      </c>
      <c r="D518" s="86" t="s">
        <v>251</v>
      </c>
      <c r="E518" s="92" t="s">
        <v>939</v>
      </c>
      <c r="F518" s="92" t="s">
        <v>317</v>
      </c>
      <c r="G518" s="87">
        <v>8563.6</v>
      </c>
    </row>
    <row r="519" spans="1:7" ht="18.75">
      <c r="A519" s="101" t="s">
        <v>378</v>
      </c>
      <c r="B519" s="32" t="s">
        <v>312</v>
      </c>
      <c r="C519" s="101" t="s">
        <v>295</v>
      </c>
      <c r="D519" s="101" t="s">
        <v>370</v>
      </c>
      <c r="E519" s="32" t="s">
        <v>250</v>
      </c>
      <c r="F519" s="32" t="s">
        <v>250</v>
      </c>
      <c r="G519" s="100">
        <v>1966.99</v>
      </c>
    </row>
    <row r="520" spans="1:7" ht="18.75" outlineLevel="1">
      <c r="A520" s="101" t="s">
        <v>940</v>
      </c>
      <c r="B520" s="32" t="s">
        <v>312</v>
      </c>
      <c r="C520" s="101" t="s">
        <v>295</v>
      </c>
      <c r="D520" s="101" t="s">
        <v>251</v>
      </c>
      <c r="E520" s="32" t="s">
        <v>250</v>
      </c>
      <c r="F520" s="32" t="s">
        <v>250</v>
      </c>
      <c r="G520" s="100">
        <v>1966.99</v>
      </c>
    </row>
    <row r="521" spans="1:7" ht="56.25" outlineLevel="2">
      <c r="A521" s="101" t="s">
        <v>657</v>
      </c>
      <c r="B521" s="32" t="s">
        <v>312</v>
      </c>
      <c r="C521" s="101" t="s">
        <v>295</v>
      </c>
      <c r="D521" s="101" t="s">
        <v>251</v>
      </c>
      <c r="E521" s="32" t="s">
        <v>658</v>
      </c>
      <c r="F521" s="32" t="s">
        <v>250</v>
      </c>
      <c r="G521" s="100">
        <v>1966.99</v>
      </c>
    </row>
    <row r="522" spans="1:7" ht="37.5" outlineLevel="3">
      <c r="A522" s="101" t="s">
        <v>941</v>
      </c>
      <c r="B522" s="32" t="s">
        <v>312</v>
      </c>
      <c r="C522" s="101" t="s">
        <v>295</v>
      </c>
      <c r="D522" s="101" t="s">
        <v>251</v>
      </c>
      <c r="E522" s="32" t="s">
        <v>942</v>
      </c>
      <c r="F522" s="32" t="s">
        <v>250</v>
      </c>
      <c r="G522" s="100">
        <v>1966.99</v>
      </c>
    </row>
    <row r="523" spans="1:7" ht="37.5" outlineLevel="4">
      <c r="A523" s="101" t="s">
        <v>943</v>
      </c>
      <c r="B523" s="32" t="s">
        <v>312</v>
      </c>
      <c r="C523" s="101" t="s">
        <v>295</v>
      </c>
      <c r="D523" s="101" t="s">
        <v>251</v>
      </c>
      <c r="E523" s="32" t="s">
        <v>944</v>
      </c>
      <c r="F523" s="32" t="s">
        <v>250</v>
      </c>
      <c r="G523" s="100">
        <v>1744.77</v>
      </c>
    </row>
    <row r="524" spans="1:7" ht="18.75" outlineLevel="5">
      <c r="A524" s="86" t="s">
        <v>230</v>
      </c>
      <c r="B524" s="92" t="s">
        <v>312</v>
      </c>
      <c r="C524" s="86" t="s">
        <v>295</v>
      </c>
      <c r="D524" s="86" t="s">
        <v>251</v>
      </c>
      <c r="E524" s="92" t="s">
        <v>944</v>
      </c>
      <c r="F524" s="92" t="s">
        <v>317</v>
      </c>
      <c r="G524" s="87">
        <v>1744.77</v>
      </c>
    </row>
    <row r="525" spans="1:7" ht="37.5" outlineLevel="4">
      <c r="A525" s="101" t="s">
        <v>945</v>
      </c>
      <c r="B525" s="32" t="s">
        <v>312</v>
      </c>
      <c r="C525" s="101" t="s">
        <v>295</v>
      </c>
      <c r="D525" s="101" t="s">
        <v>251</v>
      </c>
      <c r="E525" s="32" t="s">
        <v>946</v>
      </c>
      <c r="F525" s="32" t="s">
        <v>250</v>
      </c>
      <c r="G525" s="100">
        <v>22.22</v>
      </c>
    </row>
    <row r="526" spans="1:7" ht="18.75" outlineLevel="5">
      <c r="A526" s="86" t="s">
        <v>230</v>
      </c>
      <c r="B526" s="92" t="s">
        <v>312</v>
      </c>
      <c r="C526" s="86" t="s">
        <v>295</v>
      </c>
      <c r="D526" s="86" t="s">
        <v>251</v>
      </c>
      <c r="E526" s="92" t="s">
        <v>946</v>
      </c>
      <c r="F526" s="92" t="s">
        <v>317</v>
      </c>
      <c r="G526" s="87">
        <v>22.22</v>
      </c>
    </row>
    <row r="527" spans="1:7" ht="37.5" outlineLevel="4">
      <c r="A527" s="101" t="s">
        <v>947</v>
      </c>
      <c r="B527" s="32" t="s">
        <v>312</v>
      </c>
      <c r="C527" s="101" t="s">
        <v>295</v>
      </c>
      <c r="D527" s="101" t="s">
        <v>251</v>
      </c>
      <c r="E527" s="32" t="s">
        <v>948</v>
      </c>
      <c r="F527" s="32" t="s">
        <v>250</v>
      </c>
      <c r="G527" s="100">
        <v>200</v>
      </c>
    </row>
    <row r="528" spans="1:7" ht="18.75" outlineLevel="5">
      <c r="A528" s="86" t="s">
        <v>230</v>
      </c>
      <c r="B528" s="92" t="s">
        <v>312</v>
      </c>
      <c r="C528" s="86" t="s">
        <v>295</v>
      </c>
      <c r="D528" s="86" t="s">
        <v>251</v>
      </c>
      <c r="E528" s="92" t="s">
        <v>948</v>
      </c>
      <c r="F528" s="92" t="s">
        <v>317</v>
      </c>
      <c r="G528" s="87">
        <v>200</v>
      </c>
    </row>
    <row r="529" spans="1:7" ht="56.25">
      <c r="A529" s="101" t="s">
        <v>949</v>
      </c>
      <c r="B529" s="32" t="s">
        <v>312</v>
      </c>
      <c r="C529" s="101" t="s">
        <v>321</v>
      </c>
      <c r="D529" s="101" t="s">
        <v>370</v>
      </c>
      <c r="E529" s="32" t="s">
        <v>250</v>
      </c>
      <c r="F529" s="32" t="s">
        <v>250</v>
      </c>
      <c r="G529" s="100">
        <v>59289.74</v>
      </c>
    </row>
    <row r="530" spans="1:7" ht="23.25" customHeight="1" outlineLevel="1">
      <c r="A530" s="101" t="s">
        <v>322</v>
      </c>
      <c r="B530" s="32" t="s">
        <v>312</v>
      </c>
      <c r="C530" s="101" t="s">
        <v>321</v>
      </c>
      <c r="D530" s="101" t="s">
        <v>251</v>
      </c>
      <c r="E530" s="32" t="s">
        <v>250</v>
      </c>
      <c r="F530" s="32" t="s">
        <v>250</v>
      </c>
      <c r="G530" s="100">
        <v>653.2</v>
      </c>
    </row>
    <row r="531" spans="1:7" ht="75" outlineLevel="2">
      <c r="A531" s="101" t="s">
        <v>589</v>
      </c>
      <c r="B531" s="32" t="s">
        <v>312</v>
      </c>
      <c r="C531" s="101" t="s">
        <v>321</v>
      </c>
      <c r="D531" s="101" t="s">
        <v>251</v>
      </c>
      <c r="E531" s="32" t="s">
        <v>590</v>
      </c>
      <c r="F531" s="32" t="s">
        <v>250</v>
      </c>
      <c r="G531" s="100">
        <v>653.2</v>
      </c>
    </row>
    <row r="532" spans="1:7" ht="37.5" outlineLevel="3">
      <c r="A532" s="101" t="s">
        <v>883</v>
      </c>
      <c r="B532" s="32" t="s">
        <v>312</v>
      </c>
      <c r="C532" s="101" t="s">
        <v>321</v>
      </c>
      <c r="D532" s="101" t="s">
        <v>251</v>
      </c>
      <c r="E532" s="32" t="s">
        <v>884</v>
      </c>
      <c r="F532" s="32" t="s">
        <v>250</v>
      </c>
      <c r="G532" s="100">
        <v>653.2</v>
      </c>
    </row>
    <row r="533" spans="1:7" ht="75" outlineLevel="4">
      <c r="A533" s="101" t="s">
        <v>950</v>
      </c>
      <c r="B533" s="32" t="s">
        <v>312</v>
      </c>
      <c r="C533" s="101" t="s">
        <v>321</v>
      </c>
      <c r="D533" s="101" t="s">
        <v>251</v>
      </c>
      <c r="E533" s="32" t="s">
        <v>951</v>
      </c>
      <c r="F533" s="32" t="s">
        <v>250</v>
      </c>
      <c r="G533" s="100">
        <v>653.2</v>
      </c>
    </row>
    <row r="534" spans="1:7" ht="37.5" outlineLevel="5">
      <c r="A534" s="86" t="s">
        <v>952</v>
      </c>
      <c r="B534" s="92" t="s">
        <v>312</v>
      </c>
      <c r="C534" s="86" t="s">
        <v>321</v>
      </c>
      <c r="D534" s="86" t="s">
        <v>251</v>
      </c>
      <c r="E534" s="92" t="s">
        <v>951</v>
      </c>
      <c r="F534" s="92" t="s">
        <v>323</v>
      </c>
      <c r="G534" s="87">
        <v>653.2</v>
      </c>
    </row>
    <row r="535" spans="1:7" ht="18.75" outlineLevel="1">
      <c r="A535" s="101" t="s">
        <v>324</v>
      </c>
      <c r="B535" s="32" t="s">
        <v>312</v>
      </c>
      <c r="C535" s="101" t="s">
        <v>321</v>
      </c>
      <c r="D535" s="101" t="s">
        <v>286</v>
      </c>
      <c r="E535" s="32" t="s">
        <v>250</v>
      </c>
      <c r="F535" s="32" t="s">
        <v>250</v>
      </c>
      <c r="G535" s="100">
        <v>58636.54</v>
      </c>
    </row>
    <row r="536" spans="1:7" ht="75" outlineLevel="2">
      <c r="A536" s="101" t="s">
        <v>589</v>
      </c>
      <c r="B536" s="32" t="s">
        <v>312</v>
      </c>
      <c r="C536" s="101" t="s">
        <v>321</v>
      </c>
      <c r="D536" s="101" t="s">
        <v>286</v>
      </c>
      <c r="E536" s="32" t="s">
        <v>590</v>
      </c>
      <c r="F536" s="32" t="s">
        <v>250</v>
      </c>
      <c r="G536" s="100">
        <v>58636.54</v>
      </c>
    </row>
    <row r="537" spans="1:7" ht="37.5" outlineLevel="3">
      <c r="A537" s="101" t="s">
        <v>883</v>
      </c>
      <c r="B537" s="32" t="s">
        <v>312</v>
      </c>
      <c r="C537" s="101" t="s">
        <v>321</v>
      </c>
      <c r="D537" s="101" t="s">
        <v>286</v>
      </c>
      <c r="E537" s="32" t="s">
        <v>884</v>
      </c>
      <c r="F537" s="32" t="s">
        <v>250</v>
      </c>
      <c r="G537" s="100">
        <v>58636.54</v>
      </c>
    </row>
    <row r="538" spans="1:7" ht="37.5" outlineLevel="4">
      <c r="A538" s="101" t="s">
        <v>953</v>
      </c>
      <c r="B538" s="32" t="s">
        <v>312</v>
      </c>
      <c r="C538" s="101" t="s">
        <v>321</v>
      </c>
      <c r="D538" s="101" t="s">
        <v>286</v>
      </c>
      <c r="E538" s="32" t="s">
        <v>954</v>
      </c>
      <c r="F538" s="32" t="s">
        <v>250</v>
      </c>
      <c r="G538" s="100">
        <v>58636.54</v>
      </c>
    </row>
    <row r="539" spans="1:7" ht="18.75" outlineLevel="5">
      <c r="A539" s="86" t="s">
        <v>324</v>
      </c>
      <c r="B539" s="92" t="s">
        <v>312</v>
      </c>
      <c r="C539" s="86" t="s">
        <v>321</v>
      </c>
      <c r="D539" s="86" t="s">
        <v>286</v>
      </c>
      <c r="E539" s="92" t="s">
        <v>954</v>
      </c>
      <c r="F539" s="92" t="s">
        <v>325</v>
      </c>
      <c r="G539" s="87">
        <v>58636.54</v>
      </c>
    </row>
    <row r="540" spans="1:7" ht="18.75">
      <c r="A540" s="37"/>
      <c r="B540" s="37"/>
      <c r="C540" s="37"/>
      <c r="D540" s="37"/>
      <c r="E540" s="37"/>
      <c r="F540" s="37"/>
      <c r="G540" s="37"/>
    </row>
  </sheetData>
  <sheetProtection/>
  <mergeCells count="7">
    <mergeCell ref="A8:G8"/>
    <mergeCell ref="A1:G1"/>
    <mergeCell ref="A2:G2"/>
    <mergeCell ref="A6:G6"/>
    <mergeCell ref="A3:G3"/>
    <mergeCell ref="A4:G4"/>
    <mergeCell ref="A7:G7"/>
  </mergeCells>
  <printOptions/>
  <pageMargins left="0.7086614173228347" right="0.7086614173228347" top="0.7480314960629921" bottom="0.7480314960629921" header="0.31496062992125984" footer="0.31496062992125984"/>
  <pageSetup fitToHeight="5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J51"/>
  <sheetViews>
    <sheetView zoomScalePageLayoutView="0" workbookViewId="0" topLeftCell="A1">
      <selection activeCell="J16" sqref="J16"/>
    </sheetView>
  </sheetViews>
  <sheetFormatPr defaultColWidth="9.140625" defaultRowHeight="12.75" outlineLevelRow="1"/>
  <cols>
    <col min="1" max="1" width="100.57421875" style="133" customWidth="1"/>
    <col min="2" max="2" width="10.421875" style="133" customWidth="1"/>
    <col min="3" max="3" width="14.140625" style="133" customWidth="1"/>
    <col min="4" max="4" width="15.421875" style="133" customWidth="1"/>
    <col min="5" max="6" width="9.140625" style="133" customWidth="1"/>
    <col min="7" max="7" width="13.140625" style="133" bestFit="1" customWidth="1"/>
    <col min="8" max="16384" width="9.140625" style="133" customWidth="1"/>
  </cols>
  <sheetData>
    <row r="1" spans="1:10" ht="18.75">
      <c r="A1" s="148" t="s">
        <v>961</v>
      </c>
      <c r="B1" s="149"/>
      <c r="C1" s="149"/>
      <c r="D1" s="149"/>
      <c r="E1" s="9"/>
      <c r="F1" s="9"/>
      <c r="G1" s="9"/>
      <c r="H1" s="128"/>
      <c r="I1" s="129"/>
      <c r="J1" s="129"/>
    </row>
    <row r="2" spans="1:10" ht="18.75">
      <c r="A2" s="165" t="s">
        <v>963</v>
      </c>
      <c r="B2" s="166"/>
      <c r="C2" s="166"/>
      <c r="D2" s="166"/>
      <c r="E2" s="127"/>
      <c r="F2" s="128"/>
      <c r="G2" s="128"/>
      <c r="H2" s="128"/>
      <c r="I2" s="129"/>
      <c r="J2" s="129"/>
    </row>
    <row r="3" spans="1:7" s="1" customFormat="1" ht="18.75">
      <c r="A3" s="167" t="s">
        <v>383</v>
      </c>
      <c r="B3" s="168"/>
      <c r="C3" s="168"/>
      <c r="D3" s="168"/>
      <c r="E3" s="9"/>
      <c r="F3" s="9"/>
      <c r="G3" s="9"/>
    </row>
    <row r="4" spans="1:10" ht="18.75">
      <c r="A4" s="167" t="s">
        <v>968</v>
      </c>
      <c r="B4" s="168"/>
      <c r="C4" s="168"/>
      <c r="D4" s="168"/>
      <c r="E4" s="131"/>
      <c r="F4" s="130"/>
      <c r="G4" s="131"/>
      <c r="H4" s="131"/>
      <c r="I4" s="130"/>
      <c r="J4" s="130"/>
    </row>
    <row r="5" spans="1:10" ht="12.75">
      <c r="A5" s="128"/>
      <c r="B5" s="128"/>
      <c r="C5" s="128"/>
      <c r="D5" s="128"/>
      <c r="E5" s="128"/>
      <c r="F5" s="128"/>
      <c r="G5" s="128"/>
      <c r="H5" s="128"/>
      <c r="I5" s="129"/>
      <c r="J5" s="129"/>
    </row>
    <row r="6" spans="1:7" ht="18.75">
      <c r="A6" s="163" t="s">
        <v>366</v>
      </c>
      <c r="B6" s="163"/>
      <c r="C6" s="163"/>
      <c r="D6" s="163"/>
      <c r="E6" s="163"/>
      <c r="F6" s="163"/>
      <c r="G6" s="163"/>
    </row>
    <row r="7" spans="1:7" ht="18.75">
      <c r="A7" s="163" t="s">
        <v>365</v>
      </c>
      <c r="B7" s="164"/>
      <c r="C7" s="164"/>
      <c r="D7" s="164"/>
      <c r="E7" s="143"/>
      <c r="F7" s="143"/>
      <c r="G7" s="143"/>
    </row>
    <row r="8" spans="1:7" ht="18.75">
      <c r="A8" s="163" t="s">
        <v>367</v>
      </c>
      <c r="B8" s="164"/>
      <c r="C8" s="164"/>
      <c r="D8" s="164"/>
      <c r="E8" s="144"/>
      <c r="F8" s="144"/>
      <c r="G8" s="144"/>
    </row>
    <row r="9" spans="1:7" ht="18.75">
      <c r="A9" s="134"/>
      <c r="B9" s="134"/>
      <c r="C9" s="134"/>
      <c r="D9" s="134"/>
      <c r="E9" s="134"/>
      <c r="F9" s="134"/>
      <c r="G9" s="134"/>
    </row>
    <row r="10" spans="1:10" ht="18.75">
      <c r="A10" s="119"/>
      <c r="B10" s="119"/>
      <c r="C10" s="119"/>
      <c r="D10" s="142" t="s">
        <v>573</v>
      </c>
      <c r="E10" s="132"/>
      <c r="F10" s="132"/>
      <c r="G10" s="132"/>
      <c r="H10" s="132"/>
      <c r="I10" s="129"/>
      <c r="J10" s="129"/>
    </row>
    <row r="11" spans="1:4" ht="18.75">
      <c r="A11" s="32" t="s">
        <v>956</v>
      </c>
      <c r="B11" s="32" t="s">
        <v>244</v>
      </c>
      <c r="C11" s="32" t="s">
        <v>245</v>
      </c>
      <c r="D11" s="32" t="s">
        <v>959</v>
      </c>
    </row>
    <row r="12" spans="1:4" ht="18.75">
      <c r="A12" s="101" t="s">
        <v>326</v>
      </c>
      <c r="B12" s="32"/>
      <c r="C12" s="32"/>
      <c r="D12" s="100">
        <f>D13+D18+D20+D23+D27+D29+D34+D37+D42+D46+D48</f>
        <v>716835.77</v>
      </c>
    </row>
    <row r="13" spans="1:4" ht="18.75">
      <c r="A13" s="101" t="s">
        <v>369</v>
      </c>
      <c r="B13" s="101" t="s">
        <v>251</v>
      </c>
      <c r="C13" s="101" t="s">
        <v>370</v>
      </c>
      <c r="D13" s="100">
        <f>SUM(D14:D17)</f>
        <v>67392.47</v>
      </c>
    </row>
    <row r="14" spans="1:4" ht="18.75" outlineLevel="1">
      <c r="A14" s="86" t="s">
        <v>957</v>
      </c>
      <c r="B14" s="86" t="s">
        <v>251</v>
      </c>
      <c r="C14" s="86" t="s">
        <v>269</v>
      </c>
      <c r="D14" s="87">
        <v>1.9</v>
      </c>
    </row>
    <row r="15" spans="1:4" ht="37.5" outlineLevel="1">
      <c r="A15" s="86" t="s">
        <v>313</v>
      </c>
      <c r="B15" s="86" t="s">
        <v>251</v>
      </c>
      <c r="C15" s="86" t="s">
        <v>279</v>
      </c>
      <c r="D15" s="87">
        <v>9181.8</v>
      </c>
    </row>
    <row r="16" spans="1:4" ht="56.25" outlineLevel="1">
      <c r="A16" s="86" t="s">
        <v>252</v>
      </c>
      <c r="B16" s="86" t="s">
        <v>251</v>
      </c>
      <c r="C16" s="86" t="s">
        <v>253</v>
      </c>
      <c r="D16" s="87">
        <v>27074.9</v>
      </c>
    </row>
    <row r="17" spans="1:4" ht="18.75" outlineLevel="1">
      <c r="A17" s="86" t="s">
        <v>262</v>
      </c>
      <c r="B17" s="86" t="s">
        <v>251</v>
      </c>
      <c r="C17" s="86" t="s">
        <v>263</v>
      </c>
      <c r="D17" s="87">
        <v>31133.87</v>
      </c>
    </row>
    <row r="18" spans="1:4" ht="18.75">
      <c r="A18" s="101" t="s">
        <v>380</v>
      </c>
      <c r="B18" s="101" t="s">
        <v>286</v>
      </c>
      <c r="C18" s="101" t="s">
        <v>370</v>
      </c>
      <c r="D18" s="100">
        <v>1132.11</v>
      </c>
    </row>
    <row r="19" spans="1:4" ht="18.75" outlineLevel="1">
      <c r="A19" s="86" t="s">
        <v>316</v>
      </c>
      <c r="B19" s="86" t="s">
        <v>286</v>
      </c>
      <c r="C19" s="86" t="s">
        <v>275</v>
      </c>
      <c r="D19" s="87">
        <v>1132.11</v>
      </c>
    </row>
    <row r="20" spans="1:4" ht="18.75">
      <c r="A20" s="101" t="s">
        <v>373</v>
      </c>
      <c r="B20" s="101" t="s">
        <v>253</v>
      </c>
      <c r="C20" s="101" t="s">
        <v>370</v>
      </c>
      <c r="D20" s="100">
        <v>10068</v>
      </c>
    </row>
    <row r="21" spans="1:4" ht="18.75" outlineLevel="1">
      <c r="A21" s="86" t="s">
        <v>266</v>
      </c>
      <c r="B21" s="86" t="s">
        <v>253</v>
      </c>
      <c r="C21" s="86" t="s">
        <v>267</v>
      </c>
      <c r="D21" s="87">
        <v>527</v>
      </c>
    </row>
    <row r="22" spans="1:4" ht="18.75" outlineLevel="1">
      <c r="A22" s="86" t="s">
        <v>300</v>
      </c>
      <c r="B22" s="86" t="s">
        <v>253</v>
      </c>
      <c r="C22" s="86" t="s">
        <v>301</v>
      </c>
      <c r="D22" s="87">
        <v>9541</v>
      </c>
    </row>
    <row r="23" spans="1:4" ht="18.75">
      <c r="A23" s="101" t="s">
        <v>374</v>
      </c>
      <c r="B23" s="101" t="s">
        <v>269</v>
      </c>
      <c r="C23" s="101" t="s">
        <v>370</v>
      </c>
      <c r="D23" s="100">
        <v>128452.52</v>
      </c>
    </row>
    <row r="24" spans="1:4" ht="18.75" outlineLevel="1">
      <c r="A24" s="86" t="s">
        <v>319</v>
      </c>
      <c r="B24" s="86" t="s">
        <v>269</v>
      </c>
      <c r="C24" s="86" t="s">
        <v>275</v>
      </c>
      <c r="D24" s="87">
        <v>510.33</v>
      </c>
    </row>
    <row r="25" spans="1:4" ht="18.75" outlineLevel="1">
      <c r="A25" s="86" t="s">
        <v>318</v>
      </c>
      <c r="B25" s="86" t="s">
        <v>269</v>
      </c>
      <c r="C25" s="86" t="s">
        <v>286</v>
      </c>
      <c r="D25" s="87">
        <v>8556.9</v>
      </c>
    </row>
    <row r="26" spans="1:4" ht="18.75" outlineLevel="1">
      <c r="A26" s="86" t="s">
        <v>270</v>
      </c>
      <c r="B26" s="86" t="s">
        <v>269</v>
      </c>
      <c r="C26" s="86" t="s">
        <v>251</v>
      </c>
      <c r="D26" s="87">
        <v>119385.29</v>
      </c>
    </row>
    <row r="27" spans="1:4" ht="18.75">
      <c r="A27" s="101" t="s">
        <v>381</v>
      </c>
      <c r="B27" s="101" t="s">
        <v>279</v>
      </c>
      <c r="C27" s="101" t="s">
        <v>370</v>
      </c>
      <c r="D27" s="100">
        <v>1264.48</v>
      </c>
    </row>
    <row r="28" spans="1:4" ht="18.75" outlineLevel="1">
      <c r="A28" s="86" t="s">
        <v>320</v>
      </c>
      <c r="B28" s="86" t="s">
        <v>279</v>
      </c>
      <c r="C28" s="86" t="s">
        <v>286</v>
      </c>
      <c r="D28" s="87">
        <v>1264.48</v>
      </c>
    </row>
    <row r="29" spans="1:4" ht="18.75">
      <c r="A29" s="101" t="s">
        <v>376</v>
      </c>
      <c r="B29" s="101" t="s">
        <v>284</v>
      </c>
      <c r="C29" s="101" t="s">
        <v>370</v>
      </c>
      <c r="D29" s="100">
        <v>372036.56</v>
      </c>
    </row>
    <row r="30" spans="1:4" ht="24.75" customHeight="1" outlineLevel="1">
      <c r="A30" s="86" t="s">
        <v>308</v>
      </c>
      <c r="B30" s="86" t="s">
        <v>284</v>
      </c>
      <c r="C30" s="86" t="s">
        <v>284</v>
      </c>
      <c r="D30" s="87">
        <v>1415.6</v>
      </c>
    </row>
    <row r="31" spans="1:4" ht="18.75" outlineLevel="1">
      <c r="A31" s="86" t="s">
        <v>309</v>
      </c>
      <c r="B31" s="86" t="s">
        <v>284</v>
      </c>
      <c r="C31" s="86" t="s">
        <v>301</v>
      </c>
      <c r="D31" s="87">
        <v>13660.04</v>
      </c>
    </row>
    <row r="32" spans="1:4" ht="18.75" outlineLevel="1">
      <c r="A32" s="86" t="s">
        <v>307</v>
      </c>
      <c r="B32" s="86" t="s">
        <v>284</v>
      </c>
      <c r="C32" s="86" t="s">
        <v>251</v>
      </c>
      <c r="D32" s="87">
        <v>124952.6</v>
      </c>
    </row>
    <row r="33" spans="1:4" ht="18.75" outlineLevel="1">
      <c r="A33" s="86" t="s">
        <v>285</v>
      </c>
      <c r="B33" s="86" t="s">
        <v>284</v>
      </c>
      <c r="C33" s="86" t="s">
        <v>286</v>
      </c>
      <c r="D33" s="87">
        <v>232008.32</v>
      </c>
    </row>
    <row r="34" spans="1:4" ht="18.75">
      <c r="A34" s="101" t="s">
        <v>377</v>
      </c>
      <c r="B34" s="101" t="s">
        <v>291</v>
      </c>
      <c r="C34" s="101" t="s">
        <v>370</v>
      </c>
      <c r="D34" s="100">
        <v>63279.37</v>
      </c>
    </row>
    <row r="35" spans="1:4" ht="25.5" customHeight="1" outlineLevel="1">
      <c r="A35" s="86" t="s">
        <v>294</v>
      </c>
      <c r="B35" s="86" t="s">
        <v>291</v>
      </c>
      <c r="C35" s="86" t="s">
        <v>253</v>
      </c>
      <c r="D35" s="87">
        <v>10889.11</v>
      </c>
    </row>
    <row r="36" spans="1:4" ht="18.75" outlineLevel="1">
      <c r="A36" s="86" t="s">
        <v>292</v>
      </c>
      <c r="B36" s="86" t="s">
        <v>291</v>
      </c>
      <c r="C36" s="86" t="s">
        <v>251</v>
      </c>
      <c r="D36" s="87">
        <v>52390.26</v>
      </c>
    </row>
    <row r="37" spans="1:4" ht="18.75">
      <c r="A37" s="101" t="s">
        <v>375</v>
      </c>
      <c r="B37" s="101" t="s">
        <v>271</v>
      </c>
      <c r="C37" s="101" t="s">
        <v>370</v>
      </c>
      <c r="D37" s="100">
        <f>SUM(D38:D41)</f>
        <v>11457.869999999999</v>
      </c>
    </row>
    <row r="38" spans="1:4" ht="26.25" customHeight="1" outlineLevel="1">
      <c r="A38" s="86" t="s">
        <v>278</v>
      </c>
      <c r="B38" s="86" t="s">
        <v>271</v>
      </c>
      <c r="C38" s="86" t="s">
        <v>279</v>
      </c>
      <c r="D38" s="87">
        <v>615.46</v>
      </c>
    </row>
    <row r="39" spans="1:4" ht="18.75" outlineLevel="1">
      <c r="A39" s="86" t="s">
        <v>274</v>
      </c>
      <c r="B39" s="86" t="s">
        <v>271</v>
      </c>
      <c r="C39" s="86" t="s">
        <v>275</v>
      </c>
      <c r="D39" s="87">
        <v>3068.21</v>
      </c>
    </row>
    <row r="40" spans="1:4" ht="18.75" outlineLevel="1">
      <c r="A40" s="86" t="s">
        <v>272</v>
      </c>
      <c r="B40" s="86" t="s">
        <v>271</v>
      </c>
      <c r="C40" s="86" t="s">
        <v>251</v>
      </c>
      <c r="D40" s="87">
        <v>3527</v>
      </c>
    </row>
    <row r="41" spans="1:4" ht="18.75" outlineLevel="1">
      <c r="A41" s="86" t="s">
        <v>304</v>
      </c>
      <c r="B41" s="86" t="s">
        <v>271</v>
      </c>
      <c r="C41" s="86" t="s">
        <v>253</v>
      </c>
      <c r="D41" s="87">
        <v>4247.2</v>
      </c>
    </row>
    <row r="42" spans="1:4" ht="18.75">
      <c r="A42" s="101" t="s">
        <v>378</v>
      </c>
      <c r="B42" s="101" t="s">
        <v>295</v>
      </c>
      <c r="C42" s="101" t="s">
        <v>370</v>
      </c>
      <c r="D42" s="100">
        <f>SUM(D43:D45)</f>
        <v>2224.27</v>
      </c>
    </row>
    <row r="43" spans="1:4" ht="18.75" outlineLevel="1">
      <c r="A43" s="86" t="s">
        <v>656</v>
      </c>
      <c r="B43" s="86" t="s">
        <v>295</v>
      </c>
      <c r="C43" s="86" t="s">
        <v>286</v>
      </c>
      <c r="D43" s="87">
        <v>36</v>
      </c>
    </row>
    <row r="44" spans="1:4" ht="18.75" outlineLevel="1">
      <c r="A44" s="86" t="s">
        <v>663</v>
      </c>
      <c r="B44" s="86" t="s">
        <v>295</v>
      </c>
      <c r="C44" s="86" t="s">
        <v>275</v>
      </c>
      <c r="D44" s="87">
        <v>221.28</v>
      </c>
    </row>
    <row r="45" spans="1:4" ht="18.75" outlineLevel="1">
      <c r="A45" s="86" t="s">
        <v>296</v>
      </c>
      <c r="B45" s="86" t="s">
        <v>295</v>
      </c>
      <c r="C45" s="86" t="s">
        <v>251</v>
      </c>
      <c r="D45" s="87">
        <v>1966.99</v>
      </c>
    </row>
    <row r="46" spans="1:4" ht="18.75">
      <c r="A46" s="101" t="s">
        <v>958</v>
      </c>
      <c r="B46" s="101" t="s">
        <v>267</v>
      </c>
      <c r="C46" s="101" t="s">
        <v>370</v>
      </c>
      <c r="D46" s="100">
        <v>238.38</v>
      </c>
    </row>
    <row r="47" spans="1:4" ht="18.75" outlineLevel="1">
      <c r="A47" s="86" t="s">
        <v>297</v>
      </c>
      <c r="B47" s="86" t="s">
        <v>267</v>
      </c>
      <c r="C47" s="86" t="s">
        <v>286</v>
      </c>
      <c r="D47" s="87">
        <v>238.38</v>
      </c>
    </row>
    <row r="48" spans="1:4" ht="42" customHeight="1">
      <c r="A48" s="101" t="s">
        <v>949</v>
      </c>
      <c r="B48" s="101" t="s">
        <v>321</v>
      </c>
      <c r="C48" s="101" t="s">
        <v>250</v>
      </c>
      <c r="D48" s="100">
        <v>59289.74</v>
      </c>
    </row>
    <row r="49" spans="1:4" ht="42" customHeight="1" outlineLevel="1">
      <c r="A49" s="86" t="s">
        <v>322</v>
      </c>
      <c r="B49" s="86" t="s">
        <v>321</v>
      </c>
      <c r="C49" s="86" t="s">
        <v>251</v>
      </c>
      <c r="D49" s="87">
        <v>653.2</v>
      </c>
    </row>
    <row r="50" spans="1:4" ht="18.75" outlineLevel="1">
      <c r="A50" s="86" t="s">
        <v>324</v>
      </c>
      <c r="B50" s="86" t="s">
        <v>321</v>
      </c>
      <c r="C50" s="86" t="s">
        <v>286</v>
      </c>
      <c r="D50" s="87">
        <v>58636.54</v>
      </c>
    </row>
    <row r="51" spans="1:6" ht="12.75">
      <c r="A51" s="140"/>
      <c r="B51" s="141"/>
      <c r="C51" s="141"/>
      <c r="D51" s="141"/>
      <c r="E51" s="141"/>
      <c r="F51" s="141"/>
    </row>
  </sheetData>
  <sheetProtection/>
  <mergeCells count="7">
    <mergeCell ref="A6:G6"/>
    <mergeCell ref="A8:D8"/>
    <mergeCell ref="A1:D1"/>
    <mergeCell ref="A2:D2"/>
    <mergeCell ref="A3:D3"/>
    <mergeCell ref="A4:D4"/>
    <mergeCell ref="A7:D7"/>
  </mergeCells>
  <printOptions/>
  <pageMargins left="0.7086614173228347" right="0.31496062992125984" top="0.7480314960629921" bottom="0.7480314960629921" header="0.31496062992125984" footer="0.31496062992125984"/>
  <pageSetup fitToHeight="5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J16" sqref="J16"/>
    </sheetView>
  </sheetViews>
  <sheetFormatPr defaultColWidth="9.140625" defaultRowHeight="12.75"/>
  <cols>
    <col min="1" max="1" width="34.140625" style="35" customWidth="1"/>
    <col min="2" max="2" width="48.421875" style="0" customWidth="1"/>
    <col min="3" max="3" width="17.8515625" style="0" customWidth="1"/>
    <col min="4" max="4" width="10.00390625" style="0" bestFit="1" customWidth="1"/>
    <col min="5" max="5" width="16.57421875" style="0" customWidth="1"/>
  </cols>
  <sheetData>
    <row r="1" spans="1:3" ht="16.5" customHeight="1">
      <c r="A1" s="12"/>
      <c r="B1" s="167" t="s">
        <v>382</v>
      </c>
      <c r="C1" s="167"/>
    </row>
    <row r="2" spans="1:3" ht="18.75" hidden="1">
      <c r="A2" s="12"/>
      <c r="B2" s="167" t="s">
        <v>240</v>
      </c>
      <c r="C2" s="167"/>
    </row>
    <row r="3" spans="1:3" ht="18.75">
      <c r="A3" s="12"/>
      <c r="B3" s="167" t="s">
        <v>963</v>
      </c>
      <c r="C3" s="167"/>
    </row>
    <row r="4" spans="1:3" ht="18.75">
      <c r="A4" s="12"/>
      <c r="B4" s="167" t="s">
        <v>383</v>
      </c>
      <c r="C4" s="167"/>
    </row>
    <row r="5" spans="1:3" ht="18.75">
      <c r="A5" s="12"/>
      <c r="B5" s="167" t="s">
        <v>968</v>
      </c>
      <c r="C5" s="167"/>
    </row>
    <row r="6" spans="1:3" ht="18.75">
      <c r="A6" s="12"/>
      <c r="B6" s="12"/>
      <c r="C6" s="12"/>
    </row>
    <row r="7" spans="1:3" ht="18.75">
      <c r="A7" s="12"/>
      <c r="B7" s="11" t="s">
        <v>384</v>
      </c>
      <c r="C7" s="12"/>
    </row>
    <row r="8" spans="1:3" ht="62.25" customHeight="1">
      <c r="A8" s="169" t="s">
        <v>430</v>
      </c>
      <c r="B8" s="170"/>
      <c r="C8" s="170"/>
    </row>
    <row r="9" spans="1:3" ht="16.5" customHeight="1">
      <c r="A9" s="38"/>
      <c r="B9" s="39"/>
      <c r="C9" s="39"/>
    </row>
    <row r="10" spans="1:3" ht="19.5" thickBot="1">
      <c r="A10" s="12"/>
      <c r="B10" s="12"/>
      <c r="C10" s="40" t="s">
        <v>385</v>
      </c>
    </row>
    <row r="11" spans="1:3" ht="38.25" thickTop="1">
      <c r="A11" s="41" t="s">
        <v>386</v>
      </c>
      <c r="B11" s="42" t="s">
        <v>236</v>
      </c>
      <c r="C11" s="43" t="s">
        <v>237</v>
      </c>
    </row>
    <row r="12" spans="1:3" ht="56.25">
      <c r="A12" s="44" t="s">
        <v>387</v>
      </c>
      <c r="B12" s="45" t="s">
        <v>388</v>
      </c>
      <c r="C12" s="46">
        <f>SUM(C14)</f>
        <v>-44789.41000000003</v>
      </c>
    </row>
    <row r="13" spans="1:3" ht="18.75">
      <c r="A13" s="44"/>
      <c r="B13" s="45"/>
      <c r="C13" s="46"/>
    </row>
    <row r="14" spans="1:3" ht="25.5" customHeight="1">
      <c r="A14" s="47">
        <v>992</v>
      </c>
      <c r="B14" s="45" t="s">
        <v>311</v>
      </c>
      <c r="C14" s="46">
        <f>SUM(C16,C25)</f>
        <v>-44789.41000000003</v>
      </c>
    </row>
    <row r="15" spans="1:3" ht="7.5" customHeight="1">
      <c r="A15" s="44"/>
      <c r="B15" s="45"/>
      <c r="C15" s="46"/>
    </row>
    <row r="16" spans="1:3" ht="30.75" customHeight="1">
      <c r="A16" s="44" t="s">
        <v>389</v>
      </c>
      <c r="B16" s="48" t="s">
        <v>390</v>
      </c>
      <c r="C16" s="49">
        <f>SUM(C21,C18)</f>
        <v>-44789.41000000003</v>
      </c>
    </row>
    <row r="17" spans="1:3" ht="18.75">
      <c r="A17" s="50" t="s">
        <v>391</v>
      </c>
      <c r="B17" s="51" t="s">
        <v>392</v>
      </c>
      <c r="C17" s="49">
        <f>SUM(C18)</f>
        <v>-761625.18</v>
      </c>
    </row>
    <row r="18" spans="1:3" ht="18.75">
      <c r="A18" s="50" t="s">
        <v>393</v>
      </c>
      <c r="B18" s="51" t="s">
        <v>394</v>
      </c>
      <c r="C18" s="49">
        <f>SUM(C19)</f>
        <v>-761625.18</v>
      </c>
    </row>
    <row r="19" spans="1:3" ht="18.75">
      <c r="A19" s="50" t="s">
        <v>395</v>
      </c>
      <c r="B19" s="51" t="s">
        <v>396</v>
      </c>
      <c r="C19" s="49">
        <f>SUM(C20)</f>
        <v>-761625.18</v>
      </c>
    </row>
    <row r="20" spans="1:5" ht="56.25">
      <c r="A20" s="50" t="s">
        <v>397</v>
      </c>
      <c r="B20" s="52" t="s">
        <v>398</v>
      </c>
      <c r="C20" s="175">
        <v>-761625.18</v>
      </c>
      <c r="E20" s="36"/>
    </row>
    <row r="21" spans="1:3" ht="18.75">
      <c r="A21" s="50" t="s">
        <v>399</v>
      </c>
      <c r="B21" s="51" t="s">
        <v>400</v>
      </c>
      <c r="C21" s="49">
        <f>SUM(C22)</f>
        <v>716835.77</v>
      </c>
    </row>
    <row r="22" spans="1:3" ht="18.75">
      <c r="A22" s="50" t="s">
        <v>401</v>
      </c>
      <c r="B22" s="51" t="s">
        <v>402</v>
      </c>
      <c r="C22" s="49">
        <f>SUM(C23)</f>
        <v>716835.77</v>
      </c>
    </row>
    <row r="23" spans="1:3" ht="18" customHeight="1">
      <c r="A23" s="50" t="s">
        <v>403</v>
      </c>
      <c r="B23" s="51" t="s">
        <v>404</v>
      </c>
      <c r="C23" s="49">
        <f>SUM(C24)</f>
        <v>716835.77</v>
      </c>
    </row>
    <row r="24" spans="1:3" ht="42.75" customHeight="1">
      <c r="A24" s="50" t="s">
        <v>405</v>
      </c>
      <c r="B24" s="52" t="s">
        <v>406</v>
      </c>
      <c r="C24" s="49">
        <v>716835.77</v>
      </c>
    </row>
    <row r="25" spans="1:3" ht="42.75" customHeight="1">
      <c r="A25" s="44" t="s">
        <v>407</v>
      </c>
      <c r="B25" s="45" t="s">
        <v>408</v>
      </c>
      <c r="C25" s="53">
        <f>SUM(C26)</f>
        <v>0</v>
      </c>
    </row>
    <row r="26" spans="1:3" ht="41.25" customHeight="1">
      <c r="A26" s="50" t="s">
        <v>409</v>
      </c>
      <c r="B26" s="52" t="s">
        <v>410</v>
      </c>
      <c r="C26" s="53">
        <f>SUM(C27,)</f>
        <v>0</v>
      </c>
    </row>
    <row r="27" spans="1:3" ht="57" customHeight="1">
      <c r="A27" s="50" t="s">
        <v>411</v>
      </c>
      <c r="B27" s="52" t="s">
        <v>412</v>
      </c>
      <c r="C27" s="53">
        <f>SUM(C28)</f>
        <v>0</v>
      </c>
    </row>
    <row r="28" spans="1:3" ht="38.25" customHeight="1">
      <c r="A28" s="50" t="s">
        <v>413</v>
      </c>
      <c r="B28" s="52" t="s">
        <v>414</v>
      </c>
      <c r="C28" s="53"/>
    </row>
    <row r="29" spans="1:3" ht="18.75">
      <c r="A29" s="54"/>
      <c r="B29" s="51"/>
      <c r="C29" s="55"/>
    </row>
    <row r="30" spans="1:3" ht="19.5" thickBot="1">
      <c r="A30" s="56"/>
      <c r="B30" s="57"/>
      <c r="C30" s="58"/>
    </row>
    <row r="31" ht="13.5" thickTop="1"/>
  </sheetData>
  <sheetProtection/>
  <mergeCells count="6">
    <mergeCell ref="B1:C1"/>
    <mergeCell ref="B2:C2"/>
    <mergeCell ref="B3:C3"/>
    <mergeCell ref="B4:C4"/>
    <mergeCell ref="B5:C5"/>
    <mergeCell ref="A8:C8"/>
  </mergeCells>
  <printOptions/>
  <pageMargins left="0.7086614173228347" right="0.7086614173228347" top="0.7480314960629921" bottom="0.7480314960629921" header="0.31496062992125984" footer="0.31496062992125984"/>
  <pageSetup fitToHeight="50" fitToWidth="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C26"/>
  <sheetViews>
    <sheetView tabSelected="1" zoomScalePageLayoutView="0" workbookViewId="0" topLeftCell="A12">
      <selection activeCell="J23" sqref="J23"/>
    </sheetView>
  </sheetViews>
  <sheetFormatPr defaultColWidth="9.140625" defaultRowHeight="12.75"/>
  <cols>
    <col min="1" max="1" width="36.00390625" style="35" customWidth="1"/>
    <col min="2" max="2" width="53.8515625" style="0" customWidth="1"/>
    <col min="3" max="3" width="17.8515625" style="0" customWidth="1"/>
    <col min="5" max="5" width="16.57421875" style="0" customWidth="1"/>
  </cols>
  <sheetData>
    <row r="1" spans="1:3" ht="18.75">
      <c r="A1" s="12"/>
      <c r="B1" s="167" t="s">
        <v>415</v>
      </c>
      <c r="C1" s="167"/>
    </row>
    <row r="2" spans="1:3" ht="18.75" hidden="1">
      <c r="A2" s="12"/>
      <c r="B2" s="167" t="s">
        <v>240</v>
      </c>
      <c r="C2" s="167"/>
    </row>
    <row r="3" spans="1:3" ht="18.75">
      <c r="A3" s="12"/>
      <c r="B3" s="167" t="s">
        <v>964</v>
      </c>
      <c r="C3" s="167"/>
    </row>
    <row r="4" spans="1:3" ht="18.75">
      <c r="A4" s="12"/>
      <c r="B4" s="167" t="s">
        <v>383</v>
      </c>
      <c r="C4" s="167"/>
    </row>
    <row r="5" spans="1:3" ht="18.75">
      <c r="A5" s="12"/>
      <c r="B5" s="167" t="s">
        <v>966</v>
      </c>
      <c r="C5" s="167"/>
    </row>
    <row r="6" spans="1:3" ht="18.75">
      <c r="A6" s="12"/>
      <c r="B6" s="12"/>
      <c r="C6" s="12"/>
    </row>
    <row r="7" spans="1:3" ht="18.75">
      <c r="A7" s="12"/>
      <c r="B7" s="11" t="s">
        <v>416</v>
      </c>
      <c r="C7" s="12"/>
    </row>
    <row r="8" spans="1:3" ht="97.5" customHeight="1">
      <c r="A8" s="171" t="s">
        <v>444</v>
      </c>
      <c r="B8" s="169"/>
      <c r="C8" s="169"/>
    </row>
    <row r="9" spans="1:3" ht="16.5" customHeight="1">
      <c r="A9" s="38"/>
      <c r="B9" s="39"/>
      <c r="C9" s="39"/>
    </row>
    <row r="10" spans="1:3" ht="19.5" thickBot="1">
      <c r="A10" s="12"/>
      <c r="B10" s="12"/>
      <c r="C10" s="40" t="s">
        <v>368</v>
      </c>
    </row>
    <row r="11" spans="1:3" ht="38.25" thickTop="1">
      <c r="A11" s="41" t="s">
        <v>386</v>
      </c>
      <c r="B11" s="42" t="s">
        <v>236</v>
      </c>
      <c r="C11" s="43" t="s">
        <v>237</v>
      </c>
    </row>
    <row r="12" spans="1:3" ht="37.5">
      <c r="A12" s="44" t="s">
        <v>387</v>
      </c>
      <c r="B12" s="45" t="s">
        <v>388</v>
      </c>
      <c r="C12" s="46">
        <f>SUM(C14,C23)</f>
        <v>-44789.41200000001</v>
      </c>
    </row>
    <row r="13" spans="1:3" ht="18.75">
      <c r="A13" s="44"/>
      <c r="B13" s="45"/>
      <c r="C13" s="46"/>
    </row>
    <row r="14" spans="1:3" ht="42" customHeight="1">
      <c r="A14" s="44" t="s">
        <v>417</v>
      </c>
      <c r="B14" s="48" t="s">
        <v>390</v>
      </c>
      <c r="C14" s="49">
        <f>SUM(C19,C16)</f>
        <v>-44789.41200000001</v>
      </c>
    </row>
    <row r="15" spans="1:3" ht="18.75">
      <c r="A15" s="50" t="s">
        <v>418</v>
      </c>
      <c r="B15" s="51" t="s">
        <v>392</v>
      </c>
      <c r="C15" s="49">
        <f>SUM(C16)</f>
        <v>-761625.18</v>
      </c>
    </row>
    <row r="16" spans="1:3" ht="18.75">
      <c r="A16" s="50" t="s">
        <v>419</v>
      </c>
      <c r="B16" s="51" t="s">
        <v>394</v>
      </c>
      <c r="C16" s="49">
        <f>SUM(C17)</f>
        <v>-761625.18</v>
      </c>
    </row>
    <row r="17" spans="1:3" ht="18.75">
      <c r="A17" s="50" t="s">
        <v>420</v>
      </c>
      <c r="B17" s="51" t="s">
        <v>396</v>
      </c>
      <c r="C17" s="49">
        <f>SUM(C18)</f>
        <v>-761625.18</v>
      </c>
    </row>
    <row r="18" spans="1:3" ht="37.5">
      <c r="A18" s="50" t="s">
        <v>421</v>
      </c>
      <c r="B18" s="52" t="s">
        <v>398</v>
      </c>
      <c r="C18" s="175">
        <v>-761625.18</v>
      </c>
    </row>
    <row r="19" spans="1:3" ht="18.75">
      <c r="A19" s="50" t="s">
        <v>422</v>
      </c>
      <c r="B19" s="51" t="s">
        <v>400</v>
      </c>
      <c r="C19" s="49">
        <f>SUM(C20)</f>
        <v>716835.768</v>
      </c>
    </row>
    <row r="20" spans="1:3" ht="18.75">
      <c r="A20" s="50" t="s">
        <v>423</v>
      </c>
      <c r="B20" s="51" t="s">
        <v>402</v>
      </c>
      <c r="C20" s="49">
        <f>SUM(C21)</f>
        <v>716835.768</v>
      </c>
    </row>
    <row r="21" spans="1:3" ht="18" customHeight="1">
      <c r="A21" s="50" t="s">
        <v>424</v>
      </c>
      <c r="B21" s="51" t="s">
        <v>404</v>
      </c>
      <c r="C21" s="49">
        <f>SUM(C22)</f>
        <v>716835.768</v>
      </c>
    </row>
    <row r="22" spans="1:3" ht="60.75" customHeight="1">
      <c r="A22" s="50" t="s">
        <v>425</v>
      </c>
      <c r="B22" s="52" t="s">
        <v>406</v>
      </c>
      <c r="C22" s="49">
        <v>716835.768</v>
      </c>
    </row>
    <row r="23" spans="1:3" ht="61.5" customHeight="1">
      <c r="A23" s="44" t="s">
        <v>426</v>
      </c>
      <c r="B23" s="45" t="s">
        <v>408</v>
      </c>
      <c r="C23" s="53">
        <f>SUM(C24)</f>
        <v>0</v>
      </c>
    </row>
    <row r="24" spans="1:3" ht="61.5" customHeight="1">
      <c r="A24" s="50" t="s">
        <v>427</v>
      </c>
      <c r="B24" s="52" t="s">
        <v>410</v>
      </c>
      <c r="C24" s="53">
        <f>SUM(C25,)</f>
        <v>0</v>
      </c>
    </row>
    <row r="25" spans="1:3" ht="55.5" customHeight="1">
      <c r="A25" s="50" t="s">
        <v>428</v>
      </c>
      <c r="B25" s="52" t="s">
        <v>412</v>
      </c>
      <c r="C25" s="53">
        <f>SUM(C26)</f>
        <v>0</v>
      </c>
    </row>
    <row r="26" spans="1:3" ht="79.5" customHeight="1">
      <c r="A26" s="145" t="s">
        <v>429</v>
      </c>
      <c r="B26" s="146" t="s">
        <v>414</v>
      </c>
      <c r="C26" s="147"/>
    </row>
  </sheetData>
  <sheetProtection/>
  <mergeCells count="6">
    <mergeCell ref="B1:C1"/>
    <mergeCell ref="B2:C2"/>
    <mergeCell ref="B3:C3"/>
    <mergeCell ref="B4:C4"/>
    <mergeCell ref="B5:C5"/>
    <mergeCell ref="A8:C8"/>
  </mergeCells>
  <printOptions/>
  <pageMargins left="0.7086614173228347" right="0.7086614173228347" top="0.7480314960629921" bottom="0.7480314960629921" header="0.31496062992125984" footer="0.31496062992125984"/>
  <pageSetup fitToHeight="5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Синельни</cp:lastModifiedBy>
  <cp:lastPrinted>2015-07-31T07:09:50Z</cp:lastPrinted>
  <dcterms:created xsi:type="dcterms:W3CDTF">2002-03-11T10:22:12Z</dcterms:created>
  <dcterms:modified xsi:type="dcterms:W3CDTF">2015-07-31T07:10:00Z</dcterms:modified>
  <cp:category/>
  <cp:version/>
  <cp:contentType/>
  <cp:contentStatus/>
</cp:coreProperties>
</file>