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70" yWindow="135" windowWidth="12975" windowHeight="11400" activeTab="0"/>
  </bookViews>
  <sheets>
    <sheet name="Лист1 (2)" sheetId="1" r:id="rId1"/>
    <sheet name="Лист2" sheetId="2" r:id="rId2"/>
    <sheet name="Лист3" sheetId="3" r:id="rId3"/>
  </sheets>
  <definedNames>
    <definedName name="_xlnm.Print_Area" localSheetId="0">'Лист1 (2)'!$A$1:$L$105</definedName>
  </definedNames>
  <calcPr fullCalcOnLoad="1"/>
</workbook>
</file>

<file path=xl/sharedStrings.xml><?xml version="1.0" encoding="utf-8"?>
<sst xmlns="http://schemas.openxmlformats.org/spreadsheetml/2006/main" count="235" uniqueCount="108">
  <si>
    <t>Статус</t>
  </si>
  <si>
    <t>2014г.</t>
  </si>
  <si>
    <t>2015г.</t>
  </si>
  <si>
    <t>2016г.</t>
  </si>
  <si>
    <t>Оценка расходов (тыс.руб.), годы</t>
  </si>
  <si>
    <t>Муниципальная программа</t>
  </si>
  <si>
    <t xml:space="preserve">Развитие жилищного строительства и жилищно-коммунального хозяйства в Княжпогостском районе </t>
  </si>
  <si>
    <t>всего</t>
  </si>
  <si>
    <t>местный бюджет</t>
  </si>
  <si>
    <t>средства республиканского бюджета</t>
  </si>
  <si>
    <t>средства федерального бюджета</t>
  </si>
  <si>
    <t>Подпрограмма 1</t>
  </si>
  <si>
    <t>Создание условий для обеспечения доступным и комфортным жильем населения</t>
  </si>
  <si>
    <t>Основное мероприятие 1.1</t>
  </si>
  <si>
    <t>Реализация муниципальной программы «Переселение  граждан из аварийного жилищного фонда муниципального района «Княжпогостский»  на 2013-2017 годы (I этап 2013-2014г.,II этап 2014-2015г., III этап 2015-2016г., IV этап 2016-2017г., V этап 2017г. (до 1 сентября 2017 г.))</t>
  </si>
  <si>
    <t>Основное мероприятие 1.2</t>
  </si>
  <si>
    <t>Основное мероприятие 1.3</t>
  </si>
  <si>
    <t>Формирование и проведение государственного кадастрового учета земельных участков под многоквартирными жилыми домами и муниципальными объектами, паспортизация муниципальных объектов</t>
  </si>
  <si>
    <t>Основное мероприятие 1.4</t>
  </si>
  <si>
    <t>Предоставление земельных участков  отдельным категориям граждан</t>
  </si>
  <si>
    <t>Основное мероприятие 1.5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</si>
  <si>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</si>
  <si>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Основное мероприятие 1.6</t>
  </si>
  <si>
    <t>Подпрограмма 2</t>
  </si>
  <si>
    <t>Обеспечение качественными жилищно-коммунальными услугами населения</t>
  </si>
  <si>
    <t>Основное мероприятие 2.1</t>
  </si>
  <si>
    <t xml:space="preserve">Газификация населенных пунктов </t>
  </si>
  <si>
    <t>Основное мероприятие 2.2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</si>
  <si>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</si>
  <si>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Основное мероприятие 2.3</t>
  </si>
  <si>
    <t>Подпрограмма 3</t>
  </si>
  <si>
    <t>Градостроительная деятельность</t>
  </si>
  <si>
    <t>Основное мероприятие 3.1</t>
  </si>
  <si>
    <t xml:space="preserve">Разработка и корректировка документов территориального планирования муниципальных образований </t>
  </si>
  <si>
    <t>Основное мероприятие 3.2</t>
  </si>
  <si>
    <t>Внедрение информационной системы обеспечения градостроительной деятельности на территории муниципального района</t>
  </si>
  <si>
    <t xml:space="preserve">Ресурсное обеспечение и прогнозная (справочная) оценка расходов местного бюджета, </t>
  </si>
  <si>
    <t>республиканского бюджета Республики Коми (с учетом средств федерального</t>
  </si>
  <si>
    <t>бюджета), бюджетов государственных внебюджетных фондов Республики Коми, местных бюджетов и юридических лиц</t>
  </si>
  <si>
    <t>на реализацию целей государственной программы Республики Коми (тыс. рублей)</t>
  </si>
  <si>
    <t>Основное мероприятие 1.8</t>
  </si>
  <si>
    <t xml:space="preserve">Завершение муниципальной программы «Переселение  граждан из аварийного жилищного фонда муниципального района «Княжпогостский»  на 2012-2013 годы </t>
  </si>
  <si>
    <t>Основное мероприятие 1.9</t>
  </si>
  <si>
    <t>Переселение граждан из неперспективных населенных пунктов</t>
  </si>
  <si>
    <t>Основное мероприятие 1.10</t>
  </si>
  <si>
    <t>Основное мероприятие 2.4</t>
  </si>
  <si>
    <t>Реализация малых проектов в сфере благоустройства</t>
  </si>
  <si>
    <t>Основное мероприятие 2.5</t>
  </si>
  <si>
    <t>Оплата коммунальных услуг по муниципальному жилищному фонду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</si>
  <si>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</si>
  <si>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Основное мероприятие 1.7</t>
  </si>
  <si>
    <t>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</si>
  <si>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Основное мероприятие 2.6</t>
  </si>
  <si>
    <t>Модернизация коммунальных систем инженерной инфраструктуры</t>
  </si>
  <si>
    <t xml:space="preserve">администрации МР "Княжпогостский" </t>
  </si>
  <si>
    <t>"Приложение № 4 к Программе</t>
  </si>
  <si>
    <t>Приложение №1 к постановлению</t>
  </si>
  <si>
    <t>Обеспечение мероприятий по проведению капитального ремонта жилищного фонда на территории муниципального района  «Княжпогостский» на 2014-2016 годы</t>
  </si>
  <si>
    <t>2017г.</t>
  </si>
  <si>
    <t>Основное мероприятие 3.3</t>
  </si>
  <si>
    <t>Разработка нормативов градостроительного проектирования</t>
  </si>
  <si>
    <t>Наименование муниципальной программы, подпрограммы муниципальной программы, ведомственной целевой программы, основного мероприятия</t>
  </si>
  <si>
    <t>Источник финансирования</t>
  </si>
  <si>
    <t>Ответственный исполнитель, соисполнители, заказчик - координатор</t>
  </si>
  <si>
    <t>Код бюджетной классификации</t>
  </si>
  <si>
    <t>ГРБС</t>
  </si>
  <si>
    <t>Рз, Пр</t>
  </si>
  <si>
    <t>ЦСР</t>
  </si>
  <si>
    <t>ВР</t>
  </si>
  <si>
    <t>Отдел строительства, архитектуры и дорожного хозяйства</t>
  </si>
  <si>
    <t>0501</t>
  </si>
  <si>
    <t>414</t>
  </si>
  <si>
    <t>Отдел жилищно-коммунального хозяйства</t>
  </si>
  <si>
    <t>963</t>
  </si>
  <si>
    <t>0319601</t>
  </si>
  <si>
    <t>630</t>
  </si>
  <si>
    <t>Отдел по управлению имуществом, землями и природными ресурсами</t>
  </si>
  <si>
    <t>0113</t>
  </si>
  <si>
    <t>0310103</t>
  </si>
  <si>
    <t>244</t>
  </si>
  <si>
    <t>1003</t>
  </si>
  <si>
    <t>0315135</t>
  </si>
  <si>
    <t>322</t>
  </si>
  <si>
    <t>1004</t>
  </si>
  <si>
    <t>0317303</t>
  </si>
  <si>
    <t>412</t>
  </si>
  <si>
    <t>0310109</t>
  </si>
  <si>
    <t>0315082</t>
  </si>
  <si>
    <t xml:space="preserve">Обеспечение предоставления жилых помещений детям-сиротам и детям, оставшимся без попечения родителей, лицам из числа детей-сирот и детей, оставшихся без попечения родителей по договорам найма специализированных жилых помещений </t>
  </si>
  <si>
    <t>Отдел строительства, архитектуры и дорожного хозяйства, отдел жилищно-коммунального хозяйства</t>
  </si>
  <si>
    <t>992</t>
  </si>
  <si>
    <t>0502</t>
  </si>
  <si>
    <t>0320201</t>
  </si>
  <si>
    <t>540</t>
  </si>
  <si>
    <t>0320202</t>
  </si>
  <si>
    <t>810</t>
  </si>
  <si>
    <t>0320203</t>
  </si>
  <si>
    <t>0503</t>
  </si>
  <si>
    <t>0320204</t>
  </si>
  <si>
    <t>Подготовка и перевод на природный газ муницпального жилищного фонда</t>
  </si>
  <si>
    <t>0327252</t>
  </si>
  <si>
    <t>0412</t>
  </si>
  <si>
    <t>0330301</t>
  </si>
  <si>
    <t>923</t>
  </si>
  <si>
    <t>0330303</t>
  </si>
  <si>
    <t>923, 926</t>
  </si>
  <si>
    <t>0319602 0319603</t>
  </si>
  <si>
    <t xml:space="preserve">от 02 ноября 2015г. №641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</si>
</sst>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/>
    </xf>
    <xf numFmtId="4" fontId="2" fillId="33" borderId="12" xfId="0" applyNumberFormat="1" applyFont="1" applyFill="1" applyBorder="1" applyAlignment="1">
      <alignment horizontal="center" vertical="top"/>
    </xf>
    <xf numFmtId="0" fontId="2" fillId="34" borderId="12" xfId="0" applyFont="1" applyFill="1" applyBorder="1" applyAlignment="1">
      <alignment/>
    </xf>
    <xf numFmtId="4" fontId="2" fillId="34" borderId="12" xfId="0" applyNumberFormat="1" applyFont="1" applyFill="1" applyBorder="1" applyAlignment="1">
      <alignment horizontal="center" vertical="top"/>
    </xf>
    <xf numFmtId="4" fontId="2" fillId="34" borderId="12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4" fontId="8" fillId="34" borderId="12" xfId="0" applyNumberFormat="1" applyFont="1" applyFill="1" applyBorder="1" applyAlignment="1">
      <alignment/>
    </xf>
    <xf numFmtId="4" fontId="8" fillId="35" borderId="12" xfId="0" applyNumberFormat="1" applyFont="1" applyFill="1" applyBorder="1" applyAlignment="1">
      <alignment/>
    </xf>
    <xf numFmtId="0" fontId="8" fillId="35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49" fontId="8" fillId="33" borderId="11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top"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49" fontId="6" fillId="33" borderId="11" xfId="0" applyNumberFormat="1" applyFont="1" applyFill="1" applyBorder="1" applyAlignment="1">
      <alignment horizontal="center" vertical="top"/>
    </xf>
    <xf numFmtId="49" fontId="6" fillId="33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BreakPreview" zoomScaleSheetLayoutView="100" zoomScalePageLayoutView="23" workbookViewId="0" topLeftCell="C1">
      <selection activeCell="J4" sqref="J4"/>
    </sheetView>
  </sheetViews>
  <sheetFormatPr defaultColWidth="9.140625" defaultRowHeight="15"/>
  <cols>
    <col min="1" max="1" width="16.57421875" style="1" customWidth="1"/>
    <col min="2" max="2" width="45.57421875" style="1" customWidth="1"/>
    <col min="3" max="3" width="21.00390625" style="1" customWidth="1"/>
    <col min="4" max="7" width="8.7109375" style="1" customWidth="1"/>
    <col min="8" max="8" width="30.7109375" style="1" customWidth="1"/>
    <col min="9" max="9" width="16.7109375" style="1" customWidth="1"/>
    <col min="10" max="10" width="17.8515625" style="1" customWidth="1"/>
    <col min="11" max="12" width="19.57421875" style="1" customWidth="1"/>
    <col min="13" max="13" width="13.421875" style="19" bestFit="1" customWidth="1"/>
    <col min="14" max="16384" width="9.140625" style="1" customWidth="1"/>
  </cols>
  <sheetData>
    <row r="1" spans="10:12" ht="15">
      <c r="J1" s="37" t="s">
        <v>56</v>
      </c>
      <c r="K1" s="37"/>
      <c r="L1" s="2"/>
    </row>
    <row r="2" spans="10:12" ht="15">
      <c r="J2" s="37" t="s">
        <v>54</v>
      </c>
      <c r="K2" s="37"/>
      <c r="L2" s="2"/>
    </row>
    <row r="3" spans="10:12" ht="15">
      <c r="J3" s="37" t="s">
        <v>107</v>
      </c>
      <c r="K3" s="37"/>
      <c r="L3" s="2"/>
    </row>
    <row r="4" spans="11:12" ht="15">
      <c r="K4" s="2" t="s">
        <v>55</v>
      </c>
      <c r="L4" s="2"/>
    </row>
    <row r="5" spans="2:7" ht="15">
      <c r="B5" s="3"/>
      <c r="C5" s="3"/>
      <c r="D5" s="3"/>
      <c r="E5" s="3"/>
      <c r="F5" s="3"/>
      <c r="G5" s="3"/>
    </row>
    <row r="6" spans="1:12" ht="15.75">
      <c r="A6" s="4"/>
      <c r="B6" s="4"/>
      <c r="C6" s="4"/>
      <c r="D6" s="4"/>
      <c r="E6" s="4"/>
      <c r="F6" s="4"/>
      <c r="G6" s="4"/>
      <c r="H6" s="5" t="s">
        <v>36</v>
      </c>
      <c r="I6" s="4"/>
      <c r="J6" s="4"/>
      <c r="K6" s="4"/>
      <c r="L6" s="4"/>
    </row>
    <row r="7" spans="1:12" ht="15.75">
      <c r="A7" s="4"/>
      <c r="B7" s="4"/>
      <c r="C7" s="4"/>
      <c r="D7" s="4"/>
      <c r="E7" s="4"/>
      <c r="F7" s="4"/>
      <c r="G7" s="4"/>
      <c r="H7" s="5" t="s">
        <v>37</v>
      </c>
      <c r="I7" s="4"/>
      <c r="J7" s="4"/>
      <c r="K7" s="4"/>
      <c r="L7" s="4"/>
    </row>
    <row r="8" spans="1:12" ht="15.75">
      <c r="A8" s="4"/>
      <c r="B8" s="4"/>
      <c r="C8" s="4"/>
      <c r="D8" s="4"/>
      <c r="E8" s="4"/>
      <c r="F8" s="4"/>
      <c r="G8" s="4"/>
      <c r="H8" s="5" t="s">
        <v>38</v>
      </c>
      <c r="I8" s="4"/>
      <c r="J8" s="4"/>
      <c r="K8" s="4"/>
      <c r="L8" s="4"/>
    </row>
    <row r="9" spans="1:12" ht="15.75">
      <c r="A9" s="4"/>
      <c r="B9" s="4"/>
      <c r="C9" s="4"/>
      <c r="D9" s="4"/>
      <c r="E9" s="4"/>
      <c r="F9" s="4"/>
      <c r="G9" s="4"/>
      <c r="H9" s="5" t="s">
        <v>39</v>
      </c>
      <c r="I9" s="4"/>
      <c r="J9" s="4"/>
      <c r="K9" s="4"/>
      <c r="L9" s="4"/>
    </row>
    <row r="11" spans="1:12" ht="33" customHeight="1">
      <c r="A11" s="6" t="s">
        <v>0</v>
      </c>
      <c r="B11" s="59" t="s">
        <v>61</v>
      </c>
      <c r="C11" s="59" t="s">
        <v>63</v>
      </c>
      <c r="D11" s="63" t="s">
        <v>64</v>
      </c>
      <c r="E11" s="64"/>
      <c r="F11" s="64"/>
      <c r="G11" s="65"/>
      <c r="H11" s="61" t="s">
        <v>62</v>
      </c>
      <c r="I11" s="42" t="s">
        <v>4</v>
      </c>
      <c r="J11" s="43"/>
      <c r="K11" s="43"/>
      <c r="L11" s="44"/>
    </row>
    <row r="12" spans="1:12" ht="24.75" customHeight="1">
      <c r="A12" s="8"/>
      <c r="B12" s="60"/>
      <c r="C12" s="60"/>
      <c r="D12" s="27" t="s">
        <v>65</v>
      </c>
      <c r="E12" s="27" t="s">
        <v>66</v>
      </c>
      <c r="F12" s="27" t="s">
        <v>67</v>
      </c>
      <c r="G12" s="27" t="s">
        <v>68</v>
      </c>
      <c r="H12" s="62"/>
      <c r="I12" s="7" t="s">
        <v>1</v>
      </c>
      <c r="J12" s="7" t="s">
        <v>2</v>
      </c>
      <c r="K12" s="7" t="s">
        <v>3</v>
      </c>
      <c r="L12" s="7" t="s">
        <v>58</v>
      </c>
    </row>
    <row r="13" spans="1:12" ht="15">
      <c r="A13" s="9">
        <v>1</v>
      </c>
      <c r="B13" s="9">
        <v>2</v>
      </c>
      <c r="C13" s="11"/>
      <c r="D13" s="11"/>
      <c r="E13" s="11"/>
      <c r="F13" s="11"/>
      <c r="G13" s="11"/>
      <c r="H13" s="11">
        <v>3</v>
      </c>
      <c r="I13" s="11">
        <v>4</v>
      </c>
      <c r="J13" s="11">
        <v>5</v>
      </c>
      <c r="K13" s="11">
        <v>6</v>
      </c>
      <c r="L13" s="11">
        <v>6</v>
      </c>
    </row>
    <row r="14" spans="1:13" ht="15.75" customHeight="1">
      <c r="A14" s="38" t="s">
        <v>5</v>
      </c>
      <c r="B14" s="40" t="s">
        <v>6</v>
      </c>
      <c r="C14" s="24"/>
      <c r="D14" s="24"/>
      <c r="E14" s="24"/>
      <c r="F14" s="24"/>
      <c r="G14" s="24"/>
      <c r="H14" s="16" t="s">
        <v>7</v>
      </c>
      <c r="I14" s="17">
        <f aca="true" t="shared" si="0" ref="I14:L17">SUM(I18,I62,I90)</f>
        <v>312270.07200000004</v>
      </c>
      <c r="J14" s="17">
        <f t="shared" si="0"/>
        <v>228118.01</v>
      </c>
      <c r="K14" s="17">
        <f t="shared" si="0"/>
        <v>66345.39025</v>
      </c>
      <c r="L14" s="17">
        <f t="shared" si="0"/>
        <v>35264.58</v>
      </c>
      <c r="M14" s="20">
        <f>SUM(I14:L14)</f>
        <v>641998.0522500001</v>
      </c>
    </row>
    <row r="15" spans="1:13" ht="15">
      <c r="A15" s="39"/>
      <c r="B15" s="41"/>
      <c r="C15" s="26"/>
      <c r="D15" s="26"/>
      <c r="E15" s="26"/>
      <c r="F15" s="26"/>
      <c r="G15" s="26"/>
      <c r="H15" s="14" t="s">
        <v>8</v>
      </c>
      <c r="I15" s="15">
        <f t="shared" si="0"/>
        <v>111588.48300000001</v>
      </c>
      <c r="J15" s="15">
        <f t="shared" si="0"/>
        <v>51245.66</v>
      </c>
      <c r="K15" s="15">
        <f t="shared" si="0"/>
        <v>16900.63095</v>
      </c>
      <c r="L15" s="15">
        <f t="shared" si="0"/>
        <v>7559.08</v>
      </c>
      <c r="M15" s="20">
        <f aca="true" t="shared" si="1" ref="M15:M74">SUM(I15:L15)</f>
        <v>187293.85395</v>
      </c>
    </row>
    <row r="16" spans="1:13" ht="15">
      <c r="A16" s="39"/>
      <c r="B16" s="41"/>
      <c r="C16" s="26"/>
      <c r="D16" s="28"/>
      <c r="E16" s="28"/>
      <c r="F16" s="28"/>
      <c r="G16" s="28"/>
      <c r="H16" s="14" t="s">
        <v>9</v>
      </c>
      <c r="I16" s="15">
        <f t="shared" si="0"/>
        <v>108468.186</v>
      </c>
      <c r="J16" s="15">
        <f t="shared" si="0"/>
        <v>84531.34999999999</v>
      </c>
      <c r="K16" s="15">
        <f t="shared" si="0"/>
        <v>19092.0613</v>
      </c>
      <c r="L16" s="15">
        <f t="shared" si="0"/>
        <v>13782.56</v>
      </c>
      <c r="M16" s="20">
        <f t="shared" si="1"/>
        <v>225874.1573</v>
      </c>
    </row>
    <row r="17" spans="1:13" ht="15">
      <c r="A17" s="39"/>
      <c r="B17" s="41"/>
      <c r="C17" s="26"/>
      <c r="D17" s="28"/>
      <c r="E17" s="28"/>
      <c r="F17" s="28"/>
      <c r="G17" s="28"/>
      <c r="H17" s="14" t="s">
        <v>10</v>
      </c>
      <c r="I17" s="15">
        <f t="shared" si="0"/>
        <v>92213.403</v>
      </c>
      <c r="J17" s="15">
        <f t="shared" si="0"/>
        <v>92341</v>
      </c>
      <c r="K17" s="15">
        <f t="shared" si="0"/>
        <v>30352.698000000004</v>
      </c>
      <c r="L17" s="15">
        <f t="shared" si="0"/>
        <v>13922.94</v>
      </c>
      <c r="M17" s="20">
        <f t="shared" si="1"/>
        <v>228830.041</v>
      </c>
    </row>
    <row r="18" spans="1:13" ht="13.5" customHeight="1">
      <c r="A18" s="45" t="s">
        <v>11</v>
      </c>
      <c r="B18" s="40" t="s">
        <v>12</v>
      </c>
      <c r="C18" s="24"/>
      <c r="D18" s="29"/>
      <c r="E18" s="29"/>
      <c r="F18" s="29"/>
      <c r="G18" s="29"/>
      <c r="H18" s="16" t="s">
        <v>7</v>
      </c>
      <c r="I18" s="17">
        <f>SUM(I19:I21)</f>
        <v>272005.482</v>
      </c>
      <c r="J18" s="17">
        <f>SUM(J22,J26,J30,J34,J38,J42,J50,J54,J58,J46)</f>
        <v>216436.12</v>
      </c>
      <c r="K18" s="17">
        <f>SUM(K22,K26,K30,K34,K38,K42,K50,K54,K58,K46)</f>
        <v>60277.67025</v>
      </c>
      <c r="L18" s="17">
        <f>SUM(L22,L26,L30,L34,L38,L42,L50,L54,L58,L46)</f>
        <v>35196.86</v>
      </c>
      <c r="M18" s="20">
        <f t="shared" si="1"/>
        <v>583916.13225</v>
      </c>
    </row>
    <row r="19" spans="1:13" ht="15">
      <c r="A19" s="41"/>
      <c r="B19" s="41"/>
      <c r="C19" s="26"/>
      <c r="D19" s="28"/>
      <c r="E19" s="28"/>
      <c r="F19" s="28"/>
      <c r="G19" s="28"/>
      <c r="H19" s="14" t="s">
        <v>8</v>
      </c>
      <c r="I19" s="15">
        <f>SUM(I23,I27,I31,I35,I39,I43,I51,I55,I59,I47,)</f>
        <v>71623.893</v>
      </c>
      <c r="J19" s="15">
        <f>SUM(J23,J27,J31,J35,J39,J43,J51,J55,J59,J47,)</f>
        <v>44228.41</v>
      </c>
      <c r="K19" s="15">
        <f>SUM(K23,K27,K31,K35,K39,K43,K51,K55,K59,K47,)</f>
        <v>10832.91095</v>
      </c>
      <c r="L19" s="15">
        <f>SUM(L23,L27,L31,L35,L39,L43,L51,L55,L59,L47,)</f>
        <v>7491.36</v>
      </c>
      <c r="M19" s="20">
        <f t="shared" si="1"/>
        <v>134176.57395</v>
      </c>
    </row>
    <row r="20" spans="1:13" ht="15">
      <c r="A20" s="41"/>
      <c r="B20" s="41"/>
      <c r="C20" s="26"/>
      <c r="D20" s="28"/>
      <c r="E20" s="28"/>
      <c r="F20" s="28"/>
      <c r="G20" s="28"/>
      <c r="H20" s="14" t="s">
        <v>9</v>
      </c>
      <c r="I20" s="15">
        <f aca="true" t="shared" si="2" ref="I20:L21">SUM(I24,I28,I32,I36,I40,I44,I52,I56,I60,I48)</f>
        <v>108168.186</v>
      </c>
      <c r="J20" s="15">
        <f t="shared" si="2"/>
        <v>79866.70999999999</v>
      </c>
      <c r="K20" s="15">
        <f t="shared" si="2"/>
        <v>19092.0613</v>
      </c>
      <c r="L20" s="15">
        <f t="shared" si="2"/>
        <v>13782.56</v>
      </c>
      <c r="M20" s="20">
        <f t="shared" si="1"/>
        <v>220909.5173</v>
      </c>
    </row>
    <row r="21" spans="1:13" ht="15">
      <c r="A21" s="41"/>
      <c r="B21" s="41"/>
      <c r="C21" s="26"/>
      <c r="D21" s="28"/>
      <c r="E21" s="28"/>
      <c r="F21" s="28"/>
      <c r="G21" s="28"/>
      <c r="H21" s="14" t="s">
        <v>10</v>
      </c>
      <c r="I21" s="15">
        <f t="shared" si="2"/>
        <v>92213.403</v>
      </c>
      <c r="J21" s="15">
        <f t="shared" si="2"/>
        <v>92341</v>
      </c>
      <c r="K21" s="15">
        <f t="shared" si="2"/>
        <v>30352.698000000004</v>
      </c>
      <c r="L21" s="15">
        <f t="shared" si="2"/>
        <v>13922.94</v>
      </c>
      <c r="M21" s="20">
        <f t="shared" si="1"/>
        <v>228830.041</v>
      </c>
    </row>
    <row r="22" spans="1:13" ht="13.5" customHeight="1">
      <c r="A22" s="31" t="s">
        <v>13</v>
      </c>
      <c r="B22" s="34" t="s">
        <v>14</v>
      </c>
      <c r="C22" s="53" t="s">
        <v>69</v>
      </c>
      <c r="D22" s="50" t="s">
        <v>105</v>
      </c>
      <c r="E22" s="50" t="s">
        <v>70</v>
      </c>
      <c r="F22" s="50" t="s">
        <v>106</v>
      </c>
      <c r="G22" s="50" t="s">
        <v>71</v>
      </c>
      <c r="H22" s="16" t="s">
        <v>7</v>
      </c>
      <c r="I22" s="17">
        <f>SUM(I23:I25)</f>
        <v>217999.892</v>
      </c>
      <c r="J22" s="17">
        <f>SUM(J23:J25)</f>
        <v>198370.99</v>
      </c>
      <c r="K22" s="17">
        <f>SUM(K23:K25)</f>
        <v>42612.17025</v>
      </c>
      <c r="L22" s="17">
        <f>SUM(L23:L25)</f>
        <v>19067.46</v>
      </c>
      <c r="M22" s="20">
        <f t="shared" si="1"/>
        <v>478050.51225</v>
      </c>
    </row>
    <row r="23" spans="1:13" s="22" customFormat="1" ht="15">
      <c r="A23" s="46"/>
      <c r="B23" s="46"/>
      <c r="C23" s="54"/>
      <c r="D23" s="51"/>
      <c r="E23" s="51"/>
      <c r="F23" s="51"/>
      <c r="G23" s="51"/>
      <c r="H23" s="23" t="s">
        <v>8</v>
      </c>
      <c r="I23" s="13">
        <v>39417.76</v>
      </c>
      <c r="J23" s="13">
        <v>36649.68</v>
      </c>
      <c r="K23" s="13">
        <v>3332.91095</v>
      </c>
      <c r="L23" s="13">
        <v>1491.36</v>
      </c>
      <c r="M23" s="21">
        <f t="shared" si="1"/>
        <v>80891.71095000001</v>
      </c>
    </row>
    <row r="24" spans="1:13" ht="15">
      <c r="A24" s="46"/>
      <c r="B24" s="46"/>
      <c r="C24" s="54"/>
      <c r="D24" s="51"/>
      <c r="E24" s="51"/>
      <c r="F24" s="51"/>
      <c r="G24" s="51"/>
      <c r="H24" s="10" t="s">
        <v>9</v>
      </c>
      <c r="I24" s="12">
        <v>102599.586</v>
      </c>
      <c r="J24" s="13">
        <v>74005.01</v>
      </c>
      <c r="K24" s="13">
        <v>13230.3613</v>
      </c>
      <c r="L24" s="13">
        <v>7920.86</v>
      </c>
      <c r="M24" s="20">
        <f t="shared" si="1"/>
        <v>197755.81729999997</v>
      </c>
    </row>
    <row r="25" spans="1:13" ht="38.25" customHeight="1">
      <c r="A25" s="46"/>
      <c r="B25" s="46"/>
      <c r="C25" s="55"/>
      <c r="D25" s="52"/>
      <c r="E25" s="52"/>
      <c r="F25" s="52"/>
      <c r="G25" s="52"/>
      <c r="H25" s="10" t="s">
        <v>10</v>
      </c>
      <c r="I25" s="12">
        <v>75982.546</v>
      </c>
      <c r="J25" s="13">
        <v>87716.3</v>
      </c>
      <c r="K25" s="13">
        <v>26048.898</v>
      </c>
      <c r="L25" s="13">
        <v>9655.24</v>
      </c>
      <c r="M25" s="20">
        <f t="shared" si="1"/>
        <v>199402.984</v>
      </c>
    </row>
    <row r="26" spans="1:13" ht="15.75" customHeight="1">
      <c r="A26" s="31" t="s">
        <v>15</v>
      </c>
      <c r="B26" s="34" t="s">
        <v>57</v>
      </c>
      <c r="C26" s="53" t="s">
        <v>72</v>
      </c>
      <c r="D26" s="50" t="s">
        <v>73</v>
      </c>
      <c r="E26" s="50" t="s">
        <v>70</v>
      </c>
      <c r="F26" s="50" t="s">
        <v>74</v>
      </c>
      <c r="G26" s="50" t="s">
        <v>75</v>
      </c>
      <c r="H26" s="16" t="s">
        <v>7</v>
      </c>
      <c r="I26" s="17">
        <f>SUM(I27:I29)</f>
        <v>6652.84</v>
      </c>
      <c r="J26" s="17">
        <f>SUM(J27:J29)</f>
        <v>5000</v>
      </c>
      <c r="K26" s="17">
        <f>SUM(K27:K29)</f>
        <v>7000</v>
      </c>
      <c r="L26" s="17">
        <f>SUM(L27:L29)</f>
        <v>6000</v>
      </c>
      <c r="M26" s="20">
        <f t="shared" si="1"/>
        <v>24652.84</v>
      </c>
    </row>
    <row r="27" spans="1:13" ht="15">
      <c r="A27" s="46"/>
      <c r="B27" s="46"/>
      <c r="C27" s="54"/>
      <c r="D27" s="51"/>
      <c r="E27" s="51"/>
      <c r="F27" s="51"/>
      <c r="G27" s="51"/>
      <c r="H27" s="10" t="s">
        <v>8</v>
      </c>
      <c r="I27" s="12">
        <v>6652.84</v>
      </c>
      <c r="J27" s="13">
        <v>5000</v>
      </c>
      <c r="K27" s="13">
        <v>7000</v>
      </c>
      <c r="L27" s="13">
        <v>6000</v>
      </c>
      <c r="M27" s="20">
        <f t="shared" si="1"/>
        <v>24652.84</v>
      </c>
    </row>
    <row r="28" spans="1:13" ht="15">
      <c r="A28" s="46"/>
      <c r="B28" s="46"/>
      <c r="C28" s="54"/>
      <c r="D28" s="51"/>
      <c r="E28" s="51"/>
      <c r="F28" s="51"/>
      <c r="G28" s="51"/>
      <c r="H28" s="10" t="s">
        <v>9</v>
      </c>
      <c r="I28" s="12">
        <v>0</v>
      </c>
      <c r="J28" s="12">
        <v>0</v>
      </c>
      <c r="K28" s="12">
        <v>0</v>
      </c>
      <c r="L28" s="12">
        <v>0</v>
      </c>
      <c r="M28" s="20">
        <f t="shared" si="1"/>
        <v>0</v>
      </c>
    </row>
    <row r="29" spans="1:13" ht="15">
      <c r="A29" s="46"/>
      <c r="B29" s="46"/>
      <c r="C29" s="55"/>
      <c r="D29" s="52"/>
      <c r="E29" s="52"/>
      <c r="F29" s="52"/>
      <c r="G29" s="52"/>
      <c r="H29" s="10" t="s">
        <v>10</v>
      </c>
      <c r="I29" s="12">
        <v>0</v>
      </c>
      <c r="J29" s="12">
        <v>0</v>
      </c>
      <c r="K29" s="12">
        <v>0</v>
      </c>
      <c r="L29" s="12">
        <v>0</v>
      </c>
      <c r="M29" s="20">
        <f t="shared" si="1"/>
        <v>0</v>
      </c>
    </row>
    <row r="30" spans="1:13" ht="18.75" customHeight="1">
      <c r="A30" s="31" t="s">
        <v>16</v>
      </c>
      <c r="B30" s="34" t="s">
        <v>17</v>
      </c>
      <c r="C30" s="53" t="s">
        <v>76</v>
      </c>
      <c r="D30" s="50" t="s">
        <v>73</v>
      </c>
      <c r="E30" s="50" t="s">
        <v>77</v>
      </c>
      <c r="F30" s="50" t="s">
        <v>78</v>
      </c>
      <c r="G30" s="50" t="s">
        <v>79</v>
      </c>
      <c r="H30" s="16" t="s">
        <v>7</v>
      </c>
      <c r="I30" s="17">
        <f>SUM(I31:I33)</f>
        <v>600.99</v>
      </c>
      <c r="J30" s="17">
        <f>SUM(J31:J33)</f>
        <v>714.47</v>
      </c>
      <c r="K30" s="17">
        <f>SUM(K31:K33)</f>
        <v>0</v>
      </c>
      <c r="L30" s="17">
        <f>SUM(L31:L33)</f>
        <v>0</v>
      </c>
      <c r="M30" s="20">
        <f t="shared" si="1"/>
        <v>1315.46</v>
      </c>
    </row>
    <row r="31" spans="1:13" ht="15">
      <c r="A31" s="32"/>
      <c r="B31" s="35"/>
      <c r="C31" s="54"/>
      <c r="D31" s="51"/>
      <c r="E31" s="51"/>
      <c r="F31" s="51"/>
      <c r="G31" s="51"/>
      <c r="H31" s="10" t="s">
        <v>8</v>
      </c>
      <c r="I31" s="12">
        <v>600.99</v>
      </c>
      <c r="J31" s="13">
        <v>714.47</v>
      </c>
      <c r="K31" s="12">
        <v>0</v>
      </c>
      <c r="L31" s="12">
        <v>0</v>
      </c>
      <c r="M31" s="20">
        <f t="shared" si="1"/>
        <v>1315.46</v>
      </c>
    </row>
    <row r="32" spans="1:13" ht="15">
      <c r="A32" s="32"/>
      <c r="B32" s="35"/>
      <c r="C32" s="54"/>
      <c r="D32" s="51"/>
      <c r="E32" s="51"/>
      <c r="F32" s="51"/>
      <c r="G32" s="51"/>
      <c r="H32" s="10" t="s">
        <v>9</v>
      </c>
      <c r="I32" s="12">
        <v>0</v>
      </c>
      <c r="J32" s="12">
        <v>0</v>
      </c>
      <c r="K32" s="12">
        <v>0</v>
      </c>
      <c r="L32" s="12">
        <v>0</v>
      </c>
      <c r="M32" s="20">
        <f t="shared" si="1"/>
        <v>0</v>
      </c>
    </row>
    <row r="33" spans="1:13" ht="25.5" customHeight="1">
      <c r="A33" s="32"/>
      <c r="B33" s="35"/>
      <c r="C33" s="55"/>
      <c r="D33" s="52"/>
      <c r="E33" s="52"/>
      <c r="F33" s="52"/>
      <c r="G33" s="52"/>
      <c r="H33" s="10" t="s">
        <v>10</v>
      </c>
      <c r="I33" s="12">
        <v>0</v>
      </c>
      <c r="J33" s="12">
        <v>0</v>
      </c>
      <c r="K33" s="12">
        <v>0</v>
      </c>
      <c r="L33" s="12">
        <v>0</v>
      </c>
      <c r="M33" s="20">
        <f t="shared" si="1"/>
        <v>0</v>
      </c>
    </row>
    <row r="34" spans="1:13" ht="14.25" customHeight="1">
      <c r="A34" s="31" t="s">
        <v>18</v>
      </c>
      <c r="B34" s="34" t="s">
        <v>19</v>
      </c>
      <c r="C34" s="53" t="s">
        <v>69</v>
      </c>
      <c r="D34" s="50"/>
      <c r="E34" s="50"/>
      <c r="F34" s="50"/>
      <c r="G34" s="50"/>
      <c r="H34" s="16" t="s">
        <v>7</v>
      </c>
      <c r="I34" s="17">
        <f>SUM(I35:I37)</f>
        <v>0</v>
      </c>
      <c r="J34" s="17">
        <f>SUM(J35:J37)</f>
        <v>0</v>
      </c>
      <c r="K34" s="17">
        <f>SUM(K35:K37)</f>
        <v>500</v>
      </c>
      <c r="L34" s="17">
        <f>SUM(L35:L37)</f>
        <v>0</v>
      </c>
      <c r="M34" s="20">
        <f t="shared" si="1"/>
        <v>500</v>
      </c>
    </row>
    <row r="35" spans="1:13" ht="15">
      <c r="A35" s="32"/>
      <c r="B35" s="35"/>
      <c r="C35" s="54"/>
      <c r="D35" s="51"/>
      <c r="E35" s="51"/>
      <c r="F35" s="51"/>
      <c r="G35" s="51"/>
      <c r="H35" s="10" t="s">
        <v>8</v>
      </c>
      <c r="I35" s="12">
        <v>0</v>
      </c>
      <c r="J35" s="13">
        <v>0</v>
      </c>
      <c r="K35" s="13">
        <v>500</v>
      </c>
      <c r="L35" s="13">
        <v>0</v>
      </c>
      <c r="M35" s="20">
        <f t="shared" si="1"/>
        <v>500</v>
      </c>
    </row>
    <row r="36" spans="1:13" ht="15">
      <c r="A36" s="32"/>
      <c r="B36" s="35"/>
      <c r="C36" s="54"/>
      <c r="D36" s="51"/>
      <c r="E36" s="51"/>
      <c r="F36" s="51"/>
      <c r="G36" s="51"/>
      <c r="H36" s="10" t="s">
        <v>9</v>
      </c>
      <c r="I36" s="12">
        <v>0</v>
      </c>
      <c r="J36" s="12">
        <v>0</v>
      </c>
      <c r="K36" s="12">
        <v>0</v>
      </c>
      <c r="L36" s="12">
        <v>0</v>
      </c>
      <c r="M36" s="20">
        <f t="shared" si="1"/>
        <v>0</v>
      </c>
    </row>
    <row r="37" spans="1:13" ht="15">
      <c r="A37" s="32"/>
      <c r="B37" s="35"/>
      <c r="C37" s="55"/>
      <c r="D37" s="52"/>
      <c r="E37" s="52"/>
      <c r="F37" s="52"/>
      <c r="G37" s="52"/>
      <c r="H37" s="10" t="s">
        <v>10</v>
      </c>
      <c r="I37" s="12">
        <v>0</v>
      </c>
      <c r="J37" s="12">
        <v>0</v>
      </c>
      <c r="K37" s="12">
        <v>0</v>
      </c>
      <c r="L37" s="12">
        <v>0</v>
      </c>
      <c r="M37" s="20">
        <f t="shared" si="1"/>
        <v>0</v>
      </c>
    </row>
    <row r="38" spans="1:13" ht="14.25" customHeight="1">
      <c r="A38" s="31" t="s">
        <v>20</v>
      </c>
      <c r="B38" s="34" t="s">
        <v>21</v>
      </c>
      <c r="C38" s="53" t="s">
        <v>76</v>
      </c>
      <c r="D38" s="50" t="s">
        <v>73</v>
      </c>
      <c r="E38" s="50" t="s">
        <v>80</v>
      </c>
      <c r="F38" s="50" t="s">
        <v>81</v>
      </c>
      <c r="G38" s="50" t="s">
        <v>82</v>
      </c>
      <c r="H38" s="16" t="s">
        <v>7</v>
      </c>
      <c r="I38" s="17">
        <f>SUM(I39:I41)</f>
        <v>1026.1</v>
      </c>
      <c r="J38" s="17">
        <f>SUM(J39:J41)</f>
        <v>1244.3</v>
      </c>
      <c r="K38" s="17">
        <f>SUM(K39:K41)</f>
        <v>1229.4</v>
      </c>
      <c r="L38" s="17">
        <f>SUM(L39:L41)</f>
        <v>1229.6</v>
      </c>
      <c r="M38" s="20">
        <f t="shared" si="1"/>
        <v>4729.4</v>
      </c>
    </row>
    <row r="39" spans="1:13" ht="15">
      <c r="A39" s="32"/>
      <c r="B39" s="35"/>
      <c r="C39" s="54"/>
      <c r="D39" s="51"/>
      <c r="E39" s="51"/>
      <c r="F39" s="51"/>
      <c r="G39" s="51"/>
      <c r="H39" s="10" t="s">
        <v>8</v>
      </c>
      <c r="I39" s="12">
        <v>0</v>
      </c>
      <c r="J39" s="12">
        <v>0</v>
      </c>
      <c r="K39" s="12">
        <v>0</v>
      </c>
      <c r="L39" s="12">
        <v>0</v>
      </c>
      <c r="M39" s="20">
        <f t="shared" si="1"/>
        <v>0</v>
      </c>
    </row>
    <row r="40" spans="1:13" ht="15">
      <c r="A40" s="32"/>
      <c r="B40" s="35"/>
      <c r="C40" s="54"/>
      <c r="D40" s="51"/>
      <c r="E40" s="51"/>
      <c r="F40" s="51"/>
      <c r="G40" s="51"/>
      <c r="H40" s="10" t="s">
        <v>9</v>
      </c>
      <c r="I40" s="12">
        <v>0</v>
      </c>
      <c r="J40" s="13">
        <v>0</v>
      </c>
      <c r="K40" s="13">
        <v>0</v>
      </c>
      <c r="L40" s="13">
        <v>0</v>
      </c>
      <c r="M40" s="20">
        <f t="shared" si="1"/>
        <v>0</v>
      </c>
    </row>
    <row r="41" spans="1:13" ht="28.5" customHeight="1">
      <c r="A41" s="32"/>
      <c r="B41" s="35"/>
      <c r="C41" s="55"/>
      <c r="D41" s="52"/>
      <c r="E41" s="52"/>
      <c r="F41" s="52"/>
      <c r="G41" s="52"/>
      <c r="H41" s="10" t="s">
        <v>10</v>
      </c>
      <c r="I41" s="12">
        <v>1026.1</v>
      </c>
      <c r="J41" s="13">
        <v>1244.3</v>
      </c>
      <c r="K41" s="13">
        <v>1229.4</v>
      </c>
      <c r="L41" s="13">
        <v>1229.6</v>
      </c>
      <c r="M41" s="20">
        <f t="shared" si="1"/>
        <v>4729.4</v>
      </c>
    </row>
    <row r="42" spans="1:13" ht="24.75" customHeight="1">
      <c r="A42" s="31" t="s">
        <v>22</v>
      </c>
      <c r="B42" s="34" t="s">
        <v>49</v>
      </c>
      <c r="C42" s="53" t="s">
        <v>76</v>
      </c>
      <c r="D42" s="50" t="s">
        <v>73</v>
      </c>
      <c r="E42" s="50" t="s">
        <v>83</v>
      </c>
      <c r="F42" s="50" t="s">
        <v>84</v>
      </c>
      <c r="G42" s="50" t="s">
        <v>85</v>
      </c>
      <c r="H42" s="16" t="s">
        <v>7</v>
      </c>
      <c r="I42" s="18">
        <f>SUM(I43:I45)</f>
        <v>987.1</v>
      </c>
      <c r="J42" s="18">
        <f>SUM(J43:J45)</f>
        <v>5861.7</v>
      </c>
      <c r="K42" s="18">
        <f>SUM(K43:K45)</f>
        <v>5861.7</v>
      </c>
      <c r="L42" s="18">
        <f>SUM(L43:L45)</f>
        <v>5861.7</v>
      </c>
      <c r="M42" s="20">
        <f t="shared" si="1"/>
        <v>18572.2</v>
      </c>
    </row>
    <row r="43" spans="1:13" ht="15">
      <c r="A43" s="32"/>
      <c r="B43" s="35"/>
      <c r="C43" s="54"/>
      <c r="D43" s="51"/>
      <c r="E43" s="51"/>
      <c r="F43" s="51"/>
      <c r="G43" s="51"/>
      <c r="H43" s="10" t="s">
        <v>8</v>
      </c>
      <c r="I43" s="12">
        <v>0</v>
      </c>
      <c r="J43" s="12">
        <v>0</v>
      </c>
      <c r="K43" s="12">
        <v>0</v>
      </c>
      <c r="L43" s="12">
        <v>0</v>
      </c>
      <c r="M43" s="20">
        <f t="shared" si="1"/>
        <v>0</v>
      </c>
    </row>
    <row r="44" spans="1:13" ht="15">
      <c r="A44" s="32"/>
      <c r="B44" s="35"/>
      <c r="C44" s="54"/>
      <c r="D44" s="51"/>
      <c r="E44" s="51"/>
      <c r="F44" s="51"/>
      <c r="G44" s="51"/>
      <c r="H44" s="10" t="s">
        <v>9</v>
      </c>
      <c r="I44" s="12">
        <v>987.1</v>
      </c>
      <c r="J44" s="13">
        <v>5861.7</v>
      </c>
      <c r="K44" s="13">
        <v>5861.7</v>
      </c>
      <c r="L44" s="13">
        <v>5861.7</v>
      </c>
      <c r="M44" s="20">
        <f t="shared" si="1"/>
        <v>18572.2</v>
      </c>
    </row>
    <row r="45" spans="1:13" ht="15">
      <c r="A45" s="32"/>
      <c r="B45" s="35"/>
      <c r="C45" s="55"/>
      <c r="D45" s="52"/>
      <c r="E45" s="52"/>
      <c r="F45" s="52"/>
      <c r="G45" s="52"/>
      <c r="H45" s="10" t="s">
        <v>10</v>
      </c>
      <c r="I45" s="12">
        <v>0</v>
      </c>
      <c r="J45" s="12">
        <v>0</v>
      </c>
      <c r="K45" s="12">
        <v>0</v>
      </c>
      <c r="L45" s="12">
        <v>0</v>
      </c>
      <c r="M45" s="20">
        <f t="shared" si="1"/>
        <v>0</v>
      </c>
    </row>
    <row r="46" spans="1:13" ht="24.75" customHeight="1">
      <c r="A46" s="31" t="s">
        <v>50</v>
      </c>
      <c r="B46" s="34" t="s">
        <v>51</v>
      </c>
      <c r="C46" s="53" t="s">
        <v>76</v>
      </c>
      <c r="D46" s="50"/>
      <c r="E46" s="50"/>
      <c r="F46" s="50"/>
      <c r="G46" s="50"/>
      <c r="H46" s="16" t="s">
        <v>7</v>
      </c>
      <c r="I46" s="18">
        <f>SUM(I47:I49)</f>
        <v>1501.5</v>
      </c>
      <c r="J46" s="18">
        <f>SUM(J47:J49)</f>
        <v>0</v>
      </c>
      <c r="K46" s="18">
        <f>SUM(K47:K49)</f>
        <v>0</v>
      </c>
      <c r="L46" s="18">
        <f>SUM(L47:L49)</f>
        <v>0</v>
      </c>
      <c r="M46" s="20">
        <f t="shared" si="1"/>
        <v>1501.5</v>
      </c>
    </row>
    <row r="47" spans="1:13" ht="15" customHeight="1">
      <c r="A47" s="32"/>
      <c r="B47" s="46"/>
      <c r="C47" s="54"/>
      <c r="D47" s="51"/>
      <c r="E47" s="51"/>
      <c r="F47" s="51"/>
      <c r="G47" s="51"/>
      <c r="H47" s="10" t="s">
        <v>8</v>
      </c>
      <c r="I47" s="13">
        <v>0</v>
      </c>
      <c r="J47" s="12">
        <v>0</v>
      </c>
      <c r="K47" s="12">
        <v>0</v>
      </c>
      <c r="L47" s="12">
        <v>0</v>
      </c>
      <c r="M47" s="20">
        <f t="shared" si="1"/>
        <v>0</v>
      </c>
    </row>
    <row r="48" spans="1:13" ht="15.75" customHeight="1">
      <c r="A48" s="32"/>
      <c r="B48" s="46"/>
      <c r="C48" s="54"/>
      <c r="D48" s="51"/>
      <c r="E48" s="51"/>
      <c r="F48" s="51"/>
      <c r="G48" s="51"/>
      <c r="H48" s="10" t="s">
        <v>9</v>
      </c>
      <c r="I48" s="12">
        <v>1501.5</v>
      </c>
      <c r="J48" s="12">
        <v>0</v>
      </c>
      <c r="K48" s="12">
        <v>0</v>
      </c>
      <c r="L48" s="12">
        <v>0</v>
      </c>
      <c r="M48" s="20">
        <f t="shared" si="1"/>
        <v>1501.5</v>
      </c>
    </row>
    <row r="49" spans="1:13" ht="24.75" customHeight="1">
      <c r="A49" s="32"/>
      <c r="B49" s="46"/>
      <c r="C49" s="55"/>
      <c r="D49" s="52"/>
      <c r="E49" s="52"/>
      <c r="F49" s="52"/>
      <c r="G49" s="52"/>
      <c r="H49" s="10" t="s">
        <v>10</v>
      </c>
      <c r="I49" s="13">
        <v>0</v>
      </c>
      <c r="J49" s="12">
        <v>0</v>
      </c>
      <c r="K49" s="12">
        <v>0</v>
      </c>
      <c r="L49" s="12">
        <v>0</v>
      </c>
      <c r="M49" s="20">
        <f t="shared" si="1"/>
        <v>0</v>
      </c>
    </row>
    <row r="50" spans="1:13" ht="24.75" customHeight="1">
      <c r="A50" s="31" t="s">
        <v>40</v>
      </c>
      <c r="B50" s="34" t="s">
        <v>41</v>
      </c>
      <c r="C50" s="53" t="s">
        <v>69</v>
      </c>
      <c r="D50" s="50"/>
      <c r="E50" s="50"/>
      <c r="F50" s="50"/>
      <c r="G50" s="50"/>
      <c r="H50" s="16" t="s">
        <v>7</v>
      </c>
      <c r="I50" s="18">
        <f>SUM(I51:I53)</f>
        <v>24520.56</v>
      </c>
      <c r="J50" s="18">
        <f>SUM(J51:J53)</f>
        <v>0</v>
      </c>
      <c r="K50" s="18">
        <f>SUM(K51:K53)</f>
        <v>0</v>
      </c>
      <c r="L50" s="18">
        <f>SUM(L51:L53)</f>
        <v>0</v>
      </c>
      <c r="M50" s="20">
        <f t="shared" si="1"/>
        <v>24520.56</v>
      </c>
    </row>
    <row r="51" spans="1:13" ht="15">
      <c r="A51" s="32"/>
      <c r="B51" s="46"/>
      <c r="C51" s="54"/>
      <c r="D51" s="51"/>
      <c r="E51" s="51"/>
      <c r="F51" s="51"/>
      <c r="G51" s="51"/>
      <c r="H51" s="10" t="s">
        <v>8</v>
      </c>
      <c r="I51" s="13">
        <v>6580.003</v>
      </c>
      <c r="J51" s="12">
        <v>0</v>
      </c>
      <c r="K51" s="12">
        <v>0</v>
      </c>
      <c r="L51" s="12">
        <v>0</v>
      </c>
      <c r="M51" s="20">
        <f t="shared" si="1"/>
        <v>6580.003</v>
      </c>
    </row>
    <row r="52" spans="1:13" ht="15">
      <c r="A52" s="32"/>
      <c r="B52" s="46"/>
      <c r="C52" s="54"/>
      <c r="D52" s="51"/>
      <c r="E52" s="51"/>
      <c r="F52" s="51"/>
      <c r="G52" s="51"/>
      <c r="H52" s="10" t="s">
        <v>9</v>
      </c>
      <c r="I52" s="12">
        <v>3080</v>
      </c>
      <c r="J52" s="12">
        <v>0</v>
      </c>
      <c r="K52" s="12">
        <v>0</v>
      </c>
      <c r="L52" s="12">
        <v>0</v>
      </c>
      <c r="M52" s="20">
        <f t="shared" si="1"/>
        <v>3080</v>
      </c>
    </row>
    <row r="53" spans="1:13" ht="15">
      <c r="A53" s="32"/>
      <c r="B53" s="46"/>
      <c r="C53" s="55"/>
      <c r="D53" s="52"/>
      <c r="E53" s="52"/>
      <c r="F53" s="52"/>
      <c r="G53" s="52"/>
      <c r="H53" s="10" t="s">
        <v>10</v>
      </c>
      <c r="I53" s="13">
        <v>14860.557</v>
      </c>
      <c r="J53" s="12">
        <v>0</v>
      </c>
      <c r="K53" s="12">
        <v>0</v>
      </c>
      <c r="L53" s="12">
        <v>0</v>
      </c>
      <c r="M53" s="20">
        <f t="shared" si="1"/>
        <v>14860.557</v>
      </c>
    </row>
    <row r="54" spans="1:13" ht="24.75" customHeight="1">
      <c r="A54" s="47" t="s">
        <v>42</v>
      </c>
      <c r="B54" s="34" t="s">
        <v>43</v>
      </c>
      <c r="C54" s="53" t="s">
        <v>69</v>
      </c>
      <c r="D54" s="50" t="s">
        <v>73</v>
      </c>
      <c r="E54" s="50" t="s">
        <v>70</v>
      </c>
      <c r="F54" s="50" t="s">
        <v>86</v>
      </c>
      <c r="G54" s="50" t="s">
        <v>71</v>
      </c>
      <c r="H54" s="16" t="s">
        <v>7</v>
      </c>
      <c r="I54" s="18">
        <f>SUM(I55:I57)</f>
        <v>18372.3</v>
      </c>
      <c r="J54" s="18">
        <f>SUM(J55:J57)</f>
        <v>1864.26</v>
      </c>
      <c r="K54" s="18">
        <f>SUM(K55:K57)</f>
        <v>0</v>
      </c>
      <c r="L54" s="18">
        <f>SUM(L55:L57)</f>
        <v>0</v>
      </c>
      <c r="M54" s="20">
        <f t="shared" si="1"/>
        <v>20236.559999999998</v>
      </c>
    </row>
    <row r="55" spans="1:13" ht="15">
      <c r="A55" s="47"/>
      <c r="B55" s="35"/>
      <c r="C55" s="54"/>
      <c r="D55" s="51"/>
      <c r="E55" s="51"/>
      <c r="F55" s="51"/>
      <c r="G55" s="51"/>
      <c r="H55" s="10" t="s">
        <v>8</v>
      </c>
      <c r="I55" s="12">
        <v>18372.3</v>
      </c>
      <c r="J55" s="12">
        <v>1864.26</v>
      </c>
      <c r="K55" s="12">
        <v>0</v>
      </c>
      <c r="L55" s="12">
        <v>0</v>
      </c>
      <c r="M55" s="20">
        <f t="shared" si="1"/>
        <v>20236.559999999998</v>
      </c>
    </row>
    <row r="56" spans="1:13" ht="15">
      <c r="A56" s="47"/>
      <c r="B56" s="35"/>
      <c r="C56" s="54"/>
      <c r="D56" s="51"/>
      <c r="E56" s="51"/>
      <c r="F56" s="51"/>
      <c r="G56" s="51"/>
      <c r="H56" s="10" t="s">
        <v>9</v>
      </c>
      <c r="I56" s="12">
        <v>0</v>
      </c>
      <c r="J56" s="12">
        <v>0</v>
      </c>
      <c r="K56" s="12">
        <v>0</v>
      </c>
      <c r="L56" s="12">
        <v>0</v>
      </c>
      <c r="M56" s="20">
        <f t="shared" si="1"/>
        <v>0</v>
      </c>
    </row>
    <row r="57" spans="1:13" ht="15">
      <c r="A57" s="47"/>
      <c r="B57" s="35"/>
      <c r="C57" s="55"/>
      <c r="D57" s="52"/>
      <c r="E57" s="52"/>
      <c r="F57" s="52"/>
      <c r="G57" s="52"/>
      <c r="H57" s="10" t="s">
        <v>10</v>
      </c>
      <c r="I57" s="12">
        <v>0</v>
      </c>
      <c r="J57" s="12">
        <v>0</v>
      </c>
      <c r="K57" s="12">
        <v>0</v>
      </c>
      <c r="L57" s="12">
        <v>0</v>
      </c>
      <c r="M57" s="20">
        <f t="shared" si="1"/>
        <v>0</v>
      </c>
    </row>
    <row r="58" spans="1:13" ht="24.75" customHeight="1">
      <c r="A58" s="47" t="s">
        <v>44</v>
      </c>
      <c r="B58" s="34" t="s">
        <v>88</v>
      </c>
      <c r="C58" s="53" t="s">
        <v>76</v>
      </c>
      <c r="D58" s="50" t="s">
        <v>73</v>
      </c>
      <c r="E58" s="50" t="s">
        <v>83</v>
      </c>
      <c r="F58" s="50" t="s">
        <v>87</v>
      </c>
      <c r="G58" s="50" t="s">
        <v>85</v>
      </c>
      <c r="H58" s="16" t="s">
        <v>7</v>
      </c>
      <c r="I58" s="18">
        <f>SUM(I59:I61)</f>
        <v>344.2</v>
      </c>
      <c r="J58" s="18">
        <f>SUM(J59:J61)</f>
        <v>3380.4</v>
      </c>
      <c r="K58" s="18">
        <f>SUM(K59:K61)</f>
        <v>3074.4</v>
      </c>
      <c r="L58" s="18">
        <f>SUM(L59:L61)</f>
        <v>3038.1</v>
      </c>
      <c r="M58" s="20">
        <f t="shared" si="1"/>
        <v>9837.1</v>
      </c>
    </row>
    <row r="59" spans="1:13" ht="15">
      <c r="A59" s="47"/>
      <c r="B59" s="35"/>
      <c r="C59" s="54"/>
      <c r="D59" s="51"/>
      <c r="E59" s="51"/>
      <c r="F59" s="51"/>
      <c r="G59" s="51"/>
      <c r="H59" s="10" t="s">
        <v>8</v>
      </c>
      <c r="I59" s="12">
        <v>0</v>
      </c>
      <c r="J59" s="13">
        <v>0</v>
      </c>
      <c r="K59" s="13">
        <v>0</v>
      </c>
      <c r="L59" s="13">
        <v>0</v>
      </c>
      <c r="M59" s="20">
        <f t="shared" si="1"/>
        <v>0</v>
      </c>
    </row>
    <row r="60" spans="1:13" ht="15">
      <c r="A60" s="47"/>
      <c r="B60" s="35"/>
      <c r="C60" s="54"/>
      <c r="D60" s="51"/>
      <c r="E60" s="51"/>
      <c r="F60" s="51"/>
      <c r="G60" s="51"/>
      <c r="H60" s="10" t="s">
        <v>9</v>
      </c>
      <c r="I60" s="12">
        <v>0</v>
      </c>
      <c r="J60" s="13">
        <v>0</v>
      </c>
      <c r="K60" s="13">
        <v>0</v>
      </c>
      <c r="L60" s="13">
        <v>0</v>
      </c>
      <c r="M60" s="20">
        <f t="shared" si="1"/>
        <v>0</v>
      </c>
    </row>
    <row r="61" spans="1:13" ht="16.5" customHeight="1">
      <c r="A61" s="47"/>
      <c r="B61" s="35"/>
      <c r="C61" s="55"/>
      <c r="D61" s="52"/>
      <c r="E61" s="52"/>
      <c r="F61" s="52"/>
      <c r="G61" s="52"/>
      <c r="H61" s="10" t="s">
        <v>10</v>
      </c>
      <c r="I61" s="12">
        <f>355.4-11.2</f>
        <v>344.2</v>
      </c>
      <c r="J61" s="13">
        <v>3380.4</v>
      </c>
      <c r="K61" s="13">
        <v>3074.4</v>
      </c>
      <c r="L61" s="13">
        <v>3038.1</v>
      </c>
      <c r="M61" s="20">
        <f t="shared" si="1"/>
        <v>9837.1</v>
      </c>
    </row>
    <row r="62" spans="1:13" ht="14.25" customHeight="1">
      <c r="A62" s="45" t="s">
        <v>23</v>
      </c>
      <c r="B62" s="40" t="s">
        <v>24</v>
      </c>
      <c r="C62" s="24"/>
      <c r="D62" s="29"/>
      <c r="E62" s="29"/>
      <c r="F62" s="29"/>
      <c r="G62" s="29"/>
      <c r="H62" s="16" t="s">
        <v>7</v>
      </c>
      <c r="I62" s="17">
        <f>SUM(I63:I65)</f>
        <v>40014.590000000004</v>
      </c>
      <c r="J62" s="17">
        <f>SUM(J63:J65)</f>
        <v>10531.89</v>
      </c>
      <c r="K62" s="17">
        <f>SUM(K63:K65)</f>
        <v>6067.72</v>
      </c>
      <c r="L62" s="17">
        <f>SUM(L63:L65)</f>
        <v>67.72</v>
      </c>
      <c r="M62" s="20">
        <f t="shared" si="1"/>
        <v>56681.920000000006</v>
      </c>
    </row>
    <row r="63" spans="1:13" ht="15">
      <c r="A63" s="48"/>
      <c r="B63" s="49"/>
      <c r="C63" s="25"/>
      <c r="D63" s="30"/>
      <c r="E63" s="30"/>
      <c r="F63" s="30"/>
      <c r="G63" s="30"/>
      <c r="H63" s="14" t="s">
        <v>8</v>
      </c>
      <c r="I63" s="15">
        <f>I67+I71+I75+I79+I83+I87</f>
        <v>39714.590000000004</v>
      </c>
      <c r="J63" s="15">
        <f>SUM(J67,J71,J75,J79,J83,J87)</f>
        <v>6117.25</v>
      </c>
      <c r="K63" s="15">
        <f>K67+K71+K75+K79+K83+K87</f>
        <v>6067.72</v>
      </c>
      <c r="L63" s="15">
        <f>L67+L71+L75+L79+L83+L87</f>
        <v>67.72</v>
      </c>
      <c r="M63" s="20">
        <f t="shared" si="1"/>
        <v>51967.280000000006</v>
      </c>
    </row>
    <row r="64" spans="1:13" ht="15">
      <c r="A64" s="48"/>
      <c r="B64" s="49"/>
      <c r="C64" s="25"/>
      <c r="D64" s="30"/>
      <c r="E64" s="30"/>
      <c r="F64" s="30"/>
      <c r="G64" s="30"/>
      <c r="H64" s="14" t="s">
        <v>9</v>
      </c>
      <c r="I64" s="15">
        <f aca="true" t="shared" si="3" ref="I64:K65">I68+I72+I76+I80+I84</f>
        <v>300</v>
      </c>
      <c r="J64" s="15">
        <f>SUM(J68,J72,J76,J80,J84,J88)</f>
        <v>4414.639999999999</v>
      </c>
      <c r="K64" s="15">
        <f t="shared" si="3"/>
        <v>0</v>
      </c>
      <c r="L64" s="15">
        <f>L68+L72+L76+L80+L84</f>
        <v>0</v>
      </c>
      <c r="M64" s="20">
        <f t="shared" si="1"/>
        <v>4714.639999999999</v>
      </c>
    </row>
    <row r="65" spans="1:13" ht="15">
      <c r="A65" s="48"/>
      <c r="B65" s="49"/>
      <c r="C65" s="25"/>
      <c r="D65" s="30"/>
      <c r="E65" s="30"/>
      <c r="F65" s="30"/>
      <c r="G65" s="30"/>
      <c r="H65" s="14" t="s">
        <v>10</v>
      </c>
      <c r="I65" s="15">
        <f t="shared" si="3"/>
        <v>0</v>
      </c>
      <c r="J65" s="15">
        <f>SUM(J69,J73,J77,J81,J85,J89)</f>
        <v>0</v>
      </c>
      <c r="K65" s="15">
        <f t="shared" si="3"/>
        <v>0</v>
      </c>
      <c r="L65" s="15">
        <f>L69+L73+L77+L81+L85</f>
        <v>0</v>
      </c>
      <c r="M65" s="20">
        <f t="shared" si="1"/>
        <v>0</v>
      </c>
    </row>
    <row r="66" spans="1:13" ht="13.5" customHeight="1">
      <c r="A66" s="31" t="s">
        <v>25</v>
      </c>
      <c r="B66" s="56" t="s">
        <v>26</v>
      </c>
      <c r="C66" s="53" t="s">
        <v>69</v>
      </c>
      <c r="D66" s="50" t="s">
        <v>90</v>
      </c>
      <c r="E66" s="50" t="s">
        <v>91</v>
      </c>
      <c r="F66" s="50" t="s">
        <v>92</v>
      </c>
      <c r="G66" s="50" t="s">
        <v>93</v>
      </c>
      <c r="H66" s="16" t="s">
        <v>7</v>
      </c>
      <c r="I66" s="17">
        <f>SUM(I67:I69)</f>
        <v>1923.1</v>
      </c>
      <c r="J66" s="17">
        <f>SUM(J67:J69)</f>
        <v>2296.64</v>
      </c>
      <c r="K66" s="17">
        <f>SUM(K67:K69)</f>
        <v>6000</v>
      </c>
      <c r="L66" s="17">
        <f>SUM(L67:L69)</f>
        <v>0</v>
      </c>
      <c r="M66" s="20">
        <f t="shared" si="1"/>
        <v>10219.74</v>
      </c>
    </row>
    <row r="67" spans="1:13" ht="15">
      <c r="A67" s="32"/>
      <c r="B67" s="57"/>
      <c r="C67" s="54"/>
      <c r="D67" s="51"/>
      <c r="E67" s="51"/>
      <c r="F67" s="51"/>
      <c r="G67" s="51"/>
      <c r="H67" s="10" t="s">
        <v>8</v>
      </c>
      <c r="I67" s="12">
        <v>1923.1</v>
      </c>
      <c r="J67" s="13">
        <v>2296.64</v>
      </c>
      <c r="K67" s="13">
        <v>6000</v>
      </c>
      <c r="L67" s="13">
        <v>0</v>
      </c>
      <c r="M67" s="20">
        <f t="shared" si="1"/>
        <v>10219.74</v>
      </c>
    </row>
    <row r="68" spans="1:13" ht="15">
      <c r="A68" s="32"/>
      <c r="B68" s="57"/>
      <c r="C68" s="54"/>
      <c r="D68" s="51"/>
      <c r="E68" s="51"/>
      <c r="F68" s="51"/>
      <c r="G68" s="51"/>
      <c r="H68" s="10" t="s">
        <v>9</v>
      </c>
      <c r="I68" s="12">
        <v>0</v>
      </c>
      <c r="J68" s="12">
        <v>0</v>
      </c>
      <c r="K68" s="12">
        <v>0</v>
      </c>
      <c r="L68" s="12">
        <v>0</v>
      </c>
      <c r="M68" s="20">
        <f t="shared" si="1"/>
        <v>0</v>
      </c>
    </row>
    <row r="69" spans="1:13" ht="15">
      <c r="A69" s="32"/>
      <c r="B69" s="57"/>
      <c r="C69" s="55"/>
      <c r="D69" s="52"/>
      <c r="E69" s="52"/>
      <c r="F69" s="52"/>
      <c r="G69" s="52"/>
      <c r="H69" s="10" t="s">
        <v>10</v>
      </c>
      <c r="I69" s="12">
        <v>0</v>
      </c>
      <c r="J69" s="12">
        <v>0</v>
      </c>
      <c r="K69" s="12">
        <v>0</v>
      </c>
      <c r="L69" s="12">
        <v>0</v>
      </c>
      <c r="M69" s="20">
        <f t="shared" si="1"/>
        <v>0</v>
      </c>
    </row>
    <row r="70" spans="1:13" ht="14.25" customHeight="1">
      <c r="A70" s="31" t="s">
        <v>27</v>
      </c>
      <c r="B70" s="34" t="s">
        <v>28</v>
      </c>
      <c r="C70" s="53" t="s">
        <v>89</v>
      </c>
      <c r="D70" s="50" t="s">
        <v>73</v>
      </c>
      <c r="E70" s="50" t="s">
        <v>91</v>
      </c>
      <c r="F70" s="50" t="s">
        <v>94</v>
      </c>
      <c r="G70" s="50" t="s">
        <v>95</v>
      </c>
      <c r="H70" s="16" t="s">
        <v>7</v>
      </c>
      <c r="I70" s="17">
        <f>SUM(I71:I73)</f>
        <v>10000</v>
      </c>
      <c r="J70" s="17">
        <f>SUM(J71:J73)</f>
        <v>3366.2</v>
      </c>
      <c r="K70" s="17">
        <f>SUM(K71:K73)</f>
        <v>0</v>
      </c>
      <c r="L70" s="17">
        <f>SUM(L71:L73)</f>
        <v>0</v>
      </c>
      <c r="M70" s="20">
        <f t="shared" si="1"/>
        <v>13366.2</v>
      </c>
    </row>
    <row r="71" spans="1:13" ht="15">
      <c r="A71" s="32"/>
      <c r="B71" s="35"/>
      <c r="C71" s="54"/>
      <c r="D71" s="51"/>
      <c r="E71" s="51"/>
      <c r="F71" s="51"/>
      <c r="G71" s="51"/>
      <c r="H71" s="10" t="s">
        <v>8</v>
      </c>
      <c r="I71" s="12">
        <f>3230.95+6769.05</f>
        <v>10000</v>
      </c>
      <c r="J71" s="12">
        <v>3366.2</v>
      </c>
      <c r="K71" s="12">
        <v>0</v>
      </c>
      <c r="L71" s="12">
        <v>0</v>
      </c>
      <c r="M71" s="20">
        <f t="shared" si="1"/>
        <v>13366.2</v>
      </c>
    </row>
    <row r="72" spans="1:13" ht="15">
      <c r="A72" s="32"/>
      <c r="B72" s="35"/>
      <c r="C72" s="54"/>
      <c r="D72" s="51"/>
      <c r="E72" s="51"/>
      <c r="F72" s="51"/>
      <c r="G72" s="51"/>
      <c r="H72" s="10" t="s">
        <v>9</v>
      </c>
      <c r="I72" s="12">
        <f>6000-6000</f>
        <v>0</v>
      </c>
      <c r="J72" s="12">
        <v>0</v>
      </c>
      <c r="K72" s="12">
        <v>0</v>
      </c>
      <c r="L72" s="12">
        <v>0</v>
      </c>
      <c r="M72" s="20">
        <f t="shared" si="1"/>
        <v>0</v>
      </c>
    </row>
    <row r="73" spans="1:13" ht="44.25" customHeight="1">
      <c r="A73" s="32"/>
      <c r="B73" s="35"/>
      <c r="C73" s="55"/>
      <c r="D73" s="52"/>
      <c r="E73" s="52"/>
      <c r="F73" s="52"/>
      <c r="G73" s="52"/>
      <c r="H73" s="10" t="s">
        <v>10</v>
      </c>
      <c r="I73" s="12">
        <v>0</v>
      </c>
      <c r="J73" s="12">
        <v>0</v>
      </c>
      <c r="K73" s="12">
        <v>0</v>
      </c>
      <c r="L73" s="12">
        <v>0</v>
      </c>
      <c r="M73" s="20">
        <f t="shared" si="1"/>
        <v>0</v>
      </c>
    </row>
    <row r="74" spans="1:13" ht="15">
      <c r="A74" s="31" t="s">
        <v>29</v>
      </c>
      <c r="B74" s="34" t="s">
        <v>48</v>
      </c>
      <c r="C74" s="53" t="s">
        <v>76</v>
      </c>
      <c r="D74" s="50" t="s">
        <v>73</v>
      </c>
      <c r="E74" s="50" t="s">
        <v>70</v>
      </c>
      <c r="F74" s="50" t="s">
        <v>96</v>
      </c>
      <c r="G74" s="50" t="s">
        <v>79</v>
      </c>
      <c r="H74" s="16" t="s">
        <v>7</v>
      </c>
      <c r="I74" s="17">
        <f>SUM(I75:I77)</f>
        <v>65.86</v>
      </c>
      <c r="J74" s="17">
        <f>SUM(J75:J77)</f>
        <v>354.51</v>
      </c>
      <c r="K74" s="17">
        <f>SUM(K75:K77)</f>
        <v>67.72</v>
      </c>
      <c r="L74" s="17">
        <f>SUM(L75:L77)</f>
        <v>67.72</v>
      </c>
      <c r="M74" s="20">
        <f t="shared" si="1"/>
        <v>555.8100000000001</v>
      </c>
    </row>
    <row r="75" spans="1:13" ht="15">
      <c r="A75" s="32"/>
      <c r="B75" s="35"/>
      <c r="C75" s="54"/>
      <c r="D75" s="51"/>
      <c r="E75" s="51"/>
      <c r="F75" s="51"/>
      <c r="G75" s="51"/>
      <c r="H75" s="10" t="s">
        <v>8</v>
      </c>
      <c r="I75" s="12">
        <v>65.86</v>
      </c>
      <c r="J75" s="13">
        <v>354.51</v>
      </c>
      <c r="K75" s="13">
        <v>67.72</v>
      </c>
      <c r="L75" s="13">
        <v>67.72</v>
      </c>
      <c r="M75" s="20">
        <f aca="true" t="shared" si="4" ref="M75:M105">SUM(I75:L75)</f>
        <v>555.8100000000001</v>
      </c>
    </row>
    <row r="76" spans="1:13" ht="15">
      <c r="A76" s="32"/>
      <c r="B76" s="35"/>
      <c r="C76" s="54"/>
      <c r="D76" s="51"/>
      <c r="E76" s="51"/>
      <c r="F76" s="51"/>
      <c r="G76" s="51"/>
      <c r="H76" s="10" t="s">
        <v>9</v>
      </c>
      <c r="I76" s="12">
        <v>0</v>
      </c>
      <c r="J76" s="12">
        <v>0</v>
      </c>
      <c r="K76" s="12">
        <v>0</v>
      </c>
      <c r="L76" s="12">
        <v>0</v>
      </c>
      <c r="M76" s="20">
        <f t="shared" si="4"/>
        <v>0</v>
      </c>
    </row>
    <row r="77" spans="1:13" ht="15">
      <c r="A77" s="32"/>
      <c r="B77" s="35"/>
      <c r="C77" s="55"/>
      <c r="D77" s="52"/>
      <c r="E77" s="52"/>
      <c r="F77" s="52"/>
      <c r="G77" s="52"/>
      <c r="H77" s="10" t="s">
        <v>10</v>
      </c>
      <c r="I77" s="12">
        <v>0</v>
      </c>
      <c r="J77" s="12">
        <v>0</v>
      </c>
      <c r="K77" s="12">
        <v>0</v>
      </c>
      <c r="L77" s="12">
        <v>0</v>
      </c>
      <c r="M77" s="20">
        <f t="shared" si="4"/>
        <v>0</v>
      </c>
    </row>
    <row r="78" spans="1:13" ht="15" customHeight="1">
      <c r="A78" s="31" t="s">
        <v>45</v>
      </c>
      <c r="B78" s="34" t="s">
        <v>46</v>
      </c>
      <c r="C78" s="53" t="s">
        <v>72</v>
      </c>
      <c r="D78" s="50" t="s">
        <v>90</v>
      </c>
      <c r="E78" s="50" t="s">
        <v>97</v>
      </c>
      <c r="F78" s="50" t="s">
        <v>98</v>
      </c>
      <c r="G78" s="50" t="s">
        <v>93</v>
      </c>
      <c r="H78" s="16" t="s">
        <v>7</v>
      </c>
      <c r="I78" s="17">
        <v>333.33</v>
      </c>
      <c r="J78" s="17">
        <f>SUM(J79:J81)</f>
        <v>999.9</v>
      </c>
      <c r="K78" s="17">
        <f>SUM(K79:K81)</f>
        <v>0</v>
      </c>
      <c r="L78" s="17">
        <f>SUM(L79:L81)</f>
        <v>0</v>
      </c>
      <c r="M78" s="20">
        <f t="shared" si="4"/>
        <v>1333.23</v>
      </c>
    </row>
    <row r="79" spans="1:13" ht="15">
      <c r="A79" s="32"/>
      <c r="B79" s="35"/>
      <c r="C79" s="54"/>
      <c r="D79" s="51"/>
      <c r="E79" s="51"/>
      <c r="F79" s="51"/>
      <c r="G79" s="51"/>
      <c r="H79" s="10" t="s">
        <v>8</v>
      </c>
      <c r="I79" s="12">
        <v>33.33</v>
      </c>
      <c r="J79" s="13">
        <v>99.9</v>
      </c>
      <c r="K79" s="12">
        <v>0</v>
      </c>
      <c r="L79" s="12">
        <v>0</v>
      </c>
      <c r="M79" s="20">
        <f t="shared" si="4"/>
        <v>133.23000000000002</v>
      </c>
    </row>
    <row r="80" spans="1:13" ht="15">
      <c r="A80" s="32"/>
      <c r="B80" s="35"/>
      <c r="C80" s="54"/>
      <c r="D80" s="51"/>
      <c r="E80" s="51"/>
      <c r="F80" s="51"/>
      <c r="G80" s="51"/>
      <c r="H80" s="10" t="s">
        <v>9</v>
      </c>
      <c r="I80" s="12">
        <v>300</v>
      </c>
      <c r="J80" s="12">
        <v>900</v>
      </c>
      <c r="K80" s="12">
        <v>0</v>
      </c>
      <c r="L80" s="12">
        <v>0</v>
      </c>
      <c r="M80" s="20">
        <f t="shared" si="4"/>
        <v>1200</v>
      </c>
    </row>
    <row r="81" spans="1:13" ht="15">
      <c r="A81" s="32"/>
      <c r="B81" s="35"/>
      <c r="C81" s="55"/>
      <c r="D81" s="52"/>
      <c r="E81" s="52"/>
      <c r="F81" s="52"/>
      <c r="G81" s="52"/>
      <c r="H81" s="10" t="s">
        <v>10</v>
      </c>
      <c r="I81" s="12">
        <v>0</v>
      </c>
      <c r="J81" s="12">
        <v>0</v>
      </c>
      <c r="K81" s="12">
        <v>0</v>
      </c>
      <c r="L81" s="12">
        <v>0</v>
      </c>
      <c r="M81" s="20">
        <f t="shared" si="4"/>
        <v>0</v>
      </c>
    </row>
    <row r="82" spans="1:13" ht="15">
      <c r="A82" s="31" t="s">
        <v>47</v>
      </c>
      <c r="B82" s="34" t="s">
        <v>53</v>
      </c>
      <c r="C82" s="53" t="s">
        <v>72</v>
      </c>
      <c r="D82" s="50"/>
      <c r="E82" s="50"/>
      <c r="F82" s="50"/>
      <c r="G82" s="50"/>
      <c r="H82" s="16" t="s">
        <v>7</v>
      </c>
      <c r="I82" s="17">
        <f>SUM(I83:I85)</f>
        <v>20000</v>
      </c>
      <c r="J82" s="17">
        <f>SUM(J83:J85)</f>
        <v>0</v>
      </c>
      <c r="K82" s="17">
        <f>SUM(K83:K85)</f>
        <v>0</v>
      </c>
      <c r="L82" s="17">
        <f>SUM(L83:L85)</f>
        <v>0</v>
      </c>
      <c r="M82" s="20">
        <f t="shared" si="4"/>
        <v>20000</v>
      </c>
    </row>
    <row r="83" spans="1:13" ht="15">
      <c r="A83" s="32"/>
      <c r="B83" s="35"/>
      <c r="C83" s="54"/>
      <c r="D83" s="51"/>
      <c r="E83" s="51"/>
      <c r="F83" s="51"/>
      <c r="G83" s="51"/>
      <c r="H83" s="10" t="s">
        <v>8</v>
      </c>
      <c r="I83" s="12">
        <v>20000</v>
      </c>
      <c r="J83" s="12">
        <v>0</v>
      </c>
      <c r="K83" s="12">
        <v>0</v>
      </c>
      <c r="L83" s="12">
        <v>0</v>
      </c>
      <c r="M83" s="20">
        <f t="shared" si="4"/>
        <v>20000</v>
      </c>
    </row>
    <row r="84" spans="1:13" ht="15">
      <c r="A84" s="32"/>
      <c r="B84" s="35"/>
      <c r="C84" s="54"/>
      <c r="D84" s="51"/>
      <c r="E84" s="51"/>
      <c r="F84" s="51"/>
      <c r="G84" s="51"/>
      <c r="H84" s="10" t="s">
        <v>9</v>
      </c>
      <c r="I84" s="12">
        <v>0</v>
      </c>
      <c r="J84" s="12">
        <v>0</v>
      </c>
      <c r="K84" s="12">
        <v>0</v>
      </c>
      <c r="L84" s="12">
        <v>0</v>
      </c>
      <c r="M84" s="20">
        <f t="shared" si="4"/>
        <v>0</v>
      </c>
    </row>
    <row r="85" spans="1:13" ht="15">
      <c r="A85" s="32"/>
      <c r="B85" s="35"/>
      <c r="C85" s="55"/>
      <c r="D85" s="52"/>
      <c r="E85" s="52"/>
      <c r="F85" s="52"/>
      <c r="G85" s="52"/>
      <c r="H85" s="10" t="s">
        <v>10</v>
      </c>
      <c r="I85" s="12">
        <v>0</v>
      </c>
      <c r="J85" s="12">
        <v>0</v>
      </c>
      <c r="K85" s="12">
        <v>0</v>
      </c>
      <c r="L85" s="12">
        <v>0</v>
      </c>
      <c r="M85" s="20">
        <f t="shared" si="4"/>
        <v>0</v>
      </c>
    </row>
    <row r="86" spans="1:13" ht="15">
      <c r="A86" s="31" t="s">
        <v>52</v>
      </c>
      <c r="B86" s="34" t="s">
        <v>99</v>
      </c>
      <c r="C86" s="53" t="s">
        <v>69</v>
      </c>
      <c r="D86" s="50" t="s">
        <v>90</v>
      </c>
      <c r="E86" s="50" t="s">
        <v>91</v>
      </c>
      <c r="F86" s="50" t="s">
        <v>100</v>
      </c>
      <c r="G86" s="50" t="s">
        <v>93</v>
      </c>
      <c r="H86" s="16" t="s">
        <v>7</v>
      </c>
      <c r="I86" s="17">
        <f>SUM(I87:I89)</f>
        <v>7692.3</v>
      </c>
      <c r="J86" s="17">
        <f>SUM(J87:J89)</f>
        <v>3514.64</v>
      </c>
      <c r="K86" s="17">
        <f>SUM(K87:K89)</f>
        <v>0</v>
      </c>
      <c r="L86" s="17">
        <f>SUM(L87:L89)</f>
        <v>0</v>
      </c>
      <c r="M86" s="20">
        <f t="shared" si="4"/>
        <v>11206.94</v>
      </c>
    </row>
    <row r="87" spans="1:13" ht="15">
      <c r="A87" s="32"/>
      <c r="B87" s="35"/>
      <c r="C87" s="54"/>
      <c r="D87" s="51"/>
      <c r="E87" s="51"/>
      <c r="F87" s="51"/>
      <c r="G87" s="51"/>
      <c r="H87" s="10" t="s">
        <v>8</v>
      </c>
      <c r="I87" s="12">
        <v>7692.3</v>
      </c>
      <c r="J87" s="12">
        <v>0</v>
      </c>
      <c r="K87" s="12">
        <v>0</v>
      </c>
      <c r="L87" s="12">
        <v>0</v>
      </c>
      <c r="M87" s="20">
        <f t="shared" si="4"/>
        <v>7692.3</v>
      </c>
    </row>
    <row r="88" spans="1:13" ht="15">
      <c r="A88" s="32"/>
      <c r="B88" s="35"/>
      <c r="C88" s="54"/>
      <c r="D88" s="51"/>
      <c r="E88" s="51"/>
      <c r="F88" s="51"/>
      <c r="G88" s="51"/>
      <c r="H88" s="10" t="s">
        <v>9</v>
      </c>
      <c r="I88" s="12">
        <v>0</v>
      </c>
      <c r="J88" s="12">
        <v>3514.64</v>
      </c>
      <c r="K88" s="12">
        <v>0</v>
      </c>
      <c r="L88" s="12">
        <v>0</v>
      </c>
      <c r="M88" s="20">
        <f t="shared" si="4"/>
        <v>3514.64</v>
      </c>
    </row>
    <row r="89" spans="1:13" ht="15">
      <c r="A89" s="32"/>
      <c r="B89" s="35"/>
      <c r="C89" s="55"/>
      <c r="D89" s="52"/>
      <c r="E89" s="52"/>
      <c r="F89" s="52"/>
      <c r="G89" s="52"/>
      <c r="H89" s="10" t="s">
        <v>10</v>
      </c>
      <c r="I89" s="12">
        <v>0</v>
      </c>
      <c r="J89" s="12">
        <v>0</v>
      </c>
      <c r="K89" s="12">
        <v>0</v>
      </c>
      <c r="L89" s="12">
        <v>0</v>
      </c>
      <c r="M89" s="20">
        <f t="shared" si="4"/>
        <v>0</v>
      </c>
    </row>
    <row r="90" spans="1:13" ht="15">
      <c r="A90" s="38" t="s">
        <v>30</v>
      </c>
      <c r="B90" s="58" t="s">
        <v>31</v>
      </c>
      <c r="C90" s="45"/>
      <c r="D90" s="67"/>
      <c r="E90" s="67"/>
      <c r="F90" s="67"/>
      <c r="G90" s="67"/>
      <c r="H90" s="16" t="s">
        <v>7</v>
      </c>
      <c r="I90" s="17">
        <f>SUM(I91:I93)</f>
        <v>250</v>
      </c>
      <c r="J90" s="17">
        <f>SUM(J91:J93)</f>
        <v>1150</v>
      </c>
      <c r="K90" s="17">
        <f>SUM(K91:K93)</f>
        <v>0</v>
      </c>
      <c r="L90" s="17">
        <f>SUM(L91:L93)</f>
        <v>0</v>
      </c>
      <c r="M90" s="20">
        <f t="shared" si="4"/>
        <v>1400</v>
      </c>
    </row>
    <row r="91" spans="1:13" ht="15">
      <c r="A91" s="39"/>
      <c r="B91" s="58"/>
      <c r="C91" s="48"/>
      <c r="D91" s="68"/>
      <c r="E91" s="68"/>
      <c r="F91" s="68"/>
      <c r="G91" s="68"/>
      <c r="H91" s="14" t="s">
        <v>8</v>
      </c>
      <c r="I91" s="15">
        <f>I95+I99</f>
        <v>250</v>
      </c>
      <c r="J91" s="15">
        <f>SUM(J95,J99,J103)</f>
        <v>900</v>
      </c>
      <c r="K91" s="15">
        <f>K95+K99</f>
        <v>0</v>
      </c>
      <c r="L91" s="15">
        <f>L95+L99</f>
        <v>0</v>
      </c>
      <c r="M91" s="20">
        <f t="shared" si="4"/>
        <v>1150</v>
      </c>
    </row>
    <row r="92" spans="1:13" ht="15">
      <c r="A92" s="39"/>
      <c r="B92" s="58"/>
      <c r="C92" s="48"/>
      <c r="D92" s="68"/>
      <c r="E92" s="68"/>
      <c r="F92" s="68"/>
      <c r="G92" s="68"/>
      <c r="H92" s="14" t="s">
        <v>9</v>
      </c>
      <c r="I92" s="15">
        <f aca="true" t="shared" si="5" ref="I92:L93">I96+I100</f>
        <v>0</v>
      </c>
      <c r="J92" s="15">
        <f>SUM(J96,J100,J104)</f>
        <v>250</v>
      </c>
      <c r="K92" s="15">
        <f t="shared" si="5"/>
        <v>0</v>
      </c>
      <c r="L92" s="15">
        <f t="shared" si="5"/>
        <v>0</v>
      </c>
      <c r="M92" s="20">
        <f t="shared" si="4"/>
        <v>250</v>
      </c>
    </row>
    <row r="93" spans="1:13" ht="15">
      <c r="A93" s="39"/>
      <c r="B93" s="58"/>
      <c r="C93" s="66"/>
      <c r="D93" s="69"/>
      <c r="E93" s="69"/>
      <c r="F93" s="69"/>
      <c r="G93" s="69"/>
      <c r="H93" s="14" t="s">
        <v>10</v>
      </c>
      <c r="I93" s="15">
        <f t="shared" si="5"/>
        <v>0</v>
      </c>
      <c r="J93" s="15">
        <f>SUM(J97,J101,J105)</f>
        <v>0</v>
      </c>
      <c r="K93" s="15">
        <f t="shared" si="5"/>
        <v>0</v>
      </c>
      <c r="L93" s="15">
        <f t="shared" si="5"/>
        <v>0</v>
      </c>
      <c r="M93" s="20">
        <f t="shared" si="4"/>
        <v>0</v>
      </c>
    </row>
    <row r="94" spans="1:13" ht="14.25" customHeight="1">
      <c r="A94" s="31" t="s">
        <v>32</v>
      </c>
      <c r="B94" s="34" t="s">
        <v>33</v>
      </c>
      <c r="C94" s="53" t="s">
        <v>69</v>
      </c>
      <c r="D94" s="50" t="s">
        <v>90</v>
      </c>
      <c r="E94" s="50" t="s">
        <v>101</v>
      </c>
      <c r="F94" s="50" t="s">
        <v>102</v>
      </c>
      <c r="G94" s="50" t="s">
        <v>93</v>
      </c>
      <c r="H94" s="16" t="s">
        <v>7</v>
      </c>
      <c r="I94" s="17">
        <f>SUM(I95:I97)</f>
        <v>0</v>
      </c>
      <c r="J94" s="17">
        <f>SUM(J95:J97)</f>
        <v>900</v>
      </c>
      <c r="K94" s="17">
        <f>SUM(K95:K97)</f>
        <v>0</v>
      </c>
      <c r="L94" s="17">
        <f>SUM(L95:L97)</f>
        <v>0</v>
      </c>
      <c r="M94" s="20">
        <f t="shared" si="4"/>
        <v>900</v>
      </c>
    </row>
    <row r="95" spans="1:13" ht="15">
      <c r="A95" s="32"/>
      <c r="B95" s="35"/>
      <c r="C95" s="54"/>
      <c r="D95" s="51"/>
      <c r="E95" s="51"/>
      <c r="F95" s="51"/>
      <c r="G95" s="51"/>
      <c r="H95" s="10" t="s">
        <v>8</v>
      </c>
      <c r="I95" s="12">
        <v>0</v>
      </c>
      <c r="J95" s="13">
        <v>900</v>
      </c>
      <c r="K95" s="12">
        <v>0</v>
      </c>
      <c r="L95" s="12">
        <v>0</v>
      </c>
      <c r="M95" s="20">
        <f t="shared" si="4"/>
        <v>900</v>
      </c>
    </row>
    <row r="96" spans="1:13" ht="15">
      <c r="A96" s="32"/>
      <c r="B96" s="35"/>
      <c r="C96" s="54"/>
      <c r="D96" s="51"/>
      <c r="E96" s="51"/>
      <c r="F96" s="51"/>
      <c r="G96" s="51"/>
      <c r="H96" s="10" t="s">
        <v>9</v>
      </c>
      <c r="I96" s="12">
        <v>0</v>
      </c>
      <c r="J96" s="12">
        <v>0</v>
      </c>
      <c r="K96" s="12">
        <v>0</v>
      </c>
      <c r="L96" s="12">
        <v>0</v>
      </c>
      <c r="M96" s="20">
        <f t="shared" si="4"/>
        <v>0</v>
      </c>
    </row>
    <row r="97" spans="1:13" ht="15">
      <c r="A97" s="32"/>
      <c r="B97" s="35"/>
      <c r="C97" s="55"/>
      <c r="D97" s="52"/>
      <c r="E97" s="52"/>
      <c r="F97" s="52"/>
      <c r="G97" s="52"/>
      <c r="H97" s="10" t="s">
        <v>10</v>
      </c>
      <c r="I97" s="12">
        <v>0</v>
      </c>
      <c r="J97" s="12">
        <v>0</v>
      </c>
      <c r="K97" s="12">
        <v>0</v>
      </c>
      <c r="L97" s="12">
        <v>0</v>
      </c>
      <c r="M97" s="20">
        <f t="shared" si="4"/>
        <v>0</v>
      </c>
    </row>
    <row r="98" spans="1:13" ht="15.75" customHeight="1">
      <c r="A98" s="31" t="s">
        <v>34</v>
      </c>
      <c r="B98" s="34" t="s">
        <v>35</v>
      </c>
      <c r="C98" s="53" t="s">
        <v>69</v>
      </c>
      <c r="D98" s="50"/>
      <c r="E98" s="50"/>
      <c r="F98" s="50"/>
      <c r="G98" s="50"/>
      <c r="H98" s="16" t="s">
        <v>7</v>
      </c>
      <c r="I98" s="17">
        <f>SUM(I99:I101)</f>
        <v>250</v>
      </c>
      <c r="J98" s="17">
        <f>SUM(J99:J101)</f>
        <v>0</v>
      </c>
      <c r="K98" s="17">
        <f>SUM(K99:K101)</f>
        <v>0</v>
      </c>
      <c r="L98" s="17">
        <f>SUM(L99:L101)</f>
        <v>0</v>
      </c>
      <c r="M98" s="20">
        <f t="shared" si="4"/>
        <v>250</v>
      </c>
    </row>
    <row r="99" spans="1:13" ht="15">
      <c r="A99" s="32"/>
      <c r="B99" s="35"/>
      <c r="C99" s="54"/>
      <c r="D99" s="51"/>
      <c r="E99" s="51"/>
      <c r="F99" s="51"/>
      <c r="G99" s="51"/>
      <c r="H99" s="10" t="s">
        <v>8</v>
      </c>
      <c r="I99" s="12">
        <v>250</v>
      </c>
      <c r="J99" s="12">
        <v>0</v>
      </c>
      <c r="K99" s="12">
        <v>0</v>
      </c>
      <c r="L99" s="12">
        <v>0</v>
      </c>
      <c r="M99" s="20">
        <f t="shared" si="4"/>
        <v>250</v>
      </c>
    </row>
    <row r="100" spans="1:13" ht="15">
      <c r="A100" s="32"/>
      <c r="B100" s="35"/>
      <c r="C100" s="54"/>
      <c r="D100" s="51"/>
      <c r="E100" s="51"/>
      <c r="F100" s="51"/>
      <c r="G100" s="51"/>
      <c r="H100" s="10" t="s">
        <v>9</v>
      </c>
      <c r="I100" s="12">
        <v>0</v>
      </c>
      <c r="J100" s="12">
        <v>0</v>
      </c>
      <c r="K100" s="12">
        <v>0</v>
      </c>
      <c r="L100" s="12">
        <v>0</v>
      </c>
      <c r="M100" s="20">
        <f t="shared" si="4"/>
        <v>0</v>
      </c>
    </row>
    <row r="101" spans="1:13" ht="15">
      <c r="A101" s="33"/>
      <c r="B101" s="36"/>
      <c r="C101" s="55"/>
      <c r="D101" s="52"/>
      <c r="E101" s="52"/>
      <c r="F101" s="52"/>
      <c r="G101" s="52"/>
      <c r="H101" s="10" t="s">
        <v>10</v>
      </c>
      <c r="I101" s="12">
        <v>0</v>
      </c>
      <c r="J101" s="12">
        <v>0</v>
      </c>
      <c r="K101" s="12">
        <v>0</v>
      </c>
      <c r="L101" s="12">
        <v>0</v>
      </c>
      <c r="M101" s="20">
        <f t="shared" si="4"/>
        <v>0</v>
      </c>
    </row>
    <row r="102" spans="1:13" ht="15.75" customHeight="1">
      <c r="A102" s="31" t="s">
        <v>59</v>
      </c>
      <c r="B102" s="34" t="s">
        <v>60</v>
      </c>
      <c r="C102" s="53" t="s">
        <v>69</v>
      </c>
      <c r="D102" s="50" t="s">
        <v>103</v>
      </c>
      <c r="E102" s="50" t="s">
        <v>77</v>
      </c>
      <c r="F102" s="50" t="s">
        <v>104</v>
      </c>
      <c r="G102" s="50" t="s">
        <v>79</v>
      </c>
      <c r="H102" s="16" t="s">
        <v>7</v>
      </c>
      <c r="I102" s="17">
        <f>SUM(I103:I105)</f>
        <v>0</v>
      </c>
      <c r="J102" s="17">
        <f>SUM(J103:J105)</f>
        <v>250</v>
      </c>
      <c r="K102" s="17">
        <f>SUM(K103:K105)</f>
        <v>0</v>
      </c>
      <c r="L102" s="17">
        <f>SUM(L103:L105)</f>
        <v>0</v>
      </c>
      <c r="M102" s="20">
        <f t="shared" si="4"/>
        <v>250</v>
      </c>
    </row>
    <row r="103" spans="1:13" ht="15">
      <c r="A103" s="32"/>
      <c r="B103" s="35"/>
      <c r="C103" s="54"/>
      <c r="D103" s="51"/>
      <c r="E103" s="51"/>
      <c r="F103" s="51"/>
      <c r="G103" s="51"/>
      <c r="H103" s="10" t="s">
        <v>8</v>
      </c>
      <c r="I103" s="12">
        <v>0</v>
      </c>
      <c r="J103" s="12">
        <v>0</v>
      </c>
      <c r="K103" s="12">
        <v>0</v>
      </c>
      <c r="L103" s="12">
        <v>0</v>
      </c>
      <c r="M103" s="20">
        <f t="shared" si="4"/>
        <v>0</v>
      </c>
    </row>
    <row r="104" spans="1:13" ht="15">
      <c r="A104" s="32"/>
      <c r="B104" s="35"/>
      <c r="C104" s="54"/>
      <c r="D104" s="51"/>
      <c r="E104" s="51"/>
      <c r="F104" s="51"/>
      <c r="G104" s="51"/>
      <c r="H104" s="10" t="s">
        <v>9</v>
      </c>
      <c r="I104" s="12">
        <v>0</v>
      </c>
      <c r="J104" s="12">
        <v>250</v>
      </c>
      <c r="K104" s="12">
        <v>0</v>
      </c>
      <c r="L104" s="12">
        <v>0</v>
      </c>
      <c r="M104" s="20">
        <f t="shared" si="4"/>
        <v>250</v>
      </c>
    </row>
    <row r="105" spans="1:13" ht="15">
      <c r="A105" s="33"/>
      <c r="B105" s="36"/>
      <c r="C105" s="55"/>
      <c r="D105" s="52"/>
      <c r="E105" s="52"/>
      <c r="F105" s="52"/>
      <c r="G105" s="52"/>
      <c r="H105" s="10" t="s">
        <v>10</v>
      </c>
      <c r="I105" s="12">
        <v>0</v>
      </c>
      <c r="J105" s="12">
        <v>0</v>
      </c>
      <c r="K105" s="12">
        <v>0</v>
      </c>
      <c r="L105" s="12">
        <v>0</v>
      </c>
      <c r="M105" s="20">
        <f t="shared" si="4"/>
        <v>0</v>
      </c>
    </row>
  </sheetData>
  <sheetProtection/>
  <mergeCells count="154">
    <mergeCell ref="C90:C93"/>
    <mergeCell ref="D90:D93"/>
    <mergeCell ref="E90:E93"/>
    <mergeCell ref="F90:F93"/>
    <mergeCell ref="G90:G93"/>
    <mergeCell ref="C102:C105"/>
    <mergeCell ref="D102:D105"/>
    <mergeCell ref="E102:E105"/>
    <mergeCell ref="F102:F105"/>
    <mergeCell ref="G102:G105"/>
    <mergeCell ref="C94:C97"/>
    <mergeCell ref="D94:D97"/>
    <mergeCell ref="E94:E97"/>
    <mergeCell ref="F94:F97"/>
    <mergeCell ref="G94:G97"/>
    <mergeCell ref="C98:C101"/>
    <mergeCell ref="D98:D101"/>
    <mergeCell ref="E98:E101"/>
    <mergeCell ref="F98:F101"/>
    <mergeCell ref="G98:G101"/>
    <mergeCell ref="C82:C85"/>
    <mergeCell ref="D82:D85"/>
    <mergeCell ref="E82:E85"/>
    <mergeCell ref="F82:F85"/>
    <mergeCell ref="G82:G85"/>
    <mergeCell ref="C86:C89"/>
    <mergeCell ref="D86:D89"/>
    <mergeCell ref="E86:E89"/>
    <mergeCell ref="F86:F89"/>
    <mergeCell ref="G86:G89"/>
    <mergeCell ref="C74:C77"/>
    <mergeCell ref="D74:D77"/>
    <mergeCell ref="E74:E77"/>
    <mergeCell ref="F74:F77"/>
    <mergeCell ref="G74:G77"/>
    <mergeCell ref="C78:C81"/>
    <mergeCell ref="D78:D81"/>
    <mergeCell ref="E78:E81"/>
    <mergeCell ref="F78:F81"/>
    <mergeCell ref="G78:G81"/>
    <mergeCell ref="C66:C69"/>
    <mergeCell ref="D66:D69"/>
    <mergeCell ref="E66:E69"/>
    <mergeCell ref="F66:F69"/>
    <mergeCell ref="G66:G69"/>
    <mergeCell ref="C70:C73"/>
    <mergeCell ref="D70:D73"/>
    <mergeCell ref="E70:E73"/>
    <mergeCell ref="F70:F73"/>
    <mergeCell ref="G70:G73"/>
    <mergeCell ref="C58:C61"/>
    <mergeCell ref="D58:D61"/>
    <mergeCell ref="E58:E61"/>
    <mergeCell ref="F58:F61"/>
    <mergeCell ref="G58:G61"/>
    <mergeCell ref="F22:F25"/>
    <mergeCell ref="G22:G25"/>
    <mergeCell ref="C50:C53"/>
    <mergeCell ref="D50:D53"/>
    <mergeCell ref="E50:E53"/>
    <mergeCell ref="F50:F53"/>
    <mergeCell ref="G50:G53"/>
    <mergeCell ref="C54:C57"/>
    <mergeCell ref="D54:D57"/>
    <mergeCell ref="E54:E57"/>
    <mergeCell ref="F54:F57"/>
    <mergeCell ref="G54:G57"/>
    <mergeCell ref="C42:C45"/>
    <mergeCell ref="D42:D45"/>
    <mergeCell ref="E42:E45"/>
    <mergeCell ref="F42:F45"/>
    <mergeCell ref="G42:G45"/>
    <mergeCell ref="C46:C49"/>
    <mergeCell ref="D46:D49"/>
    <mergeCell ref="E46:E49"/>
    <mergeCell ref="F46:F49"/>
    <mergeCell ref="G46:G49"/>
    <mergeCell ref="D34:D37"/>
    <mergeCell ref="E34:E37"/>
    <mergeCell ref="F34:F37"/>
    <mergeCell ref="G34:G37"/>
    <mergeCell ref="C38:C41"/>
    <mergeCell ref="D38:D41"/>
    <mergeCell ref="E38:E41"/>
    <mergeCell ref="F38:F41"/>
    <mergeCell ref="G38:G41"/>
    <mergeCell ref="F26:F29"/>
    <mergeCell ref="G26:G29"/>
    <mergeCell ref="C30:C33"/>
    <mergeCell ref="D30:D33"/>
    <mergeCell ref="E30:E33"/>
    <mergeCell ref="F30:F33"/>
    <mergeCell ref="G30:G33"/>
    <mergeCell ref="B11:B12"/>
    <mergeCell ref="H11:H12"/>
    <mergeCell ref="C11:C12"/>
    <mergeCell ref="D11:G11"/>
    <mergeCell ref="C22:C25"/>
    <mergeCell ref="A98:A101"/>
    <mergeCell ref="B98:B101"/>
    <mergeCell ref="A82:A85"/>
    <mergeCell ref="B82:B85"/>
    <mergeCell ref="A86:A89"/>
    <mergeCell ref="B86:B89"/>
    <mergeCell ref="A90:A93"/>
    <mergeCell ref="B90:B93"/>
    <mergeCell ref="A78:A81"/>
    <mergeCell ref="B78:B81"/>
    <mergeCell ref="A94:A97"/>
    <mergeCell ref="B94:B97"/>
    <mergeCell ref="A66:A69"/>
    <mergeCell ref="B66:B69"/>
    <mergeCell ref="A70:A73"/>
    <mergeCell ref="B70:B73"/>
    <mergeCell ref="A74:A77"/>
    <mergeCell ref="B74:B77"/>
    <mergeCell ref="A58:A61"/>
    <mergeCell ref="B58:B61"/>
    <mergeCell ref="A62:A65"/>
    <mergeCell ref="B62:B65"/>
    <mergeCell ref="D22:D25"/>
    <mergeCell ref="E22:E25"/>
    <mergeCell ref="C26:C29"/>
    <mergeCell ref="D26:D29"/>
    <mergeCell ref="E26:E29"/>
    <mergeCell ref="C34:C37"/>
    <mergeCell ref="A46:A49"/>
    <mergeCell ref="B46:B49"/>
    <mergeCell ref="A50:A53"/>
    <mergeCell ref="B50:B53"/>
    <mergeCell ref="A54:A57"/>
    <mergeCell ref="B54:B57"/>
    <mergeCell ref="A34:A37"/>
    <mergeCell ref="B34:B37"/>
    <mergeCell ref="A38:A41"/>
    <mergeCell ref="B38:B41"/>
    <mergeCell ref="A42:A45"/>
    <mergeCell ref="B42:B45"/>
    <mergeCell ref="A22:A25"/>
    <mergeCell ref="B22:B25"/>
    <mergeCell ref="A26:A29"/>
    <mergeCell ref="B26:B29"/>
    <mergeCell ref="A30:A33"/>
    <mergeCell ref="B30:B33"/>
    <mergeCell ref="A102:A105"/>
    <mergeCell ref="B102:B105"/>
    <mergeCell ref="J1:K1"/>
    <mergeCell ref="J2:K2"/>
    <mergeCell ref="J3:K3"/>
    <mergeCell ref="A14:A17"/>
    <mergeCell ref="B14:B17"/>
    <mergeCell ref="I11:L11"/>
    <mergeCell ref="A18:A21"/>
    <mergeCell ref="B18:B21"/>
  </mergeCells>
  <printOptions horizontalCentered="1"/>
  <pageMargins left="0.2362204724409449" right="0.2362204724409449" top="0.38" bottom="0.39" header="0.31496062992125984" footer="0.31496062992125984"/>
  <pageSetup fitToHeight="3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2015-11-05T08:34:23Z</dcterms:modified>
  <cp:category/>
  <cp:version/>
  <cp:contentType/>
  <cp:contentStatus/>
</cp:coreProperties>
</file>