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2895" windowWidth="15930" windowHeight="9600" tabRatio="775" activeTab="2"/>
  </bookViews>
  <sheets>
    <sheet name="доходы" sheetId="1" r:id="rId1"/>
    <sheet name="расх 2016" sheetId="2" r:id="rId2"/>
    <sheet name="программ" sheetId="3" r:id="rId3"/>
    <sheet name="источники (7)" sheetId="4" r:id="rId4"/>
    <sheet name="администрат (9)" sheetId="5" r:id="rId5"/>
    <sheet name="прил13(9)" sheetId="6" r:id="rId6"/>
    <sheet name="прил 13(10)" sheetId="7" r:id="rId7"/>
    <sheet name="прил 13 (14)" sheetId="8" r:id="rId8"/>
  </sheets>
  <definedNames>
    <definedName name="_xlnm.Print_Area" localSheetId="3">'источники (7)'!$A$2:$I$29</definedName>
    <definedName name="_xlnm.Print_Area" localSheetId="2">'программ'!$A$1:$F$362</definedName>
    <definedName name="_xlnm.Print_Area" localSheetId="1">'расх 2016'!$A$1:$G$410</definedName>
  </definedNames>
  <calcPr fullCalcOnLoad="1"/>
</workbook>
</file>

<file path=xl/sharedStrings.xml><?xml version="1.0" encoding="utf-8"?>
<sst xmlns="http://schemas.openxmlformats.org/spreadsheetml/2006/main" count="3017" uniqueCount="1035">
  <si>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</si>
  <si>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</si>
  <si>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</si>
  <si>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Единый налог на вмененный доход для отдельных видов деятельности</t>
  </si>
  <si>
    <t>ГОСУДАРСТВЕННАЯ ПОШЛИНА</t>
  </si>
  <si>
    <t>Плата за негативное воздействие на окружающую среду</t>
  </si>
  <si>
    <t>Прочие субвенции</t>
  </si>
  <si>
    <t>Прочие субсидии</t>
  </si>
  <si>
    <t>Государственная пошлина по делам, рассматриваемым в судах общей юрисдикции, мировыми судьями</t>
  </si>
  <si>
    <t>Прочие субвенции бюджетам муниципальных районов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</si>
  <si>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</si>
  <si>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</si>
  <si>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</si>
  <si>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</si>
  <si>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Дотации бюджетам субъектов Российской Федерации и муниципальных образований</t>
  </si>
  <si>
    <t>НАЛОГОВЫЕ И НЕНАЛОГОВЫЕ ДОХОДЫ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</si>
  <si>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</si>
  <si>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</si>
  <si>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</si>
  <si>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Наименование показателя</t>
  </si>
  <si>
    <t>000</t>
  </si>
  <si>
    <t>00</t>
  </si>
  <si>
    <t>0000</t>
  </si>
  <si>
    <t>01</t>
  </si>
  <si>
    <t>05</t>
  </si>
  <si>
    <t>02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</si>
  <si>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</si>
  <si>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</si>
  <si>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</si>
  <si>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</si>
  <si>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</si>
  <si>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</si>
  <si>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</si>
  <si>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</si>
  <si>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</si>
  <si>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</si>
  <si>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</si>
  <si>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Налог, взимаемый в связи с применением патентной системы налогообложения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</si>
  <si>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</si>
  <si>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</si>
  <si>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</si>
  <si>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</si>
  <si>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</si>
  <si>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</si>
  <si>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</si>
  <si>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</si>
  <si>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</si>
  <si>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</si>
  <si>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</si>
  <si>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</si>
  <si>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</si>
  <si>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</si>
  <si>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муниципального района "Княжпогостский"</t>
  </si>
  <si>
    <t>Сумма, тыс.рублей</t>
  </si>
  <si>
    <t xml:space="preserve">к решению Совета </t>
  </si>
  <si>
    <t>06</t>
  </si>
  <si>
    <t>Прочие доходы от компенсации затрат  бюджетов муниципальных районов</t>
  </si>
  <si>
    <t>Прочие доходы от оказания платных услуг (работ) получателями средств бюджетов муниципальных районов</t>
  </si>
  <si>
    <t>Субсидии бюджетам муниципальных районов на реализацию федеральных целевых программ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</si>
  <si>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</si>
  <si>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</si>
  <si>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</si>
  <si>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</si>
  <si>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неналоговые доходы бюджетов муниципальных районов</t>
  </si>
  <si>
    <t>Наименование</t>
  </si>
  <si>
    <t>ЦСР</t>
  </si>
  <si>
    <t>ВР</t>
  </si>
  <si>
    <t>905</t>
  </si>
  <si>
    <t>Руководитель контрольно-счетной палаты</t>
  </si>
  <si>
    <t>100</t>
  </si>
  <si>
    <t>200</t>
  </si>
  <si>
    <t>Администрация муниципального района "Княжпогостский"</t>
  </si>
  <si>
    <t>923</t>
  </si>
  <si>
    <t>800</t>
  </si>
  <si>
    <t>Муниципальная программа "Развитие жилищного строительства и жилищно-коммунального хозяйства в Княжпогостском районе"</t>
  </si>
  <si>
    <t>Подпрограмма "Обеспечение населения качественными жилищно-коммунальными услугами"</t>
  </si>
  <si>
    <t>400</t>
  </si>
  <si>
    <t>Подпрограмма "Массовая физическая культура"</t>
  </si>
  <si>
    <t>Подпрограмма "Спорт высоких достижений"</t>
  </si>
  <si>
    <t>Участие в спортивных мероприятиях республиканского, межрегионального и всероссийского уровня</t>
  </si>
  <si>
    <t>300</t>
  </si>
  <si>
    <t>Руководство и управление в сфере установленных функций органов местного самоуправления</t>
  </si>
  <si>
    <t>Программа "Безопасность жизнедеятельности и социальная защита населения в Княжпогостском районе"</t>
  </si>
  <si>
    <t>Подпрограмма "Безопасность населения"</t>
  </si>
  <si>
    <t>Муниципальная программа "Доступная среда"</t>
  </si>
  <si>
    <t>Оказание мер социальной поддержки малоимущих пенсионерам и инвалидам, детям-сиротам, малообеспеченным семьям, гражданам, оказавшихся в экстремальных условиях</t>
  </si>
  <si>
    <t>Проведение мероприятий социальной направленности</t>
  </si>
  <si>
    <t>Мероприятия по поддержке районных общественных организаций ветеранов и инвалидов</t>
  </si>
  <si>
    <t>Непрограммные расходы</t>
  </si>
  <si>
    <t>Субвенции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</si>
  <si>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Субвенции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Законом Республики Коми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</t>
  </si>
  <si>
    <t>Резервный фонд по предупреждению и ликвидации чрезвычайных ситуаций и последствий стихийных бедствий</t>
  </si>
  <si>
    <t>600</t>
  </si>
  <si>
    <t>04</t>
  </si>
  <si>
    <t>956</t>
  </si>
  <si>
    <t>Рекламно-информационное обеспечение продвижения туристического продукта на внутреннем и внешнем рынках</t>
  </si>
  <si>
    <t>Подпрограмма "Развитие учреждений культуры дополнительного образования"</t>
  </si>
  <si>
    <t>Укрепление материально-технической базы</t>
  </si>
  <si>
    <t>Выполнение муниципального задания</t>
  </si>
  <si>
    <t>Подпрограмма "Развитие библиотечного дела"</t>
  </si>
  <si>
    <t>Внедрение информационных технологий</t>
  </si>
  <si>
    <t>Субсидии на комплектование документных фондов библиотек муниципальных образований</t>
  </si>
  <si>
    <t>Подпрограмма "Развитие музейного дела"</t>
  </si>
  <si>
    <t>Подпрограмма "Развитие народного, художественного творчества и культурно-досуговой деятельности"</t>
  </si>
  <si>
    <t>Проведение культурно-досуговых мероприятий</t>
  </si>
  <si>
    <t>Проведение ремонтных работ</t>
  </si>
  <si>
    <t>Подпрограмма "Обеспечение условий для реализации программы"</t>
  </si>
  <si>
    <t>Расходы в целях обеспечения выполнения функций ОМС</t>
  </si>
  <si>
    <t>Подпрограмма "Хозяйственно-техническое обеспечение учреждений"</t>
  </si>
  <si>
    <t>Подпрограмма "Социальная защита населения"</t>
  </si>
  <si>
    <t>963</t>
  </si>
  <si>
    <t>Муниципальная программа "Развитие дорожной и транспортной системы в Княжпогостском районе"</t>
  </si>
  <si>
    <t>Предоставление земельных участков отдельным категориям граждан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</si>
  <si>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</si>
  <si>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Оплата коммунальных услуг по муниципальному жилищному фонду</t>
  </si>
  <si>
    <t>975</t>
  </si>
  <si>
    <t>Муниципальная программа "Развитие образования в Княжпогостском районе"</t>
  </si>
  <si>
    <t>Подпрограмма "Развитие системы дошкольного образования в Княжпогостском районе"</t>
  </si>
  <si>
    <t>Выполнение планового объема оказываемых муниципальных услуг, установленного муниципальным заданием</t>
  </si>
  <si>
    <t>Проведение текущих ремонтов в дошкольных образовательных организациях</t>
  </si>
  <si>
    <t>Выполнение противопожарных мероприятий в дошкольных образовательных организациях</t>
  </si>
  <si>
    <t>Развитие кадровых ресурсов системы дошкольного образования</t>
  </si>
  <si>
    <t>Развитие инновационного потенциала педагогов дошкольного образования и дошкольных образовательных организаций</t>
  </si>
  <si>
    <t>Проведение капитальных ремонтов в дошкольных образовательных организациях</t>
  </si>
  <si>
    <t>Подпрограмма "Развитие системы общего образования в Княжпогостском районе"</t>
  </si>
  <si>
    <t>Проведение текущих ремонтов в общеобразовательных организациях</t>
  </si>
  <si>
    <t>Развитие системы оценки качества общего образования</t>
  </si>
  <si>
    <t>Развитие кадровых ресурсов системы общего образования</t>
  </si>
  <si>
    <t>Подпрограмма "Дети и молодежь Княжпогостского района"</t>
  </si>
  <si>
    <t>Организация районного слета лидеров ученического самоуправления образовательных организаций</t>
  </si>
  <si>
    <t>Содействие трудоустройству и временной занятости молодежи</t>
  </si>
  <si>
    <t>Пропаганда здорового образа жизни среди молодежи</t>
  </si>
  <si>
    <t>Проведение текущих ремонтов в организациях дополнительного образования детей</t>
  </si>
  <si>
    <t>Подпрограмма "Организация оздоровления и отдыха детей Княжпогостского района"</t>
  </si>
  <si>
    <t>Обеспечение деятельности лагерей с дневным пребыванием</t>
  </si>
  <si>
    <t>Организация оздоровления и отдыха детей на базе выездных оздоровительных лагерей</t>
  </si>
  <si>
    <t>Военно-патриотическое воспитание молодежи допризывного возраста</t>
  </si>
  <si>
    <t>Проведение спортивно-массовых мероприятий для молодежи допризывного возраста</t>
  </si>
  <si>
    <t>992</t>
  </si>
  <si>
    <t>500</t>
  </si>
  <si>
    <t>Оборудование и содержание ледовых переправ</t>
  </si>
  <si>
    <t>Реализация малых проектов в сфере благоустройства</t>
  </si>
  <si>
    <t>Сбалансированность бюджетов поселений</t>
  </si>
  <si>
    <t>Выравнивание бюджетной обеспеченности муниципальных районов и поселений из регионального фонда финансовой поддержки</t>
  </si>
  <si>
    <t>Субвенции на осуществление первичного воинского учета на территориях, где отсутствуют военные комиссариаты</t>
  </si>
  <si>
    <t xml:space="preserve"> муниципального района  "Княжпогостский" </t>
  </si>
  <si>
    <t xml:space="preserve">к проекту решения Совета </t>
  </si>
  <si>
    <t xml:space="preserve">Источники  финансирования дефицита </t>
  </si>
  <si>
    <t>Коды</t>
  </si>
  <si>
    <t xml:space="preserve">Источники внутреннего финансирования дефицитов бюджетов 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</si>
  <si>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</si>
  <si>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</si>
  <si>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</si>
  <si>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</si>
  <si>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 денежных средств бюджетов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</si>
  <si>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</si>
  <si>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</si>
  <si>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</si>
  <si>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</si>
  <si>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</si>
  <si>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Уменьшение прочих остатков денежных средств  бюджетов муниципальных районов</t>
  </si>
  <si>
    <t>Иные источники  внутреннего финансирования дефицитов бюджетов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</si>
  <si>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</si>
  <si>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 ведет к возникновению права регрессного  требования гаранта к принципалу либо обусловлено уступкой гаранту прав требования бенефициара к принципалу</t>
  </si>
  <si>
    <t>810</t>
  </si>
  <si>
    <t>Исполнение  муниципальных гарантий муниципального района в валюте Российской Федерации в случае, если исполнение гарантом  муниципальных гарантий  ведет к возникновению права регрессного 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</si>
  <si>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кредиты, предоставленные внутри страны в валюте Российской Федерации </t>
  </si>
  <si>
    <t>Возврат бюджетных кредитов, предоставленных внутри страны в валюте Российской Федерации</t>
  </si>
  <si>
    <t>640</t>
  </si>
  <si>
    <t>Возврат бюджетных кредитов, предоставленных юридическим лицам из бюджетов муниципальных районов  в валюте Российской Федерации</t>
  </si>
  <si>
    <t>Всего</t>
  </si>
  <si>
    <t>Субвенции на реализацию муниципальными дошкольными и общеобразовательными организациями в Республике Коми образовательных программ</t>
  </si>
  <si>
    <t>Оказание муниципальных услуг (выполнение работ) общеобразовательными учреждениями</t>
  </si>
  <si>
    <t>Проведение капитальных ремонтов в общеобразовательных организациях</t>
  </si>
  <si>
    <t>Выполнение противопожарных мероприятий в общеобразовательных организациях</t>
  </si>
  <si>
    <t>Развитие инновационного опыта работы педагогов и образовательных организациях</t>
  </si>
  <si>
    <t>Внедрение в муниципальных культурно-досуговых учреждениях информационных технологий</t>
  </si>
  <si>
    <t>Подпрограмма "Безопасность дорожного движения"</t>
  </si>
  <si>
    <t>Наименование поселений</t>
  </si>
  <si>
    <t>ВСЕГО:</t>
  </si>
  <si>
    <t>Городское поселение "Емва"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</si>
  <si>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</si>
  <si>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Распределение межбюджетных трансфертов</t>
  </si>
  <si>
    <t>за счет средств республиканского бюджета РК</t>
  </si>
  <si>
    <t>за счет средств бюджета МР "Княжпогостский"</t>
  </si>
  <si>
    <t>Всего сумма, тыс.рублей</t>
  </si>
  <si>
    <t xml:space="preserve">Перечень главных администраторов доходов бюджета  муниципального района  "Княжпогостский" - </t>
  </si>
  <si>
    <t>Код бюджетной классификации Российской Федерации</t>
  </si>
  <si>
    <t>главного администратора доходов</t>
  </si>
  <si>
    <t>доходов бюджета муниципального района "Княжпогостский"</t>
  </si>
  <si>
    <t xml:space="preserve">Контрольно-счетная палата муниципального района «Княжпогостский» </t>
  </si>
  <si>
    <t>2 02 04014 05 0000 151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</si>
  <si>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</si>
  <si>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Государственная пошлина за выдачу разрешения на установку рекламной конструкции</t>
  </si>
  <si>
    <t>1 13 01995 05 0000 130</t>
  </si>
  <si>
    <t>1 13 02995 05 0000 130</t>
  </si>
  <si>
    <t>1 14 03050 05 0000 410</t>
  </si>
  <si>
    <t>1 15 02050 05 0000 140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</si>
  <si>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</si>
  <si>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1 16 23051 05 0000 140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</si>
  <si>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</si>
  <si>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1 16 23052 05 0000 140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</si>
  <si>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</si>
  <si>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</si>
  <si>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</si>
  <si>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</si>
  <si>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</si>
  <si>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1 17 01050 05 0000 180</t>
  </si>
  <si>
    <t>Невыясненные поступления, зачисляемые в бюджеты муниципальных районов</t>
  </si>
  <si>
    <t>1 17 02020 05 0000 180</t>
  </si>
  <si>
    <t>Возмещение потерь сельскохозяйственного производства, связанных с изъятием сельскохозяйственных угодий, расположенных на межселенных территориях (по обязательствам, возникшим до 1 января 2008 года)</t>
  </si>
  <si>
    <t>1 17 05050 05 0000 180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</si>
  <si>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</si>
  <si>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</si>
  <si>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2 02 02088 05 0002 151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</si>
  <si>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</si>
  <si>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t>2 02 02089 05 0002 151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</si>
  <si>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</si>
  <si>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2 02 02999 05 0000 151</t>
  </si>
  <si>
    <t>Прочие субсидии бюджетам муниципальных районов</t>
  </si>
  <si>
    <t>2 02 03007 05 0000 151</t>
  </si>
  <si>
    <t>2 02 03024 05 0000 151</t>
  </si>
  <si>
    <t>2 02 04999 05 0000 151</t>
  </si>
  <si>
    <t>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</si>
  <si>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</si>
  <si>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2 02 02051 05 0000 151</t>
  </si>
  <si>
    <t>2 02 04025 05 0000 151</t>
  </si>
  <si>
    <t>2 02 04041 05 0000 151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</si>
  <si>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</si>
  <si>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Управление муниципальным имуществом, землями и природными ресурсами администрации МР "Княжпогостский"</t>
  </si>
  <si>
    <t>1 11 05013 05 0000 120</t>
  </si>
  <si>
    <t>1 11 05013 10 0000 120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</si>
  <si>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</si>
  <si>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</si>
  <si>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1 11 05075 05 0000 120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</si>
  <si>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</si>
  <si>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</si>
  <si>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1 11 08050 05 0000 120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</si>
  <si>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</si>
  <si>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1 11 09015 05 0000 120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</si>
  <si>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муниципальных районов</t>
  </si>
  <si>
    <t>1 11 09025 05 0000 120</t>
  </si>
  <si>
    <t>Доходы от распоряжения  правами на результаты научно - технической деятельности, находящимися в собственности муниципальных  районов</t>
  </si>
  <si>
    <t>1 11 09035 05 0000 120</t>
  </si>
  <si>
    <t>Доходы от эксплуатации и использования имущества автомобильных дорог, находящихся в собственности муниципальных районов</t>
  </si>
  <si>
    <t>1 11 09045 05 0000 120</t>
  </si>
  <si>
    <t>1 14 01050 05 0000 410</t>
  </si>
  <si>
    <t>Доходы от продажи квартир, находящихся в собственности муниципальных районов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</si>
  <si>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</si>
  <si>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</si>
  <si>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</si>
  <si>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</si>
  <si>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1 14 02053 05 0000 410</t>
  </si>
  <si>
    <t>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</si>
  <si>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</si>
  <si>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</si>
  <si>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1 14 03050 05 0000 440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</si>
  <si>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</si>
  <si>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>1 14 04050 05 0000 420</t>
  </si>
  <si>
    <t>Доходы от продажи нематериальных активов, находящихся в собственности муниципальных районов</t>
  </si>
  <si>
    <t>1 14 06013 05 0000 430</t>
  </si>
  <si>
    <t>1 14 06013 10 0000 430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</si>
  <si>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</si>
  <si>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</si>
  <si>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  взыскания,    налагаемые    в возмещение   ущерба,   причиненного    в результате  незаконного  или  нецелевого  использования бюджетных средств (в части бюджетов муниципальных районов)</t>
  </si>
  <si>
    <t>2 02 02088 05 0004 151</t>
  </si>
  <si>
    <t>2 02 02089 05 0004 151</t>
  </si>
  <si>
    <t>2 02 03026 05 0000 151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</si>
  <si>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</si>
  <si>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2 02 03070 05 0000 151</t>
  </si>
  <si>
    <t>2 02 03119 05 0000 151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</si>
  <si>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</si>
  <si>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</si>
  <si>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2 02 02008 05 0000 151</t>
  </si>
  <si>
    <t>Субсидии бюджетам муниципальных районов на обеспечение жильем молодых семей</t>
  </si>
  <si>
    <t>2 02 02215 05 0000 151</t>
  </si>
  <si>
    <t>2 02 03021 05 0000 151</t>
  </si>
  <si>
    <t>Субвенции бюджетам муниципальных районов на  ежемесячное денежное вознаграждение за классное руководство</t>
  </si>
  <si>
    <t>2 02 03029 05 0000 151</t>
  </si>
  <si>
    <t>2 02 03999 05 0000 151</t>
  </si>
  <si>
    <t>Финансовое  управление администрации муниципального района "Княжпогостский"</t>
  </si>
  <si>
    <t>2 02 01001 05 0000 151</t>
  </si>
  <si>
    <t>Дотации бюджетам муниципальных районов на выравнивание  бюджетной обеспеченности</t>
  </si>
  <si>
    <t>2 02 01003 05 0000 151</t>
  </si>
  <si>
    <t>Дотации бюджетам муниципальных районов на поддержку мер по обеспечению сбалансированности бюджетов</t>
  </si>
  <si>
    <t>2 02 01009 05 0000 151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</si>
  <si>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</si>
  <si>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2 02 02077 05 0000 151</t>
  </si>
  <si>
    <t>2 02 03003 05 0000 151</t>
  </si>
  <si>
    <t>Субвенции бюджетам муниципальных районов на государственную регистрацию актов гражданского состояния</t>
  </si>
  <si>
    <t>2 02 03015 05 0000 151</t>
  </si>
  <si>
    <t>2 08 05000 05 0000 180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</si>
  <si>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</si>
  <si>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2 18 05010 05 0000 151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</si>
  <si>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</si>
  <si>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Выполнение других обязательств государства</t>
  </si>
  <si>
    <t>Руководство и управление в сфере установленных функций органов государственной власти Республики Коми, государственных органов Республики Коми, образованных Главой Республики Коми или Правительством Республики Коми (центральный аппарат)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</si>
  <si>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</si>
  <si>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Сумма</t>
  </si>
  <si>
    <t>Функционирование многофункционального центра</t>
  </si>
  <si>
    <t>Функционирование информационно-маркетингового центра малого и среднего предпринимательства</t>
  </si>
  <si>
    <t>Предоставление доступа к сети Интернет</t>
  </si>
  <si>
    <t>Обеспечение безопасного участия детей в дорожном движении</t>
  </si>
  <si>
    <t>бюджетам поселений на реализацию  малых проектов в сфере благоустройства</t>
  </si>
  <si>
    <t xml:space="preserve">органов местного самоуправления  муниципального района "Княжпогостский" </t>
  </si>
  <si>
    <t>к  решению Совета</t>
  </si>
  <si>
    <t>бюджета муниципального района "Княжпогостский" на 2016 год</t>
  </si>
  <si>
    <t>Управление образования администрации муниципального района "Княжпогостский"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</si>
  <si>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</si>
  <si>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</si>
  <si>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</si>
  <si>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</si>
  <si>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</si>
  <si>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</si>
  <si>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</si>
  <si>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</si>
  <si>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</si>
  <si>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</si>
  <si>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муниципальных районов (за исключением земельных участков)</t>
  </si>
  <si>
    <t>ПЛАТЕЖИ ПРИ ПОЛЬЗОВАНИИ ПРИРОДНЫМИ РЕСУРСАМИ</t>
  </si>
  <si>
    <t>Прочие доходы от компенсации затрат бюджетов муниципальных районов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</si>
  <si>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</si>
  <si>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</si>
  <si>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</si>
  <si>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</si>
  <si>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</si>
  <si>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</si>
  <si>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</si>
  <si>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</si>
  <si>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</si>
  <si>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нарушение законодательства в области охраны окружающей среды</t>
  </si>
  <si>
    <t>Прочие поступления от денежных взысканий (штрафов) и иных сумм в возмещение ущерба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</si>
  <si>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</si>
  <si>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</si>
  <si>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</si>
  <si>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</si>
  <si>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</si>
  <si>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</si>
  <si>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Субвенции бюджетам субъектов Российской Федерации и муниципальных образований</t>
  </si>
  <si>
    <t>Субвенции бюджетам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</si>
  <si>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</si>
  <si>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</si>
  <si>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модернизацию региональных систем общего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</si>
  <si>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</si>
  <si>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</si>
  <si>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субъектов Российской Федерации на проведение Всероссийской сельскохозяйственной переписи в 2016 году</t>
  </si>
  <si>
    <t>1 08 07150 01 0000 110</t>
  </si>
  <si>
    <t>1 11 05013 13 0000 120</t>
  </si>
  <si>
    <t>1 14 06013 13 0000 430</t>
  </si>
  <si>
    <t>2 02 03078 05 0000 151</t>
  </si>
  <si>
    <t>1 18 05000 05 0000 180</t>
  </si>
  <si>
    <t>Субсидии бюджетам муниципальных районов на  софинансирование капитальных вложений в объекты муниципальной собственности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</si>
  <si>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</si>
  <si>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 xml:space="preserve">Ведомственная структура расходов бюджета муниципального района "Княжпогостский" на 2016 год </t>
  </si>
  <si>
    <t>Мин</t>
  </si>
  <si>
    <t>КОНТРОЛЬНО-СЧЕТНАЯ ПАЛАТА КНЯЖПОГОСТСКОГО РАЙОНА</t>
  </si>
  <si>
    <t>99 9 00 00300</t>
  </si>
  <si>
    <t>99 9 00 82040</t>
  </si>
  <si>
    <t>АДМИНИСТРАЦИЯ МУНИЦИПАЛЬНОГО РАЙОНА "КНЯЖПОГОСТСКИЙ"</t>
  </si>
  <si>
    <t>Субсидирование (грант) начинающих субъектов малого и среднего предпринимательства на создание собственного бизнеса в приоритетных отраслях малого и среднего предпринимательства</t>
  </si>
  <si>
    <t>01 1 2А 00000</t>
  </si>
  <si>
    <t>Реализация малого проекта в сфере социального предпринимательства</t>
  </si>
  <si>
    <t>01 1 2Д 00000</t>
  </si>
  <si>
    <t>Субсидирование (грант) субъектов малого и среднего предпринимательства на модернизацию собственного бизнеса в приоритетных отраслях малого и среднего предпринимательства</t>
  </si>
  <si>
    <t>01 1 2Е 00000</t>
  </si>
  <si>
    <t>Субсидирование на реализацию малых проектов в сфере сельского хозяйства для создания убойных пунктов и площадок</t>
  </si>
  <si>
    <t>01 3 1Е 00000</t>
  </si>
  <si>
    <t>Субвенции на возмещение убытков, возникающих в результате государственного регулирования цен на топливо твёрдое, реализуемое гражданам и используемое для нужд отопления</t>
  </si>
  <si>
    <t>01 5 1В 73060</t>
  </si>
  <si>
    <t>"Содержание автомобильных дорог общего пользования местного значения"</t>
  </si>
  <si>
    <t>02 1 1А 00000</t>
  </si>
  <si>
    <t>Содержание автомобильных дорог общего пользования местного значения за счет средств РБ</t>
  </si>
  <si>
    <t>02 1 1А 72220</t>
  </si>
  <si>
    <t>Капитальный ремонт и ремонт автомобильных дорого общего пользования местного значения</t>
  </si>
  <si>
    <t>02 1 1Б 00000</t>
  </si>
  <si>
    <t>02 1 1В 00000</t>
  </si>
  <si>
    <t>Оборудование и содержание ледовых переправ за счет средств РБ</t>
  </si>
  <si>
    <t>02 1 1В 72210</t>
  </si>
  <si>
    <t>Обеспечение мероприятий по капитальному ремонту МКД</t>
  </si>
  <si>
    <t>Организация, проведение официальных физкультурно-оздоровительных спортивных мероприятий для населения, в том числе для лиц с ограниченными возможностями</t>
  </si>
  <si>
    <t>06 2 2Г 00000</t>
  </si>
  <si>
    <t>06 3 3Б 00000</t>
  </si>
  <si>
    <t>Введение новых рубрик, вкладок, баннеров</t>
  </si>
  <si>
    <t>07 1 1А 00000</t>
  </si>
  <si>
    <t>Организация размещений информационных материалов</t>
  </si>
  <si>
    <t>07 1 1Б 00000</t>
  </si>
  <si>
    <t>Обеспечение организационных, разъяснительных правовых и иных мер</t>
  </si>
  <si>
    <t>07 2 2А 00000</t>
  </si>
  <si>
    <t>07 2 2Б 00000</t>
  </si>
  <si>
    <t>Организация обучения лиц,замещающих муниципальные должности и лиц включенных в кадровый резерв управленческих кадров</t>
  </si>
  <si>
    <t>07 3 3А 00000</t>
  </si>
  <si>
    <t>07 7 7А 00000</t>
  </si>
  <si>
    <t>Субвенция на осуществление переданных государственных полномочий Республики Коми по отлову и содержанию безнадзорных животных (средства РБ)</t>
  </si>
  <si>
    <t>08 3 3Б 73120</t>
  </si>
  <si>
    <t>Повышение антитеррористической защищенности административных зданий</t>
  </si>
  <si>
    <t>08 3 3В 00000</t>
  </si>
  <si>
    <t>Антитеррористическая пропаганда</t>
  </si>
  <si>
    <t>08 3 3Г 00000</t>
  </si>
  <si>
    <t>09 1 1А 00000</t>
  </si>
  <si>
    <t>09 1 1Б 00000</t>
  </si>
  <si>
    <t>09 1 1В 00000</t>
  </si>
  <si>
    <t>Оформление ветеранам подписки на периодические печатные издания</t>
  </si>
  <si>
    <t>09 1 1Г 00000</t>
  </si>
  <si>
    <t>Оказание помощи ветеранам и пожилым людям</t>
  </si>
  <si>
    <t>09 2 2А 00000</t>
  </si>
  <si>
    <t>Адаптация государственных учреждений сферы культуры путем ремонта, дооборудования техническими средствами адаптации</t>
  </si>
  <si>
    <t>09 3 3А 00000</t>
  </si>
  <si>
    <t>Расходы в целях обеспечения выполнения функций органов местного самоуправления (руководитель администрации)</t>
  </si>
  <si>
    <t>99 9 00 00200</t>
  </si>
  <si>
    <t>99 9 00 51200</t>
  </si>
  <si>
    <t>Субвенции на осуществление полномочий Российской Федерации по подготовке и проведению Всероссийской сельскохозяйственной переписи 2016 года</t>
  </si>
  <si>
    <t>99 9 00 53910</t>
  </si>
  <si>
    <t>99 9 00 73070</t>
  </si>
  <si>
    <t>99 9 00 73080</t>
  </si>
  <si>
    <t>99 9 00 92710</t>
  </si>
  <si>
    <t>99 9 00 92920</t>
  </si>
  <si>
    <t>01 2 3Г 00000</t>
  </si>
  <si>
    <t>05 1 1В 00000</t>
  </si>
  <si>
    <t>Комплектование книжных и документных фондов</t>
  </si>
  <si>
    <t>05 2 2А 00000</t>
  </si>
  <si>
    <t>Межбюджетные трансферты на комплектование книжных фондов библиотек муниципальных образований за счет средств, поступающих из федерального бюджета</t>
  </si>
  <si>
    <t>05 2 2А 51440</t>
  </si>
  <si>
    <t>05 2 2А 72450</t>
  </si>
  <si>
    <t>Подписка на периодические издания</t>
  </si>
  <si>
    <t>05 2 2Б 00000</t>
  </si>
  <si>
    <t>05 2 2В 00000</t>
  </si>
  <si>
    <t>05 2 2Д 00000</t>
  </si>
  <si>
    <t>05 3 3А 00000</t>
  </si>
  <si>
    <t>05 3 3Б 00000</t>
  </si>
  <si>
    <t>05 4 4А 00000</t>
  </si>
  <si>
    <t>05 4 4Б 00000</t>
  </si>
  <si>
    <t>05 4 4В 00000</t>
  </si>
  <si>
    <t>Предоставление субсидий на укрепление материально-технической базы муниципальных учреждений сферы культуры</t>
  </si>
  <si>
    <t>05 4 4В 72150</t>
  </si>
  <si>
    <t>05 4 4Г 00000</t>
  </si>
  <si>
    <t>05 4 4И 00000</t>
  </si>
  <si>
    <t>05 5 5А 00000</t>
  </si>
  <si>
    <t>05 6 6А 00000</t>
  </si>
  <si>
    <t>УПРАВЛЕНИЕ МУНИЦИПАЛЬНЫМ ИМУЩЕСТВОМ, ЗЕМЛЯМИ И ПРИРОДНЫМИ РЕСУРСАМИ АДМИНИСТРАЦИИ МР "КНЯЖПОГОСТСКИЙ"</t>
  </si>
  <si>
    <t>Формирование и проведение государственного кадастрового учета земельных участков под многоквартирными домами и муниципальными объектами, паспортизация муниципальных объектов, определение рыночной стоимости объектов недвижимости</t>
  </si>
  <si>
    <t>03 1 1В 00000</t>
  </si>
  <si>
    <t>03 1 1Г 00000</t>
  </si>
  <si>
    <t>Субвенция на обеспечение жильем отдельных категорий граждан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</si>
  <si>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03 1 1Д 51350</t>
  </si>
  <si>
    <t>03 2 2В 00000</t>
  </si>
  <si>
    <t>Руководство и управление в сфере реализации подпрограммы</t>
  </si>
  <si>
    <t>07 4 4Д 00000</t>
  </si>
  <si>
    <t>УПРАВЛЕНИЕ ОБРАЗОВАНИЯ АДМНИСТРАЦИИ МУНИЦИПАЛЬНОГО РАЙОНА "КНЯЖПОГОСТСКИЙ"</t>
  </si>
  <si>
    <t>04 1 1А 00000</t>
  </si>
  <si>
    <t>04 1 1А 73010</t>
  </si>
  <si>
    <t>04 1 1В 73020</t>
  </si>
  <si>
    <t>04 1 1Г 00000</t>
  </si>
  <si>
    <t>04 1 1Д 00000</t>
  </si>
  <si>
    <t>04 1 1Е 00000</t>
  </si>
  <si>
    <t>04 1 1И 00000</t>
  </si>
  <si>
    <t>04 1 1К 00000</t>
  </si>
  <si>
    <t>04 1 1М 00000</t>
  </si>
  <si>
    <t>Иные межбюджетные трансферты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</si>
  <si>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>04 2 2А 00000</t>
  </si>
  <si>
    <t>04 2 2А 73010</t>
  </si>
  <si>
    <t>04 2 2Б 73020</t>
  </si>
  <si>
    <t>04 2 2В 00000</t>
  </si>
  <si>
    <t>04 2 2Г 00000</t>
  </si>
  <si>
    <t>04 2 2Д 00000</t>
  </si>
  <si>
    <t>04 2 2Е 00000</t>
  </si>
  <si>
    <t>04 2 2К 00000</t>
  </si>
  <si>
    <t>04 2 2Л 00000</t>
  </si>
  <si>
    <t>04 2 2М 00000</t>
  </si>
  <si>
    <t>04 3 3Б 00000</t>
  </si>
  <si>
    <t>04 3 3Д 00000</t>
  </si>
  <si>
    <t>04 3 3Ж 00000</t>
  </si>
  <si>
    <t>Реализация муниципальной программы "Обеспечение жильем молодых семей на территории МР "Княжпогостский"</t>
  </si>
  <si>
    <t>04 3 3К 00000</t>
  </si>
  <si>
    <t>04 3 3Л 00000</t>
  </si>
  <si>
    <t>04 3 3Н 00000</t>
  </si>
  <si>
    <t>04 4 4А 00000</t>
  </si>
  <si>
    <t>04 4 4Б 00000</t>
  </si>
  <si>
    <t>04 5 5Б 00000</t>
  </si>
  <si>
    <t>04 5 5Е 00000</t>
  </si>
  <si>
    <t>Расходы в целях обеспечения выполнения функций органа местного самоуправления</t>
  </si>
  <si>
    <t>04 6 6А 00000</t>
  </si>
  <si>
    <t>Субвенция на осуществление государственного полномочия РК по выплате ежемесячной денежной компенсацмм на оплату жилого помещения и коммунальных услуг, компенсация твердого топлива, приобретаемого в пределах норм</t>
  </si>
  <si>
    <t>08 1 1Б 73190</t>
  </si>
  <si>
    <t>99 9 00 73040</t>
  </si>
  <si>
    <t>ФИНАНСОВОЕ УПРАВЛЕНИЕ АДМИНИСТРАЦИИ МУНИЦИПАЛЬНОГО РАЙОНА "КНЯЖПОГОСТСКИЙ"</t>
  </si>
  <si>
    <t>Реализация малых проектов в сфере занятости населения</t>
  </si>
  <si>
    <t>01 6 1Б 00000</t>
  </si>
  <si>
    <t>Капитальный ремонт и ремонт улиц и проездов к дворовым территориям многоквартирным домов, ремонт автомобильных дорог общего пользования местного значения</t>
  </si>
  <si>
    <t>02 1 1Г 00000</t>
  </si>
  <si>
    <t>Газификация населённых пунктов</t>
  </si>
  <si>
    <t>03 2 2А 00000</t>
  </si>
  <si>
    <t>03 2 2Г 00000</t>
  </si>
  <si>
    <t>Разработка и корректировка документов территориального планирования</t>
  </si>
  <si>
    <t>03 3 3А 00000</t>
  </si>
  <si>
    <t>07 5 5А 73110</t>
  </si>
  <si>
    <t>07 5 5Д 00000</t>
  </si>
  <si>
    <t>Руководство и управление в сфере финансов</t>
  </si>
  <si>
    <t>07 5 5Е 00000</t>
  </si>
  <si>
    <t>08 2 2В 00000</t>
  </si>
  <si>
    <t>Обустройство технических средств организации дорожного движения</t>
  </si>
  <si>
    <t>08 2 2Г 00000</t>
  </si>
  <si>
    <t>99 9 00 51180</t>
  </si>
  <si>
    <t>Осуществление полномочий Российской Федерации по государственной регистрации актов гражданского состояния</t>
  </si>
  <si>
    <t>99 9 00 59300</t>
  </si>
  <si>
    <t>Субвенции на осуществление переданных государственных полномочий по расчету и предоставлению субвенции бюджетам поселений,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</t>
  </si>
  <si>
    <t>99 9 00 73090</t>
  </si>
  <si>
    <t>Субвенции на осуществление переданных государственных полномочий по расчету и предоставлению субвенции бюджетам поселений, на осуществление полномочий по первичному воинскому учету на территориях, где отсутсвуют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отсутсвуют военные комиссариаты"</t>
  </si>
  <si>
    <t>99 9 00 73100</t>
  </si>
  <si>
    <t>99 9 00 73150</t>
  </si>
  <si>
    <t>99 9 00 73160</t>
  </si>
  <si>
    <t>Приложение № 5</t>
  </si>
  <si>
    <t>"Развитие экономики в Княжпогостском районе"</t>
  </si>
  <si>
    <t>01 0 00 00000</t>
  </si>
  <si>
    <t>Развитие малого и среднего предпринимательства в Княжпогостском районе</t>
  </si>
  <si>
    <t>01 1 00 00000</t>
  </si>
  <si>
    <t>«Развитие въездного и внутреннего туризма на территории муниципального района «Княжпогостский»</t>
  </si>
  <si>
    <t>01 2 00 00000</t>
  </si>
  <si>
    <t>Развитие сельского хозяйства и переработки сельскохозяйственной продукции на территории муниципального района «Княжпогостский»</t>
  </si>
  <si>
    <t>01 3 00 00000</t>
  </si>
  <si>
    <t>«Развитие лесного хозяйства на территории муниципального района «Княжпогостский»</t>
  </si>
  <si>
    <t>01 5 00 00000</t>
  </si>
  <si>
    <t>Содействие занятости населения муниципального района "Княжпогостский"</t>
  </si>
  <si>
    <t>01 6 00 00000</t>
  </si>
  <si>
    <t>02 0 00 00000</t>
  </si>
  <si>
    <t>Попрограмма "Развитие транспортной инфраструктуры и транспортного обслуживания населения  и экономики МР "Княжпогостский"</t>
  </si>
  <si>
    <t>02 1 00 00000</t>
  </si>
  <si>
    <t>03 0 00 00000</t>
  </si>
  <si>
    <t>Подпрограмма "Создание условий для обеспечения населения доступным и комфортным жильем"</t>
  </si>
  <si>
    <t>03 1 00 00000</t>
  </si>
  <si>
    <t>03 2 00 00000</t>
  </si>
  <si>
    <t>Градостроительная деятельность</t>
  </si>
  <si>
    <t>03 3 00 00000</t>
  </si>
  <si>
    <t>04 0 00 00000</t>
  </si>
  <si>
    <t>04 1 00 00000</t>
  </si>
  <si>
    <t>04 2 00 00000</t>
  </si>
  <si>
    <t>04 3 00 00000</t>
  </si>
  <si>
    <t>04 4 00 00000</t>
  </si>
  <si>
    <t>Подпрограмма "Допризывная подготовка граждан Российской Федерации в Княжпогостском районе"</t>
  </si>
  <si>
    <t>04 5 00 00000</t>
  </si>
  <si>
    <t>Подпрограмма "Обеспечение условий для реализации муниципальной программы"</t>
  </si>
  <si>
    <t>04 6 00 00000</t>
  </si>
  <si>
    <t>Муниципальная программа "Развитие отрасли "Культура в Княжпогостском районе"</t>
  </si>
  <si>
    <t>05 0 00 00000</t>
  </si>
  <si>
    <t>05 1 00 00000</t>
  </si>
  <si>
    <t>05 2 00 00000</t>
  </si>
  <si>
    <t>05 3 00 00000</t>
  </si>
  <si>
    <t>05 4 00 00000</t>
  </si>
  <si>
    <t>05 5 00 00000</t>
  </si>
  <si>
    <t>05 6 00 00000</t>
  </si>
  <si>
    <t>Муниципальная программа "Развитие отрасли "Физическая культура и спорт" в "Княжпогостском районе"</t>
  </si>
  <si>
    <t>06 0 00 00000</t>
  </si>
  <si>
    <t>06 2 00 00000</t>
  </si>
  <si>
    <t>06 3 00 00000</t>
  </si>
  <si>
    <t>Муниципальная программа "Развитие муниципального управления в муниципальном районе "Княжпогостский"</t>
  </si>
  <si>
    <t>07 0 00 00000</t>
  </si>
  <si>
    <t>Подпрограмма - Развитие системы открытого муниципалитета в ОМС</t>
  </si>
  <si>
    <t>07 1 00 00000</t>
  </si>
  <si>
    <t>Подпрограмма - Оптимизация деятельности органов местного самоуправления МР</t>
  </si>
  <si>
    <t>07 2 00 00000</t>
  </si>
  <si>
    <t>Подпрограмма - Развитие кадрового потенциала системы муниципального управления</t>
  </si>
  <si>
    <t>07 3 00 00000</t>
  </si>
  <si>
    <t>Управление муниципальным имуществом муниципального района "Княжпогостский"</t>
  </si>
  <si>
    <t>07 4 00 00000</t>
  </si>
  <si>
    <t>Подпрограмма "Управление муниципальнымы финансами"</t>
  </si>
  <si>
    <t>07 5 00 00000</t>
  </si>
  <si>
    <t>Обеспечение реализации муниципальной программы</t>
  </si>
  <si>
    <t>07 7 00 00000</t>
  </si>
  <si>
    <t>08 0 00 00000</t>
  </si>
  <si>
    <t>08 1 00 00000</t>
  </si>
  <si>
    <t>08 2 00 00000</t>
  </si>
  <si>
    <t>08 3 00 00000</t>
  </si>
  <si>
    <t>09 0 00 00000</t>
  </si>
  <si>
    <t>Поддержка ветеранов, незащищенных слоёв населения, районных и общественных организаций ветеранов и инвалидов по Княжпогостскому району</t>
  </si>
  <si>
    <t>09 1 00 00000</t>
  </si>
  <si>
    <t>Забота о старшем поколении в Княжпогостском районе</t>
  </si>
  <si>
    <t>09 2 00 00000</t>
  </si>
  <si>
    <t>Доступность социальных объектов</t>
  </si>
  <si>
    <t>09 3 00 00000</t>
  </si>
  <si>
    <t>99 9 00 00000</t>
  </si>
  <si>
    <t>Приложение №13</t>
  </si>
  <si>
    <t>Приложение №7</t>
  </si>
  <si>
    <t>Приложение № 9</t>
  </si>
  <si>
    <t xml:space="preserve"> (тыс. руб.)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</si>
  <si>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3,4 статьи 3, статьями 4,6,7 и 8 закона РК"Об админ. ответст. в РК"</t>
  </si>
  <si>
    <t>Выполнение муниципального задания (ЦХТО)</t>
  </si>
  <si>
    <t>Выполнение муниципального задания (ДЮСШ)</t>
  </si>
  <si>
    <t>Субвенции на осуществление переданных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муниц. специализированного муниципального жилищного фонда, предоставляемыми по договорам найма специализированных жилых помещений, и по обеспечению жильём отдельных категорий граждан, у становленных ФЗ от 12.01.95 г №5-ФЗ "О ветеранах" и от 24.11.95 г №181-ФЗ "О соц. защите инвалидов в РФ"</t>
  </si>
  <si>
    <t>04 2 2Ж 00000</t>
  </si>
  <si>
    <t>04 2 2О 74010</t>
  </si>
  <si>
    <t>ОТДЕЛ КУЛЬТУРЫ И СПОРТА АДМИНИСТРАЦИИ МУНИЦИПАЛЬНОГО РАЙОНА "КНЯЖПОГОСТСКИЙ"</t>
  </si>
  <si>
    <t>Осуществление государственных полномочий РК по расчету и предоставлению субвенций бюджетам поселений на осущ гос полномочия РК по определению перечня долж лиц органов самоуправления, уполномоченных составлять протоколы об админ правонарушениях, предусмотренных частями 3,4 статьи 3,статьями 6,7 и 8 Закона РК "Об административной ответственности в РК"</t>
  </si>
  <si>
    <t>1 08 07174 01 0000 110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</si>
  <si>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</si>
  <si>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Прочие поступления в бюджеты муниципальных районов (перечисления из бюджетов муниципальных районов) по урегулированию расчетов между бюджетами бюджетной системы Российской Федерации по распределенным доходам</t>
  </si>
  <si>
    <t>(тыс. руб.)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</si>
  <si>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</si>
  <si>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1 00 00 000 00 0000 000</t>
  </si>
  <si>
    <t>1 01 00 000 00 0000 000</t>
  </si>
  <si>
    <t>1 01 02 000 01 0000 110</t>
  </si>
  <si>
    <t>1 01 02 010 01 0000 110</t>
  </si>
  <si>
    <t>1 01 02 020 01 0000 110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</si>
  <si>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</si>
  <si>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1 01 02 030 01 0000 110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</si>
  <si>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</si>
  <si>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1 03 00 000 00 0000 000</t>
  </si>
  <si>
    <t>1 03 02 000 01 0000 110</t>
  </si>
  <si>
    <t>1 03 02 230 01 0000 110</t>
  </si>
  <si>
    <t>1 03 02 240 01 0000 110</t>
  </si>
  <si>
    <t>1 03 02 250 01 0000 110</t>
  </si>
  <si>
    <t>1 05 00 000 00 0000 000</t>
  </si>
  <si>
    <t>НАЛОГИ НА СОВОКУПНЫЙ ДОХОД</t>
  </si>
  <si>
    <t>1 05 01 000 00 0000 110</t>
  </si>
  <si>
    <t>1 05 01 010 01 0000 110</t>
  </si>
  <si>
    <t>1 05 01 011 01 0000 110</t>
  </si>
  <si>
    <t>1 05 01 020 01 0000 110</t>
  </si>
  <si>
    <t>1 05 01 021 01 0000 110</t>
  </si>
  <si>
    <t>1 05 02 000 02 0000 110</t>
  </si>
  <si>
    <t>1 05 02 010 02 0000 110</t>
  </si>
  <si>
    <t>1 05 04 000 02 0000 110</t>
  </si>
  <si>
    <t>1 05 04 020 02 0000 110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</si>
  <si>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</si>
  <si>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1 08 00 000 00 0000 000</t>
  </si>
  <si>
    <t>1 08 03 000 01 0000 110</t>
  </si>
  <si>
    <t>1 08 03 010 01 0000 110</t>
  </si>
  <si>
    <t>1 11 00 000 00 0000 000</t>
  </si>
  <si>
    <t>1 11 05 013 13 0000 120</t>
  </si>
  <si>
    <t>1 11 05 000 00 0000 120</t>
  </si>
  <si>
    <t>1 11 05 010 00 0000 120</t>
  </si>
  <si>
    <t>1 11 05 013 05 0000 120</t>
  </si>
  <si>
    <t>1 11 05 013 10 0000 120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</si>
  <si>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</si>
  <si>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1 11 05 070 00 0000 120</t>
  </si>
  <si>
    <t>1 11 05 075 05 0000 120</t>
  </si>
  <si>
    <t>1 11 09 000 00 0000 120</t>
  </si>
  <si>
    <t>1 11 09 040 00 0000 120</t>
  </si>
  <si>
    <t>1 11 09 045 05 0000 120</t>
  </si>
  <si>
    <t>1 12 00 000 00 0000 000</t>
  </si>
  <si>
    <t>1 12 01 000 01 0000 120</t>
  </si>
  <si>
    <t>1 12 01 010 01 0000 120</t>
  </si>
  <si>
    <t>1 12 01 030 01 0000 120</t>
  </si>
  <si>
    <t>1 12 01 040 01 0000 120</t>
  </si>
  <si>
    <t>1 14 00 000 00 0000 000</t>
  </si>
  <si>
    <t>1 14 02 000 00 0000 000</t>
  </si>
  <si>
    <t>1 14 02 050 05 0000 410</t>
  </si>
  <si>
    <t>1 14 02 053 05 0000 410</t>
  </si>
  <si>
    <t>1 14 03 000 00 0000 440</t>
  </si>
  <si>
    <t>Средства от распоряжения и реализации конфискованного и иного имущества, обращенного в доход государства (в части реализации материальных запасов по указанному имуществу)</t>
  </si>
  <si>
    <t>1 14 03 050 05 0000 410</t>
  </si>
  <si>
    <t>1 14 06 000 00 0000 430</t>
  </si>
  <si>
    <t>1 14 06 010 00 0000 430</t>
  </si>
  <si>
    <t>1 14 06 013 05 0000 430</t>
  </si>
  <si>
    <t>1 14 06 013 10 0000 430</t>
  </si>
  <si>
    <t>1 14 06 013 13 0000 430</t>
  </si>
  <si>
    <t>1 16 00 000 00 0000 000</t>
  </si>
  <si>
    <t>ШТРАФЫ, САНКЦИИ, ВОЗМЕЩЕНИЕ УЩЕРБА</t>
  </si>
  <si>
    <t>1 16 03 000 00 0000 140</t>
  </si>
  <si>
    <t>1 16 03 010 01 0000 140</t>
  </si>
  <si>
    <t>1 16 03 030 01 0000 140</t>
  </si>
  <si>
    <t>1 16 08 000 01 0000 140</t>
  </si>
  <si>
    <t>1 16 08 010 01 0000 140</t>
  </si>
  <si>
    <t>1 16 25 000 00 0000 140</t>
  </si>
  <si>
    <t>1 16 25 030 01 0000 140</t>
  </si>
  <si>
    <t>1 16 25 050 01 0000 140</t>
  </si>
  <si>
    <t>1 16 28 000 01 0000 140</t>
  </si>
  <si>
    <t>1 16 43 000 01 0000 140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</si>
  <si>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</si>
  <si>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1 16 90 000 00 0000 140</t>
  </si>
  <si>
    <t>1 16 90 050 05 0000 140</t>
  </si>
  <si>
    <t>2 00 00 000 00 0000 000</t>
  </si>
  <si>
    <t>БЕЗВОЗМЕЗДНЫЕ ПОСТУПЛЕНИЯ</t>
  </si>
  <si>
    <t>2 02 00 000 00 0000 000</t>
  </si>
  <si>
    <t>2 02 01 000 00 0000 151</t>
  </si>
  <si>
    <t>2 02 01 001 00 0000 151</t>
  </si>
  <si>
    <t>2 02 01 001 05 0000 151</t>
  </si>
  <si>
    <t>2 02 01 003 00 0000 151</t>
  </si>
  <si>
    <t>2 02 01 003 05 0000 151</t>
  </si>
  <si>
    <t>2 02 02 000 00 0000 151</t>
  </si>
  <si>
    <t>2 02 02 999 00 0000 151</t>
  </si>
  <si>
    <t>2 02 02 999 05 0000 151</t>
  </si>
  <si>
    <t>Субсидии на оборудование и содержание ледовых переправ и зимних автомобильных дорог общего пользования местного значения, за счет средств республиканского бюджета</t>
  </si>
  <si>
    <t>Субсидии на содержание автомобильных дорог общего пользования местного значения, за счет средств республиканского бюджета</t>
  </si>
  <si>
    <t>Субсидии на комплектование документальных книжных фондов</t>
  </si>
  <si>
    <t>2 02 03 000 00 0000 151</t>
  </si>
  <si>
    <t>2 02 03 003 00 0000 151</t>
  </si>
  <si>
    <t>2 02 03 003 05 0000 151</t>
  </si>
  <si>
    <t>2 02 03 007 00 0000 151</t>
  </si>
  <si>
    <t>2 02 03 007 05 0000 151</t>
  </si>
  <si>
    <t>2 02 03 015 00 0000 151</t>
  </si>
  <si>
    <t>2 02 03 015 05 0000 151</t>
  </si>
  <si>
    <t>2 02 03 024 00 0000 151</t>
  </si>
  <si>
    <t>Субвенции на реализацию ЗРК "О наделении органов МСУ в РК отдельными гос. полномочиями в области гос. поддержки граждан РФ, имеющих право на получение жилищных субсидий на приобретение или строительство жилья за счет средств республиканского бюджета</t>
  </si>
  <si>
    <t>Субвенции на осуществление переданных государственных полномочий по расчет у и предоставлению субвенций бюджетам поселений на осуществление полномочий на государственную регистрацию актов гражданского состояния на территории РК, где отсутствуют органы записи актов гражданского состояния, в соответствии ЗРК от 23 декабря 2008 года N 143-РЗ</t>
  </si>
  <si>
    <t>Субвенции на осуществление переданных государственных полномочий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комиссариаты, в соответствии с ЗРК от 24 ноября 2008 года № 137-РЗ</t>
  </si>
  <si>
    <t>Субвенция на осуществление переданных гос. полномочий по возмещению убытков, возникающих в результате гос. регулирования цен на топливо твердое, реализуемое гражданам и используемое для нужд отопления</t>
  </si>
  <si>
    <t>Субвенция на возмещение убытков, возникающих в результате гос. регулирования цен на топливо твердое, реализуемое гражданам и используемое для нужд отопления</t>
  </si>
  <si>
    <t>Субвенции бюджетам муниципальных районов на осуществление переданных государственных полномочий по определению перечня должностных лиц местного самоуправления,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</si>
  <si>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на осуществление переданных государственных полномочий Республики Коми по отлову и содержанию безнадзорных животных</t>
  </si>
  <si>
    <t>Субвенции на осуществление государственного полномочия Республики Коми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</si>
  <si>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2 02 03 029 00 0000 151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</si>
  <si>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</si>
  <si>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2 02 03 029 05 0000 151</t>
  </si>
  <si>
    <t>2 02 03 070 00 0000 151</t>
  </si>
  <si>
    <t>Субвенции бюджетам на 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</si>
  <si>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</si>
  <si>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2 02 03 119 00 0000 151</t>
  </si>
  <si>
    <t>2 02 03 119 05 0000 151</t>
  </si>
  <si>
    <t>2 02 03 121 00 0000 151</t>
  </si>
  <si>
    <t>2 02 03 999 00 0000 151</t>
  </si>
  <si>
    <t>2 02 03 999 05 0000 151</t>
  </si>
  <si>
    <t>Субвенции на реализацию муниципальными учреждениями в Республике Коми основных общеобразовательных программ за счет средств республиканского бюджета</t>
  </si>
  <si>
    <t>Субвенции на осуществление полномочий по выплате ежемесячной денежной компенсации на оплату жилого помещения педагогам</t>
  </si>
  <si>
    <t>2 02 04 000 00 0000 151</t>
  </si>
  <si>
    <t>2 02 04 014 00 0000 151</t>
  </si>
  <si>
    <t>2 02 04 014 05 0000 151</t>
  </si>
  <si>
    <t>2 02 04 025 00 0000 151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</si>
  <si>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</si>
  <si>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2 02 04 025 05 0000 151</t>
  </si>
  <si>
    <t>2 02 04 999 00 0000 151</t>
  </si>
  <si>
    <t>2 02 04 999 05 0000 151</t>
  </si>
  <si>
    <t>Межбюджетные трансферты на мероприятия по организации питания обучающихся 1-4 классов в муниципальных образовательных учреждениях Республики Коми</t>
  </si>
  <si>
    <t>ИТОГО ДОХОДОВ</t>
  </si>
  <si>
    <t>Отдел культуры и спорта администрации муниципального района "Княжпогостский"</t>
  </si>
  <si>
    <t xml:space="preserve">к решению Совета муниципального </t>
  </si>
  <si>
    <t>района  "Княжпогостский"</t>
  </si>
  <si>
    <t>2 02 03 121 05 0000 151</t>
  </si>
  <si>
    <t>Субвенции бюджетам муниципальных районов на проведение Всероссийской сельскохозяйственной переписи в 2016 году</t>
  </si>
  <si>
    <t>2 02 03121 05 0000 151</t>
  </si>
  <si>
    <t>Дотации бюджетам муниципальных районов на выравнивание уровня бюджетной обеспеченности из РФФП муниципальных районов</t>
  </si>
  <si>
    <t>Дотации бюджету муниципального района на поддержку мер по  обеспечению сбалансированности  бюджетов</t>
  </si>
  <si>
    <t>2 02 02 088 00 0000 151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</si>
  <si>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</si>
  <si>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2 02 02 088 05 0000 151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</si>
  <si>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</si>
  <si>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2 02 02 088 05 0002 151</t>
  </si>
  <si>
    <t>2 02 02 089 00 0000 151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</si>
  <si>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</si>
  <si>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2 02 02 089 05 0000 151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</si>
  <si>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</si>
  <si>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2 02 02 089 05 0002 151</t>
  </si>
  <si>
    <t>2 02 03 024 05 0000 151</t>
  </si>
  <si>
    <t>Субвенции на реализацию гос.полномочий по расчету и предоставлению дотаций на выравнивание уровня бюджетной обеспеченности поселений в Республике Коми</t>
  </si>
  <si>
    <t>2 02 03 070 05 0000 151</t>
  </si>
  <si>
    <t>Приложение № 1</t>
  </si>
  <si>
    <t>Поставка самоходного парома</t>
  </si>
  <si>
    <t>02 1 1Е 00000</t>
  </si>
  <si>
    <t>Обеспечение мероприятий по переселению граждан из аварийного жилищного фонд, в том числе переселению граждан из аварийного жилищного фонда с учетом необходимости развития малоэтажного жилищного строительства</t>
  </si>
  <si>
    <t>03 1 1А 09502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</si>
  <si>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</si>
  <si>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03 1 1А 09602</t>
  </si>
  <si>
    <t>03 1 1А S9602</t>
  </si>
  <si>
    <t>03 1 1Б S9601</t>
  </si>
  <si>
    <t>03 1 1Е R0820</t>
  </si>
  <si>
    <t>Переселение граждан из неперспективных населённых пунктов</t>
  </si>
  <si>
    <t>03 1 1И 00000</t>
  </si>
  <si>
    <t>Субвенции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</si>
  <si>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03 1 1К 50820</t>
  </si>
  <si>
    <t>Приобретение специального оборудования, укрепление МТБ</t>
  </si>
  <si>
    <t>Приложение № 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</si>
  <si>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</si>
  <si>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</si>
  <si>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</si>
  <si>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Капитальные вложения в объекты недвижимого имущества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</si>
  <si>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</si>
  <si>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</si>
  <si>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</si>
  <si>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1 16 18050 05 0000 140</t>
  </si>
  <si>
    <t>Денежные взыскания (штрафы) за нарушение бюджетного законодательства (в части бюджетов муниципальных районов)</t>
  </si>
  <si>
    <t>Малый проект в дорожной деятельности</t>
  </si>
  <si>
    <t>02 1 1И 00000</t>
  </si>
  <si>
    <t>Малые проекты в сфере туризма</t>
  </si>
  <si>
    <t>01 2 1Ж 00000</t>
  </si>
  <si>
    <t>Выполнение противопожарных мероприятий</t>
  </si>
  <si>
    <t>05 1 1А 00000</t>
  </si>
  <si>
    <t>05 4 4Д 00000</t>
  </si>
  <si>
    <t>Развитие учреждений физической культуры и спорта</t>
  </si>
  <si>
    <t>06 1 00 00000</t>
  </si>
  <si>
    <t>Реализация малых проектов в сфере физической культуры и спорта</t>
  </si>
  <si>
    <t>06 1 1Г 00000</t>
  </si>
  <si>
    <t>1</t>
  </si>
  <si>
    <t>1 05 02 020 02 0000 110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</si>
  <si>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</si>
  <si>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1 05 03 000 01 0000 110</t>
  </si>
  <si>
    <t>Единый сельскохозяйственный налог</t>
  </si>
  <si>
    <t>1 05 03 010 01 0000 110</t>
  </si>
  <si>
    <t>1 06 00 000 00 0000 000</t>
  </si>
  <si>
    <t>НАЛОГИ НА ИМУЩЕСТВО</t>
  </si>
  <si>
    <t>1 06 06 000 00 0000 110</t>
  </si>
  <si>
    <t>Земельный налог</t>
  </si>
  <si>
    <t>1 06 06 030 00 0000 110</t>
  </si>
  <si>
    <t>Земельный налог с организаций, обладающих земельным участком</t>
  </si>
  <si>
    <t>1 06 06 033 05 0000 110</t>
  </si>
  <si>
    <t>Земельный налог с организаций, обладающих земельным участком, расположенным в границах межселенных территорий</t>
  </si>
  <si>
    <t>1 13 00 000 00 0000 000</t>
  </si>
  <si>
    <t>ДОХОДЫ ОТ ОКАЗАНИЯ ПЛАТНЫХ УСЛУГ (РАБОТ) И КОМПЕНСАЦИИ ЗАТРАТ ГОСУДАРСТВА</t>
  </si>
  <si>
    <t>1 13 02 000 00 0000 130</t>
  </si>
  <si>
    <t>Доходы от компенсации затрат государства</t>
  </si>
  <si>
    <t>1 13 02 990 00 0000 130</t>
  </si>
  <si>
    <t>Прочие доходы от компенсации затрат государства</t>
  </si>
  <si>
    <t>1 13 02 995 05 0000 130</t>
  </si>
  <si>
    <t>1 16 08 020 01 0000 140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</si>
  <si>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</si>
  <si>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1 16 25 010 01 0000 140</t>
  </si>
  <si>
    <t>Денежные взыскания (штрафы) за нарушение законодательства Российской Федерации о недрах</t>
  </si>
  <si>
    <t>1 16 30 000 01 0000 140</t>
  </si>
  <si>
    <t>Денежные взыскания (штрафы) за правонарушения в области дорожного движения</t>
  </si>
  <si>
    <t>1 16 30 030 01 0000 140</t>
  </si>
  <si>
    <t>Прочие денежные взыскания (штрафы) за правонарушения в области дорожного движения</t>
  </si>
  <si>
    <t>Субсидии на укрепление МТБ муниципальных учреждений сферы культуры</t>
  </si>
  <si>
    <t>Подпрограмма "Развитие инфраструктуры физической культуры и спорта"</t>
  </si>
  <si>
    <t>Селькое поселение "Туръя"</t>
  </si>
  <si>
    <t>от 22 декабря 2015 г. № 30</t>
  </si>
  <si>
    <t>от 22 декабря 2015г. №30</t>
  </si>
  <si>
    <t>04 3 3О 00000</t>
  </si>
  <si>
    <t>Выявление и поддержка одарённых детей и молодёжи</t>
  </si>
  <si>
    <t>Непрограммные мероприятия</t>
  </si>
  <si>
    <t>99 0 00 00000</t>
  </si>
  <si>
    <t>01 5 1В 00000</t>
  </si>
  <si>
    <t>Обеспечение мероприятий по переселению граждан из аварийного жилищного фонда</t>
  </si>
  <si>
    <t>03 1 1А 00000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</si>
  <si>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строительства</t>
  </si>
  <si>
    <t>03 1 1Б 00000</t>
  </si>
  <si>
    <t>Субвенция по отлову и содержанию безнадзорных животных</t>
  </si>
  <si>
    <t>08 3 3Б 00000</t>
  </si>
  <si>
    <t>Выполнение муниципального задания (ДШИ)</t>
  </si>
  <si>
    <t>Выполнение муниципального задания (учреждения культуры)</t>
  </si>
  <si>
    <t>Малые проекты в сфере культуры</t>
  </si>
  <si>
    <t>06 4 00 00000</t>
  </si>
  <si>
    <t>06 4 4А 00000</t>
  </si>
  <si>
    <t>03 1 1Д 00000</t>
  </si>
  <si>
    <t>03 1 1Е 00000</t>
  </si>
  <si>
    <t>03 1 1К 00000</t>
  </si>
  <si>
    <t>04 1 1В 00000</t>
  </si>
  <si>
    <t>04 2 2Б 00000</t>
  </si>
  <si>
    <t>04 2 2О 00000</t>
  </si>
  <si>
    <t>08 1 1Б 00000</t>
  </si>
  <si>
    <t>07 5 5А 00000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</si>
  <si>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бюджета муниципального района "Княжпогостский" на 2016 год </t>
  </si>
  <si>
    <t xml:space="preserve"> (тыс.рублей)</t>
  </si>
  <si>
    <t>Целевая статья</t>
  </si>
  <si>
    <t>Вид расходов</t>
  </si>
  <si>
    <t>Субсидирование (грант) начинающих субъектов малого и среднего предпринимательства на создание собственного бизнеса в приоритетных отраслях малого и среднего предпринимательства (Иные бюджетные ассигнования)</t>
  </si>
  <si>
    <t>Реализация малого проекта в сфере социального предпринимательства (Предоставление субсидий бюджетным, автономным учреждениям и иным некоммерческим организациям)</t>
  </si>
  <si>
    <t>Субсидирование (грант) субъектов малого и среднего предпринимательства на модернизацию собственного бизнеса в приоритетных отраслях малого и среднего предпринимательства (Иные бюджетные ассигнования)</t>
  </si>
  <si>
    <t>Малые проекты в сфере туризма (Межбюджетные трансферты)</t>
  </si>
  <si>
    <t>Малые проекты в сфере туризма (Предоставление субсидий бюджетным, автономным учреждениям и иным некоммерческим организациям)</t>
  </si>
  <si>
    <t>Рекламно-информационное обеспечение продвижения туристического продукта на внутреннем и внешнем рынках (Закупка товаров, работ и услуг для государственных (муниципальных) нужд)</t>
  </si>
  <si>
    <t>Субсидирование на реализацию малых проектов в сфере сельского хозяйства для создания убойных пунктов и площадок (Иные бюджетные ассигнования)</t>
  </si>
  <si>
    <t>Субвенции на возмещение убытков, возникающих в результате государственного регулирования цен на топливо твёрдое, реализуемое гражданам и используемое для нужд отопления (Иные бюджетные ассигнования)</t>
  </si>
  <si>
    <t>Реализация малых проектов в сфере занятости населения (Межбюджетные трансферты)</t>
  </si>
  <si>
    <t>"Содержание автомобильных дорог общего пользования местного значения" (Закупка товаров, работ и услуг для государственных (муниципальных) нужд)</t>
  </si>
  <si>
    <t>"Содержание автомобильных дорог общего пользования местного значения" (Межбюджетные трансферты)</t>
  </si>
  <si>
    <t>Содержание автомобильных дорог общего пользования местного значения за счет средств РБ (Закупка товаров, работ и услуг для государственных (муниципальных) нужд)</t>
  </si>
  <si>
    <t>Содержание автомобильных дорог общего пользования местного значения за счет средств РБ (Межбюджетные трансферты)</t>
  </si>
  <si>
    <t>Капитальный ремонт и ремонт автомобильных дорого общего пользования местного значения (Закупка товаров, работ и услуг для государственных (муниципальных) нужд)</t>
  </si>
  <si>
    <t>Оборудование и содержание ледовых переправ (Закупка товаров, работ и услуг для государственных (муниципальных) нужд)</t>
  </si>
  <si>
    <t>Оборудование и содержание ледовых переправ за счет средств РБ (Закупка товаров, работ и услуг для государственных (муниципальных) нужд)</t>
  </si>
  <si>
    <t>Капитальный ремонт и ремонт улиц и проездов к дворовым территориям многоквартирным домов, ремонт автомобильных дорог общего пользования местного значения (Межбюджетные трансферты)</t>
  </si>
  <si>
    <t>Поставка самоходного парома (Закупка товаров, работ и услуг для государственных (муниципальных) нужд)</t>
  </si>
  <si>
    <t>Малый проект в дорожной деятельности (Закупка товаров, работ и услуг для государственных (муниципальных) нужд)</t>
  </si>
  <si>
    <t>Обеспечение мероприятий по переселению граждан из аварийного жилищного фонд, в том числе переселению граждан из аварийного жилищного фонда с учетом необходимости развития малоэтажного жилищного строительства (Капитальные вложения в объекты недвижимого имущества государственной (муниципальной) собственности)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</si>
  <si>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(Капитальные вложения в объекты недвижимого имущества государственной (муниципальной) собственности)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</si>
  <si>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строительства (Капитальные вложения в объекты недвижимого имущества государственной (муниципальной) собственности)</t>
  </si>
  <si>
    <t>Формирование и проведение государственного кадастрового учета земельных участков под многоквартирными домами и муниципальными объектами, паспортизация муниципальных объектов, определение рыночной стоимости объектов недвижимости (Закупка товаров, работ и услуг для государственных (муниципальных) нужд)</t>
  </si>
  <si>
    <t>Предоставление земельных участков отдельным категориям граждан (Закупка товаров, работ и услуг для государственных (муниципальных) нужд)</t>
  </si>
  <si>
    <t>Субвенция на обеспечение жильем отдельных категорий граждан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(Социальное обеспечение и иные выплаты населению)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</si>
  <si>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 (Капитальные вложения в объекты недвижимого имущества государственной (муниципальной) собственности)</t>
  </si>
  <si>
    <t>Переселение граждан из неперспективных населённых пунктов (Капитальные вложения в объекты недвижимого имущества государственной (муниципальной) собственности)</t>
  </si>
  <si>
    <t>Субвенции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недвижимого имущества государственной (муниципальной) собственности)</t>
  </si>
  <si>
    <t>Газификация населённых пунктов (Межбюджетные трансферты)</t>
  </si>
  <si>
    <t>Оплата коммунальных услуг по муниципальному жилищному фонду (Закупка товаров, работ и услуг для государственных (муниципальных) нужд)</t>
  </si>
  <si>
    <t>Реализация малых проектов в сфере благоустройства (Межбюджетные трансферты)</t>
  </si>
  <si>
    <t>Разработка и корректировка документов территориального планирования (Межбюджетные трансферты)</t>
  </si>
  <si>
    <t>Выполнение планового объема оказываемых муниципальных услуг, установленного муниципальным заданием (Предоставление субсидий бюджетным, автономным учреждениям и иным некоммерческим организациям)</t>
  </si>
  <si>
    <t>Субвенции на реализацию муниципальными дошкольными и общеобразовательными организациями в Республике Коми образовательных программ (Предоставление субсидий бюджетным, автономным учреждениям и иным некоммерческим организациям)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</si>
  <si>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 (Предоставление субсидий бюджетным, автономным учреждениям и иным некоммерческим организациям)</t>
  </si>
  <si>
    <t>Проведение капитальных ремонтов в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</si>
  <si>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Проведение текущих ремонтов в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</si>
  <si>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Выполнение противопожарных мероприятий в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</si>
  <si>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Развитие кадровых ресурсов системы дошкольного образования (Закупка товаров, работ и услуг для государственных (муниципальных) нужд)</t>
  </si>
  <si>
    <t>Развитие инновационного потенциала педагогов дошкольного образования и дошкольных образовательных организаций (Закупка товаров, работ и услуг для государственных (муниципальных) нужд)</t>
  </si>
  <si>
    <t>Развитие инновационного потенциала педагогов дошкольного образования и дошкольных образовательных организаций (Социальное обеспечение и иные выплаты населению)</t>
  </si>
  <si>
    <t>Развитие инновационного потенциала педагогов дошкольного образования и дошкольных образовательных организаций (Предоставление субсидий бюджетным, автономным учреждениям и иным некоммерческим организациям)</t>
  </si>
  <si>
    <t>Предоставление доступа к сети Интернет (Предоставление субсидий бюджетным, автономным учреждениям и иным некоммерческим организациям)</t>
  </si>
  <si>
    <t>Оказание муниципальных услуг (выполнение работ) общеобразовательными учреждениями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</si>
  <si>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</si>
  <si>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Проведение капитальных ремонтов в общеобразовательных организациях (Предоставление субсидий бюджетным, автономным учреждениям и иным некоммерческим организациям)</t>
  </si>
  <si>
    <t>Выполнение противопожарных мероприятий в общеобразовательных организациях (Предоставление субсидий бюджетным, автономным учреждениям и иным некоммерческим организациям)</t>
  </si>
  <si>
    <t>Проведение текущих ремонтов в общеобразовательных организациях (Предоставление субсидий бюджетным, автономным учреждениям и иным некоммерческим организациям)</t>
  </si>
  <si>
    <t>Развитие системы оценки качества общего образования (Закупка товаров, работ и услуг для государственных (муниципальных) нужд)</t>
  </si>
  <si>
    <t>Развитие инновационного опыта работы педагогов и образовательных организациях (Закупка товаров, работ и услуг для государственных (муниципальных) нужд)</t>
  </si>
  <si>
    <t>Развитие инновационного опыта работы педагогов и образовательных организациях (Предоставление субсидий бюджетным, автономным учреждениям и иным некоммерческим организациям)</t>
  </si>
  <si>
    <t>Развитие кадровых ресурсов системы общего образования (Закупка товаров, работ и услуг для государственных (муниципальных) нужд)</t>
  </si>
  <si>
    <t>Развитие кадровых ресурсов системы общего образования (Социальное обеспечение и иные выплаты населению)</t>
  </si>
  <si>
    <t>Иные межбюджетные трансферты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 (Предоставление субсидий бюджетным, автономным учреждениям и иным некоммерческим организациям)</t>
  </si>
  <si>
    <t>Организация районного слета лидеров ученического самоуправления образовательных организаций (Закупка товаров, работ и услуг для государственных (муниципальных) нужд)</t>
  </si>
  <si>
    <t>Содействие трудоустройству и временной занятости молодежи (Закупка товаров, работ и услуг для государственных (муниципальных) нужд)</t>
  </si>
  <si>
    <t>Пропаганда здорового образа жизни среди молодежи (Закупка товаров, работ и услуг для государственных (муниципальных) нужд)</t>
  </si>
  <si>
    <t>Реализация муниципальной программы "Обеспечение жильем молодых семей на территории МР "Княжпогостский" (Социальное обеспечение и иные выплаты населению)</t>
  </si>
  <si>
    <t>Проведение текущих ремонтов в организациях дополнительного образования детей (Предоставление субсидий бюджетным, автономным учреждениям и иным некоммерческим организациям)</t>
  </si>
  <si>
    <t>Выявление и поддержка одарённых детей и молодёжи (Закупка товаров, работ и услуг для государственных (муниципальных) нужд)</t>
  </si>
  <si>
    <t>Выявление и поддержка одарённых детей и молодёжи (Социальное обеспечение и иные выплаты населению)</t>
  </si>
  <si>
    <t>Обеспечение деятельности лагерей с дневным пребыванием (Закупка товаров, работ и услуг для государственных (муниципальных) нужд)</t>
  </si>
  <si>
    <t>Организация оздоровления и отдыха детей на базе выездных оздоровительных лагерей (Закупка товаров, работ и услуг для государственных (муниципальных) нужд)</t>
  </si>
  <si>
    <t>Военно-патриотическое воспитание молодежи допризывного возраста (Закупка товаров, работ и услуг для государственных (муниципальных) нужд)</t>
  </si>
  <si>
    <t>Проведение спортивно-массовых мероприятий для молодежи допризывного возраста (Закупка товаров, работ и услуг для государственных (муниципальных) нужд)</t>
  </si>
  <si>
    <t>Расходы в целях обеспечения выполнения функций органа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</si>
  <si>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в целях обеспечения выполнения функций органа местного самоуправления (Закупка товаров, работ и услуг для государственных (муниципальных) нужд)</t>
  </si>
  <si>
    <t>Расходы в целях обеспечения выполнения функций органа местного самоуправления (Иные бюджетные ассигнования)</t>
  </si>
  <si>
    <t>Выполнение противопожарных мероприятий (Предоставление субсидий бюджетным, автономным учреждениям и иным некоммерческим организациям)</t>
  </si>
  <si>
    <t>Выполнение муниципального задания (ДШИ) (Предоставление субсидий бюджетным, автономным учреждениям и иным некоммерческим организациям)</t>
  </si>
  <si>
    <t>Комплектование книжных и документных фондов (Предоставление субсидий бюджетным, автономным учреждениям и иным некоммерческим организациям)</t>
  </si>
  <si>
    <t>Межбюджетные трансферты на комплектование книжных фондов библиотек муниципальных образований за счет средств, поступающих из федерального бюджета (Предоставление субсидий бюджетным, автономным учреждениям и иным некоммерческим организациям)</t>
  </si>
  <si>
    <t>Субсидии на комплектование документных фондов библиотек муниципальных образований (Предоставление субсидий бюджетным, автономным учреждениям и иным некоммерческим организациям)</t>
  </si>
  <si>
    <t>Подписка на периодические издания (Предоставление субсидий бюджетным, автономным учреждениям и иным некоммерческим организациям)</t>
  </si>
  <si>
    <t>Функционирование информационно-маркетингового центра малого и среднего предпринимательства (Предоставление субсидий бюджетным, автономным учреждениям и иным некоммерческим организациям)</t>
  </si>
  <si>
    <t>Выполнение муниципального задания (Предоставление субсидий бюджетным, автономным учреждениям и иным некоммерческим организациям)</t>
  </si>
  <si>
    <t>Внедрение информационных технологий (Предоставление субсидий бюджетным, автономным учреждениям и иным некоммерческим организациям)</t>
  </si>
  <si>
    <t>Выполнение муниципального задания (учреждения культуры) (Предоставление субсидий бюджетным, автономным учреждениям и иным некоммерческим организациям)</t>
  </si>
  <si>
    <t>Проведение культурно-досуговых мероприятий (Предоставление субсидий бюджетным, автономным учреждениям и иным некоммерческим организациям)</t>
  </si>
  <si>
    <t>Приобретение специального оборудования, укрепление МТБ (Предоставление субсидий бюджетным, автономным учреждениям и иным некоммерческим организациям)</t>
  </si>
  <si>
    <t>Предоставление субсидий на укрепление материально-технической базы муниципальных учреждений сферы культуры (Предоставление субсидий бюджетным, автономным учреждениям и иным некоммерческим организациям)</t>
  </si>
  <si>
    <t>Внедрение в муниципальных культурно-досуговых учреждениях информационных технологий (Предоставление субсидий бюджетным, автономным учреждениям и иным некоммерческим организациям)</t>
  </si>
  <si>
    <t>Малые проекты в сфере культуры (Предоставление субсидий бюджетным, автономным учреждениям и иным некоммерческим организациям)</t>
  </si>
  <si>
    <t>Проведение ремонтных работ (Предоставление субсидий бюджетным, автономным учреждениям и иным некоммерческим организациям)</t>
  </si>
  <si>
    <t>Расходы в целях обеспечения выполнения функций ОМС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</si>
  <si>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в целях обеспечения выполнения функций ОМС (Закупка товаров, работ и услуг для государственных (муниципальных) нужд)</t>
  </si>
  <si>
    <t>Расходы в целях обеспечения выполнения функций ОМС (Иные бюджетные ассигнования)</t>
  </si>
  <si>
    <t>Выполнение муниципального задания (ЦХТО) (Предоставление субсидий бюджетным, автономным учреждениям и иным некоммерческим организациям)</t>
  </si>
  <si>
    <t>Реализация малых проектов в сфере физической культуры и спорта (Межбюджетные трансферты)</t>
  </si>
  <si>
    <t>Организация, проведение официальных физкультурно-оздоровительных спортивных мероприятий для населения, в том числе для лиц с ограниченными возможностями (Предоставление субсидий бюджетным, автономным учреждениям и иным некоммерческим организациям)</t>
  </si>
  <si>
    <t>Участие в спортивных мероприятиях республиканского, межрегионального и всероссийского уровня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</si>
  <si>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Участие в спортивных мероприятиях республиканского, межрегионального и всероссийского уровня (Предоставление субсидий бюджетным, автономным учреждениям и иным некоммерческим организациям)</t>
  </si>
  <si>
    <t>Выполнение муниципального задания (ДЮСШ) (Предоставление субсидий бюджетным, автономным учреждениям и иным некоммерческим организациям)</t>
  </si>
  <si>
    <t>Введение новых рубрик, вкладок, баннеров (Закупка товаров, работ и услуг для государственных (муниципальных) нужд)</t>
  </si>
  <si>
    <t>Организация размещений информационных материалов (Закупка товаров, работ и услуг для государственных (муниципальных) нужд)</t>
  </si>
  <si>
    <t>Обеспечение организационных, разъяснительных правовых и иных мер (Закупка товаров, работ и услуг для государственных (муниципальных) нужд)</t>
  </si>
  <si>
    <t>Функционирование многофункционального центра (Предоставление субсидий бюджетным, автономным учреждениям и иным некоммерческим организациям)</t>
  </si>
  <si>
    <t>Организация обучения лиц,замещающих муниципальные должности и лиц включенных в кадровый резерв управленческих кадров (Закупка товаров, работ и услуг для государственных (муниципальных) нужд)</t>
  </si>
  <si>
    <t>Руководство и управление в сфере реализации подпрограммы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</si>
  <si>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реализации подпрограммы (Закупка товаров, работ и услуг для государственных (муниципальных) нужд)</t>
  </si>
  <si>
    <t>Выравнивание бюджетной обеспеченности муниципальных районов и поселений из регионального фонда финансовой поддержки (Межбюджетные трансферты)</t>
  </si>
  <si>
    <t>Сбалансированность бюджетов поселений (Межбюджетные трансферты)</t>
  </si>
  <si>
    <t>Руководство и управление в сфере финансов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</si>
  <si>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финансов (Закупка товаров, работ и услуг для государственных (муниципальных) нужд)</t>
  </si>
  <si>
    <t>Руководство и управление в сфере финансов (Иные бюджетные ассигнования)</t>
  </si>
  <si>
    <t>Руководство и управление в сфере установленных функций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</si>
  <si>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установленных функций органов местного самоуправления (Закупка товаров, работ и услуг для государственных (муниципальных) нужд)</t>
  </si>
  <si>
    <t>Руководство и управление в сфере установленных функций органов местного самоуправления (Иные бюджетные ассигнования)</t>
  </si>
  <si>
    <t>Субвенция на осуществление государственного полномочия РК по выплате ежемесячной денежной компенсацмм на оплату жилого помещения и коммунальных услуг, компенсация твердого топлива, приобретаемого в пределах норм (Социальное обеспечение и иные выплаты населению)</t>
  </si>
  <si>
    <t>Обеспечение безопасного участия детей в дорожном движении (Межбюджетные трансферты)</t>
  </si>
  <si>
    <t>Обустройство технических средств организации дорожного движения (Межбюджетные трансферты)</t>
  </si>
  <si>
    <t>Субвенция на осуществление переданных государственных полномочий Республики Коми по отлову и содержанию безнадзорных животных (средства РБ) (Закупка товаров, работ и услуг для государственных (муниципальных) нужд)</t>
  </si>
  <si>
    <t>Повышение антитеррористической защищенности административных зданий (Закупка товаров, работ и услуг для государственных (муниципальных) нужд)</t>
  </si>
  <si>
    <t>Антитеррористическая пропаганда (Закупка товаров, работ и услуг для государственных (муниципальных) нужд)</t>
  </si>
  <si>
    <t>Оказание мер социальной поддержки малоимущих пенсионерам и инвалидам, детям-сиротам, малообеспеченным семьям, гражданам, оказавшихся в экстремальных условиях (Социальное обеспечение и иные выплаты населению)</t>
  </si>
  <si>
    <t>Проведение мероприятий социальной направленности (Закупка товаров, работ и услуг для государственных (муниципальных) нужд)</t>
  </si>
  <si>
    <t>Мероприятия по поддержке районных общественных организаций ветеранов и инвалидов (Предоставление субсидий бюджетным, автономным учреждениям и иным некоммерческим организациям)</t>
  </si>
  <si>
    <t>Оформление ветеранам подписки на периодические печатные издания (Закупка товаров, работ и услуг для государственных (муниципальных) нужд)</t>
  </si>
  <si>
    <t>Оказание помощи ветеранам и пожилым людям (Социальное обеспечение и иные выплаты населению)</t>
  </si>
  <si>
    <t>Адаптация государственных учреждений сферы культуры путем ремонта, дооборудования техническими средствами адаптации (Предоставление субсидий бюджетным, автономным учреждениям и иным некоммерческим организациям)</t>
  </si>
  <si>
    <t>Расходы в целях обеспечения выполнения функций органов местного самоуправления (руководитель администрации)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</si>
  <si>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Руководитель контрольно-счетной палаты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</si>
  <si>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Субвенции на осуществление первичного воинского учета на территориях, где отсутствуют военные комиссариаты (Межбюджетные трансферты)</t>
  </si>
  <si>
    <t>Составление (изменение) списков кандидатов в присяжные заседатели федеральных судов общей юрисдикции в Российской Федерации (Закупка товаров, работ и услуг для государственных (муниципальных) нужд)</t>
  </si>
  <si>
    <t>Субвенции на осуществление полномочий Российской Федерации по подготовке и проведению Всероссийской сельскохозяйственной переписи 2016 года (Закупка товаров, работ и услуг для государственных (муниципальных) нужд)</t>
  </si>
  <si>
    <t>Осуществление полномочий Российской Федерации по государственной регистрации актов гражданского состояния (Межбюджетные трансферты)</t>
  </si>
  <si>
    <t>Субвенции на осуществление переданных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муниц. специализированного муниципального жилищного фонда, предоставляемыми по договорам найма специализированных жилых помещений, и по обеспечению жильём отдельных категорий граждан, у становленных ФЗ от 12.01.95 г №5-ФЗ "О ветеранах" и от 24.11.95 г №181-ФЗ "О соц. защите инвалидов в РФ"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</si>
  <si>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Субвенции на осуществление переданных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муниц. специализированного муниципального жилищного фонда, предоставляемыми по договорам найма специализированных жилых помещений, и по обеспечению жильём отдельных категорий граждан, у становленных ФЗ от 12.01.95 г №5-ФЗ "О ветеранах" и от 24.11.95 г №181-ФЗ "О соц. защите инвалидов в РФ" (Закупка товаров, работ и услуг для государственных (муниципальных) нужд)</t>
  </si>
  <si>
    <t>Субвенции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 (Закупка товаров, работ и услуг для государственных (муниципальных) нужд)</t>
  </si>
  <si>
    <t>Субвенции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Законом Республики Коми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</si>
  <si>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Субвенции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Законом Республики Коми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 (Закупка товаров, работ и услуг для государственных (муниципальных) нужд)</t>
  </si>
  <si>
    <t>Субвенции на осуществление переданных государственных полномочий по расчету и предоставлению субвенции бюджетам поселений,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 (Закупка товаров, работ и услуг для государственных (муниципальных) нужд)</t>
  </si>
  <si>
    <t>Субвенции на осуществление переданных государственных полномочий по расчету и предоставлению субвенции бюджетам поселений, на осуществление полномочий по первичному воинскому учету на территориях, где отсутсвуют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отсутсвуют военные комиссариаты" (Закупка товаров, работ и услуг для государственных (муниципальных) нужд)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</si>
  <si>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3,4 статьи 3, статьями 4,6,7 и 8 закона РК"Об админ. ответст. в РК" (Закупка товаров, работ и услуг для государственных (муниципальных) нужд)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</si>
  <si>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3,4 статьи 3, статьями 4,6,7 и 8 закона РК"Об админ. ответст. в РК" (Межбюджетные трансферты)</t>
  </si>
  <si>
    <t>Осуществление государственных полномочий РК по расчету и предоставлению субвенций бюджетам поселений на осущ гос полномочия РК по определению перечня долж лиц органов самоуправления, уполномоченных составлять протоколы об админ правонарушениях, предусмотренных частями 3,4 статьи 3,статьями 6,7 и 8 Закона РК "Об административной ответственности в РК" (Закупка товаров, работ и услуг для государственных (муниципальных) нужд)</t>
  </si>
  <si>
    <t>Руководство и управление в сфере установленных функций органов государственной власти Республики Коми, государственных органов Республики Коми, образованных Главой Республики Коми или Правительством Республики Коми (центральный аппарат)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</si>
  <si>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установленных функций органов государственной власти Республики Коми, государственных органов Республики Коми, образованных Главой Республики Коми или Правительством Республики Коми (центральный аппарат) (Закупка товаров, работ и услуг для государственных (муниципальных) нужд)</t>
  </si>
  <si>
    <t>Резервный фонд по предупреждению и ликвидации чрезвычайных ситуаций и последствий стихийных бедствий (Иные бюджетные ассигнования)</t>
  </si>
  <si>
    <t>Выполнение других обязательств государства (Закупка товаров, работ и услуг для государственных (муниципальных) нужд)</t>
  </si>
  <si>
    <t>Выполнение других обязательств государства (Социальное обеспечение и иные выплаты населению)</t>
  </si>
  <si>
    <t>Выполнение других обязательств государства (Иные бюджетные ассигнования)</t>
  </si>
  <si>
    <t>изменения</t>
  </si>
  <si>
    <t>глава</t>
  </si>
  <si>
    <t xml:space="preserve">                                                                                      Приложение №3                                                          к решению Совета муниципального района "Княжпогостский"                                                            от 22 декабря 2015 г. №30</t>
  </si>
  <si>
    <t>сумма</t>
  </si>
  <si>
    <t>05 4 4Д 72460</t>
  </si>
  <si>
    <t>Субсидия из республиканского бюджета РК бюджетам муниципальных районов на реализацию малых проектов в сфере культуры</t>
  </si>
  <si>
    <t>290,1</t>
  </si>
  <si>
    <t>05 1 1Б 00000</t>
  </si>
  <si>
    <t>05 1 1Б 72150</t>
  </si>
  <si>
    <t>цхто</t>
  </si>
  <si>
    <t>туръя музей</t>
  </si>
  <si>
    <t>05 2 2Г 51460</t>
  </si>
  <si>
    <t>Иные межбюджетные трансферты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</si>
  <si>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Межбюджетные трансферты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</si>
  <si>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</si>
  <si>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2 02 04 041 00 0000 151</t>
  </si>
  <si>
    <t>2 02 04 041 05 0000 151</t>
  </si>
  <si>
    <t>субсидии на реализауию малых проектов в сфере культуры</t>
  </si>
  <si>
    <t>вымская земля</t>
  </si>
  <si>
    <t>Субвенции на строительство, приобретение, реконструкцию, ремонт жилых помещений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</si>
  <si>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</si>
  <si>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</si>
  <si>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05 2 2Е 00000</t>
  </si>
  <si>
    <t>05 2 2Е 51470</t>
  </si>
  <si>
    <t>05 4 4В 51470</t>
  </si>
  <si>
    <t>Проведение текущих ремонтов</t>
  </si>
  <si>
    <t>05 1 1Г 00000</t>
  </si>
  <si>
    <t>бюджетам поселений на реализацию  малых проектов в сфере туризма</t>
  </si>
  <si>
    <t>Таблица 10</t>
  </si>
  <si>
    <t>Таблица 14</t>
  </si>
  <si>
    <t>к решению Совета</t>
  </si>
  <si>
    <t>Таблица 9</t>
  </si>
  <si>
    <t>по программе "Безопасность жизнедеятельности и социальная защита населения в Княжпогостском районе"</t>
  </si>
  <si>
    <t>уточнения февраль</t>
  </si>
  <si>
    <t>Приложение № 7</t>
  </si>
  <si>
    <t>Приложение № 8</t>
  </si>
  <si>
    <t>2 02 04052 05 0000 151</t>
  </si>
  <si>
    <t>Субсидия на реализацию малых проектов в области этнокультурного развития народов, проживающих на территории Республики Коми</t>
  </si>
  <si>
    <t>01 2 1Ж 72570</t>
  </si>
  <si>
    <t>Обеспечение безопасного участия детей в дорожном движении (Предоставление субсидий бюджетным, автономным учреждениям и иным некоммерческим организациям)</t>
  </si>
  <si>
    <t>Субсидии на реализацию малых проектов в сфере сельского хозяйства</t>
  </si>
  <si>
    <t>01 3 1E 72550</t>
  </si>
  <si>
    <t>Субсидия на реализацию малых проектов в сфере сельского хозяйства (Иные бюджетные ассигнования)</t>
  </si>
  <si>
    <t>Субсидия на реализацию малых проектов в сфере сельского хозяйства</t>
  </si>
  <si>
    <t>от 29 апреля 2016г. №64</t>
  </si>
  <si>
    <t xml:space="preserve">                                                                                    Приложение №2                                                     к решению Совета муниципального района "Княжпогостский"                                                 от 29 апреля 2016 г. № 64</t>
  </si>
  <si>
    <t xml:space="preserve">от 29 апреля 2016г. № 64 </t>
  </si>
  <si>
    <t>от 29 апреля 2016г. № 64</t>
  </si>
  <si>
    <t>Обеспечение мероприятий по капитальному ремонту МКД (Закупка товаров, работ и услуг для государственных (муниципальных) нужд)</t>
  </si>
  <si>
    <t>Руководство и управление в сфере реализации подпрограммы (Иные бюджетные ассигнования)</t>
  </si>
  <si>
    <t>Приложение № 6</t>
  </si>
  <si>
    <t xml:space="preserve">                                         Приложение №5                                                     к решению Совета муниципального района "Княжпогостский"                                                   от  22 декабря 2015 года</t>
  </si>
  <si>
    <t xml:space="preserve">                                            Приложение №3                                                     к решению Совета муниципального района "Княжпогостский"                                                           от 29 апреля 2016 года № 64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</si>
</sst>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)"/>
    <numFmt numFmtId="165" formatCode="#,##0.0"/>
    <numFmt numFmtId="166" formatCode="0.0_)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.000_р_._-;\-* #,##0.000_р_._-;_-* &quot;-&quot;??_р_._-;_-@_-"/>
    <numFmt numFmtId="173" formatCode="?"/>
    <numFmt numFmtId="174" formatCode="#,##0.000"/>
    <numFmt numFmtId="175" formatCode="00"/>
    <numFmt numFmtId="176" formatCode="0000"/>
    <numFmt numFmtId="177" formatCode="000"/>
    <numFmt numFmtId="178" formatCode="_-* #,##0.0_р_._-;\-\ #,##0.0_р_._-;_-* &quot;-&quot;_р_._-;_-@_-"/>
    <numFmt numFmtId="179" formatCode="0.000"/>
    <numFmt numFmtId="180" formatCode="#,##0.0000"/>
  </numFmts>
  <fonts count="79">
    <font>
      <sz val="10"/>
      <name val="Arial Cyr"/>
      <family val="0"/>
    </font>
    <font>
      <sz val="10"/>
      <name val="Tahoma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sz val="12"/>
      <color indexed="8"/>
      <name val="Times New Roman"/>
      <family val="1"/>
    </font>
    <font>
      <sz val="10"/>
      <name val="Arial"/>
      <family val="2"/>
    </font>
    <font>
      <sz val="13"/>
      <color indexed="8"/>
      <name val="Times New Roman"/>
      <family val="1"/>
    </font>
    <font>
      <sz val="13"/>
      <name val="Arial Cyr"/>
      <family val="0"/>
    </font>
    <font>
      <b/>
      <sz val="13"/>
      <color indexed="56"/>
      <name val="Times New Roman"/>
      <family val="1"/>
    </font>
    <font>
      <sz val="13"/>
      <color indexed="56"/>
      <name val="Times New Roman"/>
      <family val="1"/>
    </font>
    <font>
      <sz val="13"/>
      <color indexed="56"/>
      <name val="TimesNewRomanPSMT"/>
      <family val="0"/>
    </font>
    <font>
      <b/>
      <sz val="14"/>
      <color indexed="63"/>
      <name val="Times New Roman"/>
      <family val="1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sz val="14"/>
      <color indexed="63"/>
      <name val="Times New Roman"/>
      <family val="1"/>
    </font>
    <font>
      <i/>
      <sz val="14"/>
      <color indexed="63"/>
      <name val="Times New Roman"/>
      <family val="1"/>
    </font>
    <font>
      <i/>
      <sz val="14"/>
      <name val="Times New Roman"/>
      <family val="1"/>
    </font>
    <font>
      <sz val="8"/>
      <color indexed="8"/>
      <name val="Arial Cyr"/>
      <family val="0"/>
    </font>
    <font>
      <i/>
      <sz val="12"/>
      <color indexed="63"/>
      <name val="Times New Roman"/>
      <family val="1"/>
    </font>
    <font>
      <i/>
      <sz val="12"/>
      <name val="Times New Roman"/>
      <family val="1"/>
    </font>
    <font>
      <sz val="12"/>
      <name val="Courier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18"/>
      <name val="Times New Roman"/>
      <family val="1"/>
    </font>
    <font>
      <sz val="13"/>
      <color indexed="18"/>
      <name val="TimesNewRomanPSMT"/>
      <family val="0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3"/>
      <name val="Times New Roman"/>
      <family val="1"/>
    </font>
    <font>
      <sz val="13"/>
      <color theme="3" tint="-0.24997000396251678"/>
      <name val="Times New Roman"/>
      <family val="1"/>
    </font>
    <font>
      <sz val="13"/>
      <color theme="3" tint="-0.24997000396251678"/>
      <name val="TimesNewRomanPSMT"/>
      <family val="0"/>
    </font>
    <font>
      <sz val="14"/>
      <color rgb="FFFF0000"/>
      <name val="Calibri"/>
      <family val="2"/>
    </font>
    <font>
      <sz val="14"/>
      <color theme="4" tint="-0.24997000396251678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2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4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4" fontId="3" fillId="0" borderId="0" xfId="0" applyNumberFormat="1" applyFont="1" applyFill="1" applyBorder="1" applyAlignment="1">
      <alignment vertical="top"/>
    </xf>
    <xf numFmtId="49" fontId="9" fillId="0" borderId="0" xfId="0" applyNumberFormat="1" applyFont="1" applyBorder="1" applyAlignment="1">
      <alignment/>
    </xf>
    <xf numFmtId="0" fontId="10" fillId="0" borderId="0" xfId="0" applyFont="1" applyBorder="1" applyAlignment="1">
      <alignment vertical="top"/>
    </xf>
    <xf numFmtId="165" fontId="9" fillId="0" borderId="0" xfId="0" applyNumberFormat="1" applyFont="1" applyBorder="1" applyAlignment="1">
      <alignment vertical="top"/>
    </xf>
    <xf numFmtId="49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8" fillId="0" borderId="0" xfId="55" applyFont="1" applyFill="1" applyBorder="1" applyAlignment="1">
      <alignment wrapText="1"/>
      <protection/>
    </xf>
    <xf numFmtId="0" fontId="7" fillId="0" borderId="10" xfId="55" applyFont="1" applyFill="1" applyBorder="1" applyAlignment="1">
      <alignment horizontal="center" wrapText="1"/>
      <protection/>
    </xf>
    <xf numFmtId="0" fontId="7" fillId="0" borderId="10" xfId="0" applyFont="1" applyFill="1" applyBorder="1" applyAlignment="1">
      <alignment wrapText="1"/>
    </xf>
    <xf numFmtId="0" fontId="7" fillId="0" borderId="11" xfId="55" applyFont="1" applyFill="1" applyBorder="1" applyAlignment="1">
      <alignment horizontal="left" wrapText="1"/>
      <protection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" fontId="3" fillId="0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174" fontId="7" fillId="0" borderId="0" xfId="0" applyNumberFormat="1" applyFont="1" applyBorder="1" applyAlignment="1">
      <alignment vertical="top"/>
    </xf>
    <xf numFmtId="174" fontId="3" fillId="0" borderId="0" xfId="0" applyNumberFormat="1" applyFont="1" applyBorder="1" applyAlignment="1">
      <alignment vertical="top"/>
    </xf>
    <xf numFmtId="174" fontId="3" fillId="0" borderId="0" xfId="0" applyNumberFormat="1" applyFont="1" applyFill="1" applyBorder="1" applyAlignment="1">
      <alignment vertical="top"/>
    </xf>
    <xf numFmtId="4" fontId="3" fillId="0" borderId="13" xfId="0" applyNumberFormat="1" applyFont="1" applyFill="1" applyBorder="1" applyAlignment="1">
      <alignment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15" fillId="0" borderId="14" xfId="0" applyFont="1" applyFill="1" applyBorder="1" applyAlignment="1">
      <alignment horizontal="center" vertical="top" wrapText="1"/>
    </xf>
    <xf numFmtId="0" fontId="16" fillId="33" borderId="14" xfId="0" applyFont="1" applyFill="1" applyBorder="1" applyAlignment="1">
      <alignment vertical="top" wrapText="1"/>
    </xf>
    <xf numFmtId="3" fontId="16" fillId="33" borderId="14" xfId="0" applyNumberFormat="1" applyFont="1" applyFill="1" applyBorder="1" applyAlignment="1">
      <alignment vertical="top" wrapText="1"/>
    </xf>
    <xf numFmtId="0" fontId="17" fillId="33" borderId="14" xfId="0" applyFont="1" applyFill="1" applyBorder="1" applyAlignment="1">
      <alignment vertical="top" wrapText="1"/>
    </xf>
    <xf numFmtId="0" fontId="16" fillId="33" borderId="14" xfId="0" applyFont="1" applyFill="1" applyBorder="1" applyAlignment="1">
      <alignment horizontal="left" vertical="top" wrapText="1"/>
    </xf>
    <xf numFmtId="0" fontId="74" fillId="33" borderId="14" xfId="0" applyFont="1" applyFill="1" applyBorder="1" applyAlignment="1">
      <alignment vertical="top" wrapText="1"/>
    </xf>
    <xf numFmtId="0" fontId="16" fillId="33" borderId="14" xfId="0" applyFont="1" applyFill="1" applyBorder="1" applyAlignment="1">
      <alignment horizontal="justify" vertical="top" wrapText="1"/>
    </xf>
    <xf numFmtId="0" fontId="75" fillId="33" borderId="14" xfId="0" applyFont="1" applyFill="1" applyBorder="1" applyAlignment="1">
      <alignment vertical="top" wrapText="1"/>
    </xf>
    <xf numFmtId="0" fontId="74" fillId="33" borderId="14" xfId="0" applyFont="1" applyFill="1" applyBorder="1" applyAlignment="1">
      <alignment wrapText="1"/>
    </xf>
    <xf numFmtId="0" fontId="75" fillId="0" borderId="14" xfId="0" applyFont="1" applyBorder="1" applyAlignment="1">
      <alignment vertical="top" wrapText="1"/>
    </xf>
    <xf numFmtId="0" fontId="76" fillId="33" borderId="14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 shrinkToFit="1"/>
    </xf>
    <xf numFmtId="0" fontId="5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 vertical="center"/>
    </xf>
    <xf numFmtId="165" fontId="3" fillId="0" borderId="12" xfId="0" applyNumberFormat="1" applyFont="1" applyFill="1" applyBorder="1" applyAlignment="1">
      <alignment horizontal="right" wrapText="1"/>
    </xf>
    <xf numFmtId="4" fontId="7" fillId="0" borderId="15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/>
    </xf>
    <xf numFmtId="0" fontId="3" fillId="0" borderId="17" xfId="0" applyFont="1" applyFill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3" fillId="0" borderId="16" xfId="0" applyNumberFormat="1" applyFont="1" applyFill="1" applyBorder="1" applyAlignment="1">
      <alignment/>
    </xf>
    <xf numFmtId="0" fontId="3" fillId="0" borderId="18" xfId="0" applyFont="1" applyFill="1" applyBorder="1" applyAlignment="1">
      <alignment wrapText="1"/>
    </xf>
    <xf numFmtId="0" fontId="2" fillId="0" borderId="0" xfId="0" applyFont="1" applyAlignment="1">
      <alignment/>
    </xf>
    <xf numFmtId="0" fontId="20" fillId="0" borderId="0" xfId="0" applyNumberFormat="1" applyFont="1" applyFill="1" applyBorder="1" applyAlignment="1">
      <alignment horizontal="right"/>
    </xf>
    <xf numFmtId="0" fontId="40" fillId="0" borderId="0" xfId="0" applyFont="1" applyAlignment="1">
      <alignment/>
    </xf>
    <xf numFmtId="174" fontId="20" fillId="0" borderId="10" xfId="0" applyNumberFormat="1" applyFont="1" applyFill="1" applyBorder="1" applyAlignment="1">
      <alignment horizontal="right"/>
    </xf>
    <xf numFmtId="0" fontId="20" fillId="0" borderId="15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vertical="center"/>
    </xf>
    <xf numFmtId="49" fontId="22" fillId="0" borderId="10" xfId="0" applyNumberFormat="1" applyFont="1" applyFill="1" applyBorder="1" applyAlignment="1">
      <alignment horizontal="justify" vertical="center" wrapText="1"/>
    </xf>
    <xf numFmtId="173" fontId="22" fillId="0" borderId="10" xfId="0" applyNumberFormat="1" applyFont="1" applyFill="1" applyBorder="1" applyAlignment="1">
      <alignment horizontal="justify" vertical="center" wrapText="1"/>
    </xf>
    <xf numFmtId="0" fontId="6" fillId="0" borderId="0" xfId="0" applyNumberFormat="1" applyFont="1" applyFill="1" applyBorder="1" applyAlignment="1">
      <alignment vertical="center"/>
    </xf>
    <xf numFmtId="0" fontId="52" fillId="0" borderId="0" xfId="0" applyFont="1" applyAlignment="1">
      <alignment/>
    </xf>
    <xf numFmtId="0" fontId="15" fillId="33" borderId="14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vertical="top" wrapText="1"/>
    </xf>
    <xf numFmtId="49" fontId="18" fillId="0" borderId="1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right" vertical="center"/>
    </xf>
    <xf numFmtId="49" fontId="21" fillId="34" borderId="10" xfId="0" applyNumberFormat="1" applyFont="1" applyFill="1" applyBorder="1" applyAlignment="1">
      <alignment horizontal="center" vertical="center" wrapText="1"/>
    </xf>
    <xf numFmtId="174" fontId="21" fillId="34" borderId="10" xfId="0" applyNumberFormat="1" applyFont="1" applyFill="1" applyBorder="1" applyAlignment="1">
      <alignment horizontal="right"/>
    </xf>
    <xf numFmtId="49" fontId="22" fillId="0" borderId="10" xfId="0" applyNumberFormat="1" applyFont="1" applyFill="1" applyBorder="1" applyAlignment="1">
      <alignment horizontal="center" vertical="center" wrapText="1"/>
    </xf>
    <xf numFmtId="174" fontId="22" fillId="0" borderId="10" xfId="0" applyNumberFormat="1" applyFont="1" applyFill="1" applyBorder="1" applyAlignment="1">
      <alignment horizontal="right"/>
    </xf>
    <xf numFmtId="174" fontId="0" fillId="0" borderId="0" xfId="0" applyNumberFormat="1" applyAlignment="1">
      <alignment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/>
    </xf>
    <xf numFmtId="173" fontId="18" fillId="0" borderId="10" xfId="0" applyNumberFormat="1" applyFont="1" applyFill="1" applyBorder="1" applyAlignment="1">
      <alignment horizontal="justify" vertical="center" wrapText="1"/>
    </xf>
    <xf numFmtId="174" fontId="18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 wrapText="1"/>
    </xf>
    <xf numFmtId="173" fontId="20" fillId="0" borderId="10" xfId="0" applyNumberFormat="1" applyFont="1" applyFill="1" applyBorder="1" applyAlignment="1">
      <alignment horizontal="justify" vertical="center" wrapText="1"/>
    </xf>
    <xf numFmtId="49" fontId="23" fillId="0" borderId="10" xfId="0" applyNumberFormat="1" applyFont="1" applyFill="1" applyBorder="1" applyAlignment="1">
      <alignment horizontal="left" vertical="center" wrapText="1"/>
    </xf>
    <xf numFmtId="173" fontId="23" fillId="0" borderId="10" xfId="0" applyNumberFormat="1" applyFont="1" applyFill="1" applyBorder="1" applyAlignment="1">
      <alignment horizontal="justify" vertical="center" wrapText="1"/>
    </xf>
    <xf numFmtId="174" fontId="23" fillId="0" borderId="10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justify" vertical="center" wrapText="1"/>
    </xf>
    <xf numFmtId="174" fontId="7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left" vertical="center" wrapText="1"/>
    </xf>
    <xf numFmtId="173" fontId="3" fillId="0" borderId="10" xfId="0" applyNumberFormat="1" applyFont="1" applyFill="1" applyBorder="1" applyAlignment="1">
      <alignment horizontal="justify" vertical="center" wrapText="1"/>
    </xf>
    <xf numFmtId="174" fontId="3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 wrapText="1"/>
    </xf>
    <xf numFmtId="173" fontId="19" fillId="0" borderId="10" xfId="0" applyNumberFormat="1" applyFont="1" applyFill="1" applyBorder="1" applyAlignment="1">
      <alignment horizontal="justify" vertical="center" wrapText="1"/>
    </xf>
    <xf numFmtId="174" fontId="19" fillId="0" borderId="10" xfId="0" applyNumberFormat="1" applyFont="1" applyFill="1" applyBorder="1" applyAlignment="1">
      <alignment horizontal="right"/>
    </xf>
    <xf numFmtId="0" fontId="20" fillId="0" borderId="15" xfId="0" applyNumberFormat="1" applyFont="1" applyFill="1" applyBorder="1" applyAlignment="1">
      <alignment horizontal="left"/>
    </xf>
    <xf numFmtId="174" fontId="20" fillId="0" borderId="15" xfId="0" applyNumberFormat="1" applyFont="1" applyFill="1" applyBorder="1" applyAlignment="1">
      <alignment/>
    </xf>
    <xf numFmtId="0" fontId="52" fillId="0" borderId="0" xfId="0" applyFont="1" applyAlignment="1">
      <alignment horizontal="left"/>
    </xf>
    <xf numFmtId="174" fontId="52" fillId="0" borderId="0" xfId="0" applyNumberFormat="1" applyFont="1" applyAlignment="1">
      <alignment/>
    </xf>
    <xf numFmtId="0" fontId="0" fillId="0" borderId="0" xfId="0" applyAlignment="1">
      <alignment horizontal="left"/>
    </xf>
    <xf numFmtId="49" fontId="18" fillId="0" borderId="10" xfId="0" applyNumberFormat="1" applyFont="1" applyFill="1" applyBorder="1" applyAlignment="1">
      <alignment horizontal="center" vertical="center" wrapText="1"/>
    </xf>
    <xf numFmtId="49" fontId="18" fillId="35" borderId="10" xfId="0" applyNumberFormat="1" applyFont="1" applyFill="1" applyBorder="1" applyAlignment="1">
      <alignment horizontal="justify" vertical="center" wrapText="1"/>
    </xf>
    <xf numFmtId="49" fontId="18" fillId="35" borderId="10" xfId="0" applyNumberFormat="1" applyFont="1" applyFill="1" applyBorder="1" applyAlignment="1">
      <alignment horizontal="center" vertical="center" wrapText="1"/>
    </xf>
    <xf numFmtId="174" fontId="18" fillId="35" borderId="10" xfId="0" applyNumberFormat="1" applyFont="1" applyFill="1" applyBorder="1" applyAlignment="1">
      <alignment horizontal="right"/>
    </xf>
    <xf numFmtId="49" fontId="23" fillId="0" borderId="10" xfId="0" applyNumberFormat="1" applyFont="1" applyFill="1" applyBorder="1" applyAlignment="1">
      <alignment horizontal="justify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justify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174" fontId="24" fillId="0" borderId="10" xfId="0" applyNumberFormat="1" applyFont="1" applyFill="1" applyBorder="1" applyAlignment="1">
      <alignment horizontal="right"/>
    </xf>
    <xf numFmtId="49" fontId="7" fillId="35" borderId="10" xfId="0" applyNumberFormat="1" applyFont="1" applyFill="1" applyBorder="1" applyAlignment="1">
      <alignment horizontal="justify" vertical="center" wrapText="1"/>
    </xf>
    <xf numFmtId="49" fontId="7" fillId="35" borderId="10" xfId="0" applyNumberFormat="1" applyFont="1" applyFill="1" applyBorder="1" applyAlignment="1">
      <alignment horizontal="center" vertical="center" wrapText="1"/>
    </xf>
    <xf numFmtId="174" fontId="7" fillId="35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justify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174" fontId="25" fillId="0" borderId="10" xfId="0" applyNumberFormat="1" applyFont="1" applyFill="1" applyBorder="1" applyAlignment="1">
      <alignment horizontal="right"/>
    </xf>
    <xf numFmtId="49" fontId="11" fillId="0" borderId="0" xfId="0" applyNumberFormat="1" applyFont="1" applyFill="1" applyBorder="1" applyAlignment="1">
      <alignment horizontal="right" vertical="center"/>
    </xf>
    <xf numFmtId="0" fontId="26" fillId="0" borderId="10" xfId="0" applyNumberFormat="1" applyFont="1" applyFill="1" applyBorder="1" applyAlignment="1">
      <alignment vertical="center"/>
    </xf>
    <xf numFmtId="49" fontId="21" fillId="34" borderId="10" xfId="0" applyNumberFormat="1" applyFont="1" applyFill="1" applyBorder="1" applyAlignment="1">
      <alignment horizontal="justify" vertical="center" wrapText="1"/>
    </xf>
    <xf numFmtId="49" fontId="22" fillId="35" borderId="10" xfId="0" applyNumberFormat="1" applyFont="1" applyFill="1" applyBorder="1" applyAlignment="1">
      <alignment horizontal="justify" vertical="center" wrapText="1"/>
    </xf>
    <xf numFmtId="49" fontId="22" fillId="35" borderId="10" xfId="0" applyNumberFormat="1" applyFont="1" applyFill="1" applyBorder="1" applyAlignment="1">
      <alignment horizontal="center" vertical="center" wrapText="1"/>
    </xf>
    <xf numFmtId="174" fontId="22" fillId="35" borderId="10" xfId="0" applyNumberFormat="1" applyFont="1" applyFill="1" applyBorder="1" applyAlignment="1">
      <alignment horizontal="right"/>
    </xf>
    <xf numFmtId="0" fontId="77" fillId="0" borderId="0" xfId="0" applyFont="1" applyAlignment="1">
      <alignment/>
    </xf>
    <xf numFmtId="0" fontId="26" fillId="0" borderId="19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74" fontId="22" fillId="0" borderId="10" xfId="0" applyNumberFormat="1" applyFont="1" applyFill="1" applyBorder="1" applyAlignment="1">
      <alignment horizontal="center" vertical="center" wrapText="1"/>
    </xf>
    <xf numFmtId="174" fontId="21" fillId="34" borderId="10" xfId="0" applyNumberFormat="1" applyFont="1" applyFill="1" applyBorder="1" applyAlignment="1">
      <alignment horizontal="center" vertical="center" wrapText="1"/>
    </xf>
    <xf numFmtId="174" fontId="22" fillId="35" borderId="10" xfId="0" applyNumberFormat="1" applyFont="1" applyFill="1" applyBorder="1" applyAlignment="1">
      <alignment horizontal="center" vertical="center" wrapText="1"/>
    </xf>
    <xf numFmtId="174" fontId="24" fillId="36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49" fontId="27" fillId="0" borderId="10" xfId="0" applyNumberFormat="1" applyFont="1" applyFill="1" applyBorder="1" applyAlignment="1">
      <alignment horizontal="justify" vertical="center" wrapText="1"/>
    </xf>
    <xf numFmtId="174" fontId="2" fillId="0" borderId="10" xfId="0" applyNumberFormat="1" applyFont="1" applyFill="1" applyBorder="1" applyAlignment="1">
      <alignment horizontal="right"/>
    </xf>
    <xf numFmtId="174" fontId="2" fillId="35" borderId="1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justify" wrapText="1"/>
    </xf>
    <xf numFmtId="49" fontId="3" fillId="0" borderId="1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justify" wrapText="1"/>
    </xf>
    <xf numFmtId="49" fontId="28" fillId="0" borderId="10" xfId="0" applyNumberFormat="1" applyFont="1" applyFill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horizontal="center" wrapText="1"/>
    </xf>
    <xf numFmtId="174" fontId="23" fillId="35" borderId="10" xfId="0" applyNumberFormat="1" applyFont="1" applyFill="1" applyBorder="1" applyAlignment="1">
      <alignment horizontal="right"/>
    </xf>
    <xf numFmtId="173" fontId="2" fillId="0" borderId="10" xfId="0" applyNumberFormat="1" applyFont="1" applyFill="1" applyBorder="1" applyAlignment="1">
      <alignment horizontal="justify" vertical="center" wrapText="1"/>
    </xf>
    <xf numFmtId="49" fontId="22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0" fontId="78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54" applyFont="1" applyBorder="1" applyAlignment="1">
      <alignment wrapText="1"/>
      <protection/>
    </xf>
    <xf numFmtId="0" fontId="3" fillId="0" borderId="10" xfId="54" applyFont="1" applyBorder="1" applyAlignment="1">
      <alignment wrapText="1"/>
      <protection/>
    </xf>
    <xf numFmtId="0" fontId="3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0" xfId="0" applyFont="1" applyFill="1" applyAlignment="1">
      <alignment horizontal="right" wrapText="1"/>
    </xf>
    <xf numFmtId="0" fontId="3" fillId="0" borderId="17" xfId="55" applyFont="1" applyFill="1" applyBorder="1" applyAlignment="1">
      <alignment horizontal="left" wrapText="1"/>
      <protection/>
    </xf>
    <xf numFmtId="165" fontId="3" fillId="0" borderId="0" xfId="0" applyNumberFormat="1" applyFont="1" applyFill="1" applyBorder="1" applyAlignment="1">
      <alignment horizontal="right" wrapText="1"/>
    </xf>
    <xf numFmtId="0" fontId="7" fillId="0" borderId="20" xfId="55" applyFont="1" applyFill="1" applyBorder="1" applyAlignment="1">
      <alignment horizontal="center" wrapText="1"/>
      <protection/>
    </xf>
    <xf numFmtId="0" fontId="8" fillId="0" borderId="20" xfId="55" applyFont="1" applyFill="1" applyBorder="1" applyAlignment="1">
      <alignment horizontal="center" wrapText="1"/>
      <protection/>
    </xf>
    <xf numFmtId="165" fontId="7" fillId="0" borderId="15" xfId="0" applyNumberFormat="1" applyFont="1" applyFill="1" applyBorder="1" applyAlignment="1">
      <alignment/>
    </xf>
    <xf numFmtId="165" fontId="7" fillId="0" borderId="15" xfId="55" applyNumberFormat="1" applyFont="1" applyFill="1" applyBorder="1" applyAlignment="1">
      <alignment horizontal="right" wrapText="1"/>
      <protection/>
    </xf>
    <xf numFmtId="43" fontId="7" fillId="0" borderId="21" xfId="63" applyFont="1" applyFill="1" applyBorder="1" applyAlignment="1">
      <alignment/>
    </xf>
    <xf numFmtId="0" fontId="8" fillId="0" borderId="17" xfId="55" applyFont="1" applyFill="1" applyBorder="1" applyAlignment="1">
      <alignment wrapText="1"/>
      <protection/>
    </xf>
    <xf numFmtId="0" fontId="9" fillId="0" borderId="16" xfId="0" applyFont="1" applyFill="1" applyBorder="1" applyAlignment="1">
      <alignment/>
    </xf>
    <xf numFmtId="0" fontId="3" fillId="0" borderId="17" xfId="55" applyFont="1" applyFill="1" applyBorder="1" applyAlignment="1">
      <alignment wrapText="1"/>
      <protection/>
    </xf>
    <xf numFmtId="165" fontId="9" fillId="0" borderId="0" xfId="0" applyNumberFormat="1" applyFont="1" applyFill="1" applyBorder="1" applyAlignment="1">
      <alignment/>
    </xf>
    <xf numFmtId="43" fontId="3" fillId="0" borderId="16" xfId="63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43" fontId="3" fillId="0" borderId="13" xfId="63" applyFont="1" applyFill="1" applyBorder="1" applyAlignment="1">
      <alignment/>
    </xf>
    <xf numFmtId="0" fontId="15" fillId="33" borderId="14" xfId="0" applyFont="1" applyFill="1" applyBorder="1" applyAlignment="1">
      <alignment horizontal="center" vertical="top" wrapText="1"/>
    </xf>
    <xf numFmtId="0" fontId="52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justify" vertical="center" wrapText="1"/>
    </xf>
    <xf numFmtId="0" fontId="3" fillId="0" borderId="0" xfId="0" applyFont="1" applyFill="1" applyBorder="1" applyAlignment="1" applyProtection="1">
      <alignment vertical="top" wrapText="1"/>
      <protection locked="0"/>
    </xf>
    <xf numFmtId="174" fontId="25" fillId="36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/>
    </xf>
    <xf numFmtId="0" fontId="3" fillId="0" borderId="0" xfId="0" applyFont="1" applyAlignment="1">
      <alignment horizontal="right" wrapText="1"/>
    </xf>
    <xf numFmtId="173" fontId="18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173" fontId="19" fillId="0" borderId="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22" xfId="0" applyNumberFormat="1" applyFont="1" applyFill="1" applyBorder="1" applyAlignment="1">
      <alignment horizontal="center" vertical="center" wrapText="1"/>
    </xf>
    <xf numFmtId="49" fontId="21" fillId="0" borderId="23" xfId="0" applyNumberFormat="1" applyFont="1" applyFill="1" applyBorder="1" applyAlignment="1">
      <alignment horizontal="center" vertical="center" wrapText="1"/>
    </xf>
    <xf numFmtId="49" fontId="21" fillId="0" borderId="20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5" fillId="33" borderId="14" xfId="0" applyFont="1" applyFill="1" applyBorder="1" applyAlignment="1">
      <alignment horizontal="center" vertical="top" wrapText="1"/>
    </xf>
    <xf numFmtId="0" fontId="15" fillId="33" borderId="24" xfId="0" applyFont="1" applyFill="1" applyBorder="1" applyAlignment="1">
      <alignment horizontal="center" vertical="top" wrapText="1"/>
    </xf>
    <xf numFmtId="0" fontId="15" fillId="33" borderId="25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top" wrapText="1"/>
    </xf>
    <xf numFmtId="0" fontId="7" fillId="0" borderId="0" xfId="55" applyFont="1" applyFill="1" applyBorder="1" applyAlignment="1">
      <alignment horizontal="center" wrapText="1"/>
      <protection/>
    </xf>
    <xf numFmtId="0" fontId="7" fillId="0" borderId="0" xfId="55" applyNumberFormat="1" applyFont="1" applyFill="1" applyBorder="1" applyAlignment="1">
      <alignment horizontal="center" wrapText="1" shrinkToFit="1"/>
      <protection/>
    </xf>
    <xf numFmtId="0" fontId="3" fillId="0" borderId="0" xfId="0" applyFont="1" applyFill="1" applyAlignment="1">
      <alignment horizontal="right" wrapText="1"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9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30" fillId="0" borderId="0" xfId="0" applyFont="1" applyFill="1" applyAlignment="1">
      <alignment horizont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7"/>
  <sheetViews>
    <sheetView zoomScalePageLayoutView="0" workbookViewId="0" topLeftCell="A94">
      <selection activeCell="I103" sqref="I103"/>
    </sheetView>
  </sheetViews>
  <sheetFormatPr defaultColWidth="9.00390625" defaultRowHeight="12.75"/>
  <cols>
    <col min="1" max="1" width="31.00390625" style="0" customWidth="1"/>
    <col min="2" max="2" width="66.125" style="0" customWidth="1"/>
    <col min="3" max="3" width="17.375" style="0" customWidth="1"/>
  </cols>
  <sheetData>
    <row r="1" spans="2:3" ht="18" customHeight="1">
      <c r="B1" s="181" t="s">
        <v>742</v>
      </c>
      <c r="C1" s="181"/>
    </row>
    <row r="2" spans="2:3" ht="18" customHeight="1">
      <c r="B2" s="181" t="s">
        <v>722</v>
      </c>
      <c r="C2" s="181"/>
    </row>
    <row r="3" spans="2:3" ht="18" customHeight="1">
      <c r="B3" s="181" t="s">
        <v>723</v>
      </c>
      <c r="C3" s="181"/>
    </row>
    <row r="4" spans="2:3" ht="18" customHeight="1">
      <c r="B4" s="181" t="s">
        <v>1026</v>
      </c>
      <c r="C4" s="181"/>
    </row>
    <row r="5" ht="18" customHeight="1"/>
    <row r="6" spans="2:3" ht="18" customHeight="1">
      <c r="B6" s="26"/>
      <c r="C6" s="32" t="s">
        <v>742</v>
      </c>
    </row>
    <row r="7" spans="2:3" ht="18" customHeight="1">
      <c r="B7" s="26"/>
      <c r="C7" s="32" t="s">
        <v>54</v>
      </c>
    </row>
    <row r="8" spans="2:3" ht="18" customHeight="1">
      <c r="B8" s="26"/>
      <c r="C8" s="32" t="s">
        <v>52</v>
      </c>
    </row>
    <row r="9" spans="2:3" ht="18" customHeight="1">
      <c r="B9" s="26"/>
      <c r="C9" s="32" t="s">
        <v>810</v>
      </c>
    </row>
    <row r="11" spans="1:3" ht="18" customHeight="1">
      <c r="A11" s="67"/>
      <c r="B11" s="67"/>
      <c r="C11" s="67" t="s">
        <v>594</v>
      </c>
    </row>
    <row r="12" spans="1:3" ht="24.75" customHeight="1">
      <c r="A12" s="179" t="s">
        <v>187</v>
      </c>
      <c r="B12" s="179" t="s">
        <v>595</v>
      </c>
      <c r="C12" s="179" t="s">
        <v>298</v>
      </c>
    </row>
    <row r="13" spans="1:3" ht="47.25" customHeight="1">
      <c r="A13" s="179"/>
      <c r="B13" s="179"/>
      <c r="C13" s="180"/>
    </row>
    <row r="14" spans="1:3" ht="18.75">
      <c r="A14" s="85" t="s">
        <v>778</v>
      </c>
      <c r="B14" s="85">
        <v>2</v>
      </c>
      <c r="C14" s="86">
        <v>3</v>
      </c>
    </row>
    <row r="15" spans="1:3" ht="21.75" customHeight="1">
      <c r="A15" s="78" t="s">
        <v>596</v>
      </c>
      <c r="B15" s="87" t="s">
        <v>15</v>
      </c>
      <c r="C15" s="88">
        <v>191330.1</v>
      </c>
    </row>
    <row r="16" spans="1:3" ht="19.5" customHeight="1">
      <c r="A16" s="89"/>
      <c r="B16" s="90"/>
      <c r="C16" s="69"/>
    </row>
    <row r="17" spans="1:3" ht="21" customHeight="1">
      <c r="A17" s="78" t="s">
        <v>597</v>
      </c>
      <c r="B17" s="87" t="s">
        <v>308</v>
      </c>
      <c r="C17" s="88">
        <v>145035</v>
      </c>
    </row>
    <row r="18" spans="1:3" ht="26.25" customHeight="1">
      <c r="A18" s="91" t="s">
        <v>598</v>
      </c>
      <c r="B18" s="92" t="s">
        <v>309</v>
      </c>
      <c r="C18" s="93">
        <v>145035</v>
      </c>
    </row>
    <row r="19" spans="1:3" ht="111.75" customHeight="1">
      <c r="A19" s="91" t="s">
        <v>599</v>
      </c>
      <c r="B19" s="92" t="s">
        <v>310</v>
      </c>
      <c r="C19" s="93">
        <v>144266</v>
      </c>
    </row>
    <row r="20" spans="1:3" ht="159.75" customHeight="1">
      <c r="A20" s="91" t="s">
        <v>600</v>
      </c>
      <c r="B20" s="92" t="s">
        <v>601</v>
      </c>
      <c r="C20" s="93">
        <v>349</v>
      </c>
    </row>
    <row r="21" spans="1:3" ht="75">
      <c r="A21" s="91" t="s">
        <v>602</v>
      </c>
      <c r="B21" s="92" t="s">
        <v>603</v>
      </c>
      <c r="C21" s="93">
        <v>420</v>
      </c>
    </row>
    <row r="22" spans="1:3" ht="33" customHeight="1">
      <c r="A22" s="78" t="s">
        <v>604</v>
      </c>
      <c r="B22" s="87" t="s">
        <v>46</v>
      </c>
      <c r="C22" s="88">
        <v>13298.5</v>
      </c>
    </row>
    <row r="23" spans="1:3" ht="37.5">
      <c r="A23" s="91" t="s">
        <v>605</v>
      </c>
      <c r="B23" s="92" t="s">
        <v>47</v>
      </c>
      <c r="C23" s="93">
        <v>13298.5</v>
      </c>
    </row>
    <row r="24" spans="1:3" ht="112.5">
      <c r="A24" s="91" t="s">
        <v>606</v>
      </c>
      <c r="B24" s="92" t="s">
        <v>311</v>
      </c>
      <c r="C24" s="93">
        <v>4481.6</v>
      </c>
    </row>
    <row r="25" spans="1:3" ht="131.25">
      <c r="A25" s="91" t="s">
        <v>607</v>
      </c>
      <c r="B25" s="92" t="s">
        <v>312</v>
      </c>
      <c r="C25" s="93">
        <v>82.4</v>
      </c>
    </row>
    <row r="26" spans="1:3" ht="112.5">
      <c r="A26" s="91" t="s">
        <v>608</v>
      </c>
      <c r="B26" s="92" t="s">
        <v>313</v>
      </c>
      <c r="C26" s="93">
        <v>8734.5</v>
      </c>
    </row>
    <row r="27" spans="1:3" ht="18.75">
      <c r="A27" s="78" t="s">
        <v>609</v>
      </c>
      <c r="B27" s="87" t="s">
        <v>610</v>
      </c>
      <c r="C27" s="88">
        <v>15005</v>
      </c>
    </row>
    <row r="28" spans="1:4" ht="37.5">
      <c r="A28" s="78" t="s">
        <v>611</v>
      </c>
      <c r="B28" s="87" t="s">
        <v>10</v>
      </c>
      <c r="C28" s="88">
        <v>4766</v>
      </c>
      <c r="D28" s="68"/>
    </row>
    <row r="29" spans="1:3" ht="37.5">
      <c r="A29" s="91" t="s">
        <v>612</v>
      </c>
      <c r="B29" s="92" t="s">
        <v>11</v>
      </c>
      <c r="C29" s="93">
        <v>3962</v>
      </c>
    </row>
    <row r="30" spans="1:3" ht="37.5">
      <c r="A30" s="91" t="s">
        <v>613</v>
      </c>
      <c r="B30" s="92" t="s">
        <v>11</v>
      </c>
      <c r="C30" s="93">
        <v>3962</v>
      </c>
    </row>
    <row r="31" spans="1:3" ht="56.25">
      <c r="A31" s="91" t="s">
        <v>614</v>
      </c>
      <c r="B31" s="92" t="s">
        <v>12</v>
      </c>
      <c r="C31" s="93">
        <v>804</v>
      </c>
    </row>
    <row r="32" spans="1:3" ht="56.25">
      <c r="A32" s="91" t="s">
        <v>615</v>
      </c>
      <c r="B32" s="92" t="s">
        <v>12</v>
      </c>
      <c r="C32" s="93">
        <v>804</v>
      </c>
    </row>
    <row r="33" spans="1:3" ht="37.5">
      <c r="A33" s="94" t="s">
        <v>616</v>
      </c>
      <c r="B33" s="95" t="s">
        <v>3</v>
      </c>
      <c r="C33" s="96">
        <v>9862</v>
      </c>
    </row>
    <row r="34" spans="1:3" ht="37.5">
      <c r="A34" s="91" t="s">
        <v>617</v>
      </c>
      <c r="B34" s="92" t="s">
        <v>3</v>
      </c>
      <c r="C34" s="93">
        <v>9860</v>
      </c>
    </row>
    <row r="35" spans="1:3" ht="56.25">
      <c r="A35" s="91" t="s">
        <v>779</v>
      </c>
      <c r="B35" s="92" t="s">
        <v>780</v>
      </c>
      <c r="C35" s="93">
        <v>2</v>
      </c>
    </row>
    <row r="36" spans="1:4" ht="18.75">
      <c r="A36" s="78" t="s">
        <v>781</v>
      </c>
      <c r="B36" s="87" t="s">
        <v>782</v>
      </c>
      <c r="C36" s="88">
        <v>7</v>
      </c>
      <c r="D36" s="68"/>
    </row>
    <row r="37" spans="1:3" ht="18.75">
      <c r="A37" s="91" t="s">
        <v>783</v>
      </c>
      <c r="B37" s="92" t="s">
        <v>782</v>
      </c>
      <c r="C37" s="93">
        <v>7</v>
      </c>
    </row>
    <row r="38" spans="1:3" ht="37.5">
      <c r="A38" s="94" t="s">
        <v>618</v>
      </c>
      <c r="B38" s="95" t="s">
        <v>37</v>
      </c>
      <c r="C38" s="96">
        <v>370</v>
      </c>
    </row>
    <row r="39" spans="1:3" ht="56.25">
      <c r="A39" s="91" t="s">
        <v>619</v>
      </c>
      <c r="B39" s="92" t="s">
        <v>620</v>
      </c>
      <c r="C39" s="93">
        <v>370</v>
      </c>
    </row>
    <row r="40" spans="1:3" ht="18.75">
      <c r="A40" s="78" t="s">
        <v>784</v>
      </c>
      <c r="B40" s="87" t="s">
        <v>785</v>
      </c>
      <c r="C40" s="88">
        <v>1</v>
      </c>
    </row>
    <row r="41" spans="1:3" ht="18.75">
      <c r="A41" s="94" t="s">
        <v>786</v>
      </c>
      <c r="B41" s="95" t="s">
        <v>787</v>
      </c>
      <c r="C41" s="96">
        <v>1</v>
      </c>
    </row>
    <row r="42" spans="1:3" ht="37.5">
      <c r="A42" s="91" t="s">
        <v>788</v>
      </c>
      <c r="B42" s="92" t="s">
        <v>789</v>
      </c>
      <c r="C42" s="93">
        <v>1</v>
      </c>
    </row>
    <row r="43" spans="1:3" ht="33" customHeight="1">
      <c r="A43" s="91" t="s">
        <v>790</v>
      </c>
      <c r="B43" s="92" t="s">
        <v>791</v>
      </c>
      <c r="C43" s="93">
        <v>1</v>
      </c>
    </row>
    <row r="44" spans="1:3" ht="18.75">
      <c r="A44" s="78" t="s">
        <v>621</v>
      </c>
      <c r="B44" s="87" t="s">
        <v>4</v>
      </c>
      <c r="C44" s="88">
        <v>1354</v>
      </c>
    </row>
    <row r="45" spans="1:3" ht="33" customHeight="1">
      <c r="A45" s="94" t="s">
        <v>622</v>
      </c>
      <c r="B45" s="95" t="s">
        <v>8</v>
      </c>
      <c r="C45" s="96">
        <v>1354</v>
      </c>
    </row>
    <row r="46" spans="1:3" ht="49.5" customHeight="1">
      <c r="A46" s="91" t="s">
        <v>623</v>
      </c>
      <c r="B46" s="92" t="s">
        <v>38</v>
      </c>
      <c r="C46" s="93">
        <v>1354</v>
      </c>
    </row>
    <row r="47" spans="1:3" ht="65.25" customHeight="1">
      <c r="A47" s="78" t="s">
        <v>624</v>
      </c>
      <c r="B47" s="87" t="s">
        <v>314</v>
      </c>
      <c r="C47" s="88">
        <v>9681.43</v>
      </c>
    </row>
    <row r="48" spans="1:4" ht="131.25">
      <c r="A48" s="78" t="s">
        <v>626</v>
      </c>
      <c r="B48" s="87" t="s">
        <v>315</v>
      </c>
      <c r="C48" s="88">
        <v>9541.3</v>
      </c>
      <c r="D48" s="68"/>
    </row>
    <row r="49" spans="1:3" ht="112.5">
      <c r="A49" s="94" t="s">
        <v>627</v>
      </c>
      <c r="B49" s="95" t="s">
        <v>13</v>
      </c>
      <c r="C49" s="96">
        <v>4340</v>
      </c>
    </row>
    <row r="50" spans="1:3" ht="131.25">
      <c r="A50" s="91" t="s">
        <v>628</v>
      </c>
      <c r="B50" s="92" t="s">
        <v>29</v>
      </c>
      <c r="C50" s="93">
        <v>1590</v>
      </c>
    </row>
    <row r="51" spans="1:3" ht="112.5">
      <c r="A51" s="91" t="s">
        <v>629</v>
      </c>
      <c r="B51" s="92" t="s">
        <v>630</v>
      </c>
      <c r="C51" s="93">
        <v>800</v>
      </c>
    </row>
    <row r="52" spans="1:3" ht="112.5">
      <c r="A52" s="91" t="s">
        <v>625</v>
      </c>
      <c r="B52" s="92" t="s">
        <v>317</v>
      </c>
      <c r="C52" s="93">
        <v>1950</v>
      </c>
    </row>
    <row r="53" spans="1:3" ht="75">
      <c r="A53" s="94" t="s">
        <v>631</v>
      </c>
      <c r="B53" s="95" t="s">
        <v>50</v>
      </c>
      <c r="C53" s="96">
        <v>5201.3</v>
      </c>
    </row>
    <row r="54" spans="1:3" ht="56.25">
      <c r="A54" s="91" t="s">
        <v>632</v>
      </c>
      <c r="B54" s="92" t="s">
        <v>318</v>
      </c>
      <c r="C54" s="93">
        <v>5201.3</v>
      </c>
    </row>
    <row r="55" spans="1:4" ht="129.75" customHeight="1">
      <c r="A55" s="78" t="s">
        <v>633</v>
      </c>
      <c r="B55" s="87" t="s">
        <v>26</v>
      </c>
      <c r="C55" s="88">
        <v>140.13</v>
      </c>
      <c r="D55" s="68"/>
    </row>
    <row r="56" spans="1:3" ht="131.25">
      <c r="A56" s="94" t="s">
        <v>634</v>
      </c>
      <c r="B56" s="95" t="s">
        <v>27</v>
      </c>
      <c r="C56" s="96">
        <v>140.13</v>
      </c>
    </row>
    <row r="57" spans="1:3" ht="112.5">
      <c r="A57" s="91" t="s">
        <v>635</v>
      </c>
      <c r="B57" s="92" t="s">
        <v>28</v>
      </c>
      <c r="C57" s="93">
        <v>140.13</v>
      </c>
    </row>
    <row r="58" spans="1:3" ht="37.5">
      <c r="A58" s="78" t="s">
        <v>636</v>
      </c>
      <c r="B58" s="87" t="s">
        <v>319</v>
      </c>
      <c r="C58" s="88">
        <v>3385</v>
      </c>
    </row>
    <row r="59" spans="1:3" ht="37.5">
      <c r="A59" s="94" t="s">
        <v>637</v>
      </c>
      <c r="B59" s="95" t="s">
        <v>5</v>
      </c>
      <c r="C59" s="96">
        <v>3385</v>
      </c>
    </row>
    <row r="60" spans="1:3" ht="33" customHeight="1">
      <c r="A60" s="91" t="s">
        <v>638</v>
      </c>
      <c r="B60" s="92" t="s">
        <v>32</v>
      </c>
      <c r="C60" s="93">
        <v>2660</v>
      </c>
    </row>
    <row r="61" spans="1:3" ht="37.5">
      <c r="A61" s="91" t="s">
        <v>639</v>
      </c>
      <c r="B61" s="92" t="s">
        <v>33</v>
      </c>
      <c r="C61" s="93">
        <v>230</v>
      </c>
    </row>
    <row r="62" spans="1:3" ht="37.5">
      <c r="A62" s="91" t="s">
        <v>640</v>
      </c>
      <c r="B62" s="92" t="s">
        <v>34</v>
      </c>
      <c r="C62" s="93">
        <v>495</v>
      </c>
    </row>
    <row r="63" spans="1:3" ht="56.25">
      <c r="A63" s="78" t="s">
        <v>792</v>
      </c>
      <c r="B63" s="87" t="s">
        <v>793</v>
      </c>
      <c r="C63" s="88">
        <v>640</v>
      </c>
    </row>
    <row r="64" spans="1:3" s="68" customFormat="1" ht="18.75">
      <c r="A64" s="78" t="s">
        <v>794</v>
      </c>
      <c r="B64" s="87" t="s">
        <v>795</v>
      </c>
      <c r="C64" s="88">
        <v>640</v>
      </c>
    </row>
    <row r="65" spans="1:3" ht="18.75">
      <c r="A65" s="91" t="s">
        <v>796</v>
      </c>
      <c r="B65" s="92" t="s">
        <v>797</v>
      </c>
      <c r="C65" s="93">
        <v>640</v>
      </c>
    </row>
    <row r="66" spans="1:3" ht="37.5">
      <c r="A66" s="91" t="s">
        <v>798</v>
      </c>
      <c r="B66" s="92" t="s">
        <v>320</v>
      </c>
      <c r="C66" s="93">
        <v>640</v>
      </c>
    </row>
    <row r="67" spans="1:3" ht="37.5">
      <c r="A67" s="78" t="s">
        <v>641</v>
      </c>
      <c r="B67" s="87" t="s">
        <v>321</v>
      </c>
      <c r="C67" s="88">
        <v>920.57</v>
      </c>
    </row>
    <row r="68" spans="1:3" ht="131.25">
      <c r="A68" s="94" t="s">
        <v>642</v>
      </c>
      <c r="B68" s="95" t="s">
        <v>62</v>
      </c>
      <c r="C68" s="96">
        <v>830.07</v>
      </c>
    </row>
    <row r="69" spans="1:3" ht="131.25">
      <c r="A69" s="91" t="s">
        <v>643</v>
      </c>
      <c r="B69" s="92" t="s">
        <v>61</v>
      </c>
      <c r="C69" s="93">
        <v>830.07</v>
      </c>
    </row>
    <row r="70" spans="1:3" ht="131.25">
      <c r="A70" s="91" t="s">
        <v>644</v>
      </c>
      <c r="B70" s="92" t="s">
        <v>60</v>
      </c>
      <c r="C70" s="93">
        <v>830.07</v>
      </c>
    </row>
    <row r="71" spans="1:3" ht="72" customHeight="1">
      <c r="A71" s="94" t="s">
        <v>645</v>
      </c>
      <c r="B71" s="95" t="s">
        <v>646</v>
      </c>
      <c r="C71" s="96">
        <v>20</v>
      </c>
    </row>
    <row r="72" spans="1:3" ht="72.75" customHeight="1">
      <c r="A72" s="91" t="s">
        <v>647</v>
      </c>
      <c r="B72" s="92" t="s">
        <v>255</v>
      </c>
      <c r="C72" s="93">
        <v>20</v>
      </c>
    </row>
    <row r="73" spans="1:3" ht="54" customHeight="1">
      <c r="A73" s="94" t="s">
        <v>648</v>
      </c>
      <c r="B73" s="95" t="s">
        <v>322</v>
      </c>
      <c r="C73" s="96">
        <v>70.5</v>
      </c>
    </row>
    <row r="74" spans="1:3" ht="54" customHeight="1">
      <c r="A74" s="94" t="s">
        <v>649</v>
      </c>
      <c r="B74" s="95" t="s">
        <v>30</v>
      </c>
      <c r="C74" s="96">
        <v>70.5</v>
      </c>
    </row>
    <row r="75" spans="1:3" ht="78.75" customHeight="1">
      <c r="A75" s="91" t="s">
        <v>650</v>
      </c>
      <c r="B75" s="92" t="s">
        <v>31</v>
      </c>
      <c r="C75" s="93">
        <v>0.5</v>
      </c>
    </row>
    <row r="76" spans="1:3" ht="70.5" customHeight="1">
      <c r="A76" s="91" t="s">
        <v>651</v>
      </c>
      <c r="B76" s="92" t="s">
        <v>323</v>
      </c>
      <c r="C76" s="93">
        <v>20</v>
      </c>
    </row>
    <row r="77" spans="1:3" ht="49.5" customHeight="1">
      <c r="A77" s="91" t="s">
        <v>652</v>
      </c>
      <c r="B77" s="92" t="s">
        <v>324</v>
      </c>
      <c r="C77" s="93">
        <v>50</v>
      </c>
    </row>
    <row r="78" spans="1:3" ht="37.5">
      <c r="A78" s="78" t="s">
        <v>653</v>
      </c>
      <c r="B78" s="87" t="s">
        <v>654</v>
      </c>
      <c r="C78" s="88">
        <v>2009.6</v>
      </c>
    </row>
    <row r="79" spans="1:3" ht="33" customHeight="1">
      <c r="A79" s="94" t="s">
        <v>655</v>
      </c>
      <c r="B79" s="95" t="s">
        <v>39</v>
      </c>
      <c r="C79" s="96">
        <v>85.6</v>
      </c>
    </row>
    <row r="80" spans="1:3" ht="112.5">
      <c r="A80" s="91" t="s">
        <v>656</v>
      </c>
      <c r="B80" s="92" t="s">
        <v>325</v>
      </c>
      <c r="C80" s="93">
        <v>65</v>
      </c>
    </row>
    <row r="81" spans="1:3" ht="75">
      <c r="A81" s="91" t="s">
        <v>657</v>
      </c>
      <c r="B81" s="92" t="s">
        <v>326</v>
      </c>
      <c r="C81" s="93">
        <v>20.6</v>
      </c>
    </row>
    <row r="82" spans="1:3" ht="93.75">
      <c r="A82" s="94" t="s">
        <v>658</v>
      </c>
      <c r="B82" s="95" t="s">
        <v>59</v>
      </c>
      <c r="C82" s="96">
        <v>22</v>
      </c>
    </row>
    <row r="83" spans="1:3" ht="75">
      <c r="A83" s="91" t="s">
        <v>659</v>
      </c>
      <c r="B83" s="92" t="s">
        <v>327</v>
      </c>
      <c r="C83" s="93">
        <v>20</v>
      </c>
    </row>
    <row r="84" spans="1:3" ht="49.5" customHeight="1">
      <c r="A84" s="91" t="s">
        <v>799</v>
      </c>
      <c r="B84" s="92" t="s">
        <v>800</v>
      </c>
      <c r="C84" s="93">
        <v>2</v>
      </c>
    </row>
    <row r="85" spans="1:3" ht="187.5">
      <c r="A85" s="94" t="s">
        <v>660</v>
      </c>
      <c r="B85" s="95" t="s">
        <v>328</v>
      </c>
      <c r="C85" s="96">
        <v>90</v>
      </c>
    </row>
    <row r="86" spans="1:3" ht="33" customHeight="1">
      <c r="A86" s="91" t="s">
        <v>801</v>
      </c>
      <c r="B86" s="92" t="s">
        <v>802</v>
      </c>
      <c r="C86" s="93">
        <v>30</v>
      </c>
    </row>
    <row r="87" spans="1:3" ht="52.5" customHeight="1">
      <c r="A87" s="91" t="s">
        <v>661</v>
      </c>
      <c r="B87" s="92" t="s">
        <v>329</v>
      </c>
      <c r="C87" s="93">
        <v>10</v>
      </c>
    </row>
    <row r="88" spans="1:3" ht="45.75" customHeight="1">
      <c r="A88" s="91" t="s">
        <v>662</v>
      </c>
      <c r="B88" s="92" t="s">
        <v>330</v>
      </c>
      <c r="C88" s="93">
        <v>50</v>
      </c>
    </row>
    <row r="89" spans="1:4" ht="93.75">
      <c r="A89" s="78" t="s">
        <v>663</v>
      </c>
      <c r="B89" s="87" t="s">
        <v>40</v>
      </c>
      <c r="C89" s="88">
        <v>303</v>
      </c>
      <c r="D89" s="68"/>
    </row>
    <row r="90" spans="1:3" ht="37.5">
      <c r="A90" s="94" t="s">
        <v>803</v>
      </c>
      <c r="B90" s="95" t="s">
        <v>804</v>
      </c>
      <c r="C90" s="96">
        <v>38</v>
      </c>
    </row>
    <row r="91" spans="1:3" ht="37.5">
      <c r="A91" s="91" t="s">
        <v>805</v>
      </c>
      <c r="B91" s="92" t="s">
        <v>806</v>
      </c>
      <c r="C91" s="93">
        <v>38</v>
      </c>
    </row>
    <row r="92" spans="1:3" ht="112.5">
      <c r="A92" s="94" t="s">
        <v>664</v>
      </c>
      <c r="B92" s="95" t="s">
        <v>665</v>
      </c>
      <c r="C92" s="96">
        <v>309</v>
      </c>
    </row>
    <row r="93" spans="1:3" ht="37.5">
      <c r="A93" s="94" t="s">
        <v>666</v>
      </c>
      <c r="B93" s="95" t="s">
        <v>331</v>
      </c>
      <c r="C93" s="96">
        <v>1162</v>
      </c>
    </row>
    <row r="94" spans="1:3" ht="56.25">
      <c r="A94" s="91" t="s">
        <v>667</v>
      </c>
      <c r="B94" s="92" t="s">
        <v>206</v>
      </c>
      <c r="C94" s="93">
        <v>1162</v>
      </c>
    </row>
    <row r="95" spans="1:3" ht="18.75">
      <c r="A95" s="78" t="s">
        <v>668</v>
      </c>
      <c r="B95" s="87" t="s">
        <v>669</v>
      </c>
      <c r="C95" s="88">
        <f>C96</f>
        <v>420791.26700000005</v>
      </c>
    </row>
    <row r="96" spans="1:3" ht="56.25">
      <c r="A96" s="78" t="s">
        <v>670</v>
      </c>
      <c r="B96" s="87" t="s">
        <v>332</v>
      </c>
      <c r="C96" s="88">
        <f>C97+C104+C120+C152</f>
        <v>420791.26700000005</v>
      </c>
    </row>
    <row r="97" spans="1:3" ht="33" customHeight="1">
      <c r="A97" s="94" t="s">
        <v>671</v>
      </c>
      <c r="B97" s="95" t="s">
        <v>14</v>
      </c>
      <c r="C97" s="96">
        <f>C98+C101</f>
        <v>110272.90000000001</v>
      </c>
    </row>
    <row r="98" spans="1:3" ht="37.5">
      <c r="A98" s="94" t="s">
        <v>672</v>
      </c>
      <c r="B98" s="95" t="s">
        <v>333</v>
      </c>
      <c r="C98" s="96">
        <f>C99</f>
        <v>6144.6</v>
      </c>
    </row>
    <row r="99" spans="1:3" ht="33" customHeight="1">
      <c r="A99" s="91" t="s">
        <v>673</v>
      </c>
      <c r="B99" s="92" t="s">
        <v>334</v>
      </c>
      <c r="C99" s="93">
        <v>6144.6</v>
      </c>
    </row>
    <row r="100" spans="1:3" ht="56.25">
      <c r="A100" s="91" t="s">
        <v>673</v>
      </c>
      <c r="B100" s="92" t="s">
        <v>727</v>
      </c>
      <c r="C100" s="93">
        <v>6144.6</v>
      </c>
    </row>
    <row r="101" spans="1:3" ht="37.5">
      <c r="A101" s="94" t="s">
        <v>674</v>
      </c>
      <c r="B101" s="95" t="s">
        <v>335</v>
      </c>
      <c r="C101" s="96">
        <f>C102</f>
        <v>104128.3</v>
      </c>
    </row>
    <row r="102" spans="1:3" ht="56.25">
      <c r="A102" s="91" t="s">
        <v>675</v>
      </c>
      <c r="B102" s="92" t="s">
        <v>284</v>
      </c>
      <c r="C102" s="93">
        <f>C103</f>
        <v>104128.3</v>
      </c>
    </row>
    <row r="103" spans="1:3" ht="56.25">
      <c r="A103" s="91" t="s">
        <v>675</v>
      </c>
      <c r="B103" s="92" t="s">
        <v>728</v>
      </c>
      <c r="C103" s="93">
        <v>104128.3</v>
      </c>
    </row>
    <row r="104" spans="1:4" ht="56.25">
      <c r="A104" s="78" t="s">
        <v>676</v>
      </c>
      <c r="B104" s="87" t="s">
        <v>336</v>
      </c>
      <c r="C104" s="88">
        <f>C105+C108+C111</f>
        <v>66145.02600000001</v>
      </c>
      <c r="D104" s="68"/>
    </row>
    <row r="105" spans="1:3" ht="168.75">
      <c r="A105" s="94" t="s">
        <v>729</v>
      </c>
      <c r="B105" s="95" t="s">
        <v>730</v>
      </c>
      <c r="C105" s="96">
        <v>42912.561</v>
      </c>
    </row>
    <row r="106" spans="1:3" ht="162.75" customHeight="1">
      <c r="A106" s="97" t="s">
        <v>731</v>
      </c>
      <c r="B106" s="98" t="s">
        <v>732</v>
      </c>
      <c r="C106" s="99">
        <v>42912.561</v>
      </c>
    </row>
    <row r="107" spans="1:3" ht="112.5">
      <c r="A107" s="91" t="s">
        <v>733</v>
      </c>
      <c r="B107" s="92" t="s">
        <v>337</v>
      </c>
      <c r="C107" s="93">
        <v>42912.561</v>
      </c>
    </row>
    <row r="108" spans="1:3" ht="112.5">
      <c r="A108" s="94" t="s">
        <v>734</v>
      </c>
      <c r="B108" s="95" t="s">
        <v>735</v>
      </c>
      <c r="C108" s="96">
        <v>9367.065</v>
      </c>
    </row>
    <row r="109" spans="1:3" ht="112.5">
      <c r="A109" s="91" t="s">
        <v>736</v>
      </c>
      <c r="B109" s="92" t="s">
        <v>737</v>
      </c>
      <c r="C109" s="93">
        <v>9367.065</v>
      </c>
    </row>
    <row r="110" spans="1:3" ht="75">
      <c r="A110" s="91" t="s">
        <v>738</v>
      </c>
      <c r="B110" s="92" t="s">
        <v>217</v>
      </c>
      <c r="C110" s="93">
        <v>9367.065</v>
      </c>
    </row>
    <row r="111" spans="1:3" ht="18.75">
      <c r="A111" s="94" t="s">
        <v>677</v>
      </c>
      <c r="B111" s="95" t="s">
        <v>7</v>
      </c>
      <c r="C111" s="96">
        <f>C112</f>
        <v>13865.400000000001</v>
      </c>
    </row>
    <row r="112" spans="1:3" ht="37.5">
      <c r="A112" s="94" t="s">
        <v>678</v>
      </c>
      <c r="B112" s="95" t="s">
        <v>219</v>
      </c>
      <c r="C112" s="96">
        <f>C113+C115+C116+C117+C118+C119+C114</f>
        <v>13865.400000000001</v>
      </c>
    </row>
    <row r="113" spans="1:3" ht="75">
      <c r="A113" s="91" t="s">
        <v>678</v>
      </c>
      <c r="B113" s="92" t="s">
        <v>679</v>
      </c>
      <c r="C113" s="93">
        <v>383.4</v>
      </c>
    </row>
    <row r="114" spans="1:3" ht="37.5">
      <c r="A114" s="91" t="s">
        <v>678</v>
      </c>
      <c r="B114" s="92" t="s">
        <v>1025</v>
      </c>
      <c r="C114" s="93">
        <v>432.5</v>
      </c>
    </row>
    <row r="115" spans="1:3" ht="56.25">
      <c r="A115" s="91" t="s">
        <v>678</v>
      </c>
      <c r="B115" s="92" t="s">
        <v>680</v>
      </c>
      <c r="C115" s="93">
        <v>12471</v>
      </c>
    </row>
    <row r="116" spans="1:3" ht="37.5">
      <c r="A116" s="91" t="s">
        <v>678</v>
      </c>
      <c r="B116" s="92" t="s">
        <v>681</v>
      </c>
      <c r="C116" s="93">
        <v>38.7</v>
      </c>
    </row>
    <row r="117" spans="1:3" ht="37.5">
      <c r="A117" s="91" t="s">
        <v>678</v>
      </c>
      <c r="B117" s="92" t="s">
        <v>807</v>
      </c>
      <c r="C117" s="93">
        <v>99.7</v>
      </c>
    </row>
    <row r="118" spans="1:3" ht="37.5">
      <c r="A118" s="91" t="s">
        <v>678</v>
      </c>
      <c r="B118" s="92" t="s">
        <v>999</v>
      </c>
      <c r="C118" s="93">
        <v>290.1</v>
      </c>
    </row>
    <row r="119" spans="1:3" ht="56.25">
      <c r="A119" s="91" t="s">
        <v>678</v>
      </c>
      <c r="B119" s="92" t="s">
        <v>1019</v>
      </c>
      <c r="C119" s="93">
        <v>150</v>
      </c>
    </row>
    <row r="120" spans="1:4" ht="33" customHeight="1">
      <c r="A120" s="78" t="s">
        <v>682</v>
      </c>
      <c r="B120" s="87" t="s">
        <v>338</v>
      </c>
      <c r="C120" s="88">
        <f>C121+C123+C125+C127+C141+C145+C147+C149+C143</f>
        <v>237794.09900000002</v>
      </c>
      <c r="D120" s="68"/>
    </row>
    <row r="121" spans="1:3" ht="37.5">
      <c r="A121" s="94" t="s">
        <v>683</v>
      </c>
      <c r="B121" s="95" t="s">
        <v>339</v>
      </c>
      <c r="C121" s="96">
        <v>76.5</v>
      </c>
    </row>
    <row r="122" spans="1:3" ht="56.25">
      <c r="A122" s="91" t="s">
        <v>684</v>
      </c>
      <c r="B122" s="92" t="s">
        <v>289</v>
      </c>
      <c r="C122" s="93">
        <v>76.5</v>
      </c>
    </row>
    <row r="123" spans="1:3" ht="75">
      <c r="A123" s="94" t="s">
        <v>685</v>
      </c>
      <c r="B123" s="95" t="s">
        <v>44</v>
      </c>
      <c r="C123" s="96">
        <v>77</v>
      </c>
    </row>
    <row r="124" spans="1:3" ht="75">
      <c r="A124" s="91" t="s">
        <v>686</v>
      </c>
      <c r="B124" s="92" t="s">
        <v>45</v>
      </c>
      <c r="C124" s="93">
        <v>77</v>
      </c>
    </row>
    <row r="125" spans="1:3" ht="56.25">
      <c r="A125" s="94" t="s">
        <v>687</v>
      </c>
      <c r="B125" s="95" t="s">
        <v>340</v>
      </c>
      <c r="C125" s="96">
        <v>1154.4</v>
      </c>
    </row>
    <row r="126" spans="1:3" ht="56.25">
      <c r="A126" s="91" t="s">
        <v>688</v>
      </c>
      <c r="B126" s="92" t="s">
        <v>43</v>
      </c>
      <c r="C126" s="93">
        <v>1154.4</v>
      </c>
    </row>
    <row r="127" spans="1:3" ht="56.25">
      <c r="A127" s="94" t="s">
        <v>689</v>
      </c>
      <c r="B127" s="95" t="s">
        <v>341</v>
      </c>
      <c r="C127" s="96">
        <f>C128</f>
        <v>14144.283000000001</v>
      </c>
    </row>
    <row r="128" spans="1:3" ht="56.25">
      <c r="A128" s="91" t="s">
        <v>739</v>
      </c>
      <c r="B128" s="92" t="s">
        <v>16</v>
      </c>
      <c r="C128" s="93">
        <f>C129+C130+C131+C132+C133+C134+C135+C136+C137+C138+C139+C140</f>
        <v>14144.283000000001</v>
      </c>
    </row>
    <row r="129" spans="1:3" ht="112.5">
      <c r="A129" s="91" t="s">
        <v>739</v>
      </c>
      <c r="B129" s="92" t="s">
        <v>690</v>
      </c>
      <c r="C129" s="93">
        <v>116.445</v>
      </c>
    </row>
    <row r="130" spans="1:3" ht="150">
      <c r="A130" s="91" t="s">
        <v>739</v>
      </c>
      <c r="B130" s="92" t="s">
        <v>691</v>
      </c>
      <c r="C130" s="93">
        <v>4.5</v>
      </c>
    </row>
    <row r="131" spans="1:3" ht="131.25">
      <c r="A131" s="91" t="s">
        <v>739</v>
      </c>
      <c r="B131" s="92" t="s">
        <v>692</v>
      </c>
      <c r="C131" s="93">
        <v>4.5</v>
      </c>
    </row>
    <row r="132" spans="1:3" ht="75">
      <c r="A132" s="91" t="s">
        <v>739</v>
      </c>
      <c r="B132" s="92" t="s">
        <v>740</v>
      </c>
      <c r="C132" s="93">
        <v>653.2</v>
      </c>
    </row>
    <row r="133" spans="1:3" ht="225">
      <c r="A133" s="91" t="s">
        <v>739</v>
      </c>
      <c r="B133" s="92" t="s">
        <v>586</v>
      </c>
      <c r="C133" s="93">
        <v>37.5</v>
      </c>
    </row>
    <row r="134" spans="1:3" ht="168.75">
      <c r="A134" s="91" t="s">
        <v>739</v>
      </c>
      <c r="B134" s="92" t="s">
        <v>1001</v>
      </c>
      <c r="C134" s="93">
        <v>8084</v>
      </c>
    </row>
    <row r="135" spans="1:3" ht="93.75">
      <c r="A135" s="91" t="s">
        <v>739</v>
      </c>
      <c r="B135" s="92" t="s">
        <v>693</v>
      </c>
      <c r="C135" s="93">
        <v>48.278</v>
      </c>
    </row>
    <row r="136" spans="1:3" ht="75">
      <c r="A136" s="91" t="s">
        <v>739</v>
      </c>
      <c r="B136" s="92" t="s">
        <v>694</v>
      </c>
      <c r="C136" s="93">
        <v>500</v>
      </c>
    </row>
    <row r="137" spans="1:3" ht="56.25">
      <c r="A137" s="91" t="s">
        <v>739</v>
      </c>
      <c r="B137" s="92" t="s">
        <v>710</v>
      </c>
      <c r="C137" s="93">
        <v>4258</v>
      </c>
    </row>
    <row r="138" spans="1:3" ht="131.25">
      <c r="A138" s="91" t="s">
        <v>739</v>
      </c>
      <c r="B138" s="92" t="s">
        <v>695</v>
      </c>
      <c r="C138" s="93">
        <v>235.5</v>
      </c>
    </row>
    <row r="139" spans="1:3" ht="56.25">
      <c r="A139" s="91" t="s">
        <v>739</v>
      </c>
      <c r="B139" s="92" t="s">
        <v>696</v>
      </c>
      <c r="C139" s="93">
        <v>192.36</v>
      </c>
    </row>
    <row r="140" spans="1:3" ht="150">
      <c r="A140" s="91" t="s">
        <v>739</v>
      </c>
      <c r="B140" s="92" t="s">
        <v>697</v>
      </c>
      <c r="C140" s="93">
        <v>10</v>
      </c>
    </row>
    <row r="141" spans="1:3" ht="131.25">
      <c r="A141" s="94" t="s">
        <v>698</v>
      </c>
      <c r="B141" s="95" t="s">
        <v>699</v>
      </c>
      <c r="C141" s="96">
        <v>5179.5</v>
      </c>
    </row>
    <row r="142" spans="1:3" ht="106.5" customHeight="1">
      <c r="A142" s="91" t="s">
        <v>700</v>
      </c>
      <c r="B142" s="92" t="s">
        <v>41</v>
      </c>
      <c r="C142" s="93">
        <v>5179.5</v>
      </c>
    </row>
    <row r="143" spans="1:3" ht="114.75" customHeight="1">
      <c r="A143" s="94" t="s">
        <v>701</v>
      </c>
      <c r="B143" s="95" t="s">
        <v>702</v>
      </c>
      <c r="C143" s="96">
        <v>703.116</v>
      </c>
    </row>
    <row r="144" spans="1:3" ht="112.5">
      <c r="A144" s="91" t="s">
        <v>741</v>
      </c>
      <c r="B144" s="92" t="s">
        <v>703</v>
      </c>
      <c r="C144" s="93">
        <v>703.116</v>
      </c>
    </row>
    <row r="145" spans="1:3" ht="98.25" customHeight="1">
      <c r="A145" s="94" t="s">
        <v>704</v>
      </c>
      <c r="B145" s="95" t="s">
        <v>343</v>
      </c>
      <c r="C145" s="96">
        <v>1832.6</v>
      </c>
    </row>
    <row r="146" spans="1:3" ht="99.75" customHeight="1">
      <c r="A146" s="91" t="s">
        <v>705</v>
      </c>
      <c r="B146" s="92" t="s">
        <v>344</v>
      </c>
      <c r="C146" s="93">
        <v>1832.6</v>
      </c>
    </row>
    <row r="147" spans="1:4" ht="56.25">
      <c r="A147" s="78" t="s">
        <v>706</v>
      </c>
      <c r="B147" s="87" t="s">
        <v>345</v>
      </c>
      <c r="C147" s="88">
        <v>465</v>
      </c>
      <c r="D147" s="68"/>
    </row>
    <row r="148" spans="1:3" ht="56.25">
      <c r="A148" s="91" t="s">
        <v>724</v>
      </c>
      <c r="B148" s="92" t="s">
        <v>725</v>
      </c>
      <c r="C148" s="93">
        <v>465</v>
      </c>
    </row>
    <row r="149" spans="1:3" ht="18.75">
      <c r="A149" s="94" t="s">
        <v>707</v>
      </c>
      <c r="B149" s="95" t="s">
        <v>6</v>
      </c>
      <c r="C149" s="96">
        <f>C150</f>
        <v>214161.7</v>
      </c>
    </row>
    <row r="150" spans="1:3" ht="37.5">
      <c r="A150" s="91" t="s">
        <v>708</v>
      </c>
      <c r="B150" s="92" t="s">
        <v>9</v>
      </c>
      <c r="C150" s="93">
        <f>C151</f>
        <v>214161.7</v>
      </c>
    </row>
    <row r="151" spans="1:3" ht="75">
      <c r="A151" s="91" t="s">
        <v>708</v>
      </c>
      <c r="B151" s="92" t="s">
        <v>709</v>
      </c>
      <c r="C151" s="93">
        <v>214161.7</v>
      </c>
    </row>
    <row r="152" spans="1:4" ht="18.75">
      <c r="A152" s="78" t="s">
        <v>711</v>
      </c>
      <c r="B152" s="87" t="s">
        <v>0</v>
      </c>
      <c r="C152" s="88">
        <f>C153+C155+C157+C161+C159</f>
        <v>6579.242</v>
      </c>
      <c r="D152" s="68"/>
    </row>
    <row r="153" spans="1:4" ht="93.75">
      <c r="A153" s="78" t="s">
        <v>712</v>
      </c>
      <c r="B153" s="87" t="s">
        <v>17</v>
      </c>
      <c r="C153" s="88">
        <v>40.842</v>
      </c>
      <c r="D153" s="68"/>
    </row>
    <row r="154" spans="1:3" ht="93.75">
      <c r="A154" s="91" t="s">
        <v>713</v>
      </c>
      <c r="B154" s="92" t="s">
        <v>18</v>
      </c>
      <c r="C154" s="93">
        <v>40.842</v>
      </c>
    </row>
    <row r="155" spans="1:3" ht="93.75">
      <c r="A155" s="94" t="s">
        <v>714</v>
      </c>
      <c r="B155" s="95" t="s">
        <v>715</v>
      </c>
      <c r="C155" s="96">
        <v>7.6</v>
      </c>
    </row>
    <row r="156" spans="1:3" ht="63.75" customHeight="1">
      <c r="A156" s="91" t="s">
        <v>716</v>
      </c>
      <c r="B156" s="92" t="s">
        <v>36</v>
      </c>
      <c r="C156" s="93">
        <v>7.6</v>
      </c>
    </row>
    <row r="157" spans="1:3" ht="101.25" customHeight="1">
      <c r="A157" s="78" t="s">
        <v>997</v>
      </c>
      <c r="B157" s="151" t="s">
        <v>996</v>
      </c>
      <c r="C157" s="96">
        <f>C158</f>
        <v>50</v>
      </c>
    </row>
    <row r="158" spans="1:3" ht="96" customHeight="1">
      <c r="A158" s="91" t="s">
        <v>998</v>
      </c>
      <c r="B158" s="152" t="s">
        <v>994</v>
      </c>
      <c r="C158" s="93">
        <v>50</v>
      </c>
    </row>
    <row r="159" spans="1:3" ht="69.75" customHeight="1">
      <c r="A159" s="91" t="s">
        <v>997</v>
      </c>
      <c r="B159" s="154" t="s">
        <v>1002</v>
      </c>
      <c r="C159" s="93">
        <f>C160</f>
        <v>200</v>
      </c>
    </row>
    <row r="160" spans="1:3" ht="70.5" customHeight="1">
      <c r="A160" s="91" t="s">
        <v>998</v>
      </c>
      <c r="B160" s="154" t="s">
        <v>1003</v>
      </c>
      <c r="C160" s="93">
        <v>200</v>
      </c>
    </row>
    <row r="161" spans="1:3" ht="37.5">
      <c r="A161" s="94" t="s">
        <v>717</v>
      </c>
      <c r="B161" s="95" t="s">
        <v>1</v>
      </c>
      <c r="C161" s="96">
        <v>6280.8</v>
      </c>
    </row>
    <row r="162" spans="1:3" ht="37.5">
      <c r="A162" s="91" t="s">
        <v>718</v>
      </c>
      <c r="B162" s="92" t="s">
        <v>2</v>
      </c>
      <c r="C162" s="93">
        <v>6280.8</v>
      </c>
    </row>
    <row r="163" spans="1:3" ht="75">
      <c r="A163" s="91" t="s">
        <v>718</v>
      </c>
      <c r="B163" s="92" t="s">
        <v>719</v>
      </c>
      <c r="C163" s="93">
        <v>6280.8</v>
      </c>
    </row>
    <row r="164" spans="1:4" ht="18.75">
      <c r="A164" s="100"/>
      <c r="B164" s="101" t="s">
        <v>720</v>
      </c>
      <c r="C164" s="102">
        <f>C15+C95</f>
        <v>612121.3670000001</v>
      </c>
      <c r="D164" s="68"/>
    </row>
    <row r="165" spans="1:3" ht="18.75">
      <c r="A165" s="103"/>
      <c r="B165" s="70"/>
      <c r="C165" s="104"/>
    </row>
    <row r="166" spans="1:3" ht="18" customHeight="1">
      <c r="A166" s="105"/>
      <c r="B166" s="75"/>
      <c r="C166" s="106"/>
    </row>
    <row r="167" spans="1:3" ht="18" customHeight="1">
      <c r="A167" s="105"/>
      <c r="B167" s="75"/>
      <c r="C167" s="106"/>
    </row>
    <row r="168" spans="1:3" ht="18" customHeight="1">
      <c r="A168" s="105"/>
      <c r="B168" s="75"/>
      <c r="C168" s="106"/>
    </row>
    <row r="169" spans="1:3" ht="18" customHeight="1">
      <c r="A169" s="105"/>
      <c r="B169" s="75"/>
      <c r="C169" s="106"/>
    </row>
    <row r="170" spans="1:3" ht="18" customHeight="1">
      <c r="A170" s="105"/>
      <c r="B170" s="75"/>
      <c r="C170" s="106"/>
    </row>
    <row r="171" spans="1:3" ht="18" customHeight="1">
      <c r="A171" s="105"/>
      <c r="B171" s="75"/>
      <c r="C171" s="106"/>
    </row>
    <row r="172" spans="1:3" ht="18" customHeight="1">
      <c r="A172" s="105"/>
      <c r="B172" s="75"/>
      <c r="C172" s="106"/>
    </row>
    <row r="173" spans="1:3" ht="18" customHeight="1">
      <c r="A173" s="105"/>
      <c r="B173" s="75"/>
      <c r="C173" s="106"/>
    </row>
    <row r="174" spans="1:3" ht="18" customHeight="1">
      <c r="A174" s="105"/>
      <c r="B174" s="75"/>
      <c r="C174" s="106"/>
    </row>
    <row r="175" spans="1:3" ht="18" customHeight="1">
      <c r="A175" s="105"/>
      <c r="B175" s="75"/>
      <c r="C175" s="106"/>
    </row>
    <row r="176" spans="1:3" ht="18" customHeight="1">
      <c r="A176" s="105"/>
      <c r="B176" s="75"/>
      <c r="C176" s="106"/>
    </row>
    <row r="177" spans="1:3" ht="18" customHeight="1">
      <c r="A177" s="105"/>
      <c r="B177" s="75"/>
      <c r="C177" s="106"/>
    </row>
    <row r="178" spans="1:3" ht="18" customHeight="1">
      <c r="A178" s="105"/>
      <c r="B178" s="75"/>
      <c r="C178" s="106"/>
    </row>
    <row r="179" spans="1:3" ht="18" customHeight="1">
      <c r="A179" s="105"/>
      <c r="B179" s="75"/>
      <c r="C179" s="106"/>
    </row>
    <row r="180" spans="1:3" ht="18" customHeight="1">
      <c r="A180" s="105"/>
      <c r="B180" s="75"/>
      <c r="C180" s="106"/>
    </row>
    <row r="181" spans="1:3" ht="18" customHeight="1">
      <c r="A181" s="105"/>
      <c r="B181" s="75"/>
      <c r="C181" s="106"/>
    </row>
    <row r="182" spans="1:3" ht="18" customHeight="1">
      <c r="A182" s="105"/>
      <c r="B182" s="75"/>
      <c r="C182" s="106"/>
    </row>
    <row r="183" spans="1:3" ht="18" customHeight="1">
      <c r="A183" s="105"/>
      <c r="B183" s="75"/>
      <c r="C183" s="106"/>
    </row>
    <row r="184" spans="1:3" ht="18" customHeight="1">
      <c r="A184" s="105"/>
      <c r="B184" s="75"/>
      <c r="C184" s="106"/>
    </row>
    <row r="185" spans="1:3" ht="18" customHeight="1">
      <c r="A185" s="105"/>
      <c r="B185" s="75"/>
      <c r="C185" s="106"/>
    </row>
    <row r="186" spans="1:3" ht="18" customHeight="1">
      <c r="A186" s="105"/>
      <c r="B186" s="75"/>
      <c r="C186" s="106"/>
    </row>
    <row r="187" spans="1:3" ht="18" customHeight="1">
      <c r="A187" s="105"/>
      <c r="B187" s="75"/>
      <c r="C187" s="106"/>
    </row>
    <row r="188" spans="1:3" ht="18" customHeight="1">
      <c r="A188" s="105"/>
      <c r="B188" s="75"/>
      <c r="C188" s="106"/>
    </row>
    <row r="189" spans="1:3" ht="18" customHeight="1">
      <c r="A189" s="105"/>
      <c r="B189" s="75"/>
      <c r="C189" s="106"/>
    </row>
    <row r="190" spans="1:3" ht="18" customHeight="1">
      <c r="A190" s="105"/>
      <c r="B190" s="75"/>
      <c r="C190" s="106"/>
    </row>
    <row r="191" spans="1:3" ht="18" customHeight="1">
      <c r="A191" s="105"/>
      <c r="B191" s="75"/>
      <c r="C191" s="106"/>
    </row>
    <row r="192" spans="1:3" ht="18" customHeight="1">
      <c r="A192" s="105"/>
      <c r="B192" s="75"/>
      <c r="C192" s="106"/>
    </row>
    <row r="193" spans="1:3" ht="18" customHeight="1">
      <c r="A193" s="105"/>
      <c r="B193" s="75"/>
      <c r="C193" s="106"/>
    </row>
    <row r="194" spans="1:3" ht="18" customHeight="1">
      <c r="A194" s="105"/>
      <c r="B194" s="75"/>
      <c r="C194" s="106"/>
    </row>
    <row r="195" spans="1:3" ht="18" customHeight="1">
      <c r="A195" s="105"/>
      <c r="B195" s="75"/>
      <c r="C195" s="106"/>
    </row>
    <row r="196" spans="1:3" ht="18" customHeight="1">
      <c r="A196" s="105"/>
      <c r="B196" s="75"/>
      <c r="C196" s="106"/>
    </row>
    <row r="197" spans="1:3" ht="18" customHeight="1">
      <c r="A197" s="105"/>
      <c r="B197" s="75"/>
      <c r="C197" s="106"/>
    </row>
    <row r="198" spans="1:3" ht="18" customHeight="1">
      <c r="A198" s="107"/>
      <c r="C198" s="84"/>
    </row>
    <row r="199" spans="1:3" ht="18" customHeight="1">
      <c r="A199" s="107"/>
      <c r="C199" s="84"/>
    </row>
    <row r="200" spans="1:3" ht="18" customHeight="1">
      <c r="A200" s="107"/>
      <c r="C200" s="84"/>
    </row>
    <row r="201" spans="1:3" ht="18" customHeight="1">
      <c r="A201" s="107"/>
      <c r="C201" s="84"/>
    </row>
    <row r="202" spans="1:3" ht="18" customHeight="1">
      <c r="A202" s="107"/>
      <c r="C202" s="84"/>
    </row>
    <row r="203" spans="1:3" ht="18" customHeight="1">
      <c r="A203" s="107"/>
      <c r="C203" s="84"/>
    </row>
    <row r="204" spans="1:3" ht="18" customHeight="1">
      <c r="A204" s="107"/>
      <c r="C204" s="84"/>
    </row>
    <row r="205" spans="1:3" ht="18" customHeight="1">
      <c r="A205" s="107"/>
      <c r="C205" s="84"/>
    </row>
    <row r="206" ht="18" customHeight="1">
      <c r="A206" s="107"/>
    </row>
    <row r="207" ht="18" customHeight="1">
      <c r="A207" s="107"/>
    </row>
  </sheetData>
  <sheetProtection password="EEDF" sheet="1"/>
  <mergeCells count="7">
    <mergeCell ref="A12:A13"/>
    <mergeCell ref="B12:B13"/>
    <mergeCell ref="C12:C13"/>
    <mergeCell ref="B1:C1"/>
    <mergeCell ref="B2:C2"/>
    <mergeCell ref="B3:C3"/>
    <mergeCell ref="B4:C4"/>
  </mergeCells>
  <printOptions/>
  <pageMargins left="0.7086614173228347" right="0.7086614173228347" top="0.7480314960629921" bottom="0.7480314960629921" header="0.31496062992125984" footer="0.31496062992125984"/>
  <pageSetup fitToHeight="5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0"/>
  <sheetViews>
    <sheetView zoomScalePageLayoutView="0" workbookViewId="0" topLeftCell="A319">
      <selection activeCell="R158" sqref="R158"/>
    </sheetView>
  </sheetViews>
  <sheetFormatPr defaultColWidth="9.00390625" defaultRowHeight="12.75"/>
  <cols>
    <col min="1" max="1" width="67.125" style="75" customWidth="1"/>
    <col min="2" max="2" width="12.00390625" style="75" customWidth="1"/>
    <col min="3" max="3" width="19.625" style="75" customWidth="1"/>
    <col min="4" max="4" width="10.75390625" style="75" customWidth="1"/>
    <col min="5" max="5" width="20.00390625" style="75" hidden="1" customWidth="1"/>
    <col min="6" max="6" width="16.125" style="106" hidden="1" customWidth="1"/>
    <col min="7" max="7" width="18.00390625" style="75" customWidth="1"/>
    <col min="8" max="8" width="9.125" style="75" hidden="1" customWidth="1"/>
    <col min="9" max="9" width="14.125" style="75" hidden="1" customWidth="1"/>
    <col min="10" max="11" width="9.125" style="75" hidden="1" customWidth="1"/>
    <col min="12" max="12" width="9.125" style="75" customWidth="1"/>
    <col min="13" max="16384" width="9.125" style="75" customWidth="1"/>
  </cols>
  <sheetData>
    <row r="1" spans="1:7" ht="94.5" customHeight="1">
      <c r="A1" s="74"/>
      <c r="B1" s="74"/>
      <c r="C1" s="183" t="s">
        <v>1027</v>
      </c>
      <c r="D1" s="183"/>
      <c r="E1" s="183"/>
      <c r="F1" s="184"/>
      <c r="G1" s="184"/>
    </row>
    <row r="2" spans="1:7" ht="95.25" customHeight="1">
      <c r="A2" s="74"/>
      <c r="B2" s="74"/>
      <c r="C2" s="183" t="s">
        <v>984</v>
      </c>
      <c r="D2" s="183"/>
      <c r="E2" s="183"/>
      <c r="F2" s="184"/>
      <c r="G2" s="184"/>
    </row>
    <row r="3" spans="1:5" ht="18.75">
      <c r="A3" s="185" t="s">
        <v>353</v>
      </c>
      <c r="B3" s="185"/>
      <c r="C3" s="185"/>
      <c r="D3" s="185"/>
      <c r="E3" s="185"/>
    </row>
    <row r="5" spans="1:5" ht="18.75">
      <c r="A5" s="56"/>
      <c r="B5" s="56"/>
      <c r="C5" s="56"/>
      <c r="D5" s="56"/>
      <c r="E5" s="79" t="s">
        <v>582</v>
      </c>
    </row>
    <row r="6" spans="1:7" ht="18.75">
      <c r="A6" s="182" t="s">
        <v>64</v>
      </c>
      <c r="B6" s="179" t="s">
        <v>983</v>
      </c>
      <c r="C6" s="179" t="s">
        <v>65</v>
      </c>
      <c r="D6" s="179" t="s">
        <v>66</v>
      </c>
      <c r="E6" s="182" t="s">
        <v>298</v>
      </c>
      <c r="F6" s="182" t="s">
        <v>982</v>
      </c>
      <c r="G6" s="182" t="s">
        <v>298</v>
      </c>
    </row>
    <row r="7" spans="1:7" ht="18.75">
      <c r="A7" s="182"/>
      <c r="B7" s="179" t="s">
        <v>354</v>
      </c>
      <c r="C7" s="179" t="s">
        <v>65</v>
      </c>
      <c r="D7" s="179" t="s">
        <v>66</v>
      </c>
      <c r="E7" s="182"/>
      <c r="F7" s="182"/>
      <c r="G7" s="182"/>
    </row>
    <row r="8" spans="1:7" ht="18.75">
      <c r="A8" s="87" t="s">
        <v>170</v>
      </c>
      <c r="B8" s="108"/>
      <c r="C8" s="108"/>
      <c r="D8" s="108"/>
      <c r="E8" s="96">
        <f>E9+E17+E121+E210+E254+E351</f>
        <v>725299.3300000001</v>
      </c>
      <c r="F8" s="96">
        <f>F9+F17+F121+F210+F254+F351</f>
        <v>-2322.899999999999</v>
      </c>
      <c r="G8" s="96">
        <f>E8+F8</f>
        <v>722976.43</v>
      </c>
    </row>
    <row r="9" spans="1:7" ht="37.5">
      <c r="A9" s="109" t="s">
        <v>355</v>
      </c>
      <c r="B9" s="110" t="s">
        <v>67</v>
      </c>
      <c r="C9" s="110"/>
      <c r="D9" s="110"/>
      <c r="E9" s="111">
        <v>1279.801</v>
      </c>
      <c r="F9" s="111"/>
      <c r="G9" s="111">
        <v>1279.801</v>
      </c>
    </row>
    <row r="10" spans="1:7" ht="18.75">
      <c r="A10" s="112" t="s">
        <v>814</v>
      </c>
      <c r="B10" s="113" t="s">
        <v>67</v>
      </c>
      <c r="C10" s="113" t="s">
        <v>815</v>
      </c>
      <c r="D10" s="113"/>
      <c r="E10" s="93">
        <v>1279.801</v>
      </c>
      <c r="F10" s="93"/>
      <c r="G10" s="93">
        <f>E10+F10</f>
        <v>1279.801</v>
      </c>
    </row>
    <row r="11" spans="1:7" ht="18.75">
      <c r="A11" s="112" t="s">
        <v>88</v>
      </c>
      <c r="B11" s="113" t="s">
        <v>67</v>
      </c>
      <c r="C11" s="113" t="s">
        <v>578</v>
      </c>
      <c r="D11" s="113"/>
      <c r="E11" s="93">
        <v>1279.801</v>
      </c>
      <c r="F11" s="93"/>
      <c r="G11" s="93">
        <f aca="true" t="shared" si="0" ref="G11:G76">E11+F11</f>
        <v>1279.801</v>
      </c>
    </row>
    <row r="12" spans="1:7" ht="18.75">
      <c r="A12" s="112" t="s">
        <v>68</v>
      </c>
      <c r="B12" s="113" t="s">
        <v>67</v>
      </c>
      <c r="C12" s="113" t="s">
        <v>356</v>
      </c>
      <c r="D12" s="113"/>
      <c r="E12" s="93">
        <v>855.769</v>
      </c>
      <c r="F12" s="93"/>
      <c r="G12" s="93">
        <f t="shared" si="0"/>
        <v>855.769</v>
      </c>
    </row>
    <row r="13" spans="1:7" ht="93.75">
      <c r="A13" s="114" t="s">
        <v>758</v>
      </c>
      <c r="B13" s="115" t="s">
        <v>67</v>
      </c>
      <c r="C13" s="115" t="s">
        <v>356</v>
      </c>
      <c r="D13" s="115" t="s">
        <v>69</v>
      </c>
      <c r="E13" s="116">
        <v>855.769</v>
      </c>
      <c r="F13" s="116"/>
      <c r="G13" s="93">
        <f t="shared" si="0"/>
        <v>855.769</v>
      </c>
    </row>
    <row r="14" spans="1:7" ht="112.5">
      <c r="A14" s="112" t="s">
        <v>296</v>
      </c>
      <c r="B14" s="113" t="s">
        <v>67</v>
      </c>
      <c r="C14" s="113" t="s">
        <v>357</v>
      </c>
      <c r="D14" s="113"/>
      <c r="E14" s="93">
        <v>424.032</v>
      </c>
      <c r="F14" s="93"/>
      <c r="G14" s="93">
        <f t="shared" si="0"/>
        <v>424.032</v>
      </c>
    </row>
    <row r="15" spans="1:7" ht="93.75">
      <c r="A15" s="114" t="s">
        <v>758</v>
      </c>
      <c r="B15" s="115" t="s">
        <v>67</v>
      </c>
      <c r="C15" s="115" t="s">
        <v>357</v>
      </c>
      <c r="D15" s="115" t="s">
        <v>69</v>
      </c>
      <c r="E15" s="116">
        <v>398.032</v>
      </c>
      <c r="F15" s="116"/>
      <c r="G15" s="93">
        <f t="shared" si="0"/>
        <v>398.032</v>
      </c>
    </row>
    <row r="16" spans="1:7" ht="37.5">
      <c r="A16" s="114" t="s">
        <v>759</v>
      </c>
      <c r="B16" s="115" t="s">
        <v>67</v>
      </c>
      <c r="C16" s="115" t="s">
        <v>357</v>
      </c>
      <c r="D16" s="115" t="s">
        <v>70</v>
      </c>
      <c r="E16" s="116">
        <v>26</v>
      </c>
      <c r="F16" s="116"/>
      <c r="G16" s="93">
        <f t="shared" si="0"/>
        <v>26</v>
      </c>
    </row>
    <row r="17" spans="1:7" ht="37.5">
      <c r="A17" s="109" t="s">
        <v>358</v>
      </c>
      <c r="B17" s="110" t="s">
        <v>72</v>
      </c>
      <c r="C17" s="110"/>
      <c r="D17" s="110"/>
      <c r="E17" s="111">
        <v>162896.518</v>
      </c>
      <c r="F17" s="111">
        <f>F18+F33+F47+F59+F78+F87+F100</f>
        <v>399.1</v>
      </c>
      <c r="G17" s="148">
        <f t="shared" si="0"/>
        <v>163295.61800000002</v>
      </c>
    </row>
    <row r="18" spans="1:7" ht="18.75">
      <c r="A18" s="112" t="s">
        <v>511</v>
      </c>
      <c r="B18" s="113" t="s">
        <v>72</v>
      </c>
      <c r="C18" s="113" t="s">
        <v>512</v>
      </c>
      <c r="D18" s="113"/>
      <c r="E18" s="93">
        <v>1578</v>
      </c>
      <c r="F18" s="93">
        <f>F19+F24+F29</f>
        <v>432.5</v>
      </c>
      <c r="G18" s="93">
        <f t="shared" si="0"/>
        <v>2010.5</v>
      </c>
    </row>
    <row r="19" spans="1:7" ht="37.5">
      <c r="A19" s="112" t="s">
        <v>513</v>
      </c>
      <c r="B19" s="113" t="s">
        <v>72</v>
      </c>
      <c r="C19" s="113" t="s">
        <v>514</v>
      </c>
      <c r="D19" s="113"/>
      <c r="E19" s="93">
        <v>1000</v>
      </c>
      <c r="F19" s="93"/>
      <c r="G19" s="93">
        <f t="shared" si="0"/>
        <v>1000</v>
      </c>
    </row>
    <row r="20" spans="1:7" ht="75">
      <c r="A20" s="112" t="s">
        <v>359</v>
      </c>
      <c r="B20" s="113" t="s">
        <v>72</v>
      </c>
      <c r="C20" s="113" t="s">
        <v>360</v>
      </c>
      <c r="D20" s="113"/>
      <c r="E20" s="93">
        <v>300</v>
      </c>
      <c r="F20" s="93"/>
      <c r="G20" s="93">
        <f t="shared" si="0"/>
        <v>300</v>
      </c>
    </row>
    <row r="21" spans="1:7" ht="18.75">
      <c r="A21" s="114" t="s">
        <v>760</v>
      </c>
      <c r="B21" s="115" t="s">
        <v>72</v>
      </c>
      <c r="C21" s="115" t="s">
        <v>360</v>
      </c>
      <c r="D21" s="115" t="s">
        <v>73</v>
      </c>
      <c r="E21" s="116">
        <v>300</v>
      </c>
      <c r="F21" s="116"/>
      <c r="G21" s="93">
        <f t="shared" si="0"/>
        <v>300</v>
      </c>
    </row>
    <row r="22" spans="1:7" ht="75">
      <c r="A22" s="112" t="s">
        <v>363</v>
      </c>
      <c r="B22" s="113" t="s">
        <v>72</v>
      </c>
      <c r="C22" s="113" t="s">
        <v>364</v>
      </c>
      <c r="D22" s="113"/>
      <c r="E22" s="93">
        <v>700</v>
      </c>
      <c r="F22" s="93"/>
      <c r="G22" s="93">
        <f t="shared" si="0"/>
        <v>700</v>
      </c>
    </row>
    <row r="23" spans="1:7" ht="18.75">
      <c r="A23" s="114" t="s">
        <v>760</v>
      </c>
      <c r="B23" s="115" t="s">
        <v>72</v>
      </c>
      <c r="C23" s="115" t="s">
        <v>364</v>
      </c>
      <c r="D23" s="115" t="s">
        <v>73</v>
      </c>
      <c r="E23" s="116">
        <v>700</v>
      </c>
      <c r="F23" s="116"/>
      <c r="G23" s="93">
        <f t="shared" si="0"/>
        <v>700</v>
      </c>
    </row>
    <row r="24" spans="1:7" ht="56.25">
      <c r="A24" s="112" t="s">
        <v>517</v>
      </c>
      <c r="B24" s="113" t="s">
        <v>72</v>
      </c>
      <c r="C24" s="113" t="s">
        <v>518</v>
      </c>
      <c r="D24" s="113"/>
      <c r="E24" s="93">
        <v>78</v>
      </c>
      <c r="F24" s="93">
        <f>F27</f>
        <v>432.5</v>
      </c>
      <c r="G24" s="93">
        <f t="shared" si="0"/>
        <v>510.5</v>
      </c>
    </row>
    <row r="25" spans="1:7" ht="56.25">
      <c r="A25" s="112" t="s">
        <v>365</v>
      </c>
      <c r="B25" s="113" t="s">
        <v>72</v>
      </c>
      <c r="C25" s="113" t="s">
        <v>366</v>
      </c>
      <c r="D25" s="113"/>
      <c r="E25" s="93">
        <v>78</v>
      </c>
      <c r="F25" s="93"/>
      <c r="G25" s="93">
        <f t="shared" si="0"/>
        <v>78</v>
      </c>
    </row>
    <row r="26" spans="1:7" ht="18.75">
      <c r="A26" s="114" t="s">
        <v>760</v>
      </c>
      <c r="B26" s="115" t="s">
        <v>72</v>
      </c>
      <c r="C26" s="115" t="s">
        <v>366</v>
      </c>
      <c r="D26" s="115" t="s">
        <v>73</v>
      </c>
      <c r="E26" s="116">
        <v>78</v>
      </c>
      <c r="F26" s="116"/>
      <c r="G26" s="93">
        <f t="shared" si="0"/>
        <v>78</v>
      </c>
    </row>
    <row r="27" spans="1:7" ht="37.5">
      <c r="A27" s="177" t="s">
        <v>1022</v>
      </c>
      <c r="B27" s="115" t="s">
        <v>72</v>
      </c>
      <c r="C27" s="121" t="s">
        <v>1023</v>
      </c>
      <c r="D27" s="115"/>
      <c r="E27" s="116"/>
      <c r="F27" s="116">
        <f>F28</f>
        <v>432.5</v>
      </c>
      <c r="G27" s="93">
        <f>E27+F27</f>
        <v>432.5</v>
      </c>
    </row>
    <row r="28" spans="1:7" ht="18.75">
      <c r="A28" s="114" t="s">
        <v>760</v>
      </c>
      <c r="B28" s="115" t="s">
        <v>72</v>
      </c>
      <c r="C28" s="123" t="s">
        <v>1023</v>
      </c>
      <c r="D28" s="115" t="s">
        <v>73</v>
      </c>
      <c r="E28" s="116"/>
      <c r="F28" s="137">
        <v>432.5</v>
      </c>
      <c r="G28" s="93">
        <f>E28+F28</f>
        <v>432.5</v>
      </c>
    </row>
    <row r="29" spans="1:7" ht="37.5">
      <c r="A29" s="112" t="s">
        <v>519</v>
      </c>
      <c r="B29" s="113" t="s">
        <v>72</v>
      </c>
      <c r="C29" s="113" t="s">
        <v>520</v>
      </c>
      <c r="D29" s="113"/>
      <c r="E29" s="93">
        <v>500</v>
      </c>
      <c r="F29" s="93"/>
      <c r="G29" s="93">
        <f t="shared" si="0"/>
        <v>500</v>
      </c>
    </row>
    <row r="30" spans="1:7" ht="75">
      <c r="A30" s="112" t="s">
        <v>367</v>
      </c>
      <c r="B30" s="113" t="s">
        <v>72</v>
      </c>
      <c r="C30" s="113" t="s">
        <v>816</v>
      </c>
      <c r="D30" s="113"/>
      <c r="E30" s="93">
        <v>500</v>
      </c>
      <c r="F30" s="93"/>
      <c r="G30" s="93">
        <f t="shared" si="0"/>
        <v>500</v>
      </c>
    </row>
    <row r="31" spans="1:7" ht="75">
      <c r="A31" s="112" t="s">
        <v>367</v>
      </c>
      <c r="B31" s="113" t="s">
        <v>72</v>
      </c>
      <c r="C31" s="113" t="s">
        <v>368</v>
      </c>
      <c r="D31" s="113"/>
      <c r="E31" s="93">
        <v>500</v>
      </c>
      <c r="F31" s="93"/>
      <c r="G31" s="93">
        <f t="shared" si="0"/>
        <v>500</v>
      </c>
    </row>
    <row r="32" spans="1:7" ht="18.75">
      <c r="A32" s="114" t="s">
        <v>760</v>
      </c>
      <c r="B32" s="115" t="s">
        <v>72</v>
      </c>
      <c r="C32" s="115" t="s">
        <v>368</v>
      </c>
      <c r="D32" s="115" t="s">
        <v>73</v>
      </c>
      <c r="E32" s="116">
        <v>500</v>
      </c>
      <c r="F32" s="116"/>
      <c r="G32" s="93">
        <f t="shared" si="0"/>
        <v>500</v>
      </c>
    </row>
    <row r="33" spans="1:7" ht="37.5">
      <c r="A33" s="112" t="s">
        <v>111</v>
      </c>
      <c r="B33" s="113" t="s">
        <v>72</v>
      </c>
      <c r="C33" s="113" t="s">
        <v>523</v>
      </c>
      <c r="D33" s="113"/>
      <c r="E33" s="93">
        <v>26350.072</v>
      </c>
      <c r="F33" s="93">
        <f>F34</f>
        <v>-33.4</v>
      </c>
      <c r="G33" s="93">
        <f t="shared" si="0"/>
        <v>26316.672</v>
      </c>
    </row>
    <row r="34" spans="1:7" ht="56.25">
      <c r="A34" s="112" t="s">
        <v>524</v>
      </c>
      <c r="B34" s="113" t="s">
        <v>72</v>
      </c>
      <c r="C34" s="113" t="s">
        <v>525</v>
      </c>
      <c r="D34" s="113"/>
      <c r="E34" s="93">
        <v>26350.072</v>
      </c>
      <c r="F34" s="93">
        <f>F35+F39+F41+F45+F37</f>
        <v>-33.4</v>
      </c>
      <c r="G34" s="93">
        <f t="shared" si="0"/>
        <v>26316.672</v>
      </c>
    </row>
    <row r="35" spans="1:7" ht="37.5">
      <c r="A35" s="112" t="s">
        <v>369</v>
      </c>
      <c r="B35" s="113" t="s">
        <v>72</v>
      </c>
      <c r="C35" s="113" t="s">
        <v>370</v>
      </c>
      <c r="D35" s="113"/>
      <c r="E35" s="93">
        <v>16113.072</v>
      </c>
      <c r="F35" s="93"/>
      <c r="G35" s="93">
        <f t="shared" si="0"/>
        <v>16113.072</v>
      </c>
    </row>
    <row r="36" spans="1:7" ht="37.5">
      <c r="A36" s="114" t="s">
        <v>759</v>
      </c>
      <c r="B36" s="115" t="s">
        <v>72</v>
      </c>
      <c r="C36" s="115" t="s">
        <v>370</v>
      </c>
      <c r="D36" s="115" t="s">
        <v>70</v>
      </c>
      <c r="E36" s="116">
        <v>8027.195</v>
      </c>
      <c r="F36" s="116"/>
      <c r="G36" s="93">
        <f t="shared" si="0"/>
        <v>8027.195</v>
      </c>
    </row>
    <row r="37" spans="1:7" ht="37.5">
      <c r="A37" s="112" t="s">
        <v>371</v>
      </c>
      <c r="B37" s="113" t="s">
        <v>72</v>
      </c>
      <c r="C37" s="113" t="s">
        <v>372</v>
      </c>
      <c r="D37" s="113"/>
      <c r="E37" s="93">
        <v>8085.877</v>
      </c>
      <c r="F37" s="93">
        <f>F38</f>
        <v>0</v>
      </c>
      <c r="G37" s="93">
        <f t="shared" si="0"/>
        <v>8085.877</v>
      </c>
    </row>
    <row r="38" spans="1:7" ht="37.5">
      <c r="A38" s="114" t="s">
        <v>759</v>
      </c>
      <c r="B38" s="115" t="s">
        <v>72</v>
      </c>
      <c r="C38" s="115" t="s">
        <v>372</v>
      </c>
      <c r="D38" s="115" t="s">
        <v>70</v>
      </c>
      <c r="E38" s="116">
        <v>8085.877</v>
      </c>
      <c r="F38" s="116"/>
      <c r="G38" s="93">
        <f t="shared" si="0"/>
        <v>8085.877</v>
      </c>
    </row>
    <row r="39" spans="1:7" ht="37.5">
      <c r="A39" s="112" t="s">
        <v>373</v>
      </c>
      <c r="B39" s="113" t="s">
        <v>72</v>
      </c>
      <c r="C39" s="113" t="s">
        <v>374</v>
      </c>
      <c r="D39" s="113"/>
      <c r="E39" s="93">
        <v>9800</v>
      </c>
      <c r="F39" s="93"/>
      <c r="G39" s="93">
        <f t="shared" si="0"/>
        <v>9800</v>
      </c>
    </row>
    <row r="40" spans="1:7" ht="37.5">
      <c r="A40" s="114" t="s">
        <v>759</v>
      </c>
      <c r="B40" s="115" t="s">
        <v>72</v>
      </c>
      <c r="C40" s="115" t="s">
        <v>374</v>
      </c>
      <c r="D40" s="115" t="s">
        <v>70</v>
      </c>
      <c r="E40" s="116">
        <v>9800</v>
      </c>
      <c r="F40" s="116"/>
      <c r="G40" s="93">
        <f t="shared" si="0"/>
        <v>9800</v>
      </c>
    </row>
    <row r="41" spans="1:7" ht="18.75">
      <c r="A41" s="112" t="s">
        <v>140</v>
      </c>
      <c r="B41" s="113" t="s">
        <v>72</v>
      </c>
      <c r="C41" s="113" t="s">
        <v>375</v>
      </c>
      <c r="D41" s="113"/>
      <c r="E41" s="93">
        <v>403.6</v>
      </c>
      <c r="F41" s="93"/>
      <c r="G41" s="93">
        <f t="shared" si="0"/>
        <v>403.6</v>
      </c>
    </row>
    <row r="42" spans="1:7" ht="37.5">
      <c r="A42" s="114" t="s">
        <v>759</v>
      </c>
      <c r="B42" s="115" t="s">
        <v>72</v>
      </c>
      <c r="C42" s="115" t="s">
        <v>375</v>
      </c>
      <c r="D42" s="115" t="s">
        <v>70</v>
      </c>
      <c r="E42" s="116">
        <v>20.2</v>
      </c>
      <c r="F42" s="116"/>
      <c r="G42" s="93">
        <f t="shared" si="0"/>
        <v>20.2</v>
      </c>
    </row>
    <row r="43" spans="1:7" ht="37.5">
      <c r="A43" s="112" t="s">
        <v>376</v>
      </c>
      <c r="B43" s="113" t="s">
        <v>72</v>
      </c>
      <c r="C43" s="113" t="s">
        <v>377</v>
      </c>
      <c r="D43" s="113"/>
      <c r="E43" s="93">
        <v>383.4</v>
      </c>
      <c r="F43" s="93"/>
      <c r="G43" s="93">
        <f t="shared" si="0"/>
        <v>383.4</v>
      </c>
    </row>
    <row r="44" spans="1:7" ht="37.5">
      <c r="A44" s="114" t="s">
        <v>759</v>
      </c>
      <c r="B44" s="115" t="s">
        <v>72</v>
      </c>
      <c r="C44" s="115" t="s">
        <v>377</v>
      </c>
      <c r="D44" s="115" t="s">
        <v>70</v>
      </c>
      <c r="E44" s="116">
        <v>383.4</v>
      </c>
      <c r="F44" s="116"/>
      <c r="G44" s="93">
        <f t="shared" si="0"/>
        <v>383.4</v>
      </c>
    </row>
    <row r="45" spans="1:7" ht="18.75">
      <c r="A45" s="112" t="s">
        <v>767</v>
      </c>
      <c r="B45" s="113" t="s">
        <v>72</v>
      </c>
      <c r="C45" s="113" t="s">
        <v>768</v>
      </c>
      <c r="D45" s="113"/>
      <c r="E45" s="93">
        <v>33.4</v>
      </c>
      <c r="F45" s="93">
        <f>F46</f>
        <v>-33.4</v>
      </c>
      <c r="G45" s="93">
        <f t="shared" si="0"/>
        <v>0</v>
      </c>
    </row>
    <row r="46" spans="1:7" ht="37.5">
      <c r="A46" s="114" t="s">
        <v>759</v>
      </c>
      <c r="B46" s="115" t="s">
        <v>72</v>
      </c>
      <c r="C46" s="115" t="s">
        <v>768</v>
      </c>
      <c r="D46" s="115" t="s">
        <v>70</v>
      </c>
      <c r="E46" s="116">
        <v>33.4</v>
      </c>
      <c r="F46" s="137">
        <v>-33.4</v>
      </c>
      <c r="G46" s="93">
        <f t="shared" si="0"/>
        <v>0</v>
      </c>
    </row>
    <row r="47" spans="1:7" ht="56.25">
      <c r="A47" s="112" t="s">
        <v>74</v>
      </c>
      <c r="B47" s="113" t="s">
        <v>72</v>
      </c>
      <c r="C47" s="113" t="s">
        <v>526</v>
      </c>
      <c r="D47" s="113"/>
      <c r="E47" s="93">
        <v>93419.26</v>
      </c>
      <c r="F47" s="93"/>
      <c r="G47" s="93">
        <f t="shared" si="0"/>
        <v>93419.26</v>
      </c>
    </row>
    <row r="48" spans="1:7" ht="37.5">
      <c r="A48" s="112" t="s">
        <v>527</v>
      </c>
      <c r="B48" s="113" t="s">
        <v>72</v>
      </c>
      <c r="C48" s="113" t="s">
        <v>528</v>
      </c>
      <c r="D48" s="113"/>
      <c r="E48" s="93">
        <v>93419.26</v>
      </c>
      <c r="F48" s="93"/>
      <c r="G48" s="93">
        <f t="shared" si="0"/>
        <v>93419.26</v>
      </c>
    </row>
    <row r="49" spans="1:7" ht="37.5">
      <c r="A49" s="112" t="s">
        <v>817</v>
      </c>
      <c r="B49" s="113" t="s">
        <v>72</v>
      </c>
      <c r="C49" s="113" t="s">
        <v>818</v>
      </c>
      <c r="D49" s="113"/>
      <c r="E49" s="93">
        <v>90419.26</v>
      </c>
      <c r="F49" s="93"/>
      <c r="G49" s="93">
        <f t="shared" si="0"/>
        <v>90419.26</v>
      </c>
    </row>
    <row r="50" spans="1:7" ht="93.75">
      <c r="A50" s="112" t="s">
        <v>745</v>
      </c>
      <c r="B50" s="113" t="s">
        <v>72</v>
      </c>
      <c r="C50" s="113" t="s">
        <v>746</v>
      </c>
      <c r="D50" s="113"/>
      <c r="E50" s="93">
        <v>52396.8</v>
      </c>
      <c r="F50" s="93"/>
      <c r="G50" s="93">
        <f t="shared" si="0"/>
        <v>52396.8</v>
      </c>
    </row>
    <row r="51" spans="1:7" ht="56.25">
      <c r="A51" s="114" t="s">
        <v>761</v>
      </c>
      <c r="B51" s="115" t="s">
        <v>72</v>
      </c>
      <c r="C51" s="115" t="s">
        <v>746</v>
      </c>
      <c r="D51" s="115" t="s">
        <v>76</v>
      </c>
      <c r="E51" s="116">
        <v>52396.8</v>
      </c>
      <c r="F51" s="116"/>
      <c r="G51" s="93">
        <f t="shared" si="0"/>
        <v>52396.8</v>
      </c>
    </row>
    <row r="52" spans="1:7" ht="93.75">
      <c r="A52" s="112" t="s">
        <v>747</v>
      </c>
      <c r="B52" s="113" t="s">
        <v>72</v>
      </c>
      <c r="C52" s="113" t="s">
        <v>748</v>
      </c>
      <c r="D52" s="113"/>
      <c r="E52" s="93">
        <v>20876.582</v>
      </c>
      <c r="F52" s="93"/>
      <c r="G52" s="93">
        <f t="shared" si="0"/>
        <v>20876.582</v>
      </c>
    </row>
    <row r="53" spans="1:7" ht="56.25">
      <c r="A53" s="114" t="s">
        <v>761</v>
      </c>
      <c r="B53" s="115" t="s">
        <v>72</v>
      </c>
      <c r="C53" s="115" t="s">
        <v>748</v>
      </c>
      <c r="D53" s="115" t="s">
        <v>76</v>
      </c>
      <c r="E53" s="116">
        <v>20876.582</v>
      </c>
      <c r="F53" s="116"/>
      <c r="G53" s="93">
        <f t="shared" si="0"/>
        <v>20876.582</v>
      </c>
    </row>
    <row r="54" spans="1:7" ht="93.75">
      <c r="A54" s="112" t="s">
        <v>819</v>
      </c>
      <c r="B54" s="113" t="s">
        <v>72</v>
      </c>
      <c r="C54" s="113" t="s">
        <v>749</v>
      </c>
      <c r="D54" s="113"/>
      <c r="E54" s="93">
        <v>17145.878</v>
      </c>
      <c r="F54" s="93"/>
      <c r="G54" s="93">
        <f t="shared" si="0"/>
        <v>17145.878</v>
      </c>
    </row>
    <row r="55" spans="1:7" ht="56.25">
      <c r="A55" s="114" t="s">
        <v>761</v>
      </c>
      <c r="B55" s="115" t="s">
        <v>72</v>
      </c>
      <c r="C55" s="115" t="s">
        <v>749</v>
      </c>
      <c r="D55" s="115" t="s">
        <v>76</v>
      </c>
      <c r="E55" s="116">
        <v>17145.878</v>
      </c>
      <c r="F55" s="116"/>
      <c r="G55" s="93">
        <f t="shared" si="0"/>
        <v>17145.878</v>
      </c>
    </row>
    <row r="56" spans="1:7" ht="37.5">
      <c r="A56" s="112" t="s">
        <v>378</v>
      </c>
      <c r="B56" s="113" t="s">
        <v>72</v>
      </c>
      <c r="C56" s="113" t="s">
        <v>820</v>
      </c>
      <c r="D56" s="113"/>
      <c r="E56" s="93">
        <v>3000</v>
      </c>
      <c r="F56" s="93"/>
      <c r="G56" s="93">
        <f t="shared" si="0"/>
        <v>3000</v>
      </c>
    </row>
    <row r="57" spans="1:7" ht="37.5">
      <c r="A57" s="112" t="s">
        <v>378</v>
      </c>
      <c r="B57" s="113" t="s">
        <v>72</v>
      </c>
      <c r="C57" s="113" t="s">
        <v>750</v>
      </c>
      <c r="D57" s="113"/>
      <c r="E57" s="93">
        <v>3000</v>
      </c>
      <c r="F57" s="93"/>
      <c r="G57" s="93">
        <f t="shared" si="0"/>
        <v>3000</v>
      </c>
    </row>
    <row r="58" spans="1:7" ht="37.5">
      <c r="A58" s="114" t="s">
        <v>759</v>
      </c>
      <c r="B58" s="115" t="s">
        <v>72</v>
      </c>
      <c r="C58" s="115" t="s">
        <v>750</v>
      </c>
      <c r="D58" s="115" t="s">
        <v>70</v>
      </c>
      <c r="E58" s="116">
        <v>3000</v>
      </c>
      <c r="F58" s="116"/>
      <c r="G58" s="93">
        <f t="shared" si="0"/>
        <v>3000</v>
      </c>
    </row>
    <row r="59" spans="1:7" ht="41.25" customHeight="1">
      <c r="A59" s="112" t="s">
        <v>553</v>
      </c>
      <c r="B59" s="113" t="s">
        <v>72</v>
      </c>
      <c r="C59" s="113" t="s">
        <v>554</v>
      </c>
      <c r="D59" s="113"/>
      <c r="E59" s="93">
        <v>31727.865</v>
      </c>
      <c r="F59" s="93"/>
      <c r="G59" s="93">
        <f t="shared" si="0"/>
        <v>31727.865</v>
      </c>
    </row>
    <row r="60" spans="1:7" ht="37.5">
      <c r="A60" s="112" t="s">
        <v>555</v>
      </c>
      <c r="B60" s="113" t="s">
        <v>72</v>
      </c>
      <c r="C60" s="113" t="s">
        <v>556</v>
      </c>
      <c r="D60" s="113"/>
      <c r="E60" s="93">
        <v>10</v>
      </c>
      <c r="F60" s="93"/>
      <c r="G60" s="93">
        <f t="shared" si="0"/>
        <v>10</v>
      </c>
    </row>
    <row r="61" spans="1:7" ht="18.75">
      <c r="A61" s="112" t="s">
        <v>382</v>
      </c>
      <c r="B61" s="113" t="s">
        <v>72</v>
      </c>
      <c r="C61" s="113" t="s">
        <v>383</v>
      </c>
      <c r="D61" s="113"/>
      <c r="E61" s="93">
        <v>5</v>
      </c>
      <c r="F61" s="93"/>
      <c r="G61" s="93">
        <f t="shared" si="0"/>
        <v>5</v>
      </c>
    </row>
    <row r="62" spans="1:7" ht="37.5">
      <c r="A62" s="114" t="s">
        <v>759</v>
      </c>
      <c r="B62" s="115" t="s">
        <v>72</v>
      </c>
      <c r="C62" s="115" t="s">
        <v>383</v>
      </c>
      <c r="D62" s="115" t="s">
        <v>70</v>
      </c>
      <c r="E62" s="116">
        <v>5</v>
      </c>
      <c r="F62" s="116"/>
      <c r="G62" s="93">
        <f t="shared" si="0"/>
        <v>5</v>
      </c>
    </row>
    <row r="63" spans="1:7" ht="37.5">
      <c r="A63" s="112" t="s">
        <v>384</v>
      </c>
      <c r="B63" s="113" t="s">
        <v>72</v>
      </c>
      <c r="C63" s="113" t="s">
        <v>385</v>
      </c>
      <c r="D63" s="113"/>
      <c r="E63" s="93">
        <v>5</v>
      </c>
      <c r="F63" s="93"/>
      <c r="G63" s="93">
        <f t="shared" si="0"/>
        <v>5</v>
      </c>
    </row>
    <row r="64" spans="1:7" ht="37.5">
      <c r="A64" s="114" t="s">
        <v>759</v>
      </c>
      <c r="B64" s="115" t="s">
        <v>72</v>
      </c>
      <c r="C64" s="115" t="s">
        <v>385</v>
      </c>
      <c r="D64" s="115" t="s">
        <v>70</v>
      </c>
      <c r="E64" s="116">
        <v>5</v>
      </c>
      <c r="F64" s="116"/>
      <c r="G64" s="93">
        <f t="shared" si="0"/>
        <v>5</v>
      </c>
    </row>
    <row r="65" spans="1:7" ht="37.5">
      <c r="A65" s="112" t="s">
        <v>557</v>
      </c>
      <c r="B65" s="113" t="s">
        <v>72</v>
      </c>
      <c r="C65" s="113" t="s">
        <v>558</v>
      </c>
      <c r="D65" s="113"/>
      <c r="E65" s="93">
        <v>2898</v>
      </c>
      <c r="F65" s="93"/>
      <c r="G65" s="93">
        <f t="shared" si="0"/>
        <v>2898</v>
      </c>
    </row>
    <row r="66" spans="1:7" ht="37.5">
      <c r="A66" s="112" t="s">
        <v>386</v>
      </c>
      <c r="B66" s="113" t="s">
        <v>72</v>
      </c>
      <c r="C66" s="113" t="s">
        <v>387</v>
      </c>
      <c r="D66" s="113"/>
      <c r="E66" s="93">
        <v>10</v>
      </c>
      <c r="F66" s="93"/>
      <c r="G66" s="93">
        <f t="shared" si="0"/>
        <v>10</v>
      </c>
    </row>
    <row r="67" spans="1:7" ht="37.5">
      <c r="A67" s="114" t="s">
        <v>759</v>
      </c>
      <c r="B67" s="115" t="s">
        <v>72</v>
      </c>
      <c r="C67" s="115" t="s">
        <v>387</v>
      </c>
      <c r="D67" s="115" t="s">
        <v>70</v>
      </c>
      <c r="E67" s="116">
        <v>10</v>
      </c>
      <c r="F67" s="116"/>
      <c r="G67" s="93">
        <f t="shared" si="0"/>
        <v>10</v>
      </c>
    </row>
    <row r="68" spans="1:7" ht="18.75">
      <c r="A68" s="112" t="s">
        <v>299</v>
      </c>
      <c r="B68" s="113" t="s">
        <v>72</v>
      </c>
      <c r="C68" s="113" t="s">
        <v>388</v>
      </c>
      <c r="D68" s="113"/>
      <c r="E68" s="93">
        <v>2888</v>
      </c>
      <c r="F68" s="93"/>
      <c r="G68" s="93">
        <f t="shared" si="0"/>
        <v>2888</v>
      </c>
    </row>
    <row r="69" spans="1:7" ht="37.5">
      <c r="A69" s="114" t="s">
        <v>762</v>
      </c>
      <c r="B69" s="115" t="s">
        <v>72</v>
      </c>
      <c r="C69" s="115" t="s">
        <v>388</v>
      </c>
      <c r="D69" s="115" t="s">
        <v>92</v>
      </c>
      <c r="E69" s="116">
        <v>2888</v>
      </c>
      <c r="F69" s="116"/>
      <c r="G69" s="93">
        <f t="shared" si="0"/>
        <v>2888</v>
      </c>
    </row>
    <row r="70" spans="1:7" ht="37.5">
      <c r="A70" s="112" t="s">
        <v>559</v>
      </c>
      <c r="B70" s="113" t="s">
        <v>72</v>
      </c>
      <c r="C70" s="113" t="s">
        <v>560</v>
      </c>
      <c r="D70" s="113"/>
      <c r="E70" s="93">
        <v>20</v>
      </c>
      <c r="F70" s="93"/>
      <c r="G70" s="93">
        <f t="shared" si="0"/>
        <v>20</v>
      </c>
    </row>
    <row r="71" spans="1:7" ht="56.25">
      <c r="A71" s="112" t="s">
        <v>389</v>
      </c>
      <c r="B71" s="113" t="s">
        <v>72</v>
      </c>
      <c r="C71" s="113" t="s">
        <v>390</v>
      </c>
      <c r="D71" s="113"/>
      <c r="E71" s="93">
        <v>20</v>
      </c>
      <c r="F71" s="93"/>
      <c r="G71" s="93">
        <f t="shared" si="0"/>
        <v>20</v>
      </c>
    </row>
    <row r="72" spans="1:7" ht="37.5">
      <c r="A72" s="114" t="s">
        <v>759</v>
      </c>
      <c r="B72" s="115" t="s">
        <v>72</v>
      </c>
      <c r="C72" s="115" t="s">
        <v>390</v>
      </c>
      <c r="D72" s="115" t="s">
        <v>70</v>
      </c>
      <c r="E72" s="116">
        <v>20</v>
      </c>
      <c r="F72" s="116"/>
      <c r="G72" s="93">
        <f t="shared" si="0"/>
        <v>20</v>
      </c>
    </row>
    <row r="73" spans="1:7" ht="18.75">
      <c r="A73" s="112" t="s">
        <v>565</v>
      </c>
      <c r="B73" s="113" t="s">
        <v>72</v>
      </c>
      <c r="C73" s="113" t="s">
        <v>566</v>
      </c>
      <c r="D73" s="113"/>
      <c r="E73" s="93">
        <v>28799.865</v>
      </c>
      <c r="F73" s="93"/>
      <c r="G73" s="93">
        <f t="shared" si="0"/>
        <v>28799.865</v>
      </c>
    </row>
    <row r="74" spans="1:7" ht="37.5">
      <c r="A74" s="112" t="s">
        <v>81</v>
      </c>
      <c r="B74" s="113" t="s">
        <v>72</v>
      </c>
      <c r="C74" s="113" t="s">
        <v>391</v>
      </c>
      <c r="D74" s="113"/>
      <c r="E74" s="93">
        <v>28799.865</v>
      </c>
      <c r="F74" s="93"/>
      <c r="G74" s="93">
        <f t="shared" si="0"/>
        <v>28799.865</v>
      </c>
    </row>
    <row r="75" spans="1:7" ht="93.75">
      <c r="A75" s="114" t="s">
        <v>758</v>
      </c>
      <c r="B75" s="115" t="s">
        <v>72</v>
      </c>
      <c r="C75" s="115" t="s">
        <v>391</v>
      </c>
      <c r="D75" s="115" t="s">
        <v>69</v>
      </c>
      <c r="E75" s="116">
        <v>24757.865</v>
      </c>
      <c r="F75" s="116"/>
      <c r="G75" s="93">
        <f t="shared" si="0"/>
        <v>24757.865</v>
      </c>
    </row>
    <row r="76" spans="1:7" ht="37.5">
      <c r="A76" s="114" t="s">
        <v>759</v>
      </c>
      <c r="B76" s="115" t="s">
        <v>72</v>
      </c>
      <c r="C76" s="115" t="s">
        <v>391</v>
      </c>
      <c r="D76" s="115" t="s">
        <v>70</v>
      </c>
      <c r="E76" s="116">
        <v>3990</v>
      </c>
      <c r="F76" s="116"/>
      <c r="G76" s="93">
        <f t="shared" si="0"/>
        <v>3990</v>
      </c>
    </row>
    <row r="77" spans="1:7" ht="18.75">
      <c r="A77" s="114" t="s">
        <v>760</v>
      </c>
      <c r="B77" s="115" t="s">
        <v>72</v>
      </c>
      <c r="C77" s="115" t="s">
        <v>391</v>
      </c>
      <c r="D77" s="115" t="s">
        <v>73</v>
      </c>
      <c r="E77" s="116">
        <v>52</v>
      </c>
      <c r="F77" s="116"/>
      <c r="G77" s="93">
        <f aca="true" t="shared" si="1" ref="G77:G142">E77+F77</f>
        <v>52</v>
      </c>
    </row>
    <row r="78" spans="1:7" ht="56.25">
      <c r="A78" s="112" t="s">
        <v>82</v>
      </c>
      <c r="B78" s="113" t="s">
        <v>72</v>
      </c>
      <c r="C78" s="113" t="s">
        <v>567</v>
      </c>
      <c r="D78" s="113"/>
      <c r="E78" s="93">
        <v>402.36</v>
      </c>
      <c r="F78" s="93"/>
      <c r="G78" s="93">
        <f t="shared" si="1"/>
        <v>402.36</v>
      </c>
    </row>
    <row r="79" spans="1:7" ht="18.75">
      <c r="A79" s="112" t="s">
        <v>83</v>
      </c>
      <c r="B79" s="113" t="s">
        <v>72</v>
      </c>
      <c r="C79" s="113" t="s">
        <v>570</v>
      </c>
      <c r="D79" s="113"/>
      <c r="E79" s="93">
        <v>402.36</v>
      </c>
      <c r="F79" s="93"/>
      <c r="G79" s="93">
        <f t="shared" si="1"/>
        <v>402.36</v>
      </c>
    </row>
    <row r="80" spans="1:7" ht="37.5">
      <c r="A80" s="112" t="s">
        <v>821</v>
      </c>
      <c r="B80" s="113" t="s">
        <v>72</v>
      </c>
      <c r="C80" s="113" t="s">
        <v>822</v>
      </c>
      <c r="D80" s="113"/>
      <c r="E80" s="93">
        <v>192.36</v>
      </c>
      <c r="F80" s="93"/>
      <c r="G80" s="93">
        <f t="shared" si="1"/>
        <v>192.36</v>
      </c>
    </row>
    <row r="81" spans="1:7" ht="75">
      <c r="A81" s="112" t="s">
        <v>392</v>
      </c>
      <c r="B81" s="113" t="s">
        <v>72</v>
      </c>
      <c r="C81" s="113" t="s">
        <v>393</v>
      </c>
      <c r="D81" s="113"/>
      <c r="E81" s="93">
        <v>192.36</v>
      </c>
      <c r="F81" s="93"/>
      <c r="G81" s="93">
        <f t="shared" si="1"/>
        <v>192.36</v>
      </c>
    </row>
    <row r="82" spans="1:7" ht="37.5">
      <c r="A82" s="114" t="s">
        <v>759</v>
      </c>
      <c r="B82" s="115" t="s">
        <v>72</v>
      </c>
      <c r="C82" s="115" t="s">
        <v>393</v>
      </c>
      <c r="D82" s="115" t="s">
        <v>70</v>
      </c>
      <c r="E82" s="116">
        <v>192.36</v>
      </c>
      <c r="F82" s="116"/>
      <c r="G82" s="93">
        <f t="shared" si="1"/>
        <v>192.36</v>
      </c>
    </row>
    <row r="83" spans="1:7" ht="37.5">
      <c r="A83" s="112" t="s">
        <v>394</v>
      </c>
      <c r="B83" s="113" t="s">
        <v>72</v>
      </c>
      <c r="C83" s="113" t="s">
        <v>395</v>
      </c>
      <c r="D83" s="113"/>
      <c r="E83" s="93">
        <v>200</v>
      </c>
      <c r="F83" s="93"/>
      <c r="G83" s="93">
        <f t="shared" si="1"/>
        <v>200</v>
      </c>
    </row>
    <row r="84" spans="1:7" ht="37.5">
      <c r="A84" s="114" t="s">
        <v>759</v>
      </c>
      <c r="B84" s="115" t="s">
        <v>72</v>
      </c>
      <c r="C84" s="115" t="s">
        <v>395</v>
      </c>
      <c r="D84" s="115" t="s">
        <v>70</v>
      </c>
      <c r="E84" s="116">
        <v>200</v>
      </c>
      <c r="F84" s="116"/>
      <c r="G84" s="93">
        <f t="shared" si="1"/>
        <v>200</v>
      </c>
    </row>
    <row r="85" spans="1:7" ht="18.75">
      <c r="A85" s="112" t="s">
        <v>396</v>
      </c>
      <c r="B85" s="113" t="s">
        <v>72</v>
      </c>
      <c r="C85" s="113" t="s">
        <v>397</v>
      </c>
      <c r="D85" s="113"/>
      <c r="E85" s="93">
        <v>10</v>
      </c>
      <c r="F85" s="93"/>
      <c r="G85" s="93">
        <f t="shared" si="1"/>
        <v>10</v>
      </c>
    </row>
    <row r="86" spans="1:7" ht="37.5">
      <c r="A86" s="114" t="s">
        <v>759</v>
      </c>
      <c r="B86" s="115" t="s">
        <v>72</v>
      </c>
      <c r="C86" s="115" t="s">
        <v>397</v>
      </c>
      <c r="D86" s="115" t="s">
        <v>70</v>
      </c>
      <c r="E86" s="116">
        <v>10</v>
      </c>
      <c r="F86" s="116"/>
      <c r="G86" s="93">
        <f t="shared" si="1"/>
        <v>10</v>
      </c>
    </row>
    <row r="87" spans="1:7" ht="18.75">
      <c r="A87" s="112" t="s">
        <v>84</v>
      </c>
      <c r="B87" s="113" t="s">
        <v>72</v>
      </c>
      <c r="C87" s="113" t="s">
        <v>571</v>
      </c>
      <c r="D87" s="113"/>
      <c r="E87" s="93">
        <v>865</v>
      </c>
      <c r="F87" s="93"/>
      <c r="G87" s="93">
        <f t="shared" si="1"/>
        <v>865</v>
      </c>
    </row>
    <row r="88" spans="1:7" ht="56.25">
      <c r="A88" s="112" t="s">
        <v>572</v>
      </c>
      <c r="B88" s="113" t="s">
        <v>72</v>
      </c>
      <c r="C88" s="113" t="s">
        <v>573</v>
      </c>
      <c r="D88" s="113"/>
      <c r="E88" s="93">
        <v>765</v>
      </c>
      <c r="F88" s="93"/>
      <c r="G88" s="93">
        <f t="shared" si="1"/>
        <v>765</v>
      </c>
    </row>
    <row r="89" spans="1:7" ht="75">
      <c r="A89" s="112" t="s">
        <v>85</v>
      </c>
      <c r="B89" s="113" t="s">
        <v>72</v>
      </c>
      <c r="C89" s="113" t="s">
        <v>398</v>
      </c>
      <c r="D89" s="113"/>
      <c r="E89" s="93">
        <v>150</v>
      </c>
      <c r="F89" s="93"/>
      <c r="G89" s="93">
        <f t="shared" si="1"/>
        <v>150</v>
      </c>
    </row>
    <row r="90" spans="1:7" ht="18.75">
      <c r="A90" s="114" t="s">
        <v>763</v>
      </c>
      <c r="B90" s="115" t="s">
        <v>72</v>
      </c>
      <c r="C90" s="115" t="s">
        <v>398</v>
      </c>
      <c r="D90" s="115" t="s">
        <v>80</v>
      </c>
      <c r="E90" s="116">
        <v>150</v>
      </c>
      <c r="F90" s="116"/>
      <c r="G90" s="93">
        <f t="shared" si="1"/>
        <v>150</v>
      </c>
    </row>
    <row r="91" spans="1:7" ht="18.75">
      <c r="A91" s="112" t="s">
        <v>86</v>
      </c>
      <c r="B91" s="113" t="s">
        <v>72</v>
      </c>
      <c r="C91" s="113" t="s">
        <v>399</v>
      </c>
      <c r="D91" s="113"/>
      <c r="E91" s="93">
        <v>50</v>
      </c>
      <c r="F91" s="93"/>
      <c r="G91" s="93">
        <f t="shared" si="1"/>
        <v>50</v>
      </c>
    </row>
    <row r="92" spans="1:7" ht="37.5">
      <c r="A92" s="114" t="s">
        <v>759</v>
      </c>
      <c r="B92" s="115" t="s">
        <v>72</v>
      </c>
      <c r="C92" s="115" t="s">
        <v>399</v>
      </c>
      <c r="D92" s="115" t="s">
        <v>70</v>
      </c>
      <c r="E92" s="116">
        <v>50</v>
      </c>
      <c r="F92" s="116"/>
      <c r="G92" s="93">
        <f t="shared" si="1"/>
        <v>50</v>
      </c>
    </row>
    <row r="93" spans="1:7" ht="37.5">
      <c r="A93" s="112" t="s">
        <v>87</v>
      </c>
      <c r="B93" s="113" t="s">
        <v>72</v>
      </c>
      <c r="C93" s="113" t="s">
        <v>400</v>
      </c>
      <c r="D93" s="113"/>
      <c r="E93" s="93">
        <v>200</v>
      </c>
      <c r="F93" s="93"/>
      <c r="G93" s="93">
        <f t="shared" si="1"/>
        <v>200</v>
      </c>
    </row>
    <row r="94" spans="1:7" ht="37.5">
      <c r="A94" s="114" t="s">
        <v>762</v>
      </c>
      <c r="B94" s="115" t="s">
        <v>72</v>
      </c>
      <c r="C94" s="115" t="s">
        <v>400</v>
      </c>
      <c r="D94" s="115" t="s">
        <v>92</v>
      </c>
      <c r="E94" s="116">
        <v>200</v>
      </c>
      <c r="F94" s="116"/>
      <c r="G94" s="93">
        <f t="shared" si="1"/>
        <v>200</v>
      </c>
    </row>
    <row r="95" spans="1:7" ht="37.5">
      <c r="A95" s="112" t="s">
        <v>401</v>
      </c>
      <c r="B95" s="113" t="s">
        <v>72</v>
      </c>
      <c r="C95" s="113" t="s">
        <v>402</v>
      </c>
      <c r="D95" s="113"/>
      <c r="E95" s="93">
        <v>365</v>
      </c>
      <c r="F95" s="93"/>
      <c r="G95" s="93">
        <f t="shared" si="1"/>
        <v>365</v>
      </c>
    </row>
    <row r="96" spans="1:7" ht="37.5">
      <c r="A96" s="114" t="s">
        <v>759</v>
      </c>
      <c r="B96" s="115" t="s">
        <v>72</v>
      </c>
      <c r="C96" s="115" t="s">
        <v>402</v>
      </c>
      <c r="D96" s="115" t="s">
        <v>70</v>
      </c>
      <c r="E96" s="116">
        <v>365</v>
      </c>
      <c r="F96" s="116"/>
      <c r="G96" s="93">
        <f t="shared" si="1"/>
        <v>365</v>
      </c>
    </row>
    <row r="97" spans="1:7" ht="37.5">
      <c r="A97" s="112" t="s">
        <v>574</v>
      </c>
      <c r="B97" s="113" t="s">
        <v>72</v>
      </c>
      <c r="C97" s="113" t="s">
        <v>575</v>
      </c>
      <c r="D97" s="113"/>
      <c r="E97" s="93">
        <v>100</v>
      </c>
      <c r="F97" s="93"/>
      <c r="G97" s="93">
        <f t="shared" si="1"/>
        <v>100</v>
      </c>
    </row>
    <row r="98" spans="1:7" ht="18.75">
      <c r="A98" s="112" t="s">
        <v>403</v>
      </c>
      <c r="B98" s="113" t="s">
        <v>72</v>
      </c>
      <c r="C98" s="113" t="s">
        <v>404</v>
      </c>
      <c r="D98" s="113"/>
      <c r="E98" s="93">
        <v>100</v>
      </c>
      <c r="F98" s="93"/>
      <c r="G98" s="93">
        <f t="shared" si="1"/>
        <v>100</v>
      </c>
    </row>
    <row r="99" spans="1:7" ht="18.75">
      <c r="A99" s="114" t="s">
        <v>763</v>
      </c>
      <c r="B99" s="115" t="s">
        <v>72</v>
      </c>
      <c r="C99" s="115" t="s">
        <v>404</v>
      </c>
      <c r="D99" s="115" t="s">
        <v>80</v>
      </c>
      <c r="E99" s="116">
        <v>100</v>
      </c>
      <c r="F99" s="116"/>
      <c r="G99" s="93">
        <f t="shared" si="1"/>
        <v>100</v>
      </c>
    </row>
    <row r="100" spans="1:7" ht="18.75">
      <c r="A100" s="112" t="s">
        <v>814</v>
      </c>
      <c r="B100" s="113" t="s">
        <v>72</v>
      </c>
      <c r="C100" s="113" t="s">
        <v>815</v>
      </c>
      <c r="D100" s="113"/>
      <c r="E100" s="93">
        <v>8553.961</v>
      </c>
      <c r="F100" s="93"/>
      <c r="G100" s="93">
        <f t="shared" si="1"/>
        <v>8553.961</v>
      </c>
    </row>
    <row r="101" spans="1:7" ht="18.75">
      <c r="A101" s="112" t="s">
        <v>88</v>
      </c>
      <c r="B101" s="113" t="s">
        <v>72</v>
      </c>
      <c r="C101" s="113" t="s">
        <v>578</v>
      </c>
      <c r="D101" s="113"/>
      <c r="E101" s="93">
        <v>8553.961</v>
      </c>
      <c r="F101" s="93"/>
      <c r="G101" s="93">
        <f t="shared" si="1"/>
        <v>8553.961</v>
      </c>
    </row>
    <row r="102" spans="1:7" ht="56.25">
      <c r="A102" s="112" t="s">
        <v>407</v>
      </c>
      <c r="B102" s="113" t="s">
        <v>72</v>
      </c>
      <c r="C102" s="113" t="s">
        <v>408</v>
      </c>
      <c r="D102" s="113"/>
      <c r="E102" s="93">
        <v>1814.156</v>
      </c>
      <c r="F102" s="93"/>
      <c r="G102" s="93">
        <f t="shared" si="1"/>
        <v>1814.156</v>
      </c>
    </row>
    <row r="103" spans="1:7" ht="93.75">
      <c r="A103" s="114" t="s">
        <v>758</v>
      </c>
      <c r="B103" s="115" t="s">
        <v>72</v>
      </c>
      <c r="C103" s="115" t="s">
        <v>408</v>
      </c>
      <c r="D103" s="115" t="s">
        <v>69</v>
      </c>
      <c r="E103" s="116">
        <v>1814.156</v>
      </c>
      <c r="F103" s="116"/>
      <c r="G103" s="93">
        <f t="shared" si="1"/>
        <v>1814.156</v>
      </c>
    </row>
    <row r="104" spans="1:7" ht="56.25">
      <c r="A104" s="112" t="s">
        <v>294</v>
      </c>
      <c r="B104" s="113" t="s">
        <v>72</v>
      </c>
      <c r="C104" s="113" t="s">
        <v>409</v>
      </c>
      <c r="D104" s="113"/>
      <c r="E104" s="93">
        <v>77</v>
      </c>
      <c r="F104" s="93"/>
      <c r="G104" s="93">
        <f t="shared" si="1"/>
        <v>77</v>
      </c>
    </row>
    <row r="105" spans="1:7" ht="37.5">
      <c r="A105" s="114" t="s">
        <v>759</v>
      </c>
      <c r="B105" s="115" t="s">
        <v>72</v>
      </c>
      <c r="C105" s="115" t="s">
        <v>409</v>
      </c>
      <c r="D105" s="115" t="s">
        <v>70</v>
      </c>
      <c r="E105" s="116">
        <v>77</v>
      </c>
      <c r="F105" s="116"/>
      <c r="G105" s="93">
        <f t="shared" si="1"/>
        <v>77</v>
      </c>
    </row>
    <row r="106" spans="1:7" ht="75">
      <c r="A106" s="112" t="s">
        <v>410</v>
      </c>
      <c r="B106" s="113" t="s">
        <v>72</v>
      </c>
      <c r="C106" s="113" t="s">
        <v>411</v>
      </c>
      <c r="D106" s="113"/>
      <c r="E106" s="93">
        <v>465</v>
      </c>
      <c r="F106" s="93"/>
      <c r="G106" s="93">
        <f t="shared" si="1"/>
        <v>465</v>
      </c>
    </row>
    <row r="107" spans="1:7" ht="37.5">
      <c r="A107" s="114" t="s">
        <v>759</v>
      </c>
      <c r="B107" s="115" t="s">
        <v>72</v>
      </c>
      <c r="C107" s="115" t="s">
        <v>411</v>
      </c>
      <c r="D107" s="115" t="s">
        <v>70</v>
      </c>
      <c r="E107" s="116">
        <v>465</v>
      </c>
      <c r="F107" s="116"/>
      <c r="G107" s="93">
        <f t="shared" si="1"/>
        <v>465</v>
      </c>
    </row>
    <row r="108" spans="1:7" ht="93.75">
      <c r="A108" s="112" t="s">
        <v>89</v>
      </c>
      <c r="B108" s="113" t="s">
        <v>72</v>
      </c>
      <c r="C108" s="113" t="s">
        <v>412</v>
      </c>
      <c r="D108" s="113"/>
      <c r="E108" s="93">
        <v>48.278</v>
      </c>
      <c r="F108" s="93"/>
      <c r="G108" s="93">
        <f t="shared" si="1"/>
        <v>48.278</v>
      </c>
    </row>
    <row r="109" spans="1:7" ht="37.5">
      <c r="A109" s="114" t="s">
        <v>759</v>
      </c>
      <c r="B109" s="115" t="s">
        <v>72</v>
      </c>
      <c r="C109" s="115" t="s">
        <v>412</v>
      </c>
      <c r="D109" s="115" t="s">
        <v>70</v>
      </c>
      <c r="E109" s="116">
        <v>48.278</v>
      </c>
      <c r="F109" s="116"/>
      <c r="G109" s="93">
        <f t="shared" si="1"/>
        <v>48.278</v>
      </c>
    </row>
    <row r="110" spans="1:7" ht="243.75">
      <c r="A110" s="92" t="s">
        <v>90</v>
      </c>
      <c r="B110" s="113" t="s">
        <v>72</v>
      </c>
      <c r="C110" s="113" t="s">
        <v>413</v>
      </c>
      <c r="D110" s="113"/>
      <c r="E110" s="93">
        <v>116.445</v>
      </c>
      <c r="F110" s="93"/>
      <c r="G110" s="93">
        <f t="shared" si="1"/>
        <v>116.445</v>
      </c>
    </row>
    <row r="111" spans="1:7" ht="93.75">
      <c r="A111" s="114" t="s">
        <v>758</v>
      </c>
      <c r="B111" s="115" t="s">
        <v>72</v>
      </c>
      <c r="C111" s="115" t="s">
        <v>413</v>
      </c>
      <c r="D111" s="115" t="s">
        <v>69</v>
      </c>
      <c r="E111" s="116">
        <v>113.195</v>
      </c>
      <c r="F111" s="116"/>
      <c r="G111" s="93">
        <f t="shared" si="1"/>
        <v>113.195</v>
      </c>
    </row>
    <row r="112" spans="1:7" ht="37.5">
      <c r="A112" s="114" t="s">
        <v>759</v>
      </c>
      <c r="B112" s="115" t="s">
        <v>72</v>
      </c>
      <c r="C112" s="115" t="s">
        <v>413</v>
      </c>
      <c r="D112" s="115" t="s">
        <v>70</v>
      </c>
      <c r="E112" s="116">
        <v>3.25</v>
      </c>
      <c r="F112" s="116"/>
      <c r="G112" s="93">
        <f t="shared" si="1"/>
        <v>3.25</v>
      </c>
    </row>
    <row r="113" spans="1:7" ht="131.25">
      <c r="A113" s="92" t="s">
        <v>583</v>
      </c>
      <c r="B113" s="113" t="s">
        <v>72</v>
      </c>
      <c r="C113" s="113" t="s">
        <v>508</v>
      </c>
      <c r="D113" s="113"/>
      <c r="E113" s="93">
        <v>19.628</v>
      </c>
      <c r="F113" s="93"/>
      <c r="G113" s="93">
        <f t="shared" si="1"/>
        <v>19.628</v>
      </c>
    </row>
    <row r="114" spans="1:7" ht="37.5">
      <c r="A114" s="114" t="s">
        <v>759</v>
      </c>
      <c r="B114" s="115" t="s">
        <v>72</v>
      </c>
      <c r="C114" s="115" t="s">
        <v>508</v>
      </c>
      <c r="D114" s="115" t="s">
        <v>70</v>
      </c>
      <c r="E114" s="116">
        <v>19.628</v>
      </c>
      <c r="F114" s="116"/>
      <c r="G114" s="93">
        <f t="shared" si="1"/>
        <v>19.628</v>
      </c>
    </row>
    <row r="115" spans="1:7" ht="56.25">
      <c r="A115" s="112" t="s">
        <v>91</v>
      </c>
      <c r="B115" s="113" t="s">
        <v>72</v>
      </c>
      <c r="C115" s="113" t="s">
        <v>414</v>
      </c>
      <c r="D115" s="113"/>
      <c r="E115" s="93">
        <v>1500</v>
      </c>
      <c r="F115" s="93"/>
      <c r="G115" s="93">
        <f t="shared" si="1"/>
        <v>1500</v>
      </c>
    </row>
    <row r="116" spans="1:7" ht="18.75">
      <c r="A116" s="114" t="s">
        <v>760</v>
      </c>
      <c r="B116" s="115" t="s">
        <v>72</v>
      </c>
      <c r="C116" s="115" t="s">
        <v>414</v>
      </c>
      <c r="D116" s="115" t="s">
        <v>73</v>
      </c>
      <c r="E116" s="116">
        <v>1500</v>
      </c>
      <c r="F116" s="116"/>
      <c r="G116" s="93">
        <f t="shared" si="1"/>
        <v>1500</v>
      </c>
    </row>
    <row r="117" spans="1:7" ht="18.75">
      <c r="A117" s="112" t="s">
        <v>295</v>
      </c>
      <c r="B117" s="113" t="s">
        <v>72</v>
      </c>
      <c r="C117" s="113" t="s">
        <v>415</v>
      </c>
      <c r="D117" s="113"/>
      <c r="E117" s="93">
        <v>4513.454</v>
      </c>
      <c r="F117" s="93"/>
      <c r="G117" s="93">
        <f t="shared" si="1"/>
        <v>4513.454</v>
      </c>
    </row>
    <row r="118" spans="1:7" ht="37.5">
      <c r="A118" s="114" t="s">
        <v>759</v>
      </c>
      <c r="B118" s="115" t="s">
        <v>72</v>
      </c>
      <c r="C118" s="115" t="s">
        <v>415</v>
      </c>
      <c r="D118" s="115" t="s">
        <v>70</v>
      </c>
      <c r="E118" s="116">
        <v>269</v>
      </c>
      <c r="F118" s="116"/>
      <c r="G118" s="93">
        <f t="shared" si="1"/>
        <v>269</v>
      </c>
    </row>
    <row r="119" spans="1:7" ht="18.75">
      <c r="A119" s="114" t="s">
        <v>763</v>
      </c>
      <c r="B119" s="115" t="s">
        <v>72</v>
      </c>
      <c r="C119" s="115" t="s">
        <v>415</v>
      </c>
      <c r="D119" s="115" t="s">
        <v>80</v>
      </c>
      <c r="E119" s="116">
        <v>4103.454</v>
      </c>
      <c r="F119" s="116"/>
      <c r="G119" s="93">
        <f t="shared" si="1"/>
        <v>4103.454</v>
      </c>
    </row>
    <row r="120" spans="1:7" ht="18.75">
      <c r="A120" s="114" t="s">
        <v>760</v>
      </c>
      <c r="B120" s="115" t="s">
        <v>72</v>
      </c>
      <c r="C120" s="115" t="s">
        <v>415</v>
      </c>
      <c r="D120" s="115" t="s">
        <v>73</v>
      </c>
      <c r="E120" s="116">
        <v>141</v>
      </c>
      <c r="F120" s="116"/>
      <c r="G120" s="93">
        <f t="shared" si="1"/>
        <v>141</v>
      </c>
    </row>
    <row r="121" spans="1:7" ht="56.25">
      <c r="A121" s="109" t="s">
        <v>589</v>
      </c>
      <c r="B121" s="110" t="s">
        <v>94</v>
      </c>
      <c r="C121" s="110"/>
      <c r="D121" s="110"/>
      <c r="E121" s="111">
        <v>71352.382</v>
      </c>
      <c r="F121" s="111">
        <f>F122+F133+F195+F206</f>
        <v>623.5</v>
      </c>
      <c r="G121" s="148">
        <f t="shared" si="1"/>
        <v>71975.882</v>
      </c>
    </row>
    <row r="122" spans="1:7" ht="18.75">
      <c r="A122" s="112" t="s">
        <v>511</v>
      </c>
      <c r="B122" s="113" t="s">
        <v>94</v>
      </c>
      <c r="C122" s="113" t="s">
        <v>512</v>
      </c>
      <c r="D122" s="113"/>
      <c r="E122" s="93">
        <v>132</v>
      </c>
      <c r="F122" s="93">
        <f>F123+F126</f>
        <v>83.4</v>
      </c>
      <c r="G122" s="93">
        <f t="shared" si="1"/>
        <v>215.4</v>
      </c>
    </row>
    <row r="123" spans="1:7" ht="37.5">
      <c r="A123" s="112" t="s">
        <v>513</v>
      </c>
      <c r="B123" s="113" t="s">
        <v>94</v>
      </c>
      <c r="C123" s="113" t="s">
        <v>514</v>
      </c>
      <c r="D123" s="113"/>
      <c r="E123" s="93">
        <v>33.4</v>
      </c>
      <c r="F123" s="93">
        <f>F124</f>
        <v>-33.4</v>
      </c>
      <c r="G123" s="93">
        <f t="shared" si="1"/>
        <v>0</v>
      </c>
    </row>
    <row r="124" spans="1:7" ht="37.5">
      <c r="A124" s="112" t="s">
        <v>361</v>
      </c>
      <c r="B124" s="113" t="s">
        <v>94</v>
      </c>
      <c r="C124" s="113" t="s">
        <v>362</v>
      </c>
      <c r="D124" s="113"/>
      <c r="E124" s="93">
        <v>33.4</v>
      </c>
      <c r="F124" s="93">
        <f>F125</f>
        <v>-33.4</v>
      </c>
      <c r="G124" s="93">
        <f t="shared" si="1"/>
        <v>0</v>
      </c>
    </row>
    <row r="125" spans="1:8" ht="37.5">
      <c r="A125" s="114" t="s">
        <v>762</v>
      </c>
      <c r="B125" s="115" t="s">
        <v>94</v>
      </c>
      <c r="C125" s="115" t="s">
        <v>362</v>
      </c>
      <c r="D125" s="115" t="s">
        <v>92</v>
      </c>
      <c r="E125" s="116">
        <v>33.4</v>
      </c>
      <c r="F125" s="137">
        <v>-33.4</v>
      </c>
      <c r="G125" s="93">
        <f t="shared" si="1"/>
        <v>0</v>
      </c>
      <c r="H125" s="75" t="s">
        <v>991</v>
      </c>
    </row>
    <row r="126" spans="1:7" ht="56.25">
      <c r="A126" s="112" t="s">
        <v>515</v>
      </c>
      <c r="B126" s="113" t="s">
        <v>94</v>
      </c>
      <c r="C126" s="113" t="s">
        <v>516</v>
      </c>
      <c r="D126" s="113"/>
      <c r="E126" s="93">
        <v>98.6</v>
      </c>
      <c r="F126" s="93">
        <f>F127+F131+F129</f>
        <v>116.8</v>
      </c>
      <c r="G126" s="93">
        <f t="shared" si="1"/>
        <v>215.39999999999998</v>
      </c>
    </row>
    <row r="127" spans="1:10" ht="18.75">
      <c r="A127" s="112" t="s">
        <v>769</v>
      </c>
      <c r="B127" s="113" t="s">
        <v>94</v>
      </c>
      <c r="C127" s="113" t="s">
        <v>770</v>
      </c>
      <c r="D127" s="113"/>
      <c r="E127" s="93">
        <v>66.6</v>
      </c>
      <c r="F127" s="93">
        <f>F128</f>
        <v>-33.2</v>
      </c>
      <c r="G127" s="93">
        <f t="shared" si="1"/>
        <v>33.39999999999999</v>
      </c>
      <c r="H127" s="75" t="s">
        <v>992</v>
      </c>
      <c r="J127" s="75" t="s">
        <v>1000</v>
      </c>
    </row>
    <row r="128" spans="1:7" ht="37.5">
      <c r="A128" s="114" t="s">
        <v>762</v>
      </c>
      <c r="B128" s="115" t="s">
        <v>94</v>
      </c>
      <c r="C128" s="115" t="s">
        <v>770</v>
      </c>
      <c r="D128" s="115" t="s">
        <v>92</v>
      </c>
      <c r="E128" s="116">
        <v>66.6</v>
      </c>
      <c r="F128" s="137">
        <v>-33.2</v>
      </c>
      <c r="G128" s="93">
        <f t="shared" si="1"/>
        <v>33.39999999999999</v>
      </c>
    </row>
    <row r="129" spans="1:7" ht="56.25">
      <c r="A129" s="92" t="s">
        <v>1019</v>
      </c>
      <c r="B129" s="115" t="s">
        <v>94</v>
      </c>
      <c r="C129" s="115" t="s">
        <v>1020</v>
      </c>
      <c r="D129" s="115"/>
      <c r="E129" s="116"/>
      <c r="F129" s="116">
        <f>F130</f>
        <v>150</v>
      </c>
      <c r="G129" s="93">
        <f>E129+F129</f>
        <v>150</v>
      </c>
    </row>
    <row r="130" spans="1:7" ht="37.5">
      <c r="A130" s="114" t="s">
        <v>762</v>
      </c>
      <c r="B130" s="115" t="s">
        <v>94</v>
      </c>
      <c r="C130" s="115" t="s">
        <v>1020</v>
      </c>
      <c r="D130" s="115" t="s">
        <v>92</v>
      </c>
      <c r="E130" s="116"/>
      <c r="F130" s="137">
        <v>150</v>
      </c>
      <c r="G130" s="93">
        <f>E130+F130</f>
        <v>150</v>
      </c>
    </row>
    <row r="131" spans="1:7" ht="56.25">
      <c r="A131" s="112" t="s">
        <v>95</v>
      </c>
      <c r="B131" s="113" t="s">
        <v>94</v>
      </c>
      <c r="C131" s="113" t="s">
        <v>416</v>
      </c>
      <c r="D131" s="113"/>
      <c r="E131" s="93">
        <v>32</v>
      </c>
      <c r="F131" s="93"/>
      <c r="G131" s="93">
        <f t="shared" si="1"/>
        <v>32</v>
      </c>
    </row>
    <row r="132" spans="1:7" ht="37.5">
      <c r="A132" s="114" t="s">
        <v>759</v>
      </c>
      <c r="B132" s="115" t="s">
        <v>94</v>
      </c>
      <c r="C132" s="115" t="s">
        <v>416</v>
      </c>
      <c r="D132" s="115" t="s">
        <v>70</v>
      </c>
      <c r="E132" s="116">
        <v>32</v>
      </c>
      <c r="F132" s="116"/>
      <c r="G132" s="93">
        <f t="shared" si="1"/>
        <v>32</v>
      </c>
    </row>
    <row r="133" spans="1:7" ht="37.5">
      <c r="A133" s="112" t="s">
        <v>541</v>
      </c>
      <c r="B133" s="113" t="s">
        <v>94</v>
      </c>
      <c r="C133" s="113" t="s">
        <v>542</v>
      </c>
      <c r="D133" s="113"/>
      <c r="E133" s="93">
        <v>67262.837</v>
      </c>
      <c r="F133" s="93">
        <f>F134+F145+F168+F187+F192</f>
        <v>540.1</v>
      </c>
      <c r="G133" s="93">
        <f t="shared" si="1"/>
        <v>67802.937</v>
      </c>
    </row>
    <row r="134" spans="1:7" ht="37.5">
      <c r="A134" s="112" t="s">
        <v>96</v>
      </c>
      <c r="B134" s="113" t="s">
        <v>94</v>
      </c>
      <c r="C134" s="113" t="s">
        <v>543</v>
      </c>
      <c r="D134" s="113"/>
      <c r="E134" s="93">
        <v>11829.055</v>
      </c>
      <c r="F134" s="93">
        <f>F135+F137+F141+F143</f>
        <v>199.4</v>
      </c>
      <c r="G134" s="93">
        <f t="shared" si="1"/>
        <v>12028.455</v>
      </c>
    </row>
    <row r="135" spans="1:7" ht="18.75">
      <c r="A135" s="112" t="s">
        <v>771</v>
      </c>
      <c r="B135" s="113" t="s">
        <v>94</v>
      </c>
      <c r="C135" s="113" t="s">
        <v>772</v>
      </c>
      <c r="D135" s="113"/>
      <c r="E135" s="93">
        <v>95.455</v>
      </c>
      <c r="F135" s="93"/>
      <c r="G135" s="93">
        <f t="shared" si="1"/>
        <v>95.455</v>
      </c>
    </row>
    <row r="136" spans="1:7" ht="37.5">
      <c r="A136" s="114" t="s">
        <v>762</v>
      </c>
      <c r="B136" s="115" t="s">
        <v>94</v>
      </c>
      <c r="C136" s="115" t="s">
        <v>772</v>
      </c>
      <c r="D136" s="115" t="s">
        <v>92</v>
      </c>
      <c r="E136" s="116">
        <v>95.455</v>
      </c>
      <c r="F136" s="116"/>
      <c r="G136" s="93">
        <f t="shared" si="1"/>
        <v>95.455</v>
      </c>
    </row>
    <row r="137" spans="1:7" ht="18.75">
      <c r="A137" s="138" t="s">
        <v>97</v>
      </c>
      <c r="B137" s="113" t="s">
        <v>94</v>
      </c>
      <c r="C137" s="113" t="s">
        <v>989</v>
      </c>
      <c r="D137" s="113"/>
      <c r="E137" s="116"/>
      <c r="F137" s="99">
        <f>F138+F139</f>
        <v>199.4</v>
      </c>
      <c r="G137" s="93">
        <f t="shared" si="1"/>
        <v>199.4</v>
      </c>
    </row>
    <row r="138" spans="1:7" ht="37.5">
      <c r="A138" s="114" t="s">
        <v>762</v>
      </c>
      <c r="B138" s="115" t="s">
        <v>94</v>
      </c>
      <c r="C138" s="115" t="s">
        <v>989</v>
      </c>
      <c r="D138" s="115" t="s">
        <v>92</v>
      </c>
      <c r="E138" s="116"/>
      <c r="F138" s="137">
        <v>99.7</v>
      </c>
      <c r="G138" s="93">
        <f t="shared" si="1"/>
        <v>99.7</v>
      </c>
    </row>
    <row r="139" spans="1:7" ht="56.25">
      <c r="A139" s="112" t="s">
        <v>432</v>
      </c>
      <c r="B139" s="113" t="s">
        <v>94</v>
      </c>
      <c r="C139" s="113" t="s">
        <v>990</v>
      </c>
      <c r="D139" s="113"/>
      <c r="E139" s="116"/>
      <c r="F139" s="99">
        <f>F140</f>
        <v>99.7</v>
      </c>
      <c r="G139" s="93">
        <f t="shared" si="1"/>
        <v>99.7</v>
      </c>
    </row>
    <row r="140" spans="1:7" ht="37.5">
      <c r="A140" s="114" t="s">
        <v>762</v>
      </c>
      <c r="B140" s="115" t="s">
        <v>94</v>
      </c>
      <c r="C140" s="115" t="s">
        <v>990</v>
      </c>
      <c r="D140" s="115" t="s">
        <v>92</v>
      </c>
      <c r="E140" s="116"/>
      <c r="F140" s="137">
        <v>99.7</v>
      </c>
      <c r="G140" s="93">
        <f t="shared" si="1"/>
        <v>99.7</v>
      </c>
    </row>
    <row r="141" spans="1:7" ht="18.75">
      <c r="A141" s="112" t="s">
        <v>823</v>
      </c>
      <c r="B141" s="113" t="s">
        <v>94</v>
      </c>
      <c r="C141" s="113" t="s">
        <v>417</v>
      </c>
      <c r="D141" s="113"/>
      <c r="E141" s="93">
        <v>11733.6</v>
      </c>
      <c r="F141" s="93">
        <f>F142</f>
        <v>-267</v>
      </c>
      <c r="G141" s="93">
        <f t="shared" si="1"/>
        <v>11466.6</v>
      </c>
    </row>
    <row r="142" spans="1:7" ht="37.5">
      <c r="A142" s="114" t="s">
        <v>762</v>
      </c>
      <c r="B142" s="115" t="s">
        <v>94</v>
      </c>
      <c r="C142" s="115" t="s">
        <v>417</v>
      </c>
      <c r="D142" s="115" t="s">
        <v>92</v>
      </c>
      <c r="E142" s="116">
        <v>11733.6</v>
      </c>
      <c r="F142" s="137">
        <v>-267</v>
      </c>
      <c r="G142" s="93">
        <f t="shared" si="1"/>
        <v>11466.6</v>
      </c>
    </row>
    <row r="143" spans="1:7" ht="18.75">
      <c r="A143" s="120" t="s">
        <v>1007</v>
      </c>
      <c r="B143" s="115" t="s">
        <v>94</v>
      </c>
      <c r="C143" s="115" t="s">
        <v>1008</v>
      </c>
      <c r="D143" s="115"/>
      <c r="E143" s="116"/>
      <c r="F143" s="116">
        <f>F144</f>
        <v>267</v>
      </c>
      <c r="G143" s="93">
        <f>E143+F143</f>
        <v>267</v>
      </c>
    </row>
    <row r="144" spans="1:7" ht="37.5">
      <c r="A144" s="114" t="s">
        <v>762</v>
      </c>
      <c r="B144" s="115" t="s">
        <v>94</v>
      </c>
      <c r="C144" s="115" t="s">
        <v>1008</v>
      </c>
      <c r="D144" s="115" t="s">
        <v>92</v>
      </c>
      <c r="E144" s="116"/>
      <c r="F144" s="137">
        <v>267</v>
      </c>
      <c r="G144" s="93">
        <f>E144+F144</f>
        <v>267</v>
      </c>
    </row>
    <row r="145" spans="1:7" ht="18.75">
      <c r="A145" s="112" t="s">
        <v>99</v>
      </c>
      <c r="B145" s="113" t="s">
        <v>94</v>
      </c>
      <c r="C145" s="113" t="s">
        <v>544</v>
      </c>
      <c r="D145" s="113"/>
      <c r="E145" s="93">
        <v>14537.3</v>
      </c>
      <c r="F145" s="93">
        <f>F146+F152+F154+F156+F158+F160</f>
        <v>150</v>
      </c>
      <c r="G145" s="93">
        <f aca="true" t="shared" si="2" ref="G145:G213">E145+F145</f>
        <v>14687.3</v>
      </c>
    </row>
    <row r="146" spans="1:7" ht="18.75">
      <c r="A146" s="112" t="s">
        <v>418</v>
      </c>
      <c r="B146" s="113" t="s">
        <v>94</v>
      </c>
      <c r="C146" s="113" t="s">
        <v>419</v>
      </c>
      <c r="D146" s="113"/>
      <c r="E146" s="93">
        <v>85</v>
      </c>
      <c r="F146" s="93"/>
      <c r="G146" s="93">
        <f t="shared" si="2"/>
        <v>85</v>
      </c>
    </row>
    <row r="147" spans="1:7" ht="37.5">
      <c r="A147" s="114" t="s">
        <v>762</v>
      </c>
      <c r="B147" s="115" t="s">
        <v>94</v>
      </c>
      <c r="C147" s="115" t="s">
        <v>419</v>
      </c>
      <c r="D147" s="115" t="s">
        <v>92</v>
      </c>
      <c r="E147" s="116">
        <v>38.7</v>
      </c>
      <c r="F147" s="116"/>
      <c r="G147" s="93">
        <f t="shared" si="2"/>
        <v>38.7</v>
      </c>
    </row>
    <row r="148" spans="1:7" ht="75">
      <c r="A148" s="112" t="s">
        <v>420</v>
      </c>
      <c r="B148" s="113" t="s">
        <v>94</v>
      </c>
      <c r="C148" s="113" t="s">
        <v>421</v>
      </c>
      <c r="D148" s="113"/>
      <c r="E148" s="93">
        <v>7.6</v>
      </c>
      <c r="F148" s="93"/>
      <c r="G148" s="93">
        <f t="shared" si="2"/>
        <v>7.6</v>
      </c>
    </row>
    <row r="149" spans="1:7" ht="37.5">
      <c r="A149" s="114" t="s">
        <v>762</v>
      </c>
      <c r="B149" s="115" t="s">
        <v>94</v>
      </c>
      <c r="C149" s="115" t="s">
        <v>421</v>
      </c>
      <c r="D149" s="115" t="s">
        <v>92</v>
      </c>
      <c r="E149" s="116">
        <v>7.6</v>
      </c>
      <c r="F149" s="116"/>
      <c r="G149" s="93">
        <f t="shared" si="2"/>
        <v>7.6</v>
      </c>
    </row>
    <row r="150" spans="1:7" ht="37.5">
      <c r="A150" s="112" t="s">
        <v>101</v>
      </c>
      <c r="B150" s="113" t="s">
        <v>94</v>
      </c>
      <c r="C150" s="113" t="s">
        <v>422</v>
      </c>
      <c r="D150" s="113"/>
      <c r="E150" s="93">
        <v>38.7</v>
      </c>
      <c r="F150" s="93"/>
      <c r="G150" s="93">
        <f t="shared" si="2"/>
        <v>38.7</v>
      </c>
    </row>
    <row r="151" spans="1:7" ht="37.5">
      <c r="A151" s="114" t="s">
        <v>762</v>
      </c>
      <c r="B151" s="115" t="s">
        <v>94</v>
      </c>
      <c r="C151" s="115" t="s">
        <v>422</v>
      </c>
      <c r="D151" s="115" t="s">
        <v>92</v>
      </c>
      <c r="E151" s="116">
        <v>38.7</v>
      </c>
      <c r="F151" s="116"/>
      <c r="G151" s="93">
        <f t="shared" si="2"/>
        <v>38.7</v>
      </c>
    </row>
    <row r="152" spans="1:7" ht="18.75">
      <c r="A152" s="112" t="s">
        <v>423</v>
      </c>
      <c r="B152" s="113" t="s">
        <v>94</v>
      </c>
      <c r="C152" s="113" t="s">
        <v>424</v>
      </c>
      <c r="D152" s="113"/>
      <c r="E152" s="93">
        <v>230</v>
      </c>
      <c r="F152" s="93"/>
      <c r="G152" s="93">
        <f t="shared" si="2"/>
        <v>230</v>
      </c>
    </row>
    <row r="153" spans="1:7" ht="37.5">
      <c r="A153" s="114" t="s">
        <v>762</v>
      </c>
      <c r="B153" s="115" t="s">
        <v>94</v>
      </c>
      <c r="C153" s="115" t="s">
        <v>424</v>
      </c>
      <c r="D153" s="115" t="s">
        <v>92</v>
      </c>
      <c r="E153" s="116">
        <v>230</v>
      </c>
      <c r="F153" s="116"/>
      <c r="G153" s="93">
        <f t="shared" si="2"/>
        <v>230</v>
      </c>
    </row>
    <row r="154" spans="1:7" ht="37.5">
      <c r="A154" s="112" t="s">
        <v>300</v>
      </c>
      <c r="B154" s="113" t="s">
        <v>94</v>
      </c>
      <c r="C154" s="113" t="s">
        <v>425</v>
      </c>
      <c r="D154" s="113"/>
      <c r="E154" s="93">
        <v>126</v>
      </c>
      <c r="F154" s="93"/>
      <c r="G154" s="93">
        <f t="shared" si="2"/>
        <v>126</v>
      </c>
    </row>
    <row r="155" spans="1:7" ht="37.5">
      <c r="A155" s="114" t="s">
        <v>762</v>
      </c>
      <c r="B155" s="115" t="s">
        <v>94</v>
      </c>
      <c r="C155" s="115" t="s">
        <v>425</v>
      </c>
      <c r="D155" s="115" t="s">
        <v>92</v>
      </c>
      <c r="E155" s="116">
        <v>126</v>
      </c>
      <c r="F155" s="116"/>
      <c r="G155" s="93">
        <f t="shared" si="2"/>
        <v>126</v>
      </c>
    </row>
    <row r="156" spans="1:7" ht="18.75">
      <c r="A156" s="112" t="s">
        <v>98</v>
      </c>
      <c r="B156" s="113" t="s">
        <v>94</v>
      </c>
      <c r="C156" s="113" t="s">
        <v>426</v>
      </c>
      <c r="D156" s="113"/>
      <c r="E156" s="93">
        <v>14096.3</v>
      </c>
      <c r="F156" s="93"/>
      <c r="G156" s="93">
        <f t="shared" si="2"/>
        <v>14096.3</v>
      </c>
    </row>
    <row r="157" spans="1:7" ht="37.5">
      <c r="A157" s="114" t="s">
        <v>762</v>
      </c>
      <c r="B157" s="115" t="s">
        <v>94</v>
      </c>
      <c r="C157" s="115" t="s">
        <v>426</v>
      </c>
      <c r="D157" s="115" t="s">
        <v>92</v>
      </c>
      <c r="E157" s="116">
        <v>14096.3</v>
      </c>
      <c r="F157" s="116"/>
      <c r="G157" s="93">
        <f t="shared" si="2"/>
        <v>14096.3</v>
      </c>
    </row>
    <row r="158" spans="1:7" ht="93.75">
      <c r="A158" s="143" t="s">
        <v>995</v>
      </c>
      <c r="B158" s="144" t="s">
        <v>94</v>
      </c>
      <c r="C158" s="144" t="s">
        <v>993</v>
      </c>
      <c r="D158" s="121"/>
      <c r="E158" s="99">
        <f>E159</f>
        <v>0</v>
      </c>
      <c r="F158" s="99">
        <f>F159</f>
        <v>50</v>
      </c>
      <c r="G158" s="93">
        <f t="shared" si="2"/>
        <v>50</v>
      </c>
    </row>
    <row r="159" spans="1:7" ht="37.5">
      <c r="A159" s="114" t="s">
        <v>762</v>
      </c>
      <c r="B159" s="115" t="s">
        <v>94</v>
      </c>
      <c r="C159" s="115" t="s">
        <v>993</v>
      </c>
      <c r="D159" s="115" t="s">
        <v>92</v>
      </c>
      <c r="E159" s="116"/>
      <c r="F159" s="137">
        <v>50</v>
      </c>
      <c r="G159" s="93">
        <f t="shared" si="2"/>
        <v>50</v>
      </c>
    </row>
    <row r="160" spans="1:7" ht="18.75">
      <c r="A160" s="114" t="s">
        <v>97</v>
      </c>
      <c r="B160" s="115" t="s">
        <v>94</v>
      </c>
      <c r="C160" s="115" t="s">
        <v>1004</v>
      </c>
      <c r="D160" s="115"/>
      <c r="E160" s="116"/>
      <c r="F160" s="116">
        <f>F161</f>
        <v>100</v>
      </c>
      <c r="G160" s="93">
        <f>E160+F160</f>
        <v>100</v>
      </c>
    </row>
    <row r="161" spans="1:7" ht="75">
      <c r="A161" s="154" t="s">
        <v>1003</v>
      </c>
      <c r="B161" s="121" t="s">
        <v>94</v>
      </c>
      <c r="C161" s="121" t="s">
        <v>1005</v>
      </c>
      <c r="D161" s="115"/>
      <c r="E161" s="116"/>
      <c r="F161" s="116">
        <f>F162</f>
        <v>100</v>
      </c>
      <c r="G161" s="93">
        <f>G162</f>
        <v>100</v>
      </c>
    </row>
    <row r="162" spans="1:7" ht="37.5">
      <c r="A162" s="114" t="s">
        <v>762</v>
      </c>
      <c r="B162" s="123" t="s">
        <v>94</v>
      </c>
      <c r="C162" s="123" t="s">
        <v>1005</v>
      </c>
      <c r="D162" s="115" t="s">
        <v>92</v>
      </c>
      <c r="E162" s="116"/>
      <c r="F162" s="137">
        <v>100</v>
      </c>
      <c r="G162" s="93">
        <f>E162+F162</f>
        <v>100</v>
      </c>
    </row>
    <row r="163" spans="1:7" ht="18.75">
      <c r="A163" s="112" t="s">
        <v>102</v>
      </c>
      <c r="B163" s="113" t="s">
        <v>94</v>
      </c>
      <c r="C163" s="113" t="s">
        <v>545</v>
      </c>
      <c r="D163" s="113"/>
      <c r="E163" s="93">
        <v>2028.1</v>
      </c>
      <c r="F163" s="93">
        <f>F164+F166</f>
        <v>0</v>
      </c>
      <c r="G163" s="93">
        <f t="shared" si="2"/>
        <v>2028.1</v>
      </c>
    </row>
    <row r="164" spans="1:7" ht="18.75">
      <c r="A164" s="112" t="s">
        <v>100</v>
      </c>
      <c r="B164" s="113" t="s">
        <v>94</v>
      </c>
      <c r="C164" s="113" t="s">
        <v>427</v>
      </c>
      <c r="D164" s="113"/>
      <c r="E164" s="93">
        <v>18.6</v>
      </c>
      <c r="F164" s="93"/>
      <c r="G164" s="93">
        <f t="shared" si="2"/>
        <v>18.6</v>
      </c>
    </row>
    <row r="165" spans="1:7" ht="37.5">
      <c r="A165" s="114" t="s">
        <v>762</v>
      </c>
      <c r="B165" s="115" t="s">
        <v>94</v>
      </c>
      <c r="C165" s="115" t="s">
        <v>427</v>
      </c>
      <c r="D165" s="115" t="s">
        <v>92</v>
      </c>
      <c r="E165" s="116">
        <v>18.6</v>
      </c>
      <c r="F165" s="116"/>
      <c r="G165" s="93">
        <f t="shared" si="2"/>
        <v>18.6</v>
      </c>
    </row>
    <row r="166" spans="1:7" ht="18.75">
      <c r="A166" s="112" t="s">
        <v>98</v>
      </c>
      <c r="B166" s="113" t="s">
        <v>94</v>
      </c>
      <c r="C166" s="113" t="s">
        <v>428</v>
      </c>
      <c r="D166" s="113"/>
      <c r="E166" s="93">
        <v>2009.5</v>
      </c>
      <c r="F166" s="93"/>
      <c r="G166" s="93">
        <f t="shared" si="2"/>
        <v>2009.5</v>
      </c>
    </row>
    <row r="167" spans="1:7" ht="37.5">
      <c r="A167" s="114" t="s">
        <v>762</v>
      </c>
      <c r="B167" s="115" t="s">
        <v>94</v>
      </c>
      <c r="C167" s="115" t="s">
        <v>428</v>
      </c>
      <c r="D167" s="115" t="s">
        <v>92</v>
      </c>
      <c r="E167" s="116">
        <v>2009.5</v>
      </c>
      <c r="F167" s="116"/>
      <c r="G167" s="93">
        <f t="shared" si="2"/>
        <v>2009.5</v>
      </c>
    </row>
    <row r="168" spans="1:7" ht="37.5">
      <c r="A168" s="112" t="s">
        <v>103</v>
      </c>
      <c r="B168" s="113" t="s">
        <v>94</v>
      </c>
      <c r="C168" s="113" t="s">
        <v>546</v>
      </c>
      <c r="D168" s="113"/>
      <c r="E168" s="93">
        <v>24253</v>
      </c>
      <c r="F168" s="93">
        <f>F169+F171+F173+F179+F181+F185</f>
        <v>190.70000000000002</v>
      </c>
      <c r="G168" s="93">
        <f t="shared" si="2"/>
        <v>24443.7</v>
      </c>
    </row>
    <row r="169" spans="1:7" ht="37.5">
      <c r="A169" s="112" t="s">
        <v>824</v>
      </c>
      <c r="B169" s="113" t="s">
        <v>94</v>
      </c>
      <c r="C169" s="113" t="s">
        <v>429</v>
      </c>
      <c r="D169" s="113"/>
      <c r="E169" s="93">
        <v>22683.6</v>
      </c>
      <c r="F169" s="93"/>
      <c r="G169" s="93">
        <f t="shared" si="2"/>
        <v>22683.6</v>
      </c>
    </row>
    <row r="170" spans="1:7" ht="37.5">
      <c r="A170" s="114" t="s">
        <v>762</v>
      </c>
      <c r="B170" s="115" t="s">
        <v>94</v>
      </c>
      <c r="C170" s="115" t="s">
        <v>429</v>
      </c>
      <c r="D170" s="115" t="s">
        <v>92</v>
      </c>
      <c r="E170" s="116">
        <v>22683.6</v>
      </c>
      <c r="F170" s="116"/>
      <c r="G170" s="93">
        <f t="shared" si="2"/>
        <v>22683.6</v>
      </c>
    </row>
    <row r="171" spans="1:7" ht="18.75">
      <c r="A171" s="112" t="s">
        <v>104</v>
      </c>
      <c r="B171" s="113" t="s">
        <v>94</v>
      </c>
      <c r="C171" s="113" t="s">
        <v>430</v>
      </c>
      <c r="D171" s="113"/>
      <c r="E171" s="93">
        <v>500</v>
      </c>
      <c r="F171" s="93">
        <f>F172</f>
        <v>0</v>
      </c>
      <c r="G171" s="93">
        <f t="shared" si="2"/>
        <v>500</v>
      </c>
    </row>
    <row r="172" spans="1:7" ht="37.5">
      <c r="A172" s="114" t="s">
        <v>762</v>
      </c>
      <c r="B172" s="115" t="s">
        <v>94</v>
      </c>
      <c r="C172" s="115" t="s">
        <v>430</v>
      </c>
      <c r="D172" s="115" t="s">
        <v>92</v>
      </c>
      <c r="E172" s="116">
        <v>500</v>
      </c>
      <c r="F172" s="116"/>
      <c r="G172" s="93">
        <f t="shared" si="2"/>
        <v>500</v>
      </c>
    </row>
    <row r="173" spans="1:7" ht="37.5">
      <c r="A173" s="112" t="s">
        <v>756</v>
      </c>
      <c r="B173" s="113" t="s">
        <v>94</v>
      </c>
      <c r="C173" s="113" t="s">
        <v>431</v>
      </c>
      <c r="D173" s="113"/>
      <c r="E173" s="93">
        <v>199.4</v>
      </c>
      <c r="F173" s="93">
        <f>F174+F175+F177</f>
        <v>-99.4</v>
      </c>
      <c r="G173" s="93">
        <f t="shared" si="2"/>
        <v>100</v>
      </c>
    </row>
    <row r="174" spans="1:7" ht="37.5">
      <c r="A174" s="114" t="s">
        <v>762</v>
      </c>
      <c r="B174" s="115" t="s">
        <v>94</v>
      </c>
      <c r="C174" s="115" t="s">
        <v>431</v>
      </c>
      <c r="D174" s="115" t="s">
        <v>92</v>
      </c>
      <c r="E174" s="116">
        <v>99.7</v>
      </c>
      <c r="F174" s="137">
        <v>-99.7</v>
      </c>
      <c r="G174" s="93">
        <f t="shared" si="2"/>
        <v>0</v>
      </c>
    </row>
    <row r="175" spans="1:7" ht="75">
      <c r="A175" s="154" t="s">
        <v>1003</v>
      </c>
      <c r="B175" s="115" t="s">
        <v>94</v>
      </c>
      <c r="C175" s="115" t="s">
        <v>1006</v>
      </c>
      <c r="D175" s="115"/>
      <c r="E175" s="116"/>
      <c r="F175" s="116">
        <f>F176</f>
        <v>100</v>
      </c>
      <c r="G175" s="93">
        <f>E175+F175</f>
        <v>100</v>
      </c>
    </row>
    <row r="176" spans="1:7" ht="37.5">
      <c r="A176" s="114" t="s">
        <v>762</v>
      </c>
      <c r="B176" s="115" t="s">
        <v>94</v>
      </c>
      <c r="C176" s="115" t="s">
        <v>1006</v>
      </c>
      <c r="D176" s="115" t="s">
        <v>92</v>
      </c>
      <c r="E176" s="116"/>
      <c r="F176" s="137">
        <v>100</v>
      </c>
      <c r="G176" s="93">
        <f>E176+F176</f>
        <v>100</v>
      </c>
    </row>
    <row r="177" spans="1:7" ht="56.25">
      <c r="A177" s="112" t="s">
        <v>432</v>
      </c>
      <c r="B177" s="113" t="s">
        <v>94</v>
      </c>
      <c r="C177" s="113" t="s">
        <v>433</v>
      </c>
      <c r="D177" s="113"/>
      <c r="E177" s="93">
        <v>99.7</v>
      </c>
      <c r="F177" s="93">
        <f>F178</f>
        <v>-99.7</v>
      </c>
      <c r="G177" s="93">
        <f t="shared" si="2"/>
        <v>0</v>
      </c>
    </row>
    <row r="178" spans="1:7" ht="37.5">
      <c r="A178" s="114" t="s">
        <v>762</v>
      </c>
      <c r="B178" s="115" t="s">
        <v>94</v>
      </c>
      <c r="C178" s="115" t="s">
        <v>433</v>
      </c>
      <c r="D178" s="115" t="s">
        <v>92</v>
      </c>
      <c r="E178" s="116">
        <v>99.7</v>
      </c>
      <c r="F178" s="137">
        <v>-99.7</v>
      </c>
      <c r="G178" s="93">
        <f t="shared" si="2"/>
        <v>0</v>
      </c>
    </row>
    <row r="179" spans="1:7" ht="37.5">
      <c r="A179" s="112" t="s">
        <v>176</v>
      </c>
      <c r="B179" s="113" t="s">
        <v>94</v>
      </c>
      <c r="C179" s="113" t="s">
        <v>434</v>
      </c>
      <c r="D179" s="113"/>
      <c r="E179" s="93">
        <v>20</v>
      </c>
      <c r="F179" s="93"/>
      <c r="G179" s="93">
        <f t="shared" si="2"/>
        <v>20</v>
      </c>
    </row>
    <row r="180" spans="1:7" ht="37.5">
      <c r="A180" s="114" t="s">
        <v>762</v>
      </c>
      <c r="B180" s="115" t="s">
        <v>94</v>
      </c>
      <c r="C180" s="115" t="s">
        <v>434</v>
      </c>
      <c r="D180" s="115" t="s">
        <v>92</v>
      </c>
      <c r="E180" s="116">
        <v>20</v>
      </c>
      <c r="F180" s="116"/>
      <c r="G180" s="93">
        <f t="shared" si="2"/>
        <v>20</v>
      </c>
    </row>
    <row r="181" spans="1:7" ht="18.75">
      <c r="A181" s="112" t="s">
        <v>825</v>
      </c>
      <c r="B181" s="113" t="s">
        <v>94</v>
      </c>
      <c r="C181" s="113" t="s">
        <v>773</v>
      </c>
      <c r="D181" s="113"/>
      <c r="E181" s="93">
        <v>150</v>
      </c>
      <c r="F181" s="93">
        <f>F183</f>
        <v>290.1</v>
      </c>
      <c r="G181" s="93">
        <f t="shared" si="2"/>
        <v>440.1</v>
      </c>
    </row>
    <row r="182" spans="1:7" ht="37.5">
      <c r="A182" s="114" t="s">
        <v>762</v>
      </c>
      <c r="B182" s="115" t="s">
        <v>94</v>
      </c>
      <c r="C182" s="115" t="s">
        <v>773</v>
      </c>
      <c r="D182" s="115" t="s">
        <v>92</v>
      </c>
      <c r="E182" s="116">
        <v>150</v>
      </c>
      <c r="F182" s="116"/>
      <c r="G182" s="93">
        <f t="shared" si="2"/>
        <v>150</v>
      </c>
    </row>
    <row r="183" spans="1:7" ht="56.25">
      <c r="A183" s="120" t="s">
        <v>987</v>
      </c>
      <c r="B183" s="115" t="s">
        <v>94</v>
      </c>
      <c r="C183" s="115" t="s">
        <v>986</v>
      </c>
      <c r="D183" s="115"/>
      <c r="E183" s="116"/>
      <c r="F183" s="116">
        <f>F184</f>
        <v>290.1</v>
      </c>
      <c r="G183" s="93">
        <f t="shared" si="2"/>
        <v>290.1</v>
      </c>
    </row>
    <row r="184" spans="1:7" ht="37.5">
      <c r="A184" s="114" t="s">
        <v>762</v>
      </c>
      <c r="B184" s="115" t="s">
        <v>94</v>
      </c>
      <c r="C184" s="115" t="s">
        <v>986</v>
      </c>
      <c r="D184" s="115" t="s">
        <v>92</v>
      </c>
      <c r="E184" s="116"/>
      <c r="F184" s="137">
        <v>290.1</v>
      </c>
      <c r="G184" s="93">
        <f t="shared" si="2"/>
        <v>290.1</v>
      </c>
    </row>
    <row r="185" spans="1:7" ht="18.75">
      <c r="A185" s="112" t="s">
        <v>105</v>
      </c>
      <c r="B185" s="113" t="s">
        <v>94</v>
      </c>
      <c r="C185" s="113" t="s">
        <v>435</v>
      </c>
      <c r="D185" s="113"/>
      <c r="E185" s="93">
        <v>700</v>
      </c>
      <c r="F185" s="93"/>
      <c r="G185" s="93">
        <f t="shared" si="2"/>
        <v>700</v>
      </c>
    </row>
    <row r="186" spans="1:7" ht="37.5">
      <c r="A186" s="114" t="s">
        <v>762</v>
      </c>
      <c r="B186" s="115" t="s">
        <v>94</v>
      </c>
      <c r="C186" s="115" t="s">
        <v>435</v>
      </c>
      <c r="D186" s="115" t="s">
        <v>92</v>
      </c>
      <c r="E186" s="116">
        <v>700</v>
      </c>
      <c r="F186" s="116"/>
      <c r="G186" s="93">
        <f t="shared" si="2"/>
        <v>700</v>
      </c>
    </row>
    <row r="187" spans="1:7" ht="37.5">
      <c r="A187" s="112" t="s">
        <v>106</v>
      </c>
      <c r="B187" s="113" t="s">
        <v>94</v>
      </c>
      <c r="C187" s="113" t="s">
        <v>547</v>
      </c>
      <c r="D187" s="113"/>
      <c r="E187" s="93">
        <v>4335.482</v>
      </c>
      <c r="F187" s="93"/>
      <c r="G187" s="93">
        <f t="shared" si="2"/>
        <v>4335.482</v>
      </c>
    </row>
    <row r="188" spans="1:7" ht="37.5">
      <c r="A188" s="112" t="s">
        <v>107</v>
      </c>
      <c r="B188" s="113" t="s">
        <v>94</v>
      </c>
      <c r="C188" s="113" t="s">
        <v>436</v>
      </c>
      <c r="D188" s="113"/>
      <c r="E188" s="93">
        <v>4335.482</v>
      </c>
      <c r="F188" s="93"/>
      <c r="G188" s="93">
        <f t="shared" si="2"/>
        <v>4335.482</v>
      </c>
    </row>
    <row r="189" spans="1:7" ht="93.75">
      <c r="A189" s="114" t="s">
        <v>758</v>
      </c>
      <c r="B189" s="115" t="s">
        <v>94</v>
      </c>
      <c r="C189" s="115" t="s">
        <v>436</v>
      </c>
      <c r="D189" s="115" t="s">
        <v>69</v>
      </c>
      <c r="E189" s="116">
        <v>3740.055</v>
      </c>
      <c r="F189" s="116"/>
      <c r="G189" s="93">
        <f t="shared" si="2"/>
        <v>3740.055</v>
      </c>
    </row>
    <row r="190" spans="1:7" ht="37.5">
      <c r="A190" s="114" t="s">
        <v>759</v>
      </c>
      <c r="B190" s="115" t="s">
        <v>94</v>
      </c>
      <c r="C190" s="115" t="s">
        <v>436</v>
      </c>
      <c r="D190" s="115" t="s">
        <v>70</v>
      </c>
      <c r="E190" s="116">
        <v>594.427</v>
      </c>
      <c r="F190" s="116"/>
      <c r="G190" s="93">
        <f t="shared" si="2"/>
        <v>594.427</v>
      </c>
    </row>
    <row r="191" spans="1:7" ht="18.75">
      <c r="A191" s="114" t="s">
        <v>760</v>
      </c>
      <c r="B191" s="115" t="s">
        <v>94</v>
      </c>
      <c r="C191" s="115" t="s">
        <v>436</v>
      </c>
      <c r="D191" s="115" t="s">
        <v>73</v>
      </c>
      <c r="E191" s="116">
        <v>1</v>
      </c>
      <c r="F191" s="116"/>
      <c r="G191" s="93">
        <f t="shared" si="2"/>
        <v>1</v>
      </c>
    </row>
    <row r="192" spans="1:7" ht="37.5">
      <c r="A192" s="112" t="s">
        <v>108</v>
      </c>
      <c r="B192" s="113" t="s">
        <v>94</v>
      </c>
      <c r="C192" s="113" t="s">
        <v>548</v>
      </c>
      <c r="D192" s="113"/>
      <c r="E192" s="93">
        <v>10279.9</v>
      </c>
      <c r="F192" s="93"/>
      <c r="G192" s="93">
        <f t="shared" si="2"/>
        <v>10279.9</v>
      </c>
    </row>
    <row r="193" spans="1:7" ht="18.75">
      <c r="A193" s="112" t="s">
        <v>584</v>
      </c>
      <c r="B193" s="113" t="s">
        <v>94</v>
      </c>
      <c r="C193" s="113" t="s">
        <v>437</v>
      </c>
      <c r="D193" s="113"/>
      <c r="E193" s="93">
        <v>10279.9</v>
      </c>
      <c r="F193" s="93"/>
      <c r="G193" s="93">
        <f t="shared" si="2"/>
        <v>10279.9</v>
      </c>
    </row>
    <row r="194" spans="1:7" ht="37.5">
      <c r="A194" s="114" t="s">
        <v>762</v>
      </c>
      <c r="B194" s="115" t="s">
        <v>94</v>
      </c>
      <c r="C194" s="115" t="s">
        <v>437</v>
      </c>
      <c r="D194" s="115" t="s">
        <v>92</v>
      </c>
      <c r="E194" s="116">
        <v>10279.9</v>
      </c>
      <c r="F194" s="116"/>
      <c r="G194" s="93">
        <f t="shared" si="2"/>
        <v>10279.9</v>
      </c>
    </row>
    <row r="195" spans="1:7" ht="56.25">
      <c r="A195" s="112" t="s">
        <v>549</v>
      </c>
      <c r="B195" s="113" t="s">
        <v>94</v>
      </c>
      <c r="C195" s="113" t="s">
        <v>550</v>
      </c>
      <c r="D195" s="113"/>
      <c r="E195" s="93">
        <v>3822.545</v>
      </c>
      <c r="F195" s="93"/>
      <c r="G195" s="93">
        <f t="shared" si="2"/>
        <v>3822.545</v>
      </c>
    </row>
    <row r="196" spans="1:7" ht="18.75">
      <c r="A196" s="112" t="s">
        <v>77</v>
      </c>
      <c r="B196" s="113" t="s">
        <v>94</v>
      </c>
      <c r="C196" s="113" t="s">
        <v>551</v>
      </c>
      <c r="D196" s="113"/>
      <c r="E196" s="93">
        <v>165</v>
      </c>
      <c r="F196" s="93"/>
      <c r="G196" s="93">
        <f t="shared" si="2"/>
        <v>165</v>
      </c>
    </row>
    <row r="197" spans="1:7" ht="75">
      <c r="A197" s="112" t="s">
        <v>379</v>
      </c>
      <c r="B197" s="113" t="s">
        <v>94</v>
      </c>
      <c r="C197" s="113" t="s">
        <v>380</v>
      </c>
      <c r="D197" s="113"/>
      <c r="E197" s="93">
        <v>165</v>
      </c>
      <c r="F197" s="93"/>
      <c r="G197" s="93">
        <f t="shared" si="2"/>
        <v>165</v>
      </c>
    </row>
    <row r="198" spans="1:7" ht="37.5">
      <c r="A198" s="114" t="s">
        <v>762</v>
      </c>
      <c r="B198" s="115" t="s">
        <v>94</v>
      </c>
      <c r="C198" s="115" t="s">
        <v>380</v>
      </c>
      <c r="D198" s="115" t="s">
        <v>92</v>
      </c>
      <c r="E198" s="116">
        <v>165</v>
      </c>
      <c r="F198" s="116"/>
      <c r="G198" s="93">
        <f t="shared" si="2"/>
        <v>165</v>
      </c>
    </row>
    <row r="199" spans="1:7" ht="18.75">
      <c r="A199" s="112" t="s">
        <v>78</v>
      </c>
      <c r="B199" s="113" t="s">
        <v>94</v>
      </c>
      <c r="C199" s="113" t="s">
        <v>552</v>
      </c>
      <c r="D199" s="113"/>
      <c r="E199" s="93">
        <v>539.545</v>
      </c>
      <c r="F199" s="93"/>
      <c r="G199" s="93">
        <f t="shared" si="2"/>
        <v>539.545</v>
      </c>
    </row>
    <row r="200" spans="1:7" ht="42" customHeight="1">
      <c r="A200" s="112" t="s">
        <v>79</v>
      </c>
      <c r="B200" s="113" t="s">
        <v>94</v>
      </c>
      <c r="C200" s="113" t="s">
        <v>381</v>
      </c>
      <c r="D200" s="113"/>
      <c r="E200" s="93">
        <v>539.545</v>
      </c>
      <c r="F200" s="93"/>
      <c r="G200" s="93">
        <f t="shared" si="2"/>
        <v>539.545</v>
      </c>
    </row>
    <row r="201" spans="1:7" ht="93.75">
      <c r="A201" s="114" t="s">
        <v>758</v>
      </c>
      <c r="B201" s="115" t="s">
        <v>94</v>
      </c>
      <c r="C201" s="115" t="s">
        <v>381</v>
      </c>
      <c r="D201" s="115" t="s">
        <v>69</v>
      </c>
      <c r="E201" s="116">
        <v>113.595</v>
      </c>
      <c r="F201" s="116"/>
      <c r="G201" s="93">
        <f t="shared" si="2"/>
        <v>113.595</v>
      </c>
    </row>
    <row r="202" spans="1:7" ht="37.5">
      <c r="A202" s="114" t="s">
        <v>762</v>
      </c>
      <c r="B202" s="115" t="s">
        <v>94</v>
      </c>
      <c r="C202" s="115" t="s">
        <v>381</v>
      </c>
      <c r="D202" s="115" t="s">
        <v>92</v>
      </c>
      <c r="E202" s="116">
        <v>425.95</v>
      </c>
      <c r="F202" s="116"/>
      <c r="G202" s="93">
        <f t="shared" si="2"/>
        <v>425.95</v>
      </c>
    </row>
    <row r="203" spans="1:7" ht="18.75">
      <c r="A203" s="112" t="s">
        <v>774</v>
      </c>
      <c r="B203" s="113" t="s">
        <v>94</v>
      </c>
      <c r="C203" s="113" t="s">
        <v>826</v>
      </c>
      <c r="D203" s="113"/>
      <c r="E203" s="93">
        <v>3118</v>
      </c>
      <c r="F203" s="93"/>
      <c r="G203" s="93">
        <f t="shared" si="2"/>
        <v>3118</v>
      </c>
    </row>
    <row r="204" spans="1:7" ht="18.75">
      <c r="A204" s="112" t="s">
        <v>585</v>
      </c>
      <c r="B204" s="113" t="s">
        <v>94</v>
      </c>
      <c r="C204" s="113" t="s">
        <v>827</v>
      </c>
      <c r="D204" s="113"/>
      <c r="E204" s="93">
        <v>3118</v>
      </c>
      <c r="F204" s="93"/>
      <c r="G204" s="93">
        <f t="shared" si="2"/>
        <v>3118</v>
      </c>
    </row>
    <row r="205" spans="1:7" ht="37.5">
      <c r="A205" s="114" t="s">
        <v>762</v>
      </c>
      <c r="B205" s="115" t="s">
        <v>94</v>
      </c>
      <c r="C205" s="115" t="s">
        <v>827</v>
      </c>
      <c r="D205" s="115" t="s">
        <v>92</v>
      </c>
      <c r="E205" s="116">
        <v>3118</v>
      </c>
      <c r="F205" s="116"/>
      <c r="G205" s="93">
        <f t="shared" si="2"/>
        <v>3118</v>
      </c>
    </row>
    <row r="206" spans="1:7" ht="18.75">
      <c r="A206" s="112" t="s">
        <v>84</v>
      </c>
      <c r="B206" s="113" t="s">
        <v>94</v>
      </c>
      <c r="C206" s="113" t="s">
        <v>571</v>
      </c>
      <c r="D206" s="113"/>
      <c r="E206" s="93">
        <v>135</v>
      </c>
      <c r="F206" s="93"/>
      <c r="G206" s="93">
        <f t="shared" si="2"/>
        <v>135</v>
      </c>
    </row>
    <row r="207" spans="1:7" ht="18.75">
      <c r="A207" s="112" t="s">
        <v>576</v>
      </c>
      <c r="B207" s="113" t="s">
        <v>94</v>
      </c>
      <c r="C207" s="113" t="s">
        <v>577</v>
      </c>
      <c r="D207" s="113"/>
      <c r="E207" s="93">
        <v>135</v>
      </c>
      <c r="F207" s="93"/>
      <c r="G207" s="93">
        <f t="shared" si="2"/>
        <v>135</v>
      </c>
    </row>
    <row r="208" spans="1:7" ht="56.25">
      <c r="A208" s="112" t="s">
        <v>405</v>
      </c>
      <c r="B208" s="113" t="s">
        <v>94</v>
      </c>
      <c r="C208" s="113" t="s">
        <v>406</v>
      </c>
      <c r="D208" s="113"/>
      <c r="E208" s="93">
        <v>135</v>
      </c>
      <c r="F208" s="93"/>
      <c r="G208" s="93">
        <f t="shared" si="2"/>
        <v>135</v>
      </c>
    </row>
    <row r="209" spans="1:7" ht="37.5">
      <c r="A209" s="114" t="s">
        <v>762</v>
      </c>
      <c r="B209" s="115" t="s">
        <v>94</v>
      </c>
      <c r="C209" s="115" t="s">
        <v>406</v>
      </c>
      <c r="D209" s="115" t="s">
        <v>92</v>
      </c>
      <c r="E209" s="116">
        <v>135</v>
      </c>
      <c r="F209" s="116"/>
      <c r="G209" s="93">
        <f t="shared" si="2"/>
        <v>135</v>
      </c>
    </row>
    <row r="210" spans="1:8" ht="75">
      <c r="A210" s="117" t="s">
        <v>438</v>
      </c>
      <c r="B210" s="118" t="s">
        <v>110</v>
      </c>
      <c r="C210" s="118"/>
      <c r="D210" s="118"/>
      <c r="E210" s="119">
        <v>55742.5</v>
      </c>
      <c r="F210" s="119">
        <f>F211+F217+F244</f>
        <v>4051.9</v>
      </c>
      <c r="G210" s="148">
        <f t="shared" si="2"/>
        <v>59794.4</v>
      </c>
      <c r="H210" s="131"/>
    </row>
    <row r="211" spans="1:7" ht="37.5">
      <c r="A211" s="120" t="s">
        <v>111</v>
      </c>
      <c r="B211" s="121" t="s">
        <v>110</v>
      </c>
      <c r="C211" s="121" t="s">
        <v>523</v>
      </c>
      <c r="D211" s="121"/>
      <c r="E211" s="99">
        <v>18894.579</v>
      </c>
      <c r="F211" s="99"/>
      <c r="G211" s="93">
        <f t="shared" si="2"/>
        <v>18894.579</v>
      </c>
    </row>
    <row r="212" spans="1:7" ht="56.25">
      <c r="A212" s="120" t="s">
        <v>524</v>
      </c>
      <c r="B212" s="121" t="s">
        <v>110</v>
      </c>
      <c r="C212" s="121" t="s">
        <v>525</v>
      </c>
      <c r="D212" s="121"/>
      <c r="E212" s="99">
        <v>18894.579</v>
      </c>
      <c r="F212" s="99"/>
      <c r="G212" s="93">
        <f t="shared" si="2"/>
        <v>18894.579</v>
      </c>
    </row>
    <row r="213" spans="1:7" ht="37.5">
      <c r="A213" s="120" t="s">
        <v>369</v>
      </c>
      <c r="B213" s="121" t="s">
        <v>110</v>
      </c>
      <c r="C213" s="121" t="s">
        <v>370</v>
      </c>
      <c r="D213" s="121"/>
      <c r="E213" s="99">
        <v>694.579</v>
      </c>
      <c r="F213" s="99"/>
      <c r="G213" s="93">
        <f t="shared" si="2"/>
        <v>694.579</v>
      </c>
    </row>
    <row r="214" spans="1:7" ht="37.5">
      <c r="A214" s="122" t="s">
        <v>759</v>
      </c>
      <c r="B214" s="123" t="s">
        <v>110</v>
      </c>
      <c r="C214" s="123" t="s">
        <v>370</v>
      </c>
      <c r="D214" s="123" t="s">
        <v>70</v>
      </c>
      <c r="E214" s="124">
        <v>694.579</v>
      </c>
      <c r="F214" s="124"/>
      <c r="G214" s="93">
        <f aca="true" t="shared" si="3" ref="G214:G278">E214+F214</f>
        <v>694.579</v>
      </c>
    </row>
    <row r="215" spans="1:7" ht="18.75">
      <c r="A215" s="120" t="s">
        <v>743</v>
      </c>
      <c r="B215" s="121" t="s">
        <v>110</v>
      </c>
      <c r="C215" s="121" t="s">
        <v>744</v>
      </c>
      <c r="D215" s="121"/>
      <c r="E215" s="99">
        <v>18200</v>
      </c>
      <c r="F215" s="99"/>
      <c r="G215" s="93">
        <f t="shared" si="3"/>
        <v>18200</v>
      </c>
    </row>
    <row r="216" spans="1:7" ht="37.5">
      <c r="A216" s="122" t="s">
        <v>759</v>
      </c>
      <c r="B216" s="123" t="s">
        <v>110</v>
      </c>
      <c r="C216" s="123" t="s">
        <v>744</v>
      </c>
      <c r="D216" s="123" t="s">
        <v>70</v>
      </c>
      <c r="E216" s="124">
        <v>18200</v>
      </c>
      <c r="F216" s="124"/>
      <c r="G216" s="93">
        <f t="shared" si="3"/>
        <v>18200</v>
      </c>
    </row>
    <row r="217" spans="1:7" ht="56.25">
      <c r="A217" s="120" t="s">
        <v>74</v>
      </c>
      <c r="B217" s="121" t="s">
        <v>110</v>
      </c>
      <c r="C217" s="121" t="s">
        <v>526</v>
      </c>
      <c r="D217" s="121"/>
      <c r="E217" s="99">
        <f>E218+E241</f>
        <v>32283.622000000003</v>
      </c>
      <c r="F217" s="99">
        <f>F218</f>
        <v>4011.9</v>
      </c>
      <c r="G217" s="93">
        <f t="shared" si="3"/>
        <v>36295.522000000004</v>
      </c>
    </row>
    <row r="218" spans="1:7" ht="37.5">
      <c r="A218" s="120" t="s">
        <v>527</v>
      </c>
      <c r="B218" s="121" t="s">
        <v>110</v>
      </c>
      <c r="C218" s="121" t="s">
        <v>528</v>
      </c>
      <c r="D218" s="121"/>
      <c r="E218" s="99">
        <f>E219+E226+E228+E230+E233+E236+E238</f>
        <v>31824.722</v>
      </c>
      <c r="F218" s="99">
        <f>F219+F226+F228+F230+F233+F236+F239</f>
        <v>4011.9</v>
      </c>
      <c r="G218" s="93">
        <f t="shared" si="3"/>
        <v>35836.622</v>
      </c>
    </row>
    <row r="219" spans="1:7" ht="37.5">
      <c r="A219" s="120" t="s">
        <v>817</v>
      </c>
      <c r="B219" s="121" t="s">
        <v>110</v>
      </c>
      <c r="C219" s="121" t="s">
        <v>818</v>
      </c>
      <c r="D219" s="121"/>
      <c r="E219" s="99">
        <f>E220+E222+E224</f>
        <v>23474.256</v>
      </c>
      <c r="F219" s="99"/>
      <c r="G219" s="93">
        <f t="shared" si="3"/>
        <v>23474.256</v>
      </c>
    </row>
    <row r="220" spans="1:7" ht="93.75">
      <c r="A220" s="120" t="s">
        <v>745</v>
      </c>
      <c r="B220" s="121" t="s">
        <v>110</v>
      </c>
      <c r="C220" s="121" t="s">
        <v>746</v>
      </c>
      <c r="D220" s="121"/>
      <c r="E220" s="99">
        <v>7459.993</v>
      </c>
      <c r="F220" s="99"/>
      <c r="G220" s="93">
        <f t="shared" si="3"/>
        <v>7459.993</v>
      </c>
    </row>
    <row r="221" spans="1:7" ht="56.25">
      <c r="A221" s="122" t="s">
        <v>761</v>
      </c>
      <c r="B221" s="123" t="s">
        <v>110</v>
      </c>
      <c r="C221" s="123" t="s">
        <v>746</v>
      </c>
      <c r="D221" s="123" t="s">
        <v>76</v>
      </c>
      <c r="E221" s="124">
        <v>7459.993</v>
      </c>
      <c r="F221" s="124"/>
      <c r="G221" s="93">
        <f t="shared" si="3"/>
        <v>7459.993</v>
      </c>
    </row>
    <row r="222" spans="1:7" ht="93.75">
      <c r="A222" s="120" t="s">
        <v>747</v>
      </c>
      <c r="B222" s="121" t="s">
        <v>110</v>
      </c>
      <c r="C222" s="121" t="s">
        <v>748</v>
      </c>
      <c r="D222" s="121"/>
      <c r="E222" s="99">
        <f>E223</f>
        <v>3612.902</v>
      </c>
      <c r="F222" s="99"/>
      <c r="G222" s="93">
        <f t="shared" si="3"/>
        <v>3612.902</v>
      </c>
    </row>
    <row r="223" spans="1:7" ht="56.25">
      <c r="A223" s="122" t="s">
        <v>761</v>
      </c>
      <c r="B223" s="123" t="s">
        <v>110</v>
      </c>
      <c r="C223" s="123" t="s">
        <v>748</v>
      </c>
      <c r="D223" s="123" t="s">
        <v>76</v>
      </c>
      <c r="E223" s="124">
        <f>2495.502+1117.4</f>
        <v>3612.902</v>
      </c>
      <c r="F223" s="124"/>
      <c r="G223" s="93">
        <f t="shared" si="3"/>
        <v>3612.902</v>
      </c>
    </row>
    <row r="224" spans="1:7" ht="93.75">
      <c r="A224" s="120" t="s">
        <v>819</v>
      </c>
      <c r="B224" s="121" t="s">
        <v>110</v>
      </c>
      <c r="C224" s="121" t="s">
        <v>749</v>
      </c>
      <c r="D224" s="121"/>
      <c r="E224" s="99">
        <f>E225</f>
        <v>12401.361</v>
      </c>
      <c r="F224" s="99"/>
      <c r="G224" s="93">
        <f t="shared" si="3"/>
        <v>12401.361</v>
      </c>
    </row>
    <row r="225" spans="1:7" ht="56.25">
      <c r="A225" s="122" t="s">
        <v>761</v>
      </c>
      <c r="B225" s="123" t="s">
        <v>110</v>
      </c>
      <c r="C225" s="123" t="s">
        <v>749</v>
      </c>
      <c r="D225" s="123" t="s">
        <v>76</v>
      </c>
      <c r="E225" s="124">
        <f>873+11528.361</f>
        <v>12401.361</v>
      </c>
      <c r="F225" s="124"/>
      <c r="G225" s="93">
        <f t="shared" si="3"/>
        <v>12401.361</v>
      </c>
    </row>
    <row r="226" spans="1:7" ht="112.5">
      <c r="A226" s="120" t="s">
        <v>439</v>
      </c>
      <c r="B226" s="121" t="s">
        <v>110</v>
      </c>
      <c r="C226" s="121" t="s">
        <v>440</v>
      </c>
      <c r="D226" s="121"/>
      <c r="E226" s="99">
        <v>750</v>
      </c>
      <c r="F226" s="99">
        <f>F227</f>
        <v>-40</v>
      </c>
      <c r="G226" s="93">
        <f t="shared" si="3"/>
        <v>710</v>
      </c>
    </row>
    <row r="227" spans="1:7" ht="37.5">
      <c r="A227" s="122" t="s">
        <v>759</v>
      </c>
      <c r="B227" s="123" t="s">
        <v>110</v>
      </c>
      <c r="C227" s="123" t="s">
        <v>440</v>
      </c>
      <c r="D227" s="123" t="s">
        <v>70</v>
      </c>
      <c r="E227" s="124">
        <v>750</v>
      </c>
      <c r="F227" s="178">
        <v>-40</v>
      </c>
      <c r="G227" s="93">
        <f t="shared" si="3"/>
        <v>710</v>
      </c>
    </row>
    <row r="228" spans="1:7" ht="37.5">
      <c r="A228" s="120" t="s">
        <v>112</v>
      </c>
      <c r="B228" s="121" t="s">
        <v>110</v>
      </c>
      <c r="C228" s="121" t="s">
        <v>441</v>
      </c>
      <c r="D228" s="121"/>
      <c r="E228" s="99">
        <v>223</v>
      </c>
      <c r="F228" s="99"/>
      <c r="G228" s="93">
        <f t="shared" si="3"/>
        <v>223</v>
      </c>
    </row>
    <row r="229" spans="1:7" ht="37.5">
      <c r="A229" s="122" t="s">
        <v>759</v>
      </c>
      <c r="B229" s="123" t="s">
        <v>110</v>
      </c>
      <c r="C229" s="123" t="s">
        <v>441</v>
      </c>
      <c r="D229" s="123" t="s">
        <v>70</v>
      </c>
      <c r="E229" s="124">
        <v>223</v>
      </c>
      <c r="F229" s="124"/>
      <c r="G229" s="93">
        <f t="shared" si="3"/>
        <v>223</v>
      </c>
    </row>
    <row r="230" spans="1:7" ht="93.75">
      <c r="A230" s="120" t="s">
        <v>442</v>
      </c>
      <c r="B230" s="121" t="s">
        <v>110</v>
      </c>
      <c r="C230" s="121" t="s">
        <v>828</v>
      </c>
      <c r="D230" s="121"/>
      <c r="E230" s="99">
        <v>703.116</v>
      </c>
      <c r="F230" s="99"/>
      <c r="G230" s="93">
        <f t="shared" si="3"/>
        <v>703.116</v>
      </c>
    </row>
    <row r="231" spans="1:7" ht="93.75">
      <c r="A231" s="120" t="s">
        <v>442</v>
      </c>
      <c r="B231" s="121" t="s">
        <v>110</v>
      </c>
      <c r="C231" s="121" t="s">
        <v>443</v>
      </c>
      <c r="D231" s="121"/>
      <c r="E231" s="99">
        <v>703.116</v>
      </c>
      <c r="F231" s="99"/>
      <c r="G231" s="93">
        <f t="shared" si="3"/>
        <v>703.116</v>
      </c>
    </row>
    <row r="232" spans="1:7" ht="18.75">
      <c r="A232" s="122" t="s">
        <v>763</v>
      </c>
      <c r="B232" s="123" t="s">
        <v>110</v>
      </c>
      <c r="C232" s="123" t="s">
        <v>443</v>
      </c>
      <c r="D232" s="123" t="s">
        <v>80</v>
      </c>
      <c r="E232" s="124">
        <v>703.116</v>
      </c>
      <c r="F232" s="124"/>
      <c r="G232" s="93">
        <f t="shared" si="3"/>
        <v>703.116</v>
      </c>
    </row>
    <row r="233" spans="1:7" ht="155.25" customHeight="1">
      <c r="A233" s="120" t="s">
        <v>113</v>
      </c>
      <c r="B233" s="121" t="s">
        <v>110</v>
      </c>
      <c r="C233" s="121" t="s">
        <v>829</v>
      </c>
      <c r="D233" s="121"/>
      <c r="E233" s="99">
        <v>4032.1</v>
      </c>
      <c r="F233" s="99">
        <f>F234</f>
        <v>4051.9</v>
      </c>
      <c r="G233" s="93">
        <f t="shared" si="3"/>
        <v>8084</v>
      </c>
    </row>
    <row r="234" spans="1:7" ht="150">
      <c r="A234" s="98" t="s">
        <v>113</v>
      </c>
      <c r="B234" s="121" t="s">
        <v>110</v>
      </c>
      <c r="C234" s="121" t="s">
        <v>751</v>
      </c>
      <c r="D234" s="121"/>
      <c r="E234" s="99">
        <v>4032.1</v>
      </c>
      <c r="F234" s="99">
        <v>4051.9</v>
      </c>
      <c r="G234" s="93">
        <f t="shared" si="3"/>
        <v>8084</v>
      </c>
    </row>
    <row r="235" spans="1:7" ht="56.25">
      <c r="A235" s="122" t="s">
        <v>761</v>
      </c>
      <c r="B235" s="123" t="s">
        <v>110</v>
      </c>
      <c r="C235" s="123" t="s">
        <v>751</v>
      </c>
      <c r="D235" s="123" t="s">
        <v>76</v>
      </c>
      <c r="E235" s="124">
        <v>4032.1</v>
      </c>
      <c r="F235" s="178">
        <v>4051.9</v>
      </c>
      <c r="G235" s="93">
        <f t="shared" si="3"/>
        <v>8084</v>
      </c>
    </row>
    <row r="236" spans="1:7" ht="37.5">
      <c r="A236" s="120" t="s">
        <v>752</v>
      </c>
      <c r="B236" s="121" t="s">
        <v>110</v>
      </c>
      <c r="C236" s="121" t="s">
        <v>753</v>
      </c>
      <c r="D236" s="121"/>
      <c r="E236" s="99">
        <v>809.65</v>
      </c>
      <c r="F236" s="99"/>
      <c r="G236" s="93">
        <f t="shared" si="3"/>
        <v>809.65</v>
      </c>
    </row>
    <row r="237" spans="1:7" ht="56.25">
      <c r="A237" s="122" t="s">
        <v>761</v>
      </c>
      <c r="B237" s="123" t="s">
        <v>110</v>
      </c>
      <c r="C237" s="123" t="s">
        <v>753</v>
      </c>
      <c r="D237" s="123" t="s">
        <v>76</v>
      </c>
      <c r="E237" s="124">
        <v>809.65</v>
      </c>
      <c r="F237" s="124"/>
      <c r="G237" s="93">
        <f t="shared" si="3"/>
        <v>809.65</v>
      </c>
    </row>
    <row r="238" spans="1:7" ht="75">
      <c r="A238" s="120" t="s">
        <v>754</v>
      </c>
      <c r="B238" s="121" t="s">
        <v>110</v>
      </c>
      <c r="C238" s="121" t="s">
        <v>830</v>
      </c>
      <c r="D238" s="121"/>
      <c r="E238" s="99">
        <v>1832.6</v>
      </c>
      <c r="F238" s="99"/>
      <c r="G238" s="93">
        <f t="shared" si="3"/>
        <v>1832.6</v>
      </c>
    </row>
    <row r="239" spans="1:7" ht="75">
      <c r="A239" s="120" t="s">
        <v>754</v>
      </c>
      <c r="B239" s="121" t="s">
        <v>110</v>
      </c>
      <c r="C239" s="121" t="s">
        <v>755</v>
      </c>
      <c r="D239" s="121"/>
      <c r="E239" s="99">
        <v>1832.6</v>
      </c>
      <c r="F239" s="99"/>
      <c r="G239" s="93">
        <f t="shared" si="3"/>
        <v>1832.6</v>
      </c>
    </row>
    <row r="240" spans="1:7" ht="56.25">
      <c r="A240" s="122" t="s">
        <v>761</v>
      </c>
      <c r="B240" s="123" t="s">
        <v>110</v>
      </c>
      <c r="C240" s="123" t="s">
        <v>755</v>
      </c>
      <c r="D240" s="123" t="s">
        <v>76</v>
      </c>
      <c r="E240" s="124">
        <v>1832.6</v>
      </c>
      <c r="F240" s="124"/>
      <c r="G240" s="93">
        <f t="shared" si="3"/>
        <v>1832.6</v>
      </c>
    </row>
    <row r="241" spans="1:7" ht="37.5">
      <c r="A241" s="120" t="s">
        <v>75</v>
      </c>
      <c r="B241" s="121" t="s">
        <v>110</v>
      </c>
      <c r="C241" s="121" t="s">
        <v>529</v>
      </c>
      <c r="D241" s="121"/>
      <c r="E241" s="99">
        <v>458.9</v>
      </c>
      <c r="F241" s="99"/>
      <c r="G241" s="93">
        <f t="shared" si="3"/>
        <v>458.9</v>
      </c>
    </row>
    <row r="242" spans="1:7" ht="37.5">
      <c r="A242" s="120" t="s">
        <v>114</v>
      </c>
      <c r="B242" s="121" t="s">
        <v>110</v>
      </c>
      <c r="C242" s="121" t="s">
        <v>444</v>
      </c>
      <c r="D242" s="121"/>
      <c r="E242" s="99">
        <v>458.9</v>
      </c>
      <c r="F242" s="99"/>
      <c r="G242" s="93">
        <f t="shared" si="3"/>
        <v>458.9</v>
      </c>
    </row>
    <row r="243" spans="1:7" ht="37.5">
      <c r="A243" s="122" t="s">
        <v>759</v>
      </c>
      <c r="B243" s="123" t="s">
        <v>110</v>
      </c>
      <c r="C243" s="123" t="s">
        <v>444</v>
      </c>
      <c r="D243" s="123" t="s">
        <v>70</v>
      </c>
      <c r="E243" s="124">
        <v>458.9</v>
      </c>
      <c r="F243" s="124"/>
      <c r="G243" s="93">
        <f t="shared" si="3"/>
        <v>458.9</v>
      </c>
    </row>
    <row r="244" spans="1:7" ht="56.25">
      <c r="A244" s="120" t="s">
        <v>553</v>
      </c>
      <c r="B244" s="121" t="s">
        <v>110</v>
      </c>
      <c r="C244" s="121" t="s">
        <v>554</v>
      </c>
      <c r="D244" s="121"/>
      <c r="E244" s="99">
        <v>4554.9</v>
      </c>
      <c r="F244" s="99">
        <f>F245</f>
        <v>40</v>
      </c>
      <c r="G244" s="93">
        <f t="shared" si="3"/>
        <v>4594.9</v>
      </c>
    </row>
    <row r="245" spans="1:7" ht="37.5">
      <c r="A245" s="120" t="s">
        <v>561</v>
      </c>
      <c r="B245" s="121" t="s">
        <v>110</v>
      </c>
      <c r="C245" s="121" t="s">
        <v>562</v>
      </c>
      <c r="D245" s="121"/>
      <c r="E245" s="99">
        <v>4554.9</v>
      </c>
      <c r="F245" s="99">
        <f>F246</f>
        <v>40</v>
      </c>
      <c r="G245" s="93">
        <f t="shared" si="3"/>
        <v>4594.9</v>
      </c>
    </row>
    <row r="246" spans="1:7" ht="37.5">
      <c r="A246" s="120" t="s">
        <v>445</v>
      </c>
      <c r="B246" s="121" t="s">
        <v>110</v>
      </c>
      <c r="C246" s="121" t="s">
        <v>446</v>
      </c>
      <c r="D246" s="121"/>
      <c r="E246" s="99">
        <v>4554.9</v>
      </c>
      <c r="F246" s="99">
        <f>F247+F248+F249</f>
        <v>40</v>
      </c>
      <c r="G246" s="93">
        <f t="shared" si="3"/>
        <v>4594.9</v>
      </c>
    </row>
    <row r="247" spans="1:7" ht="93.75">
      <c r="A247" s="122" t="s">
        <v>758</v>
      </c>
      <c r="B247" s="123" t="s">
        <v>110</v>
      </c>
      <c r="C247" s="123" t="s">
        <v>446</v>
      </c>
      <c r="D247" s="123" t="s">
        <v>69</v>
      </c>
      <c r="E247" s="124">
        <v>4343.9</v>
      </c>
      <c r="F247" s="124"/>
      <c r="G247" s="93">
        <f t="shared" si="3"/>
        <v>4343.9</v>
      </c>
    </row>
    <row r="248" spans="1:7" ht="37.5">
      <c r="A248" s="122" t="s">
        <v>759</v>
      </c>
      <c r="B248" s="123" t="s">
        <v>110</v>
      </c>
      <c r="C248" s="123" t="s">
        <v>446</v>
      </c>
      <c r="D248" s="123" t="s">
        <v>70</v>
      </c>
      <c r="E248" s="124">
        <v>211</v>
      </c>
      <c r="F248" s="124">
        <f>40-1</f>
        <v>39</v>
      </c>
      <c r="G248" s="93">
        <f t="shared" si="3"/>
        <v>250</v>
      </c>
    </row>
    <row r="249" spans="1:7" ht="18.75">
      <c r="A249" s="114" t="s">
        <v>760</v>
      </c>
      <c r="B249" s="123" t="s">
        <v>110</v>
      </c>
      <c r="C249" s="123" t="s">
        <v>446</v>
      </c>
      <c r="D249" s="123" t="s">
        <v>73</v>
      </c>
      <c r="E249" s="124"/>
      <c r="F249" s="124">
        <v>1</v>
      </c>
      <c r="G249" s="93">
        <f>E249+F249</f>
        <v>1</v>
      </c>
    </row>
    <row r="250" spans="1:7" ht="18.75">
      <c r="A250" s="120" t="s">
        <v>814</v>
      </c>
      <c r="B250" s="121" t="s">
        <v>110</v>
      </c>
      <c r="C250" s="121" t="s">
        <v>815</v>
      </c>
      <c r="D250" s="121"/>
      <c r="E250" s="99">
        <v>9.4</v>
      </c>
      <c r="F250" s="99"/>
      <c r="G250" s="93">
        <f t="shared" si="3"/>
        <v>9.4</v>
      </c>
    </row>
    <row r="251" spans="1:7" ht="18.75">
      <c r="A251" s="120" t="s">
        <v>88</v>
      </c>
      <c r="B251" s="121" t="s">
        <v>110</v>
      </c>
      <c r="C251" s="121" t="s">
        <v>578</v>
      </c>
      <c r="D251" s="121"/>
      <c r="E251" s="99">
        <v>9.4</v>
      </c>
      <c r="F251" s="99"/>
      <c r="G251" s="93">
        <f t="shared" si="3"/>
        <v>9.4</v>
      </c>
    </row>
    <row r="252" spans="1:7" ht="225">
      <c r="A252" s="98" t="s">
        <v>586</v>
      </c>
      <c r="B252" s="121" t="s">
        <v>110</v>
      </c>
      <c r="C252" s="121" t="s">
        <v>483</v>
      </c>
      <c r="D252" s="121"/>
      <c r="E252" s="99">
        <v>9.4</v>
      </c>
      <c r="F252" s="99"/>
      <c r="G252" s="93">
        <f t="shared" si="3"/>
        <v>9.4</v>
      </c>
    </row>
    <row r="253" spans="1:7" ht="37.5">
      <c r="A253" s="122" t="s">
        <v>759</v>
      </c>
      <c r="B253" s="123" t="s">
        <v>110</v>
      </c>
      <c r="C253" s="123" t="s">
        <v>483</v>
      </c>
      <c r="D253" s="123" t="s">
        <v>70</v>
      </c>
      <c r="E253" s="124">
        <v>9.4</v>
      </c>
      <c r="F253" s="124"/>
      <c r="G253" s="93">
        <f t="shared" si="3"/>
        <v>9.4</v>
      </c>
    </row>
    <row r="254" spans="1:7" ht="56.25">
      <c r="A254" s="109" t="s">
        <v>447</v>
      </c>
      <c r="B254" s="110" t="s">
        <v>115</v>
      </c>
      <c r="C254" s="110"/>
      <c r="D254" s="110"/>
      <c r="E254" s="111">
        <f>371102.704-86</f>
        <v>371016.704</v>
      </c>
      <c r="F254" s="111">
        <f>F255+F338+F346</f>
        <v>-7245.799999999999</v>
      </c>
      <c r="G254" s="148">
        <f t="shared" si="3"/>
        <v>363770.90400000004</v>
      </c>
    </row>
    <row r="255" spans="1:7" ht="37.5">
      <c r="A255" s="112" t="s">
        <v>116</v>
      </c>
      <c r="B255" s="113" t="s">
        <v>115</v>
      </c>
      <c r="C255" s="113" t="s">
        <v>532</v>
      </c>
      <c r="D255" s="113"/>
      <c r="E255" s="93">
        <v>366816.604</v>
      </c>
      <c r="F255" s="93">
        <f>F256+F278+F307+F323+F328+F333</f>
        <v>-7397.4</v>
      </c>
      <c r="G255" s="93">
        <f t="shared" si="3"/>
        <v>359419.20399999997</v>
      </c>
    </row>
    <row r="256" spans="1:7" ht="37.5">
      <c r="A256" s="112" t="s">
        <v>117</v>
      </c>
      <c r="B256" s="113" t="s">
        <v>115</v>
      </c>
      <c r="C256" s="113" t="s">
        <v>533</v>
      </c>
      <c r="D256" s="113"/>
      <c r="E256" s="93">
        <v>124488.35</v>
      </c>
      <c r="F256" s="93">
        <f>F257+F261+F264+F266+F268+F270+F272+F276</f>
        <v>-4000</v>
      </c>
      <c r="G256" s="93">
        <f t="shared" si="3"/>
        <v>120488.35</v>
      </c>
    </row>
    <row r="257" spans="1:7" ht="56.25">
      <c r="A257" s="112" t="s">
        <v>118</v>
      </c>
      <c r="B257" s="113" t="s">
        <v>115</v>
      </c>
      <c r="C257" s="113" t="s">
        <v>448</v>
      </c>
      <c r="D257" s="113"/>
      <c r="E257" s="93">
        <v>114339.25</v>
      </c>
      <c r="F257" s="93">
        <f>F258+F259</f>
        <v>-4000</v>
      </c>
      <c r="G257" s="93">
        <f t="shared" si="3"/>
        <v>110339.25</v>
      </c>
    </row>
    <row r="258" spans="1:7" ht="37.5">
      <c r="A258" s="114" t="s">
        <v>762</v>
      </c>
      <c r="B258" s="115" t="s">
        <v>115</v>
      </c>
      <c r="C258" s="115" t="s">
        <v>448</v>
      </c>
      <c r="D258" s="115" t="s">
        <v>92</v>
      </c>
      <c r="E258" s="116">
        <v>37319.7</v>
      </c>
      <c r="F258" s="116"/>
      <c r="G258" s="93">
        <f t="shared" si="3"/>
        <v>37319.7</v>
      </c>
    </row>
    <row r="259" spans="1:7" ht="61.5" customHeight="1">
      <c r="A259" s="112" t="s">
        <v>171</v>
      </c>
      <c r="B259" s="113" t="s">
        <v>115</v>
      </c>
      <c r="C259" s="113" t="s">
        <v>449</v>
      </c>
      <c r="D259" s="113"/>
      <c r="E259" s="93">
        <v>77019.55</v>
      </c>
      <c r="F259" s="93">
        <f>F260</f>
        <v>-4000</v>
      </c>
      <c r="G259" s="93">
        <f t="shared" si="3"/>
        <v>73019.55</v>
      </c>
    </row>
    <row r="260" spans="1:7" ht="37.5">
      <c r="A260" s="114" t="s">
        <v>762</v>
      </c>
      <c r="B260" s="115" t="s">
        <v>115</v>
      </c>
      <c r="C260" s="115" t="s">
        <v>449</v>
      </c>
      <c r="D260" s="115" t="s">
        <v>92</v>
      </c>
      <c r="E260" s="116">
        <v>77019.55</v>
      </c>
      <c r="F260" s="137">
        <v>-4000</v>
      </c>
      <c r="G260" s="93">
        <f t="shared" si="3"/>
        <v>73019.55</v>
      </c>
    </row>
    <row r="261" spans="1:7" ht="112.5">
      <c r="A261" s="112" t="s">
        <v>297</v>
      </c>
      <c r="B261" s="113" t="s">
        <v>115</v>
      </c>
      <c r="C261" s="113" t="s">
        <v>831</v>
      </c>
      <c r="D261" s="113"/>
      <c r="E261" s="93">
        <v>4595.4</v>
      </c>
      <c r="F261" s="93"/>
      <c r="G261" s="93">
        <f t="shared" si="3"/>
        <v>4595.4</v>
      </c>
    </row>
    <row r="262" spans="1:7" ht="91.5" customHeight="1">
      <c r="A262" s="112" t="s">
        <v>297</v>
      </c>
      <c r="B262" s="113" t="s">
        <v>115</v>
      </c>
      <c r="C262" s="113" t="s">
        <v>450</v>
      </c>
      <c r="D262" s="113"/>
      <c r="E262" s="93">
        <v>4595.4</v>
      </c>
      <c r="F262" s="93"/>
      <c r="G262" s="93">
        <f t="shared" si="3"/>
        <v>4595.4</v>
      </c>
    </row>
    <row r="263" spans="1:7" ht="37.5">
      <c r="A263" s="114" t="s">
        <v>762</v>
      </c>
      <c r="B263" s="115" t="s">
        <v>115</v>
      </c>
      <c r="C263" s="115" t="s">
        <v>450</v>
      </c>
      <c r="D263" s="115" t="s">
        <v>92</v>
      </c>
      <c r="E263" s="116">
        <v>4595.4</v>
      </c>
      <c r="F263" s="116"/>
      <c r="G263" s="93">
        <f t="shared" si="3"/>
        <v>4595.4</v>
      </c>
    </row>
    <row r="264" spans="1:7" ht="37.5">
      <c r="A264" s="112" t="s">
        <v>123</v>
      </c>
      <c r="B264" s="113" t="s">
        <v>115</v>
      </c>
      <c r="C264" s="113" t="s">
        <v>451</v>
      </c>
      <c r="D264" s="113"/>
      <c r="E264" s="93">
        <v>4202.3</v>
      </c>
      <c r="F264" s="93"/>
      <c r="G264" s="93">
        <f t="shared" si="3"/>
        <v>4202.3</v>
      </c>
    </row>
    <row r="265" spans="1:7" ht="37.5">
      <c r="A265" s="114" t="s">
        <v>762</v>
      </c>
      <c r="B265" s="115" t="s">
        <v>115</v>
      </c>
      <c r="C265" s="115" t="s">
        <v>451</v>
      </c>
      <c r="D265" s="115" t="s">
        <v>92</v>
      </c>
      <c r="E265" s="116">
        <v>4202.3</v>
      </c>
      <c r="F265" s="116"/>
      <c r="G265" s="93">
        <f t="shared" si="3"/>
        <v>4202.3</v>
      </c>
    </row>
    <row r="266" spans="1:7" ht="37.5">
      <c r="A266" s="112" t="s">
        <v>119</v>
      </c>
      <c r="B266" s="113" t="s">
        <v>115</v>
      </c>
      <c r="C266" s="113" t="s">
        <v>452</v>
      </c>
      <c r="D266" s="113"/>
      <c r="E266" s="93">
        <v>770</v>
      </c>
      <c r="F266" s="93"/>
      <c r="G266" s="93">
        <f t="shared" si="3"/>
        <v>770</v>
      </c>
    </row>
    <row r="267" spans="1:7" ht="37.5">
      <c r="A267" s="114" t="s">
        <v>762</v>
      </c>
      <c r="B267" s="115" t="s">
        <v>115</v>
      </c>
      <c r="C267" s="115" t="s">
        <v>452</v>
      </c>
      <c r="D267" s="115" t="s">
        <v>92</v>
      </c>
      <c r="E267" s="116">
        <v>770</v>
      </c>
      <c r="F267" s="116"/>
      <c r="G267" s="93">
        <f t="shared" si="3"/>
        <v>770</v>
      </c>
    </row>
    <row r="268" spans="1:7" ht="37.5">
      <c r="A268" s="112" t="s">
        <v>120</v>
      </c>
      <c r="B268" s="113" t="s">
        <v>115</v>
      </c>
      <c r="C268" s="113" t="s">
        <v>453</v>
      </c>
      <c r="D268" s="113"/>
      <c r="E268" s="93">
        <v>158.4</v>
      </c>
      <c r="F268" s="93"/>
      <c r="G268" s="93">
        <f t="shared" si="3"/>
        <v>158.4</v>
      </c>
    </row>
    <row r="269" spans="1:7" ht="37.5">
      <c r="A269" s="114" t="s">
        <v>762</v>
      </c>
      <c r="B269" s="115" t="s">
        <v>115</v>
      </c>
      <c r="C269" s="115" t="s">
        <v>453</v>
      </c>
      <c r="D269" s="115" t="s">
        <v>92</v>
      </c>
      <c r="E269" s="116">
        <v>158.4</v>
      </c>
      <c r="F269" s="116"/>
      <c r="G269" s="93">
        <f t="shared" si="3"/>
        <v>158.4</v>
      </c>
    </row>
    <row r="270" spans="1:7" ht="37.5">
      <c r="A270" s="112" t="s">
        <v>121</v>
      </c>
      <c r="B270" s="113" t="s">
        <v>115</v>
      </c>
      <c r="C270" s="113" t="s">
        <v>454</v>
      </c>
      <c r="D270" s="113"/>
      <c r="E270" s="93">
        <v>15</v>
      </c>
      <c r="F270" s="93"/>
      <c r="G270" s="93">
        <f t="shared" si="3"/>
        <v>15</v>
      </c>
    </row>
    <row r="271" spans="1:7" ht="37.5">
      <c r="A271" s="114" t="s">
        <v>759</v>
      </c>
      <c r="B271" s="115" t="s">
        <v>115</v>
      </c>
      <c r="C271" s="115" t="s">
        <v>454</v>
      </c>
      <c r="D271" s="115" t="s">
        <v>70</v>
      </c>
      <c r="E271" s="116">
        <v>15</v>
      </c>
      <c r="F271" s="116"/>
      <c r="G271" s="93">
        <f t="shared" si="3"/>
        <v>15</v>
      </c>
    </row>
    <row r="272" spans="1:7" ht="56.25">
      <c r="A272" s="112" t="s">
        <v>122</v>
      </c>
      <c r="B272" s="113" t="s">
        <v>115</v>
      </c>
      <c r="C272" s="113" t="s">
        <v>455</v>
      </c>
      <c r="D272" s="113"/>
      <c r="E272" s="93">
        <v>306</v>
      </c>
      <c r="F272" s="93"/>
      <c r="G272" s="93">
        <f t="shared" si="3"/>
        <v>306</v>
      </c>
    </row>
    <row r="273" spans="1:7" ht="37.5">
      <c r="A273" s="114" t="s">
        <v>759</v>
      </c>
      <c r="B273" s="115" t="s">
        <v>115</v>
      </c>
      <c r="C273" s="115" t="s">
        <v>455</v>
      </c>
      <c r="D273" s="115" t="s">
        <v>70</v>
      </c>
      <c r="E273" s="116">
        <v>20</v>
      </c>
      <c r="F273" s="116"/>
      <c r="G273" s="93">
        <f t="shared" si="3"/>
        <v>20</v>
      </c>
    </row>
    <row r="274" spans="1:7" ht="18.75">
      <c r="A274" s="114" t="s">
        <v>763</v>
      </c>
      <c r="B274" s="115" t="s">
        <v>115</v>
      </c>
      <c r="C274" s="115" t="s">
        <v>455</v>
      </c>
      <c r="D274" s="115" t="s">
        <v>80</v>
      </c>
      <c r="E274" s="116">
        <v>60</v>
      </c>
      <c r="F274" s="116"/>
      <c r="G274" s="93">
        <f t="shared" si="3"/>
        <v>60</v>
      </c>
    </row>
    <row r="275" spans="1:7" ht="37.5">
      <c r="A275" s="114" t="s">
        <v>762</v>
      </c>
      <c r="B275" s="115" t="s">
        <v>115</v>
      </c>
      <c r="C275" s="115" t="s">
        <v>455</v>
      </c>
      <c r="D275" s="115" t="s">
        <v>92</v>
      </c>
      <c r="E275" s="116">
        <v>226</v>
      </c>
      <c r="F275" s="116"/>
      <c r="G275" s="93">
        <f t="shared" si="3"/>
        <v>226</v>
      </c>
    </row>
    <row r="276" spans="1:7" ht="18.75">
      <c r="A276" s="112" t="s">
        <v>301</v>
      </c>
      <c r="B276" s="113" t="s">
        <v>115</v>
      </c>
      <c r="C276" s="113" t="s">
        <v>456</v>
      </c>
      <c r="D276" s="113"/>
      <c r="E276" s="93">
        <v>102</v>
      </c>
      <c r="F276" s="93"/>
      <c r="G276" s="93">
        <f t="shared" si="3"/>
        <v>102</v>
      </c>
    </row>
    <row r="277" spans="1:7" ht="37.5">
      <c r="A277" s="114" t="s">
        <v>762</v>
      </c>
      <c r="B277" s="115" t="s">
        <v>115</v>
      </c>
      <c r="C277" s="115" t="s">
        <v>456</v>
      </c>
      <c r="D277" s="115" t="s">
        <v>92</v>
      </c>
      <c r="E277" s="116">
        <v>102</v>
      </c>
      <c r="F277" s="116"/>
      <c r="G277" s="93">
        <f t="shared" si="3"/>
        <v>102</v>
      </c>
    </row>
    <row r="278" spans="1:7" ht="37.5">
      <c r="A278" s="112" t="s">
        <v>124</v>
      </c>
      <c r="B278" s="113" t="s">
        <v>115</v>
      </c>
      <c r="C278" s="113" t="s">
        <v>534</v>
      </c>
      <c r="D278" s="113"/>
      <c r="E278" s="93">
        <v>204598.168</v>
      </c>
      <c r="F278" s="93">
        <f>F279+F283+F286+F288+F290+F292+F294+F296+F298+F301+F304</f>
        <v>-3397.4</v>
      </c>
      <c r="G278" s="93">
        <f t="shared" si="3"/>
        <v>201200.768</v>
      </c>
    </row>
    <row r="279" spans="1:7" ht="37.5">
      <c r="A279" s="112" t="s">
        <v>172</v>
      </c>
      <c r="B279" s="113" t="s">
        <v>115</v>
      </c>
      <c r="C279" s="113" t="s">
        <v>458</v>
      </c>
      <c r="D279" s="113"/>
      <c r="E279" s="93">
        <v>189898.15</v>
      </c>
      <c r="F279" s="93">
        <f>F280+F281</f>
        <v>-3397.4</v>
      </c>
      <c r="G279" s="93">
        <f aca="true" t="shared" si="4" ref="G279:G342">E279+F279</f>
        <v>186500.75</v>
      </c>
    </row>
    <row r="280" spans="1:7" ht="37.5">
      <c r="A280" s="114" t="s">
        <v>762</v>
      </c>
      <c r="B280" s="115" t="s">
        <v>115</v>
      </c>
      <c r="C280" s="115" t="s">
        <v>458</v>
      </c>
      <c r="D280" s="115" t="s">
        <v>92</v>
      </c>
      <c r="E280" s="116">
        <v>45358.6</v>
      </c>
      <c r="F280" s="116"/>
      <c r="G280" s="93">
        <f t="shared" si="4"/>
        <v>45358.6</v>
      </c>
    </row>
    <row r="281" spans="1:7" ht="75">
      <c r="A281" s="112" t="s">
        <v>171</v>
      </c>
      <c r="B281" s="113" t="s">
        <v>115</v>
      </c>
      <c r="C281" s="113" t="s">
        <v>459</v>
      </c>
      <c r="D281" s="113"/>
      <c r="E281" s="93">
        <v>144539.55</v>
      </c>
      <c r="F281" s="93">
        <f>F282</f>
        <v>-3397.4</v>
      </c>
      <c r="G281" s="93">
        <f t="shared" si="4"/>
        <v>141142.15</v>
      </c>
    </row>
    <row r="282" spans="1:7" ht="37.5">
      <c r="A282" s="114" t="s">
        <v>762</v>
      </c>
      <c r="B282" s="115" t="s">
        <v>115</v>
      </c>
      <c r="C282" s="115" t="s">
        <v>459</v>
      </c>
      <c r="D282" s="115" t="s">
        <v>92</v>
      </c>
      <c r="E282" s="116">
        <v>144539.55</v>
      </c>
      <c r="F282" s="137">
        <v>-3397.4</v>
      </c>
      <c r="G282" s="93">
        <f t="shared" si="4"/>
        <v>141142.15</v>
      </c>
    </row>
    <row r="283" spans="1:7" ht="112.5">
      <c r="A283" s="112" t="s">
        <v>297</v>
      </c>
      <c r="B283" s="113" t="s">
        <v>115</v>
      </c>
      <c r="C283" s="113" t="s">
        <v>832</v>
      </c>
      <c r="D283" s="113"/>
      <c r="E283" s="93">
        <v>584.1</v>
      </c>
      <c r="F283" s="93"/>
      <c r="G283" s="93">
        <f t="shared" si="4"/>
        <v>584.1</v>
      </c>
    </row>
    <row r="284" spans="1:7" ht="112.5">
      <c r="A284" s="112" t="s">
        <v>297</v>
      </c>
      <c r="B284" s="113" t="s">
        <v>115</v>
      </c>
      <c r="C284" s="113" t="s">
        <v>460</v>
      </c>
      <c r="D284" s="113"/>
      <c r="E284" s="93">
        <v>584.1</v>
      </c>
      <c r="F284" s="93"/>
      <c r="G284" s="93">
        <f t="shared" si="4"/>
        <v>584.1</v>
      </c>
    </row>
    <row r="285" spans="1:7" ht="37.5">
      <c r="A285" s="114" t="s">
        <v>762</v>
      </c>
      <c r="B285" s="115" t="s">
        <v>115</v>
      </c>
      <c r="C285" s="115" t="s">
        <v>460</v>
      </c>
      <c r="D285" s="115" t="s">
        <v>92</v>
      </c>
      <c r="E285" s="116">
        <v>584.1</v>
      </c>
      <c r="F285" s="116"/>
      <c r="G285" s="93">
        <f t="shared" si="4"/>
        <v>584.1</v>
      </c>
    </row>
    <row r="286" spans="1:7" ht="18.75">
      <c r="A286" s="112" t="s">
        <v>301</v>
      </c>
      <c r="B286" s="113" t="s">
        <v>115</v>
      </c>
      <c r="C286" s="113" t="s">
        <v>461</v>
      </c>
      <c r="D286" s="113"/>
      <c r="E286" s="93">
        <v>1287.312</v>
      </c>
      <c r="F286" s="93"/>
      <c r="G286" s="93">
        <f t="shared" si="4"/>
        <v>1287.312</v>
      </c>
    </row>
    <row r="287" spans="1:7" ht="37.5">
      <c r="A287" s="114" t="s">
        <v>762</v>
      </c>
      <c r="B287" s="115" t="s">
        <v>115</v>
      </c>
      <c r="C287" s="115" t="s">
        <v>461</v>
      </c>
      <c r="D287" s="115" t="s">
        <v>92</v>
      </c>
      <c r="E287" s="116">
        <v>1287.312</v>
      </c>
      <c r="F287" s="116"/>
      <c r="G287" s="93">
        <f t="shared" si="4"/>
        <v>1287.312</v>
      </c>
    </row>
    <row r="288" spans="1:7" ht="18.75">
      <c r="A288" s="112" t="s">
        <v>97</v>
      </c>
      <c r="B288" s="113" t="s">
        <v>115</v>
      </c>
      <c r="C288" s="113" t="s">
        <v>462</v>
      </c>
      <c r="D288" s="113"/>
      <c r="E288" s="93">
        <v>2000</v>
      </c>
      <c r="F288" s="93">
        <f>F289</f>
        <v>0</v>
      </c>
      <c r="G288" s="93">
        <f t="shared" si="4"/>
        <v>2000</v>
      </c>
    </row>
    <row r="289" spans="1:7" ht="37.5">
      <c r="A289" s="114" t="s">
        <v>762</v>
      </c>
      <c r="B289" s="115" t="s">
        <v>115</v>
      </c>
      <c r="C289" s="115" t="s">
        <v>462</v>
      </c>
      <c r="D289" s="115" t="s">
        <v>92</v>
      </c>
      <c r="E289" s="116">
        <v>2000</v>
      </c>
      <c r="F289" s="116"/>
      <c r="G289" s="93">
        <f t="shared" si="4"/>
        <v>2000</v>
      </c>
    </row>
    <row r="290" spans="1:7" ht="37.5">
      <c r="A290" s="112" t="s">
        <v>173</v>
      </c>
      <c r="B290" s="113" t="s">
        <v>115</v>
      </c>
      <c r="C290" s="113" t="s">
        <v>463</v>
      </c>
      <c r="D290" s="113"/>
      <c r="E290" s="93">
        <v>2475.018</v>
      </c>
      <c r="F290" s="93"/>
      <c r="G290" s="93">
        <f t="shared" si="4"/>
        <v>2475.018</v>
      </c>
    </row>
    <row r="291" spans="1:7" ht="37.5">
      <c r="A291" s="114" t="s">
        <v>762</v>
      </c>
      <c r="B291" s="115" t="s">
        <v>115</v>
      </c>
      <c r="C291" s="115" t="s">
        <v>463</v>
      </c>
      <c r="D291" s="115" t="s">
        <v>92</v>
      </c>
      <c r="E291" s="116">
        <v>2475.018</v>
      </c>
      <c r="F291" s="116"/>
      <c r="G291" s="93">
        <f t="shared" si="4"/>
        <v>2475.018</v>
      </c>
    </row>
    <row r="292" spans="1:7" ht="37.5">
      <c r="A292" s="112" t="s">
        <v>174</v>
      </c>
      <c r="B292" s="113" t="s">
        <v>115</v>
      </c>
      <c r="C292" s="113" t="s">
        <v>464</v>
      </c>
      <c r="D292" s="113"/>
      <c r="E292" s="93">
        <v>428.988</v>
      </c>
      <c r="F292" s="93"/>
      <c r="G292" s="93">
        <f t="shared" si="4"/>
        <v>428.988</v>
      </c>
    </row>
    <row r="293" spans="1:7" ht="37.5">
      <c r="A293" s="114" t="s">
        <v>762</v>
      </c>
      <c r="B293" s="115" t="s">
        <v>115</v>
      </c>
      <c r="C293" s="115" t="s">
        <v>464</v>
      </c>
      <c r="D293" s="115" t="s">
        <v>92</v>
      </c>
      <c r="E293" s="116">
        <v>428.988</v>
      </c>
      <c r="F293" s="116"/>
      <c r="G293" s="93">
        <f t="shared" si="4"/>
        <v>428.988</v>
      </c>
    </row>
    <row r="294" spans="1:7" ht="37.5">
      <c r="A294" s="112" t="s">
        <v>125</v>
      </c>
      <c r="B294" s="113" t="s">
        <v>115</v>
      </c>
      <c r="C294" s="113" t="s">
        <v>587</v>
      </c>
      <c r="D294" s="113"/>
      <c r="E294" s="93">
        <v>1105</v>
      </c>
      <c r="F294" s="93"/>
      <c r="G294" s="93">
        <f t="shared" si="4"/>
        <v>1105</v>
      </c>
    </row>
    <row r="295" spans="1:7" ht="37.5">
      <c r="A295" s="114" t="s">
        <v>762</v>
      </c>
      <c r="B295" s="115" t="s">
        <v>115</v>
      </c>
      <c r="C295" s="115" t="s">
        <v>587</v>
      </c>
      <c r="D295" s="115" t="s">
        <v>92</v>
      </c>
      <c r="E295" s="116">
        <v>1105</v>
      </c>
      <c r="F295" s="116"/>
      <c r="G295" s="93">
        <f t="shared" si="4"/>
        <v>1105</v>
      </c>
    </row>
    <row r="296" spans="1:7" ht="37.5">
      <c r="A296" s="112" t="s">
        <v>126</v>
      </c>
      <c r="B296" s="113" t="s">
        <v>115</v>
      </c>
      <c r="C296" s="113" t="s">
        <v>465</v>
      </c>
      <c r="D296" s="113"/>
      <c r="E296" s="93">
        <v>18.9</v>
      </c>
      <c r="F296" s="93"/>
      <c r="G296" s="93">
        <f t="shared" si="4"/>
        <v>18.9</v>
      </c>
    </row>
    <row r="297" spans="1:7" ht="37.5">
      <c r="A297" s="114" t="s">
        <v>759</v>
      </c>
      <c r="B297" s="115" t="s">
        <v>115</v>
      </c>
      <c r="C297" s="115" t="s">
        <v>465</v>
      </c>
      <c r="D297" s="115" t="s">
        <v>70</v>
      </c>
      <c r="E297" s="116">
        <v>18.9</v>
      </c>
      <c r="F297" s="116"/>
      <c r="G297" s="93">
        <f t="shared" si="4"/>
        <v>18.9</v>
      </c>
    </row>
    <row r="298" spans="1:7" ht="37.5">
      <c r="A298" s="112" t="s">
        <v>175</v>
      </c>
      <c r="B298" s="113" t="s">
        <v>115</v>
      </c>
      <c r="C298" s="113" t="s">
        <v>466</v>
      </c>
      <c r="D298" s="113"/>
      <c r="E298" s="93">
        <v>374.9</v>
      </c>
      <c r="F298" s="93"/>
      <c r="G298" s="93">
        <f t="shared" si="4"/>
        <v>374.9</v>
      </c>
    </row>
    <row r="299" spans="1:7" ht="37.5">
      <c r="A299" s="114" t="s">
        <v>759</v>
      </c>
      <c r="B299" s="115" t="s">
        <v>115</v>
      </c>
      <c r="C299" s="115" t="s">
        <v>466</v>
      </c>
      <c r="D299" s="115" t="s">
        <v>70</v>
      </c>
      <c r="E299" s="116">
        <v>35.9</v>
      </c>
      <c r="F299" s="116"/>
      <c r="G299" s="93">
        <f t="shared" si="4"/>
        <v>35.9</v>
      </c>
    </row>
    <row r="300" spans="1:7" ht="37.5">
      <c r="A300" s="114" t="s">
        <v>762</v>
      </c>
      <c r="B300" s="115" t="s">
        <v>115</v>
      </c>
      <c r="C300" s="115" t="s">
        <v>466</v>
      </c>
      <c r="D300" s="115" t="s">
        <v>92</v>
      </c>
      <c r="E300" s="116">
        <v>339</v>
      </c>
      <c r="F300" s="116"/>
      <c r="G300" s="93">
        <f t="shared" si="4"/>
        <v>339</v>
      </c>
    </row>
    <row r="301" spans="1:7" ht="37.5">
      <c r="A301" s="112" t="s">
        <v>127</v>
      </c>
      <c r="B301" s="113" t="s">
        <v>115</v>
      </c>
      <c r="C301" s="113" t="s">
        <v>467</v>
      </c>
      <c r="D301" s="113"/>
      <c r="E301" s="93">
        <v>145</v>
      </c>
      <c r="F301" s="93"/>
      <c r="G301" s="93">
        <f t="shared" si="4"/>
        <v>145</v>
      </c>
    </row>
    <row r="302" spans="1:7" ht="37.5">
      <c r="A302" s="114" t="s">
        <v>759</v>
      </c>
      <c r="B302" s="115" t="s">
        <v>115</v>
      </c>
      <c r="C302" s="115" t="s">
        <v>467</v>
      </c>
      <c r="D302" s="115" t="s">
        <v>70</v>
      </c>
      <c r="E302" s="116">
        <v>45</v>
      </c>
      <c r="F302" s="116"/>
      <c r="G302" s="93">
        <f t="shared" si="4"/>
        <v>45</v>
      </c>
    </row>
    <row r="303" spans="1:7" ht="18.75">
      <c r="A303" s="114" t="s">
        <v>763</v>
      </c>
      <c r="B303" s="115" t="s">
        <v>115</v>
      </c>
      <c r="C303" s="115" t="s">
        <v>467</v>
      </c>
      <c r="D303" s="115" t="s">
        <v>80</v>
      </c>
      <c r="E303" s="116">
        <v>100</v>
      </c>
      <c r="F303" s="116"/>
      <c r="G303" s="93">
        <f t="shared" si="4"/>
        <v>100</v>
      </c>
    </row>
    <row r="304" spans="1:7" ht="93.75">
      <c r="A304" s="112" t="s">
        <v>457</v>
      </c>
      <c r="B304" s="113" t="s">
        <v>115</v>
      </c>
      <c r="C304" s="113" t="s">
        <v>833</v>
      </c>
      <c r="D304" s="113"/>
      <c r="E304" s="93">
        <v>6280.8</v>
      </c>
      <c r="F304" s="93"/>
      <c r="G304" s="93">
        <f t="shared" si="4"/>
        <v>6280.8</v>
      </c>
    </row>
    <row r="305" spans="1:7" ht="93.75">
      <c r="A305" s="112" t="s">
        <v>457</v>
      </c>
      <c r="B305" s="113" t="s">
        <v>115</v>
      </c>
      <c r="C305" s="113" t="s">
        <v>588</v>
      </c>
      <c r="D305" s="113"/>
      <c r="E305" s="93">
        <v>6280.8</v>
      </c>
      <c r="F305" s="93"/>
      <c r="G305" s="93">
        <f t="shared" si="4"/>
        <v>6280.8</v>
      </c>
    </row>
    <row r="306" spans="1:7" ht="37.5">
      <c r="A306" s="114" t="s">
        <v>762</v>
      </c>
      <c r="B306" s="115" t="s">
        <v>115</v>
      </c>
      <c r="C306" s="115" t="s">
        <v>588</v>
      </c>
      <c r="D306" s="115" t="s">
        <v>92</v>
      </c>
      <c r="E306" s="116">
        <v>6280.8</v>
      </c>
      <c r="F306" s="116"/>
      <c r="G306" s="93">
        <f t="shared" si="4"/>
        <v>6280.8</v>
      </c>
    </row>
    <row r="307" spans="1:7" ht="37.5">
      <c r="A307" s="120" t="s">
        <v>128</v>
      </c>
      <c r="B307" s="121" t="s">
        <v>115</v>
      </c>
      <c r="C307" s="121" t="s">
        <v>535</v>
      </c>
      <c r="D307" s="121"/>
      <c r="E307" s="99">
        <f>18396.6-86</f>
        <v>18310.6</v>
      </c>
      <c r="F307" s="99"/>
      <c r="G307" s="93">
        <f t="shared" si="4"/>
        <v>18310.6</v>
      </c>
    </row>
    <row r="308" spans="1:7" ht="37.5">
      <c r="A308" s="112" t="s">
        <v>129</v>
      </c>
      <c r="B308" s="113" t="s">
        <v>115</v>
      </c>
      <c r="C308" s="113" t="s">
        <v>468</v>
      </c>
      <c r="D308" s="113"/>
      <c r="E308" s="93">
        <v>6</v>
      </c>
      <c r="F308" s="93"/>
      <c r="G308" s="93">
        <f t="shared" si="4"/>
        <v>6</v>
      </c>
    </row>
    <row r="309" spans="1:7" ht="37.5">
      <c r="A309" s="114" t="s">
        <v>759</v>
      </c>
      <c r="B309" s="115" t="s">
        <v>115</v>
      </c>
      <c r="C309" s="115" t="s">
        <v>468</v>
      </c>
      <c r="D309" s="115" t="s">
        <v>70</v>
      </c>
      <c r="E309" s="116">
        <v>6</v>
      </c>
      <c r="F309" s="116"/>
      <c r="G309" s="93">
        <f t="shared" si="4"/>
        <v>6</v>
      </c>
    </row>
    <row r="310" spans="1:7" ht="37.5">
      <c r="A310" s="112" t="s">
        <v>130</v>
      </c>
      <c r="B310" s="113" t="s">
        <v>115</v>
      </c>
      <c r="C310" s="113" t="s">
        <v>469</v>
      </c>
      <c r="D310" s="113"/>
      <c r="E310" s="93">
        <v>800</v>
      </c>
      <c r="F310" s="93"/>
      <c r="G310" s="93">
        <f t="shared" si="4"/>
        <v>800</v>
      </c>
    </row>
    <row r="311" spans="1:7" ht="37.5">
      <c r="A311" s="114" t="s">
        <v>759</v>
      </c>
      <c r="B311" s="115" t="s">
        <v>115</v>
      </c>
      <c r="C311" s="115" t="s">
        <v>469</v>
      </c>
      <c r="D311" s="115" t="s">
        <v>70</v>
      </c>
      <c r="E311" s="116">
        <v>800</v>
      </c>
      <c r="F311" s="116"/>
      <c r="G311" s="93">
        <f t="shared" si="4"/>
        <v>800</v>
      </c>
    </row>
    <row r="312" spans="1:7" ht="18.75">
      <c r="A312" s="112" t="s">
        <v>131</v>
      </c>
      <c r="B312" s="113" t="s">
        <v>115</v>
      </c>
      <c r="C312" s="113" t="s">
        <v>470</v>
      </c>
      <c r="D312" s="113"/>
      <c r="E312" s="93">
        <v>60.5</v>
      </c>
      <c r="F312" s="93"/>
      <c r="G312" s="93">
        <f t="shared" si="4"/>
        <v>60.5</v>
      </c>
    </row>
    <row r="313" spans="1:7" ht="37.5">
      <c r="A313" s="114" t="s">
        <v>759</v>
      </c>
      <c r="B313" s="115" t="s">
        <v>115</v>
      </c>
      <c r="C313" s="115" t="s">
        <v>470</v>
      </c>
      <c r="D313" s="115" t="s">
        <v>70</v>
      </c>
      <c r="E313" s="116">
        <v>60.5</v>
      </c>
      <c r="F313" s="116"/>
      <c r="G313" s="93">
        <f t="shared" si="4"/>
        <v>60.5</v>
      </c>
    </row>
    <row r="314" spans="1:7" ht="56.25">
      <c r="A314" s="112" t="s">
        <v>471</v>
      </c>
      <c r="B314" s="113" t="s">
        <v>115</v>
      </c>
      <c r="C314" s="113" t="s">
        <v>472</v>
      </c>
      <c r="D314" s="113"/>
      <c r="E314" s="93">
        <v>761.1</v>
      </c>
      <c r="F314" s="93"/>
      <c r="G314" s="93">
        <f t="shared" si="4"/>
        <v>761.1</v>
      </c>
    </row>
    <row r="315" spans="1:7" ht="18.75">
      <c r="A315" s="114" t="s">
        <v>763</v>
      </c>
      <c r="B315" s="115" t="s">
        <v>115</v>
      </c>
      <c r="C315" s="115" t="s">
        <v>472</v>
      </c>
      <c r="D315" s="115" t="s">
        <v>80</v>
      </c>
      <c r="E315" s="116">
        <v>761.1</v>
      </c>
      <c r="F315" s="116"/>
      <c r="G315" s="93">
        <f t="shared" si="4"/>
        <v>761.1</v>
      </c>
    </row>
    <row r="316" spans="1:7" ht="56.25">
      <c r="A316" s="112" t="s">
        <v>118</v>
      </c>
      <c r="B316" s="113" t="s">
        <v>115</v>
      </c>
      <c r="C316" s="113" t="s">
        <v>473</v>
      </c>
      <c r="D316" s="113"/>
      <c r="E316" s="93">
        <v>16260</v>
      </c>
      <c r="F316" s="93"/>
      <c r="G316" s="93">
        <f t="shared" si="4"/>
        <v>16260</v>
      </c>
    </row>
    <row r="317" spans="1:7" ht="37.5">
      <c r="A317" s="114" t="s">
        <v>762</v>
      </c>
      <c r="B317" s="115" t="s">
        <v>115</v>
      </c>
      <c r="C317" s="115" t="s">
        <v>473</v>
      </c>
      <c r="D317" s="115" t="s">
        <v>92</v>
      </c>
      <c r="E317" s="116">
        <v>16260</v>
      </c>
      <c r="F317" s="116"/>
      <c r="G317" s="93">
        <f t="shared" si="4"/>
        <v>16260</v>
      </c>
    </row>
    <row r="318" spans="1:7" ht="37.5">
      <c r="A318" s="112" t="s">
        <v>132</v>
      </c>
      <c r="B318" s="113" t="s">
        <v>115</v>
      </c>
      <c r="C318" s="113" t="s">
        <v>474</v>
      </c>
      <c r="D318" s="113"/>
      <c r="E318" s="93">
        <v>125</v>
      </c>
      <c r="F318" s="93"/>
      <c r="G318" s="93">
        <f t="shared" si="4"/>
        <v>125</v>
      </c>
    </row>
    <row r="319" spans="1:7" ht="37.5">
      <c r="A319" s="114" t="s">
        <v>762</v>
      </c>
      <c r="B319" s="115" t="s">
        <v>115</v>
      </c>
      <c r="C319" s="115" t="s">
        <v>474</v>
      </c>
      <c r="D319" s="115" t="s">
        <v>92</v>
      </c>
      <c r="E319" s="116">
        <v>125</v>
      </c>
      <c r="F319" s="116"/>
      <c r="G319" s="93">
        <f t="shared" si="4"/>
        <v>125</v>
      </c>
    </row>
    <row r="320" spans="1:7" ht="18.75">
      <c r="A320" s="112" t="s">
        <v>813</v>
      </c>
      <c r="B320" s="113" t="s">
        <v>115</v>
      </c>
      <c r="C320" s="113" t="s">
        <v>812</v>
      </c>
      <c r="D320" s="113"/>
      <c r="E320" s="93">
        <v>298</v>
      </c>
      <c r="F320" s="93"/>
      <c r="G320" s="93">
        <f t="shared" si="4"/>
        <v>298</v>
      </c>
    </row>
    <row r="321" spans="1:7" ht="37.5">
      <c r="A321" s="114" t="s">
        <v>759</v>
      </c>
      <c r="B321" s="115" t="s">
        <v>115</v>
      </c>
      <c r="C321" s="115" t="s">
        <v>812</v>
      </c>
      <c r="D321" s="115" t="s">
        <v>70</v>
      </c>
      <c r="E321" s="116">
        <v>86</v>
      </c>
      <c r="F321" s="116"/>
      <c r="G321" s="93">
        <f t="shared" si="4"/>
        <v>86</v>
      </c>
    </row>
    <row r="322" spans="1:7" ht="18.75">
      <c r="A322" s="114" t="s">
        <v>763</v>
      </c>
      <c r="B322" s="115" t="s">
        <v>115</v>
      </c>
      <c r="C322" s="115" t="s">
        <v>812</v>
      </c>
      <c r="D322" s="115" t="s">
        <v>80</v>
      </c>
      <c r="E322" s="116">
        <v>212</v>
      </c>
      <c r="F322" s="116"/>
      <c r="G322" s="93">
        <f t="shared" si="4"/>
        <v>212</v>
      </c>
    </row>
    <row r="323" spans="1:7" ht="37.5">
      <c r="A323" s="112" t="s">
        <v>133</v>
      </c>
      <c r="B323" s="113" t="s">
        <v>115</v>
      </c>
      <c r="C323" s="113" t="s">
        <v>536</v>
      </c>
      <c r="D323" s="113"/>
      <c r="E323" s="93">
        <v>1200</v>
      </c>
      <c r="F323" s="93"/>
      <c r="G323" s="93">
        <f t="shared" si="4"/>
        <v>1200</v>
      </c>
    </row>
    <row r="324" spans="1:7" ht="37.5">
      <c r="A324" s="112" t="s">
        <v>134</v>
      </c>
      <c r="B324" s="113" t="s">
        <v>115</v>
      </c>
      <c r="C324" s="113" t="s">
        <v>475</v>
      </c>
      <c r="D324" s="113"/>
      <c r="E324" s="93">
        <v>554.7</v>
      </c>
      <c r="F324" s="93"/>
      <c r="G324" s="93">
        <f t="shared" si="4"/>
        <v>554.7</v>
      </c>
    </row>
    <row r="325" spans="1:7" ht="37.5">
      <c r="A325" s="114" t="s">
        <v>759</v>
      </c>
      <c r="B325" s="115" t="s">
        <v>115</v>
      </c>
      <c r="C325" s="115" t="s">
        <v>475</v>
      </c>
      <c r="D325" s="115" t="s">
        <v>70</v>
      </c>
      <c r="E325" s="116">
        <v>554.7</v>
      </c>
      <c r="F325" s="116"/>
      <c r="G325" s="93">
        <f t="shared" si="4"/>
        <v>554.7</v>
      </c>
    </row>
    <row r="326" spans="1:7" ht="37.5">
      <c r="A326" s="112" t="s">
        <v>135</v>
      </c>
      <c r="B326" s="113" t="s">
        <v>115</v>
      </c>
      <c r="C326" s="113" t="s">
        <v>476</v>
      </c>
      <c r="D326" s="113"/>
      <c r="E326" s="93">
        <v>645.3</v>
      </c>
      <c r="F326" s="93"/>
      <c r="G326" s="93">
        <f t="shared" si="4"/>
        <v>645.3</v>
      </c>
    </row>
    <row r="327" spans="1:7" ht="37.5">
      <c r="A327" s="114" t="s">
        <v>759</v>
      </c>
      <c r="B327" s="115" t="s">
        <v>115</v>
      </c>
      <c r="C327" s="115" t="s">
        <v>476</v>
      </c>
      <c r="D327" s="115" t="s">
        <v>70</v>
      </c>
      <c r="E327" s="116">
        <v>645.3</v>
      </c>
      <c r="F327" s="116"/>
      <c r="G327" s="93">
        <f t="shared" si="4"/>
        <v>645.3</v>
      </c>
    </row>
    <row r="328" spans="1:7" ht="37.5">
      <c r="A328" s="112" t="s">
        <v>537</v>
      </c>
      <c r="B328" s="113" t="s">
        <v>115</v>
      </c>
      <c r="C328" s="113" t="s">
        <v>538</v>
      </c>
      <c r="D328" s="113"/>
      <c r="E328" s="93">
        <v>57.6</v>
      </c>
      <c r="F328" s="93"/>
      <c r="G328" s="93">
        <f t="shared" si="4"/>
        <v>57.6</v>
      </c>
    </row>
    <row r="329" spans="1:7" ht="37.5">
      <c r="A329" s="112" t="s">
        <v>136</v>
      </c>
      <c r="B329" s="113" t="s">
        <v>115</v>
      </c>
      <c r="C329" s="113" t="s">
        <v>477</v>
      </c>
      <c r="D329" s="113"/>
      <c r="E329" s="93">
        <v>36.5</v>
      </c>
      <c r="F329" s="93"/>
      <c r="G329" s="93">
        <f t="shared" si="4"/>
        <v>36.5</v>
      </c>
    </row>
    <row r="330" spans="1:7" ht="37.5">
      <c r="A330" s="114" t="s">
        <v>759</v>
      </c>
      <c r="B330" s="115" t="s">
        <v>115</v>
      </c>
      <c r="C330" s="115" t="s">
        <v>477</v>
      </c>
      <c r="D330" s="115" t="s">
        <v>70</v>
      </c>
      <c r="E330" s="116">
        <v>36.5</v>
      </c>
      <c r="F330" s="116"/>
      <c r="G330" s="93">
        <f t="shared" si="4"/>
        <v>36.5</v>
      </c>
    </row>
    <row r="331" spans="1:7" ht="37.5">
      <c r="A331" s="112" t="s">
        <v>137</v>
      </c>
      <c r="B331" s="113" t="s">
        <v>115</v>
      </c>
      <c r="C331" s="113" t="s">
        <v>478</v>
      </c>
      <c r="D331" s="113"/>
      <c r="E331" s="93">
        <v>21.1</v>
      </c>
      <c r="F331" s="93"/>
      <c r="G331" s="93">
        <f t="shared" si="4"/>
        <v>21.1</v>
      </c>
    </row>
    <row r="332" spans="1:7" ht="37.5">
      <c r="A332" s="114" t="s">
        <v>759</v>
      </c>
      <c r="B332" s="115" t="s">
        <v>115</v>
      </c>
      <c r="C332" s="115" t="s">
        <v>478</v>
      </c>
      <c r="D332" s="115" t="s">
        <v>70</v>
      </c>
      <c r="E332" s="116">
        <v>21.1</v>
      </c>
      <c r="F332" s="116"/>
      <c r="G332" s="93">
        <f t="shared" si="4"/>
        <v>21.1</v>
      </c>
    </row>
    <row r="333" spans="1:7" ht="37.5">
      <c r="A333" s="112" t="s">
        <v>539</v>
      </c>
      <c r="B333" s="113" t="s">
        <v>115</v>
      </c>
      <c r="C333" s="113" t="s">
        <v>540</v>
      </c>
      <c r="D333" s="113"/>
      <c r="E333" s="93">
        <v>18075.886</v>
      </c>
      <c r="F333" s="93"/>
      <c r="G333" s="93">
        <f t="shared" si="4"/>
        <v>18075.886</v>
      </c>
    </row>
    <row r="334" spans="1:7" ht="37.5">
      <c r="A334" s="112" t="s">
        <v>479</v>
      </c>
      <c r="B334" s="113" t="s">
        <v>115</v>
      </c>
      <c r="C334" s="113" t="s">
        <v>480</v>
      </c>
      <c r="D334" s="113"/>
      <c r="E334" s="93">
        <v>18075.886</v>
      </c>
      <c r="F334" s="93"/>
      <c r="G334" s="93">
        <f t="shared" si="4"/>
        <v>18075.886</v>
      </c>
    </row>
    <row r="335" spans="1:7" ht="93.75">
      <c r="A335" s="114" t="s">
        <v>758</v>
      </c>
      <c r="B335" s="115" t="s">
        <v>115</v>
      </c>
      <c r="C335" s="115" t="s">
        <v>480</v>
      </c>
      <c r="D335" s="115" t="s">
        <v>69</v>
      </c>
      <c r="E335" s="116">
        <v>14069.686</v>
      </c>
      <c r="F335" s="116"/>
      <c r="G335" s="93">
        <f t="shared" si="4"/>
        <v>14069.686</v>
      </c>
    </row>
    <row r="336" spans="1:7" ht="37.5">
      <c r="A336" s="114" t="s">
        <v>759</v>
      </c>
      <c r="B336" s="115" t="s">
        <v>115</v>
      </c>
      <c r="C336" s="115" t="s">
        <v>480</v>
      </c>
      <c r="D336" s="115" t="s">
        <v>70</v>
      </c>
      <c r="E336" s="116">
        <v>3965.6</v>
      </c>
      <c r="F336" s="116"/>
      <c r="G336" s="93">
        <f t="shared" si="4"/>
        <v>3965.6</v>
      </c>
    </row>
    <row r="337" spans="1:7" ht="18.75">
      <c r="A337" s="114" t="s">
        <v>760</v>
      </c>
      <c r="B337" s="115" t="s">
        <v>115</v>
      </c>
      <c r="C337" s="115" t="s">
        <v>480</v>
      </c>
      <c r="D337" s="115" t="s">
        <v>73</v>
      </c>
      <c r="E337" s="116">
        <v>40.6</v>
      </c>
      <c r="F337" s="116"/>
      <c r="G337" s="93">
        <f t="shared" si="4"/>
        <v>40.6</v>
      </c>
    </row>
    <row r="338" spans="1:7" ht="56.25">
      <c r="A338" s="112" t="s">
        <v>82</v>
      </c>
      <c r="B338" s="113" t="s">
        <v>115</v>
      </c>
      <c r="C338" s="113" t="s">
        <v>567</v>
      </c>
      <c r="D338" s="113"/>
      <c r="E338" s="93">
        <v>4258</v>
      </c>
      <c r="F338" s="93">
        <f>F339+F343</f>
        <v>151.6</v>
      </c>
      <c r="G338" s="93">
        <f t="shared" si="4"/>
        <v>4409.6</v>
      </c>
    </row>
    <row r="339" spans="1:7" ht="18.75">
      <c r="A339" s="112" t="s">
        <v>109</v>
      </c>
      <c r="B339" s="113" t="s">
        <v>115</v>
      </c>
      <c r="C339" s="113" t="s">
        <v>568</v>
      </c>
      <c r="D339" s="113"/>
      <c r="E339" s="93">
        <v>4258</v>
      </c>
      <c r="F339" s="93"/>
      <c r="G339" s="93">
        <f t="shared" si="4"/>
        <v>4258</v>
      </c>
    </row>
    <row r="340" spans="1:7" ht="93.75">
      <c r="A340" s="112" t="s">
        <v>481</v>
      </c>
      <c r="B340" s="113" t="s">
        <v>115</v>
      </c>
      <c r="C340" s="113" t="s">
        <v>834</v>
      </c>
      <c r="D340" s="113"/>
      <c r="E340" s="93">
        <v>4258</v>
      </c>
      <c r="F340" s="93"/>
      <c r="G340" s="93">
        <f t="shared" si="4"/>
        <v>4258</v>
      </c>
    </row>
    <row r="341" spans="1:7" ht="93.75">
      <c r="A341" s="112" t="s">
        <v>481</v>
      </c>
      <c r="B341" s="113" t="s">
        <v>115</v>
      </c>
      <c r="C341" s="113" t="s">
        <v>482</v>
      </c>
      <c r="D341" s="113"/>
      <c r="E341" s="93">
        <v>4258</v>
      </c>
      <c r="F341" s="93"/>
      <c r="G341" s="93">
        <f t="shared" si="4"/>
        <v>4258</v>
      </c>
    </row>
    <row r="342" spans="1:7" ht="18.75">
      <c r="A342" s="114" t="s">
        <v>763</v>
      </c>
      <c r="B342" s="115" t="s">
        <v>115</v>
      </c>
      <c r="C342" s="115" t="s">
        <v>482</v>
      </c>
      <c r="D342" s="115" t="s">
        <v>80</v>
      </c>
      <c r="E342" s="116">
        <v>4258</v>
      </c>
      <c r="F342" s="116"/>
      <c r="G342" s="93">
        <f t="shared" si="4"/>
        <v>4258</v>
      </c>
    </row>
    <row r="343" spans="1:7" ht="18.75">
      <c r="A343" s="120" t="s">
        <v>177</v>
      </c>
      <c r="B343" s="115" t="s">
        <v>115</v>
      </c>
      <c r="C343" s="115" t="s">
        <v>498</v>
      </c>
      <c r="D343" s="115"/>
      <c r="E343" s="116">
        <f>E344</f>
        <v>0</v>
      </c>
      <c r="F343" s="116">
        <f>F344</f>
        <v>151.6</v>
      </c>
      <c r="G343" s="93">
        <f>E343+F343</f>
        <v>151.6</v>
      </c>
    </row>
    <row r="344" spans="1:7" ht="37.5">
      <c r="A344" s="120" t="s">
        <v>302</v>
      </c>
      <c r="B344" s="115" t="s">
        <v>115</v>
      </c>
      <c r="C344" s="115" t="s">
        <v>498</v>
      </c>
      <c r="D344" s="115"/>
      <c r="E344" s="116">
        <f>E345</f>
        <v>0</v>
      </c>
      <c r="F344" s="116">
        <f>F345</f>
        <v>151.6</v>
      </c>
      <c r="G344" s="93">
        <f>E344+F344</f>
        <v>151.6</v>
      </c>
    </row>
    <row r="345" spans="1:7" ht="37.5">
      <c r="A345" s="114" t="s">
        <v>762</v>
      </c>
      <c r="B345" s="115" t="s">
        <v>115</v>
      </c>
      <c r="C345" s="115" t="s">
        <v>498</v>
      </c>
      <c r="D345" s="115" t="s">
        <v>92</v>
      </c>
      <c r="E345" s="116"/>
      <c r="F345" s="137">
        <v>151.6</v>
      </c>
      <c r="G345" s="93">
        <f>E345+F345</f>
        <v>151.6</v>
      </c>
    </row>
    <row r="346" spans="1:7" ht="18.75">
      <c r="A346" s="112" t="s">
        <v>814</v>
      </c>
      <c r="B346" s="113" t="s">
        <v>115</v>
      </c>
      <c r="C346" s="113" t="s">
        <v>815</v>
      </c>
      <c r="D346" s="113"/>
      <c r="E346" s="93">
        <v>28.1</v>
      </c>
      <c r="F346" s="93"/>
      <c r="G346" s="93">
        <f aca="true" t="shared" si="5" ref="G346:G409">E346+F346</f>
        <v>28.1</v>
      </c>
    </row>
    <row r="347" spans="1:7" ht="18.75">
      <c r="A347" s="112" t="s">
        <v>88</v>
      </c>
      <c r="B347" s="113" t="s">
        <v>115</v>
      </c>
      <c r="C347" s="113" t="s">
        <v>578</v>
      </c>
      <c r="D347" s="113"/>
      <c r="E347" s="93">
        <v>28.1</v>
      </c>
      <c r="F347" s="93"/>
      <c r="G347" s="93">
        <f t="shared" si="5"/>
        <v>28.1</v>
      </c>
    </row>
    <row r="348" spans="1:7" ht="225">
      <c r="A348" s="92" t="s">
        <v>586</v>
      </c>
      <c r="B348" s="113" t="s">
        <v>115</v>
      </c>
      <c r="C348" s="113" t="s">
        <v>483</v>
      </c>
      <c r="D348" s="113"/>
      <c r="E348" s="93">
        <v>28.1</v>
      </c>
      <c r="F348" s="93"/>
      <c r="G348" s="93">
        <f t="shared" si="5"/>
        <v>28.1</v>
      </c>
    </row>
    <row r="349" spans="1:7" ht="93.75">
      <c r="A349" s="114" t="s">
        <v>758</v>
      </c>
      <c r="B349" s="115" t="s">
        <v>115</v>
      </c>
      <c r="C349" s="115" t="s">
        <v>483</v>
      </c>
      <c r="D349" s="115" t="s">
        <v>69</v>
      </c>
      <c r="E349" s="116">
        <v>27.2</v>
      </c>
      <c r="F349" s="116"/>
      <c r="G349" s="93">
        <f t="shared" si="5"/>
        <v>27.2</v>
      </c>
    </row>
    <row r="350" spans="1:7" ht="37.5">
      <c r="A350" s="114" t="s">
        <v>759</v>
      </c>
      <c r="B350" s="115" t="s">
        <v>115</v>
      </c>
      <c r="C350" s="115" t="s">
        <v>483</v>
      </c>
      <c r="D350" s="115" t="s">
        <v>70</v>
      </c>
      <c r="E350" s="116">
        <v>0.9</v>
      </c>
      <c r="F350" s="116"/>
      <c r="G350" s="93">
        <f t="shared" si="5"/>
        <v>0.9</v>
      </c>
    </row>
    <row r="351" spans="1:7" ht="56.25">
      <c r="A351" s="109" t="s">
        <v>484</v>
      </c>
      <c r="B351" s="110" t="s">
        <v>138</v>
      </c>
      <c r="C351" s="110"/>
      <c r="D351" s="110"/>
      <c r="E351" s="111">
        <v>63011.425</v>
      </c>
      <c r="F351" s="111">
        <f>F352+F359+F367+F376+F380+F391+F397</f>
        <v>-151.6</v>
      </c>
      <c r="G351" s="119">
        <f>E351+F351</f>
        <v>62859.825000000004</v>
      </c>
    </row>
    <row r="352" spans="1:7" ht="40.5" customHeight="1">
      <c r="A352" s="112" t="s">
        <v>511</v>
      </c>
      <c r="B352" s="113" t="s">
        <v>138</v>
      </c>
      <c r="C352" s="113" t="s">
        <v>512</v>
      </c>
      <c r="D352" s="113"/>
      <c r="E352" s="93">
        <v>66.8</v>
      </c>
      <c r="F352" s="93">
        <f>F353+F356</f>
        <v>-33.4</v>
      </c>
      <c r="G352" s="93">
        <f t="shared" si="5"/>
        <v>33.4</v>
      </c>
    </row>
    <row r="353" spans="1:9" ht="56.25">
      <c r="A353" s="112" t="s">
        <v>515</v>
      </c>
      <c r="B353" s="113" t="s">
        <v>138</v>
      </c>
      <c r="C353" s="113" t="s">
        <v>516</v>
      </c>
      <c r="D353" s="113"/>
      <c r="E353" s="93">
        <v>33.4</v>
      </c>
      <c r="F353" s="93">
        <f>F354</f>
        <v>-33.4</v>
      </c>
      <c r="G353" s="93">
        <f t="shared" si="5"/>
        <v>0</v>
      </c>
      <c r="I353" s="106">
        <f>G355+G358+G362+G364+G366+G370+G372+G375+G379+G384+G386+G394+G396+G400+G402+G408</f>
        <v>52354.16500000001</v>
      </c>
    </row>
    <row r="354" spans="1:9" ht="18.75">
      <c r="A354" s="112" t="s">
        <v>769</v>
      </c>
      <c r="B354" s="113" t="s">
        <v>138</v>
      </c>
      <c r="C354" s="113" t="s">
        <v>770</v>
      </c>
      <c r="D354" s="113"/>
      <c r="E354" s="93">
        <v>33.4</v>
      </c>
      <c r="F354" s="93">
        <v>-33.4</v>
      </c>
      <c r="G354" s="93">
        <f t="shared" si="5"/>
        <v>0</v>
      </c>
      <c r="I354" s="106"/>
    </row>
    <row r="355" spans="1:7" ht="18.75">
      <c r="A355" s="114" t="s">
        <v>764</v>
      </c>
      <c r="B355" s="115" t="s">
        <v>138</v>
      </c>
      <c r="C355" s="115" t="s">
        <v>770</v>
      </c>
      <c r="D355" s="115" t="s">
        <v>139</v>
      </c>
      <c r="E355" s="116">
        <v>33.4</v>
      </c>
      <c r="F355" s="116">
        <v>-33.4</v>
      </c>
      <c r="G355" s="93">
        <f t="shared" si="5"/>
        <v>0</v>
      </c>
    </row>
    <row r="356" spans="1:7" ht="37.5">
      <c r="A356" s="112" t="s">
        <v>521</v>
      </c>
      <c r="B356" s="113" t="s">
        <v>138</v>
      </c>
      <c r="C356" s="113" t="s">
        <v>522</v>
      </c>
      <c r="D356" s="113"/>
      <c r="E356" s="93">
        <v>33.4</v>
      </c>
      <c r="F356" s="93"/>
      <c r="G356" s="93">
        <f t="shared" si="5"/>
        <v>33.4</v>
      </c>
    </row>
    <row r="357" spans="1:7" ht="37.5">
      <c r="A357" s="112" t="s">
        <v>485</v>
      </c>
      <c r="B357" s="113" t="s">
        <v>138</v>
      </c>
      <c r="C357" s="113" t="s">
        <v>486</v>
      </c>
      <c r="D357" s="113"/>
      <c r="E357" s="93">
        <v>33.4</v>
      </c>
      <c r="F357" s="93"/>
      <c r="G357" s="93">
        <f t="shared" si="5"/>
        <v>33.4</v>
      </c>
    </row>
    <row r="358" spans="1:7" ht="18.75">
      <c r="A358" s="114" t="s">
        <v>764</v>
      </c>
      <c r="B358" s="115" t="s">
        <v>138</v>
      </c>
      <c r="C358" s="115" t="s">
        <v>486</v>
      </c>
      <c r="D358" s="115" t="s">
        <v>139</v>
      </c>
      <c r="E358" s="116">
        <v>33.4</v>
      </c>
      <c r="F358" s="116"/>
      <c r="G358" s="93">
        <f t="shared" si="5"/>
        <v>33.4</v>
      </c>
    </row>
    <row r="359" spans="1:7" ht="37.5">
      <c r="A359" s="112" t="s">
        <v>111</v>
      </c>
      <c r="B359" s="113" t="s">
        <v>138</v>
      </c>
      <c r="C359" s="113" t="s">
        <v>523</v>
      </c>
      <c r="D359" s="113"/>
      <c r="E359" s="93">
        <v>9686.225</v>
      </c>
      <c r="F359" s="93">
        <f>F360</f>
        <v>0</v>
      </c>
      <c r="G359" s="93">
        <f t="shared" si="5"/>
        <v>9686.225</v>
      </c>
    </row>
    <row r="360" spans="1:7" ht="56.25">
      <c r="A360" s="112" t="s">
        <v>524</v>
      </c>
      <c r="B360" s="113" t="s">
        <v>138</v>
      </c>
      <c r="C360" s="113" t="s">
        <v>525</v>
      </c>
      <c r="D360" s="113"/>
      <c r="E360" s="93">
        <v>9686.225</v>
      </c>
      <c r="F360" s="93">
        <f>F363</f>
        <v>0</v>
      </c>
      <c r="G360" s="93">
        <f t="shared" si="5"/>
        <v>9686.225</v>
      </c>
    </row>
    <row r="361" spans="1:7" ht="37.5">
      <c r="A361" s="112" t="s">
        <v>369</v>
      </c>
      <c r="B361" s="113" t="s">
        <v>138</v>
      </c>
      <c r="C361" s="113" t="s">
        <v>370</v>
      </c>
      <c r="D361" s="113"/>
      <c r="E361" s="93">
        <v>6186.225</v>
      </c>
      <c r="F361" s="93"/>
      <c r="G361" s="93">
        <f t="shared" si="5"/>
        <v>6186.225</v>
      </c>
    </row>
    <row r="362" spans="1:7" ht="18.75">
      <c r="A362" s="114" t="s">
        <v>764</v>
      </c>
      <c r="B362" s="115" t="s">
        <v>138</v>
      </c>
      <c r="C362" s="115" t="s">
        <v>370</v>
      </c>
      <c r="D362" s="115" t="s">
        <v>139</v>
      </c>
      <c r="E362" s="116">
        <v>44.3</v>
      </c>
      <c r="F362" s="116"/>
      <c r="G362" s="93">
        <f t="shared" si="5"/>
        <v>44.3</v>
      </c>
    </row>
    <row r="363" spans="1:7" ht="37.5">
      <c r="A363" s="112" t="s">
        <v>371</v>
      </c>
      <c r="B363" s="113" t="s">
        <v>138</v>
      </c>
      <c r="C363" s="113" t="s">
        <v>372</v>
      </c>
      <c r="D363" s="113"/>
      <c r="E363" s="93">
        <v>6141.925</v>
      </c>
      <c r="F363" s="93">
        <f>F364</f>
        <v>0</v>
      </c>
      <c r="G363" s="93">
        <f t="shared" si="5"/>
        <v>6141.925</v>
      </c>
    </row>
    <row r="364" spans="1:7" ht="18.75">
      <c r="A364" s="114" t="s">
        <v>764</v>
      </c>
      <c r="B364" s="115" t="s">
        <v>138</v>
      </c>
      <c r="C364" s="115" t="s">
        <v>372</v>
      </c>
      <c r="D364" s="115" t="s">
        <v>139</v>
      </c>
      <c r="E364" s="116">
        <v>6141.925</v>
      </c>
      <c r="F364" s="116"/>
      <c r="G364" s="93">
        <f t="shared" si="5"/>
        <v>6141.925</v>
      </c>
    </row>
    <row r="365" spans="1:7" ht="75">
      <c r="A365" s="112" t="s">
        <v>487</v>
      </c>
      <c r="B365" s="113" t="s">
        <v>138</v>
      </c>
      <c r="C365" s="113" t="s">
        <v>488</v>
      </c>
      <c r="D365" s="113"/>
      <c r="E365" s="93">
        <v>3500</v>
      </c>
      <c r="F365" s="93"/>
      <c r="G365" s="93">
        <f t="shared" si="5"/>
        <v>3500</v>
      </c>
    </row>
    <row r="366" spans="1:7" ht="18.75">
      <c r="A366" s="114" t="s">
        <v>764</v>
      </c>
      <c r="B366" s="115" t="s">
        <v>138</v>
      </c>
      <c r="C366" s="115" t="s">
        <v>488</v>
      </c>
      <c r="D366" s="115" t="s">
        <v>139</v>
      </c>
      <c r="E366" s="116">
        <v>3500</v>
      </c>
      <c r="F366" s="116"/>
      <c r="G366" s="93">
        <f t="shared" si="5"/>
        <v>3500</v>
      </c>
    </row>
    <row r="367" spans="1:7" ht="56.25">
      <c r="A367" s="112" t="s">
        <v>74</v>
      </c>
      <c r="B367" s="113" t="s">
        <v>138</v>
      </c>
      <c r="C367" s="113" t="s">
        <v>526</v>
      </c>
      <c r="D367" s="113"/>
      <c r="E367" s="93">
        <v>1355.008</v>
      </c>
      <c r="F367" s="93">
        <f>F368</f>
        <v>33.4</v>
      </c>
      <c r="G367" s="93">
        <f t="shared" si="5"/>
        <v>1388.4080000000001</v>
      </c>
    </row>
    <row r="368" spans="1:7" ht="37.5">
      <c r="A368" s="112" t="s">
        <v>75</v>
      </c>
      <c r="B368" s="113" t="s">
        <v>138</v>
      </c>
      <c r="C368" s="113" t="s">
        <v>529</v>
      </c>
      <c r="D368" s="113"/>
      <c r="E368" s="93">
        <v>890.008</v>
      </c>
      <c r="F368" s="93">
        <f>F369+F371</f>
        <v>33.4</v>
      </c>
      <c r="G368" s="93">
        <f t="shared" si="5"/>
        <v>923.408</v>
      </c>
    </row>
    <row r="369" spans="1:7" ht="18.75">
      <c r="A369" s="112" t="s">
        <v>489</v>
      </c>
      <c r="B369" s="113" t="s">
        <v>138</v>
      </c>
      <c r="C369" s="113" t="s">
        <v>490</v>
      </c>
      <c r="D369" s="113"/>
      <c r="E369" s="93">
        <v>856.608</v>
      </c>
      <c r="F369" s="93"/>
      <c r="G369" s="93">
        <f t="shared" si="5"/>
        <v>856.608</v>
      </c>
    </row>
    <row r="370" spans="1:7" ht="18.75">
      <c r="A370" s="114" t="s">
        <v>764</v>
      </c>
      <c r="B370" s="115" t="s">
        <v>138</v>
      </c>
      <c r="C370" s="115" t="s">
        <v>490</v>
      </c>
      <c r="D370" s="115" t="s">
        <v>139</v>
      </c>
      <c r="E370" s="116">
        <v>856.608</v>
      </c>
      <c r="F370" s="116"/>
      <c r="G370" s="93">
        <f t="shared" si="5"/>
        <v>856.608</v>
      </c>
    </row>
    <row r="371" spans="1:7" ht="18.75">
      <c r="A371" s="112" t="s">
        <v>141</v>
      </c>
      <c r="B371" s="113" t="s">
        <v>138</v>
      </c>
      <c r="C371" s="113" t="s">
        <v>491</v>
      </c>
      <c r="D371" s="113"/>
      <c r="E371" s="93">
        <v>33.4</v>
      </c>
      <c r="F371" s="93">
        <f>F372</f>
        <v>33.4</v>
      </c>
      <c r="G371" s="93">
        <f t="shared" si="5"/>
        <v>66.8</v>
      </c>
    </row>
    <row r="372" spans="1:7" ht="18.75">
      <c r="A372" s="114" t="s">
        <v>764</v>
      </c>
      <c r="B372" s="115" t="s">
        <v>138</v>
      </c>
      <c r="C372" s="115" t="s">
        <v>491</v>
      </c>
      <c r="D372" s="115" t="s">
        <v>139</v>
      </c>
      <c r="E372" s="116">
        <v>33.4</v>
      </c>
      <c r="F372" s="137">
        <v>33.4</v>
      </c>
      <c r="G372" s="93">
        <f t="shared" si="5"/>
        <v>66.8</v>
      </c>
    </row>
    <row r="373" spans="1:7" ht="18.75">
      <c r="A373" s="112" t="s">
        <v>530</v>
      </c>
      <c r="B373" s="113" t="s">
        <v>138</v>
      </c>
      <c r="C373" s="113" t="s">
        <v>531</v>
      </c>
      <c r="D373" s="113"/>
      <c r="E373" s="93">
        <v>465</v>
      </c>
      <c r="F373" s="93"/>
      <c r="G373" s="93">
        <f t="shared" si="5"/>
        <v>465</v>
      </c>
    </row>
    <row r="374" spans="1:7" ht="37.5">
      <c r="A374" s="112" t="s">
        <v>492</v>
      </c>
      <c r="B374" s="113" t="s">
        <v>138</v>
      </c>
      <c r="C374" s="113" t="s">
        <v>493</v>
      </c>
      <c r="D374" s="113"/>
      <c r="E374" s="93">
        <v>465</v>
      </c>
      <c r="F374" s="93"/>
      <c r="G374" s="93">
        <f t="shared" si="5"/>
        <v>465</v>
      </c>
    </row>
    <row r="375" spans="1:7" ht="18.75">
      <c r="A375" s="114" t="s">
        <v>764</v>
      </c>
      <c r="B375" s="115" t="s">
        <v>138</v>
      </c>
      <c r="C375" s="115" t="s">
        <v>493</v>
      </c>
      <c r="D375" s="115" t="s">
        <v>139</v>
      </c>
      <c r="E375" s="116">
        <v>465</v>
      </c>
      <c r="F375" s="116"/>
      <c r="G375" s="93">
        <f t="shared" si="5"/>
        <v>465</v>
      </c>
    </row>
    <row r="376" spans="1:7" ht="56.25">
      <c r="A376" s="112" t="s">
        <v>549</v>
      </c>
      <c r="B376" s="113" t="s">
        <v>138</v>
      </c>
      <c r="C376" s="113" t="s">
        <v>550</v>
      </c>
      <c r="D376" s="113"/>
      <c r="E376" s="93">
        <v>33.4</v>
      </c>
      <c r="F376" s="93"/>
      <c r="G376" s="93">
        <f t="shared" si="5"/>
        <v>33.4</v>
      </c>
    </row>
    <row r="377" spans="1:7" ht="37.5">
      <c r="A377" s="112" t="s">
        <v>808</v>
      </c>
      <c r="B377" s="113" t="s">
        <v>138</v>
      </c>
      <c r="C377" s="113" t="s">
        <v>775</v>
      </c>
      <c r="D377" s="113"/>
      <c r="E377" s="93">
        <v>33.4</v>
      </c>
      <c r="F377" s="93"/>
      <c r="G377" s="93">
        <f t="shared" si="5"/>
        <v>33.4</v>
      </c>
    </row>
    <row r="378" spans="1:7" ht="37.5">
      <c r="A378" s="112" t="s">
        <v>776</v>
      </c>
      <c r="B378" s="113" t="s">
        <v>138</v>
      </c>
      <c r="C378" s="113" t="s">
        <v>777</v>
      </c>
      <c r="D378" s="113"/>
      <c r="E378" s="93">
        <v>33.4</v>
      </c>
      <c r="F378" s="93"/>
      <c r="G378" s="93">
        <f t="shared" si="5"/>
        <v>33.4</v>
      </c>
    </row>
    <row r="379" spans="1:7" ht="18.75">
      <c r="A379" s="114" t="s">
        <v>764</v>
      </c>
      <c r="B379" s="115" t="s">
        <v>138</v>
      </c>
      <c r="C379" s="115" t="s">
        <v>777</v>
      </c>
      <c r="D379" s="115" t="s">
        <v>139</v>
      </c>
      <c r="E379" s="116">
        <v>33.4</v>
      </c>
      <c r="F379" s="116"/>
      <c r="G379" s="93">
        <f t="shared" si="5"/>
        <v>33.4</v>
      </c>
    </row>
    <row r="380" spans="1:7" ht="56.25">
      <c r="A380" s="112" t="s">
        <v>553</v>
      </c>
      <c r="B380" s="113" t="s">
        <v>138</v>
      </c>
      <c r="C380" s="113" t="s">
        <v>554</v>
      </c>
      <c r="D380" s="113"/>
      <c r="E380" s="93">
        <v>48998.22</v>
      </c>
      <c r="F380" s="93"/>
      <c r="G380" s="93">
        <f t="shared" si="5"/>
        <v>48998.22</v>
      </c>
    </row>
    <row r="381" spans="1:7" ht="37.5">
      <c r="A381" s="112" t="s">
        <v>563</v>
      </c>
      <c r="B381" s="113" t="s">
        <v>138</v>
      </c>
      <c r="C381" s="113" t="s">
        <v>564</v>
      </c>
      <c r="D381" s="113"/>
      <c r="E381" s="93">
        <v>48998.22</v>
      </c>
      <c r="F381" s="93"/>
      <c r="G381" s="93">
        <f t="shared" si="5"/>
        <v>48998.22</v>
      </c>
    </row>
    <row r="382" spans="1:7" ht="56.25">
      <c r="A382" s="112" t="s">
        <v>143</v>
      </c>
      <c r="B382" s="113" t="s">
        <v>138</v>
      </c>
      <c r="C382" s="113" t="s">
        <v>835</v>
      </c>
      <c r="D382" s="113"/>
      <c r="E382" s="93">
        <v>653.2</v>
      </c>
      <c r="F382" s="93"/>
      <c r="G382" s="93">
        <f t="shared" si="5"/>
        <v>653.2</v>
      </c>
    </row>
    <row r="383" spans="1:7" ht="56.25">
      <c r="A383" s="112" t="s">
        <v>143</v>
      </c>
      <c r="B383" s="113" t="s">
        <v>138</v>
      </c>
      <c r="C383" s="113" t="s">
        <v>494</v>
      </c>
      <c r="D383" s="113"/>
      <c r="E383" s="93">
        <v>653.2</v>
      </c>
      <c r="F383" s="93"/>
      <c r="G383" s="93">
        <f t="shared" si="5"/>
        <v>653.2</v>
      </c>
    </row>
    <row r="384" spans="1:7" ht="18.75">
      <c r="A384" s="114" t="s">
        <v>764</v>
      </c>
      <c r="B384" s="115" t="s">
        <v>138</v>
      </c>
      <c r="C384" s="115" t="s">
        <v>494</v>
      </c>
      <c r="D384" s="115" t="s">
        <v>139</v>
      </c>
      <c r="E384" s="116">
        <v>653.2</v>
      </c>
      <c r="F384" s="116"/>
      <c r="G384" s="93">
        <f t="shared" si="5"/>
        <v>653.2</v>
      </c>
    </row>
    <row r="385" spans="1:7" ht="18.75">
      <c r="A385" s="112" t="s">
        <v>142</v>
      </c>
      <c r="B385" s="113" t="s">
        <v>138</v>
      </c>
      <c r="C385" s="113" t="s">
        <v>495</v>
      </c>
      <c r="D385" s="113"/>
      <c r="E385" s="93">
        <v>37858.36</v>
      </c>
      <c r="F385" s="93"/>
      <c r="G385" s="93">
        <f t="shared" si="5"/>
        <v>37858.36</v>
      </c>
    </row>
    <row r="386" spans="1:7" ht="18.75">
      <c r="A386" s="114" t="s">
        <v>764</v>
      </c>
      <c r="B386" s="115" t="s">
        <v>138</v>
      </c>
      <c r="C386" s="115" t="s">
        <v>495</v>
      </c>
      <c r="D386" s="115" t="s">
        <v>139</v>
      </c>
      <c r="E386" s="116">
        <v>37858.36</v>
      </c>
      <c r="F386" s="116"/>
      <c r="G386" s="93">
        <f t="shared" si="5"/>
        <v>37858.36</v>
      </c>
    </row>
    <row r="387" spans="1:7" ht="18.75">
      <c r="A387" s="112" t="s">
        <v>496</v>
      </c>
      <c r="B387" s="113" t="s">
        <v>138</v>
      </c>
      <c r="C387" s="113" t="s">
        <v>497</v>
      </c>
      <c r="D387" s="113"/>
      <c r="E387" s="93">
        <v>10486.66</v>
      </c>
      <c r="F387" s="93"/>
      <c r="G387" s="93">
        <f t="shared" si="5"/>
        <v>10486.66</v>
      </c>
    </row>
    <row r="388" spans="1:7" ht="93.75">
      <c r="A388" s="114" t="s">
        <v>758</v>
      </c>
      <c r="B388" s="115" t="s">
        <v>138</v>
      </c>
      <c r="C388" s="115" t="s">
        <v>497</v>
      </c>
      <c r="D388" s="115" t="s">
        <v>69</v>
      </c>
      <c r="E388" s="116">
        <v>10028.56</v>
      </c>
      <c r="F388" s="116"/>
      <c r="G388" s="93">
        <f t="shared" si="5"/>
        <v>10028.56</v>
      </c>
    </row>
    <row r="389" spans="1:7" ht="37.5">
      <c r="A389" s="114" t="s">
        <v>759</v>
      </c>
      <c r="B389" s="115" t="s">
        <v>138</v>
      </c>
      <c r="C389" s="115" t="s">
        <v>497</v>
      </c>
      <c r="D389" s="115" t="s">
        <v>70</v>
      </c>
      <c r="E389" s="116">
        <v>449</v>
      </c>
      <c r="F389" s="116"/>
      <c r="G389" s="93">
        <f t="shared" si="5"/>
        <v>449</v>
      </c>
    </row>
    <row r="390" spans="1:7" ht="18.75">
      <c r="A390" s="114" t="s">
        <v>760</v>
      </c>
      <c r="B390" s="115" t="s">
        <v>138</v>
      </c>
      <c r="C390" s="115" t="s">
        <v>497</v>
      </c>
      <c r="D390" s="115" t="s">
        <v>73</v>
      </c>
      <c r="E390" s="116">
        <v>9.1</v>
      </c>
      <c r="F390" s="116"/>
      <c r="G390" s="93">
        <f t="shared" si="5"/>
        <v>9.1</v>
      </c>
    </row>
    <row r="391" spans="1:7" ht="56.25">
      <c r="A391" s="112" t="s">
        <v>82</v>
      </c>
      <c r="B391" s="113" t="s">
        <v>138</v>
      </c>
      <c r="C391" s="113" t="s">
        <v>567</v>
      </c>
      <c r="D391" s="113"/>
      <c r="E391" s="93">
        <v>1406</v>
      </c>
      <c r="F391" s="93">
        <f>F392</f>
        <v>-151.6</v>
      </c>
      <c r="G391" s="93">
        <f t="shared" si="5"/>
        <v>1254.4</v>
      </c>
    </row>
    <row r="392" spans="1:7" ht="18.75">
      <c r="A392" s="112" t="s">
        <v>177</v>
      </c>
      <c r="B392" s="113" t="s">
        <v>138</v>
      </c>
      <c r="C392" s="113" t="s">
        <v>569</v>
      </c>
      <c r="D392" s="113"/>
      <c r="E392" s="93">
        <v>1406</v>
      </c>
      <c r="F392" s="93">
        <f>F393+F395</f>
        <v>-151.6</v>
      </c>
      <c r="G392" s="93">
        <f t="shared" si="5"/>
        <v>1254.4</v>
      </c>
    </row>
    <row r="393" spans="1:8" ht="37.5">
      <c r="A393" s="112" t="s">
        <v>302</v>
      </c>
      <c r="B393" s="113" t="s">
        <v>138</v>
      </c>
      <c r="C393" s="113" t="s">
        <v>498</v>
      </c>
      <c r="D393" s="113"/>
      <c r="E393" s="93">
        <v>856</v>
      </c>
      <c r="F393" s="93">
        <v>-151.6</v>
      </c>
      <c r="G393" s="93">
        <f t="shared" si="5"/>
        <v>704.4</v>
      </c>
      <c r="H393" s="175"/>
    </row>
    <row r="394" spans="1:7" ht="18.75">
      <c r="A394" s="114" t="s">
        <v>764</v>
      </c>
      <c r="B394" s="115" t="s">
        <v>138</v>
      </c>
      <c r="C394" s="115" t="s">
        <v>498</v>
      </c>
      <c r="D394" s="115" t="s">
        <v>139</v>
      </c>
      <c r="E394" s="116">
        <v>856</v>
      </c>
      <c r="F394" s="137">
        <v>-151.6</v>
      </c>
      <c r="G394" s="93">
        <f t="shared" si="5"/>
        <v>704.4</v>
      </c>
    </row>
    <row r="395" spans="1:7" ht="37.5">
      <c r="A395" s="112" t="s">
        <v>499</v>
      </c>
      <c r="B395" s="113" t="s">
        <v>138</v>
      </c>
      <c r="C395" s="113" t="s">
        <v>500</v>
      </c>
      <c r="D395" s="113"/>
      <c r="E395" s="93">
        <v>550</v>
      </c>
      <c r="F395" s="93"/>
      <c r="G395" s="93">
        <f t="shared" si="5"/>
        <v>550</v>
      </c>
    </row>
    <row r="396" spans="1:7" ht="18.75">
      <c r="A396" s="114" t="s">
        <v>764</v>
      </c>
      <c r="B396" s="115" t="s">
        <v>138</v>
      </c>
      <c r="C396" s="115" t="s">
        <v>500</v>
      </c>
      <c r="D396" s="115" t="s">
        <v>139</v>
      </c>
      <c r="E396" s="116">
        <v>550</v>
      </c>
      <c r="F396" s="116"/>
      <c r="G396" s="93">
        <f t="shared" si="5"/>
        <v>550</v>
      </c>
    </row>
    <row r="397" spans="1:7" ht="18.75">
      <c r="A397" s="112" t="s">
        <v>814</v>
      </c>
      <c r="B397" s="113" t="s">
        <v>138</v>
      </c>
      <c r="C397" s="113" t="s">
        <v>815</v>
      </c>
      <c r="D397" s="113"/>
      <c r="E397" s="93">
        <v>1465.772</v>
      </c>
      <c r="F397" s="93"/>
      <c r="G397" s="93">
        <f t="shared" si="5"/>
        <v>1465.772</v>
      </c>
    </row>
    <row r="398" spans="1:7" ht="18.75">
      <c r="A398" s="112" t="s">
        <v>88</v>
      </c>
      <c r="B398" s="113" t="s">
        <v>138</v>
      </c>
      <c r="C398" s="113" t="s">
        <v>578</v>
      </c>
      <c r="D398" s="113"/>
      <c r="E398" s="93">
        <v>1465.772</v>
      </c>
      <c r="F398" s="93"/>
      <c r="G398" s="93">
        <f t="shared" si="5"/>
        <v>1465.772</v>
      </c>
    </row>
    <row r="399" spans="1:7" ht="56.25">
      <c r="A399" s="112" t="s">
        <v>144</v>
      </c>
      <c r="B399" s="113" t="s">
        <v>138</v>
      </c>
      <c r="C399" s="113" t="s">
        <v>501</v>
      </c>
      <c r="D399" s="113"/>
      <c r="E399" s="93">
        <v>1154.4</v>
      </c>
      <c r="F399" s="93"/>
      <c r="G399" s="93">
        <f t="shared" si="5"/>
        <v>1154.4</v>
      </c>
    </row>
    <row r="400" spans="1:7" ht="18.75">
      <c r="A400" s="114" t="s">
        <v>764</v>
      </c>
      <c r="B400" s="115" t="s">
        <v>138</v>
      </c>
      <c r="C400" s="115" t="s">
        <v>501</v>
      </c>
      <c r="D400" s="115" t="s">
        <v>139</v>
      </c>
      <c r="E400" s="116">
        <v>1154.4</v>
      </c>
      <c r="F400" s="116"/>
      <c r="G400" s="93">
        <f t="shared" si="5"/>
        <v>1154.4</v>
      </c>
    </row>
    <row r="401" spans="1:7" ht="56.25">
      <c r="A401" s="112" t="s">
        <v>502</v>
      </c>
      <c r="B401" s="113" t="s">
        <v>138</v>
      </c>
      <c r="C401" s="113" t="s">
        <v>503</v>
      </c>
      <c r="D401" s="113"/>
      <c r="E401" s="93">
        <v>76.5</v>
      </c>
      <c r="F401" s="93"/>
      <c r="G401" s="93">
        <f t="shared" si="5"/>
        <v>76.5</v>
      </c>
    </row>
    <row r="402" spans="1:7" ht="18.75">
      <c r="A402" s="114" t="s">
        <v>764</v>
      </c>
      <c r="B402" s="115" t="s">
        <v>138</v>
      </c>
      <c r="C402" s="115" t="s">
        <v>503</v>
      </c>
      <c r="D402" s="115" t="s">
        <v>139</v>
      </c>
      <c r="E402" s="116">
        <v>76.5</v>
      </c>
      <c r="F402" s="116"/>
      <c r="G402" s="93">
        <f t="shared" si="5"/>
        <v>76.5</v>
      </c>
    </row>
    <row r="403" spans="1:7" ht="131.25">
      <c r="A403" s="92" t="s">
        <v>504</v>
      </c>
      <c r="B403" s="113" t="s">
        <v>138</v>
      </c>
      <c r="C403" s="113" t="s">
        <v>505</v>
      </c>
      <c r="D403" s="113"/>
      <c r="E403" s="93">
        <v>4.5</v>
      </c>
      <c r="F403" s="93"/>
      <c r="G403" s="93">
        <f t="shared" si="5"/>
        <v>4.5</v>
      </c>
    </row>
    <row r="404" spans="1:7" ht="37.5">
      <c r="A404" s="114" t="s">
        <v>759</v>
      </c>
      <c r="B404" s="115" t="s">
        <v>138</v>
      </c>
      <c r="C404" s="115" t="s">
        <v>505</v>
      </c>
      <c r="D404" s="115" t="s">
        <v>70</v>
      </c>
      <c r="E404" s="116">
        <v>4.5</v>
      </c>
      <c r="F404" s="116"/>
      <c r="G404" s="93">
        <f t="shared" si="5"/>
        <v>4.5</v>
      </c>
    </row>
    <row r="405" spans="1:7" ht="243.75">
      <c r="A405" s="92" t="s">
        <v>506</v>
      </c>
      <c r="B405" s="113" t="s">
        <v>138</v>
      </c>
      <c r="C405" s="113" t="s">
        <v>507</v>
      </c>
      <c r="D405" s="113"/>
      <c r="E405" s="93">
        <v>4.5</v>
      </c>
      <c r="F405" s="93"/>
      <c r="G405" s="93">
        <f t="shared" si="5"/>
        <v>4.5</v>
      </c>
    </row>
    <row r="406" spans="1:7" ht="37.5">
      <c r="A406" s="114" t="s">
        <v>759</v>
      </c>
      <c r="B406" s="115" t="s">
        <v>138</v>
      </c>
      <c r="C406" s="115" t="s">
        <v>507</v>
      </c>
      <c r="D406" s="115" t="s">
        <v>70</v>
      </c>
      <c r="E406" s="116">
        <v>4.5</v>
      </c>
      <c r="F406" s="116"/>
      <c r="G406" s="93">
        <f t="shared" si="5"/>
        <v>4.5</v>
      </c>
    </row>
    <row r="407" spans="1:7" ht="131.25">
      <c r="A407" s="92" t="s">
        <v>583</v>
      </c>
      <c r="B407" s="113" t="s">
        <v>138</v>
      </c>
      <c r="C407" s="113" t="s">
        <v>508</v>
      </c>
      <c r="D407" s="113"/>
      <c r="E407" s="93">
        <v>215.872</v>
      </c>
      <c r="F407" s="93"/>
      <c r="G407" s="93">
        <f t="shared" si="5"/>
        <v>215.872</v>
      </c>
    </row>
    <row r="408" spans="1:7" ht="18.75">
      <c r="A408" s="114" t="s">
        <v>764</v>
      </c>
      <c r="B408" s="115" t="s">
        <v>138</v>
      </c>
      <c r="C408" s="115" t="s">
        <v>508</v>
      </c>
      <c r="D408" s="115" t="s">
        <v>139</v>
      </c>
      <c r="E408" s="116">
        <v>215.872</v>
      </c>
      <c r="F408" s="116"/>
      <c r="G408" s="93">
        <f t="shared" si="5"/>
        <v>215.872</v>
      </c>
    </row>
    <row r="409" spans="1:7" ht="168.75">
      <c r="A409" s="92" t="s">
        <v>590</v>
      </c>
      <c r="B409" s="113" t="s">
        <v>138</v>
      </c>
      <c r="C409" s="113" t="s">
        <v>509</v>
      </c>
      <c r="D409" s="113"/>
      <c r="E409" s="93">
        <v>10</v>
      </c>
      <c r="F409" s="93"/>
      <c r="G409" s="93">
        <f t="shared" si="5"/>
        <v>10</v>
      </c>
    </row>
    <row r="410" spans="1:7" ht="37.5">
      <c r="A410" s="114" t="s">
        <v>759</v>
      </c>
      <c r="B410" s="115" t="s">
        <v>138</v>
      </c>
      <c r="C410" s="115" t="s">
        <v>509</v>
      </c>
      <c r="D410" s="115" t="s">
        <v>70</v>
      </c>
      <c r="E410" s="116">
        <v>10</v>
      </c>
      <c r="F410" s="116"/>
      <c r="G410" s="93">
        <f>E410+F410</f>
        <v>10</v>
      </c>
    </row>
  </sheetData>
  <sheetProtection password="EEDF" sheet="1"/>
  <mergeCells count="10">
    <mergeCell ref="F6:F7"/>
    <mergeCell ref="G6:G7"/>
    <mergeCell ref="C1:G1"/>
    <mergeCell ref="C2:G2"/>
    <mergeCell ref="B6:B7"/>
    <mergeCell ref="C6:C7"/>
    <mergeCell ref="D6:D7"/>
    <mergeCell ref="E6:E7"/>
    <mergeCell ref="A3:E3"/>
    <mergeCell ref="A6:A7"/>
  </mergeCells>
  <printOptions/>
  <pageMargins left="0.7086614173228347" right="0.7086614173228347" top="0.7480314960629921" bottom="0.7480314960629921" header="0.31496062992125984" footer="0.31496062992125984"/>
  <pageSetup fitToHeight="50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2"/>
  <sheetViews>
    <sheetView tabSelected="1" zoomScalePageLayoutView="0" workbookViewId="0" topLeftCell="A1">
      <selection activeCell="O13" sqref="O13"/>
    </sheetView>
  </sheetViews>
  <sheetFormatPr defaultColWidth="9.00390625" defaultRowHeight="12.75"/>
  <cols>
    <col min="1" max="1" width="60.125" style="0" customWidth="1"/>
    <col min="2" max="2" width="19.125" style="0" customWidth="1"/>
    <col min="3" max="3" width="12.75390625" style="0" customWidth="1"/>
    <col min="4" max="4" width="14.75390625" style="0" hidden="1" customWidth="1"/>
    <col min="5" max="5" width="14.25390625" style="0" hidden="1" customWidth="1"/>
    <col min="6" max="6" width="20.125" style="0" customWidth="1"/>
    <col min="7" max="10" width="0" style="0" hidden="1" customWidth="1"/>
  </cols>
  <sheetData>
    <row r="1" spans="1:6" ht="92.25" customHeight="1">
      <c r="A1" s="74"/>
      <c r="B1" s="183" t="s">
        <v>1034</v>
      </c>
      <c r="C1" s="213"/>
      <c r="D1" s="213"/>
      <c r="E1" s="213"/>
      <c r="F1" s="213"/>
    </row>
    <row r="2" spans="1:6" ht="82.5" customHeight="1">
      <c r="A2" s="74"/>
      <c r="B2" s="183" t="s">
        <v>1033</v>
      </c>
      <c r="C2" s="213"/>
      <c r="D2" s="213"/>
      <c r="E2" s="213"/>
      <c r="F2" s="213"/>
    </row>
    <row r="3" spans="1:6" ht="15.75">
      <c r="A3" s="71"/>
      <c r="B3" s="71"/>
      <c r="C3" s="71"/>
      <c r="D3" s="71"/>
      <c r="E3" s="71"/>
      <c r="F3" s="125"/>
    </row>
    <row r="4" spans="1:6" ht="66.75" customHeight="1">
      <c r="A4" s="185" t="s">
        <v>836</v>
      </c>
      <c r="B4" s="185"/>
      <c r="C4" s="185"/>
      <c r="D4" s="185"/>
      <c r="E4" s="185"/>
      <c r="F4" s="185"/>
    </row>
    <row r="6" spans="1:6" ht="18.75">
      <c r="A6" s="56"/>
      <c r="B6" s="56"/>
      <c r="C6" s="56"/>
      <c r="D6" s="56"/>
      <c r="E6" s="56"/>
      <c r="F6" s="79" t="s">
        <v>837</v>
      </c>
    </row>
    <row r="7" spans="1:6" ht="15" customHeight="1">
      <c r="A7" s="186" t="s">
        <v>64</v>
      </c>
      <c r="B7" s="186" t="s">
        <v>65</v>
      </c>
      <c r="C7" s="187" t="s">
        <v>66</v>
      </c>
      <c r="D7" s="189" t="s">
        <v>985</v>
      </c>
      <c r="E7" s="189" t="s">
        <v>982</v>
      </c>
      <c r="F7" s="188" t="s">
        <v>298</v>
      </c>
    </row>
    <row r="8" spans="1:6" ht="15" customHeight="1">
      <c r="A8" s="186"/>
      <c r="B8" s="186" t="s">
        <v>838</v>
      </c>
      <c r="C8" s="187" t="s">
        <v>839</v>
      </c>
      <c r="D8" s="190"/>
      <c r="E8" s="190"/>
      <c r="F8" s="188"/>
    </row>
    <row r="9" spans="1:6" ht="12.75">
      <c r="A9" s="126"/>
      <c r="B9" s="126"/>
      <c r="C9" s="126"/>
      <c r="D9" s="132"/>
      <c r="E9" s="132"/>
      <c r="F9" s="126"/>
    </row>
    <row r="10" spans="1:6" ht="15.75">
      <c r="A10" s="127" t="s">
        <v>170</v>
      </c>
      <c r="B10" s="80"/>
      <c r="C10" s="80"/>
      <c r="D10" s="81">
        <v>725299.33</v>
      </c>
      <c r="E10" s="135">
        <f>E11+E39+E59+E96+E179+E240+E254+E288+E307+E323</f>
        <v>-2322.899999999999</v>
      </c>
      <c r="F10" s="81">
        <f>D10+E10</f>
        <v>722976.4299999999</v>
      </c>
    </row>
    <row r="11" spans="1:6" ht="15.75">
      <c r="A11" s="128" t="s">
        <v>511</v>
      </c>
      <c r="B11" s="129" t="s">
        <v>512</v>
      </c>
      <c r="C11" s="129"/>
      <c r="D11" s="130">
        <v>1776.8</v>
      </c>
      <c r="E11" s="136">
        <f>E12+E19+E27+E32+E36</f>
        <v>482.5</v>
      </c>
      <c r="F11" s="142">
        <f aca="true" t="shared" si="0" ref="F11:F78">D11+E11</f>
        <v>2259.3</v>
      </c>
    </row>
    <row r="12" spans="1:6" ht="31.5">
      <c r="A12" s="72" t="s">
        <v>513</v>
      </c>
      <c r="B12" s="82" t="s">
        <v>514</v>
      </c>
      <c r="C12" s="82"/>
      <c r="D12" s="83">
        <v>1033.4</v>
      </c>
      <c r="E12" s="134">
        <f>E13+E15+E17</f>
        <v>-33.4</v>
      </c>
      <c r="F12" s="141">
        <f t="shared" si="0"/>
        <v>1000.0000000000001</v>
      </c>
    </row>
    <row r="13" spans="1:6" ht="63">
      <c r="A13" s="72" t="s">
        <v>359</v>
      </c>
      <c r="B13" s="82" t="s">
        <v>360</v>
      </c>
      <c r="C13" s="82"/>
      <c r="D13" s="83">
        <v>300</v>
      </c>
      <c r="E13" s="134"/>
      <c r="F13" s="141">
        <f t="shared" si="0"/>
        <v>300</v>
      </c>
    </row>
    <row r="14" spans="1:6" ht="63">
      <c r="A14" s="72" t="s">
        <v>840</v>
      </c>
      <c r="B14" s="82" t="s">
        <v>360</v>
      </c>
      <c r="C14" s="82" t="s">
        <v>73</v>
      </c>
      <c r="D14" s="83">
        <v>300</v>
      </c>
      <c r="E14" s="134"/>
      <c r="F14" s="141">
        <f t="shared" si="0"/>
        <v>300</v>
      </c>
    </row>
    <row r="15" spans="1:6" ht="31.5">
      <c r="A15" s="72" t="s">
        <v>361</v>
      </c>
      <c r="B15" s="82" t="s">
        <v>362</v>
      </c>
      <c r="C15" s="82"/>
      <c r="D15" s="83">
        <v>33.4</v>
      </c>
      <c r="E15" s="134">
        <f>E16</f>
        <v>-33.4</v>
      </c>
      <c r="F15" s="141">
        <f t="shared" si="0"/>
        <v>0</v>
      </c>
    </row>
    <row r="16" spans="1:6" ht="63">
      <c r="A16" s="72" t="s">
        <v>841</v>
      </c>
      <c r="B16" s="82" t="s">
        <v>362</v>
      </c>
      <c r="C16" s="82" t="s">
        <v>92</v>
      </c>
      <c r="D16" s="83">
        <v>33.4</v>
      </c>
      <c r="E16" s="134">
        <v>-33.4</v>
      </c>
      <c r="F16" s="141">
        <f t="shared" si="0"/>
        <v>0</v>
      </c>
    </row>
    <row r="17" spans="1:6" ht="63">
      <c r="A17" s="72" t="s">
        <v>363</v>
      </c>
      <c r="B17" s="82" t="s">
        <v>364</v>
      </c>
      <c r="C17" s="82"/>
      <c r="D17" s="83">
        <v>700</v>
      </c>
      <c r="E17" s="134"/>
      <c r="F17" s="141">
        <f t="shared" si="0"/>
        <v>700</v>
      </c>
    </row>
    <row r="18" spans="1:6" ht="63">
      <c r="A18" s="72" t="s">
        <v>842</v>
      </c>
      <c r="B18" s="82" t="s">
        <v>364</v>
      </c>
      <c r="C18" s="82" t="s">
        <v>73</v>
      </c>
      <c r="D18" s="83">
        <v>700</v>
      </c>
      <c r="E18" s="134"/>
      <c r="F18" s="141">
        <f t="shared" si="0"/>
        <v>700</v>
      </c>
    </row>
    <row r="19" spans="1:6" ht="31.5">
      <c r="A19" s="72" t="s">
        <v>515</v>
      </c>
      <c r="B19" s="82" t="s">
        <v>516</v>
      </c>
      <c r="C19" s="82"/>
      <c r="D19" s="83">
        <v>132</v>
      </c>
      <c r="E19" s="134">
        <f>E20+E25+E23</f>
        <v>83.4</v>
      </c>
      <c r="F19" s="141">
        <f t="shared" si="0"/>
        <v>215.4</v>
      </c>
    </row>
    <row r="20" spans="1:6" ht="15.75">
      <c r="A20" s="72" t="s">
        <v>769</v>
      </c>
      <c r="B20" s="82" t="s">
        <v>770</v>
      </c>
      <c r="C20" s="82"/>
      <c r="D20" s="83">
        <v>100</v>
      </c>
      <c r="E20" s="134">
        <f>E21+E22</f>
        <v>-66.6</v>
      </c>
      <c r="F20" s="141">
        <f t="shared" si="0"/>
        <v>33.400000000000006</v>
      </c>
    </row>
    <row r="21" spans="1:6" ht="31.5">
      <c r="A21" s="72" t="s">
        <v>843</v>
      </c>
      <c r="B21" s="82" t="s">
        <v>770</v>
      </c>
      <c r="C21" s="82" t="s">
        <v>139</v>
      </c>
      <c r="D21" s="83">
        <v>33.4</v>
      </c>
      <c r="E21" s="134">
        <v>-33.4</v>
      </c>
      <c r="F21" s="141">
        <f t="shared" si="0"/>
        <v>0</v>
      </c>
    </row>
    <row r="22" spans="1:6" ht="47.25">
      <c r="A22" s="72" t="s">
        <v>844</v>
      </c>
      <c r="B22" s="82" t="s">
        <v>770</v>
      </c>
      <c r="C22" s="82" t="s">
        <v>92</v>
      </c>
      <c r="D22" s="83">
        <v>66.6</v>
      </c>
      <c r="E22" s="134">
        <v>-33.2</v>
      </c>
      <c r="F22" s="141">
        <f t="shared" si="0"/>
        <v>33.39999999999999</v>
      </c>
    </row>
    <row r="23" spans="1:6" ht="47.25">
      <c r="A23" s="149" t="s">
        <v>1019</v>
      </c>
      <c r="B23" s="82" t="s">
        <v>1020</v>
      </c>
      <c r="C23" s="82"/>
      <c r="D23" s="83"/>
      <c r="E23" s="134">
        <f>E24</f>
        <v>150</v>
      </c>
      <c r="F23" s="141">
        <f>D23+E23</f>
        <v>150</v>
      </c>
    </row>
    <row r="24" spans="1:6" ht="47.25">
      <c r="A24" s="72" t="s">
        <v>844</v>
      </c>
      <c r="B24" s="82" t="s">
        <v>1020</v>
      </c>
      <c r="C24" s="82" t="s">
        <v>92</v>
      </c>
      <c r="D24" s="83"/>
      <c r="E24" s="134">
        <v>150</v>
      </c>
      <c r="F24" s="141">
        <f>D24+E24</f>
        <v>150</v>
      </c>
    </row>
    <row r="25" spans="1:6" ht="47.25">
      <c r="A25" s="72" t="s">
        <v>95</v>
      </c>
      <c r="B25" s="82" t="s">
        <v>416</v>
      </c>
      <c r="C25" s="82"/>
      <c r="D25" s="83">
        <v>32</v>
      </c>
      <c r="E25" s="134"/>
      <c r="F25" s="141">
        <f t="shared" si="0"/>
        <v>32</v>
      </c>
    </row>
    <row r="26" spans="1:6" ht="63">
      <c r="A26" s="72" t="s">
        <v>845</v>
      </c>
      <c r="B26" s="82" t="s">
        <v>416</v>
      </c>
      <c r="C26" s="82" t="s">
        <v>70</v>
      </c>
      <c r="D26" s="83">
        <v>32</v>
      </c>
      <c r="E26" s="134"/>
      <c r="F26" s="141">
        <f t="shared" si="0"/>
        <v>32</v>
      </c>
    </row>
    <row r="27" spans="1:6" ht="47.25">
      <c r="A27" s="72" t="s">
        <v>517</v>
      </c>
      <c r="B27" s="82" t="s">
        <v>518</v>
      </c>
      <c r="C27" s="82"/>
      <c r="D27" s="83">
        <v>78</v>
      </c>
      <c r="E27" s="134">
        <f>E28+E30</f>
        <v>432.5</v>
      </c>
      <c r="F27" s="141">
        <f t="shared" si="0"/>
        <v>510.5</v>
      </c>
    </row>
    <row r="28" spans="1:6" ht="47.25">
      <c r="A28" s="72" t="s">
        <v>365</v>
      </c>
      <c r="B28" s="82" t="s">
        <v>366</v>
      </c>
      <c r="C28" s="82"/>
      <c r="D28" s="83">
        <v>78</v>
      </c>
      <c r="E28" s="134"/>
      <c r="F28" s="141">
        <f t="shared" si="0"/>
        <v>78</v>
      </c>
    </row>
    <row r="29" spans="1:6" ht="31.5">
      <c r="A29" s="72" t="s">
        <v>1024</v>
      </c>
      <c r="B29" s="82" t="s">
        <v>366</v>
      </c>
      <c r="C29" s="82" t="s">
        <v>73</v>
      </c>
      <c r="D29" s="83">
        <v>78</v>
      </c>
      <c r="E29" s="134"/>
      <c r="F29" s="141">
        <f t="shared" si="0"/>
        <v>78</v>
      </c>
    </row>
    <row r="30" spans="1:6" ht="31.5">
      <c r="A30" s="72" t="s">
        <v>1024</v>
      </c>
      <c r="B30" s="133" t="s">
        <v>1023</v>
      </c>
      <c r="C30" s="82"/>
      <c r="D30" s="83"/>
      <c r="E30" s="134">
        <f>E31</f>
        <v>432.5</v>
      </c>
      <c r="F30" s="141">
        <f>D30+E30</f>
        <v>432.5</v>
      </c>
    </row>
    <row r="31" spans="1:6" ht="47.25">
      <c r="A31" s="72" t="s">
        <v>846</v>
      </c>
      <c r="B31" s="133" t="s">
        <v>1023</v>
      </c>
      <c r="C31" s="82" t="s">
        <v>73</v>
      </c>
      <c r="D31" s="83"/>
      <c r="E31" s="134">
        <v>432.5</v>
      </c>
      <c r="F31" s="141">
        <f>D31+E31</f>
        <v>432.5</v>
      </c>
    </row>
    <row r="32" spans="1:6" ht="31.5">
      <c r="A32" s="72" t="s">
        <v>519</v>
      </c>
      <c r="B32" s="82" t="s">
        <v>520</v>
      </c>
      <c r="C32" s="82"/>
      <c r="D32" s="83">
        <v>500</v>
      </c>
      <c r="E32" s="134"/>
      <c r="F32" s="141">
        <f t="shared" si="0"/>
        <v>500</v>
      </c>
    </row>
    <row r="33" spans="1:6" ht="63">
      <c r="A33" s="72" t="s">
        <v>367</v>
      </c>
      <c r="B33" s="82" t="s">
        <v>816</v>
      </c>
      <c r="C33" s="82"/>
      <c r="D33" s="83">
        <v>500</v>
      </c>
      <c r="E33" s="134"/>
      <c r="F33" s="141">
        <f t="shared" si="0"/>
        <v>500</v>
      </c>
    </row>
    <row r="34" spans="1:6" ht="63">
      <c r="A34" s="72" t="s">
        <v>367</v>
      </c>
      <c r="B34" s="82" t="s">
        <v>368</v>
      </c>
      <c r="C34" s="82"/>
      <c r="D34" s="83">
        <v>500</v>
      </c>
      <c r="E34" s="134"/>
      <c r="F34" s="141">
        <f t="shared" si="0"/>
        <v>500</v>
      </c>
    </row>
    <row r="35" spans="1:6" ht="63">
      <c r="A35" s="72" t="s">
        <v>847</v>
      </c>
      <c r="B35" s="82" t="s">
        <v>368</v>
      </c>
      <c r="C35" s="82" t="s">
        <v>73</v>
      </c>
      <c r="D35" s="83">
        <v>500</v>
      </c>
      <c r="E35" s="134"/>
      <c r="F35" s="141">
        <f t="shared" si="0"/>
        <v>500</v>
      </c>
    </row>
    <row r="36" spans="1:6" ht="31.5">
      <c r="A36" s="72" t="s">
        <v>521</v>
      </c>
      <c r="B36" s="82" t="s">
        <v>522</v>
      </c>
      <c r="C36" s="82"/>
      <c r="D36" s="83">
        <v>33.4</v>
      </c>
      <c r="E36" s="134"/>
      <c r="F36" s="141">
        <f t="shared" si="0"/>
        <v>33.4</v>
      </c>
    </row>
    <row r="37" spans="1:6" ht="15.75">
      <c r="A37" s="72" t="s">
        <v>485</v>
      </c>
      <c r="B37" s="82" t="s">
        <v>486</v>
      </c>
      <c r="C37" s="82"/>
      <c r="D37" s="83">
        <v>33.4</v>
      </c>
      <c r="E37" s="134"/>
      <c r="F37" s="141">
        <f t="shared" si="0"/>
        <v>33.4</v>
      </c>
    </row>
    <row r="38" spans="1:6" ht="31.5">
      <c r="A38" s="72" t="s">
        <v>848</v>
      </c>
      <c r="B38" s="82" t="s">
        <v>486</v>
      </c>
      <c r="C38" s="82" t="s">
        <v>139</v>
      </c>
      <c r="D38" s="83">
        <v>33.4</v>
      </c>
      <c r="E38" s="134"/>
      <c r="F38" s="141">
        <f t="shared" si="0"/>
        <v>33.4</v>
      </c>
    </row>
    <row r="39" spans="1:6" ht="31.5">
      <c r="A39" s="128" t="s">
        <v>111</v>
      </c>
      <c r="B39" s="129" t="s">
        <v>523</v>
      </c>
      <c r="C39" s="129"/>
      <c r="D39" s="130">
        <v>54930.876</v>
      </c>
      <c r="E39" s="136">
        <f>E40</f>
        <v>-33.4</v>
      </c>
      <c r="F39" s="142">
        <f t="shared" si="0"/>
        <v>54897.475999999995</v>
      </c>
    </row>
    <row r="40" spans="1:6" ht="47.25">
      <c r="A40" s="72" t="s">
        <v>524</v>
      </c>
      <c r="B40" s="82" t="s">
        <v>525</v>
      </c>
      <c r="C40" s="82"/>
      <c r="D40" s="83">
        <v>54930.876</v>
      </c>
      <c r="E40" s="134">
        <f>E41+E47+E49+E53+E55+E57</f>
        <v>-33.4</v>
      </c>
      <c r="F40" s="141">
        <f t="shared" si="0"/>
        <v>54897.475999999995</v>
      </c>
    </row>
    <row r="41" spans="1:6" ht="31.5">
      <c r="A41" s="72" t="s">
        <v>369</v>
      </c>
      <c r="B41" s="82" t="s">
        <v>370</v>
      </c>
      <c r="C41" s="82"/>
      <c r="D41" s="83">
        <v>22993.876</v>
      </c>
      <c r="E41" s="134"/>
      <c r="F41" s="141">
        <f t="shared" si="0"/>
        <v>22993.876</v>
      </c>
    </row>
    <row r="42" spans="1:6" ht="47.25">
      <c r="A42" s="72" t="s">
        <v>849</v>
      </c>
      <c r="B42" s="82" t="s">
        <v>370</v>
      </c>
      <c r="C42" s="82" t="s">
        <v>70</v>
      </c>
      <c r="D42" s="83">
        <v>8721.774</v>
      </c>
      <c r="E42" s="134"/>
      <c r="F42" s="141">
        <f t="shared" si="0"/>
        <v>8721.774</v>
      </c>
    </row>
    <row r="43" spans="1:6" ht="31.5">
      <c r="A43" s="72" t="s">
        <v>850</v>
      </c>
      <c r="B43" s="82" t="s">
        <v>370</v>
      </c>
      <c r="C43" s="82" t="s">
        <v>139</v>
      </c>
      <c r="D43" s="83">
        <v>44.3</v>
      </c>
      <c r="E43" s="134"/>
      <c r="F43" s="141">
        <f t="shared" si="0"/>
        <v>44.3</v>
      </c>
    </row>
    <row r="44" spans="1:6" ht="31.5">
      <c r="A44" s="72" t="s">
        <v>371</v>
      </c>
      <c r="B44" s="82" t="s">
        <v>372</v>
      </c>
      <c r="C44" s="82"/>
      <c r="D44" s="83">
        <v>14227.802</v>
      </c>
      <c r="E44" s="134">
        <f>E45+E46</f>
        <v>0</v>
      </c>
      <c r="F44" s="141">
        <f t="shared" si="0"/>
        <v>14227.802</v>
      </c>
    </row>
    <row r="45" spans="1:6" ht="63">
      <c r="A45" s="72" t="s">
        <v>851</v>
      </c>
      <c r="B45" s="82" t="s">
        <v>372</v>
      </c>
      <c r="C45" s="82" t="s">
        <v>70</v>
      </c>
      <c r="D45" s="83">
        <v>8085.877</v>
      </c>
      <c r="E45" s="134"/>
      <c r="F45" s="141">
        <f t="shared" si="0"/>
        <v>8085.877</v>
      </c>
    </row>
    <row r="46" spans="1:6" ht="47.25">
      <c r="A46" s="72" t="s">
        <v>852</v>
      </c>
      <c r="B46" s="82" t="s">
        <v>372</v>
      </c>
      <c r="C46" s="82" t="s">
        <v>139</v>
      </c>
      <c r="D46" s="83">
        <v>6141.925</v>
      </c>
      <c r="E46" s="134"/>
      <c r="F46" s="141">
        <f t="shared" si="0"/>
        <v>6141.925</v>
      </c>
    </row>
    <row r="47" spans="1:6" ht="31.5">
      <c r="A47" s="72" t="s">
        <v>373</v>
      </c>
      <c r="B47" s="82" t="s">
        <v>374</v>
      </c>
      <c r="C47" s="82"/>
      <c r="D47" s="83">
        <v>9800</v>
      </c>
      <c r="E47" s="134"/>
      <c r="F47" s="141">
        <f t="shared" si="0"/>
        <v>9800</v>
      </c>
    </row>
    <row r="48" spans="1:6" ht="63">
      <c r="A48" s="72" t="s">
        <v>853</v>
      </c>
      <c r="B48" s="82" t="s">
        <v>374</v>
      </c>
      <c r="C48" s="82" t="s">
        <v>70</v>
      </c>
      <c r="D48" s="83">
        <v>9800</v>
      </c>
      <c r="E48" s="134"/>
      <c r="F48" s="141">
        <f t="shared" si="0"/>
        <v>9800</v>
      </c>
    </row>
    <row r="49" spans="1:6" ht="15.75">
      <c r="A49" s="72" t="s">
        <v>140</v>
      </c>
      <c r="B49" s="82" t="s">
        <v>375</v>
      </c>
      <c r="C49" s="82"/>
      <c r="D49" s="83">
        <v>403.6</v>
      </c>
      <c r="E49" s="134"/>
      <c r="F49" s="141">
        <f t="shared" si="0"/>
        <v>403.6</v>
      </c>
    </row>
    <row r="50" spans="1:6" ht="47.25">
      <c r="A50" s="72" t="s">
        <v>854</v>
      </c>
      <c r="B50" s="82" t="s">
        <v>375</v>
      </c>
      <c r="C50" s="82" t="s">
        <v>70</v>
      </c>
      <c r="D50" s="83">
        <v>20.2</v>
      </c>
      <c r="E50" s="134"/>
      <c r="F50" s="141">
        <f t="shared" si="0"/>
        <v>20.2</v>
      </c>
    </row>
    <row r="51" spans="1:6" ht="31.5">
      <c r="A51" s="72" t="s">
        <v>376</v>
      </c>
      <c r="B51" s="82" t="s">
        <v>377</v>
      </c>
      <c r="C51" s="82"/>
      <c r="D51" s="83">
        <v>383.4</v>
      </c>
      <c r="E51" s="134"/>
      <c r="F51" s="141">
        <f t="shared" si="0"/>
        <v>383.4</v>
      </c>
    </row>
    <row r="52" spans="1:6" ht="47.25">
      <c r="A52" s="72" t="s">
        <v>855</v>
      </c>
      <c r="B52" s="82" t="s">
        <v>377</v>
      </c>
      <c r="C52" s="82" t="s">
        <v>70</v>
      </c>
      <c r="D52" s="83">
        <v>383.4</v>
      </c>
      <c r="E52" s="134"/>
      <c r="F52" s="141">
        <f t="shared" si="0"/>
        <v>383.4</v>
      </c>
    </row>
    <row r="53" spans="1:6" ht="63">
      <c r="A53" s="72" t="s">
        <v>487</v>
      </c>
      <c r="B53" s="82" t="s">
        <v>488</v>
      </c>
      <c r="C53" s="82"/>
      <c r="D53" s="83">
        <v>3500</v>
      </c>
      <c r="E53" s="134"/>
      <c r="F53" s="141">
        <f t="shared" si="0"/>
        <v>3500</v>
      </c>
    </row>
    <row r="54" spans="1:6" ht="63">
      <c r="A54" s="72" t="s">
        <v>856</v>
      </c>
      <c r="B54" s="82" t="s">
        <v>488</v>
      </c>
      <c r="C54" s="82" t="s">
        <v>139</v>
      </c>
      <c r="D54" s="83">
        <v>3500</v>
      </c>
      <c r="E54" s="134"/>
      <c r="F54" s="141">
        <f t="shared" si="0"/>
        <v>3500</v>
      </c>
    </row>
    <row r="55" spans="1:6" ht="15.75">
      <c r="A55" s="72" t="s">
        <v>743</v>
      </c>
      <c r="B55" s="82" t="s">
        <v>744</v>
      </c>
      <c r="C55" s="82"/>
      <c r="D55" s="83">
        <v>18200</v>
      </c>
      <c r="E55" s="134"/>
      <c r="F55" s="141">
        <f t="shared" si="0"/>
        <v>18200</v>
      </c>
    </row>
    <row r="56" spans="1:6" ht="31.5">
      <c r="A56" s="72" t="s">
        <v>857</v>
      </c>
      <c r="B56" s="82" t="s">
        <v>744</v>
      </c>
      <c r="C56" s="82" t="s">
        <v>70</v>
      </c>
      <c r="D56" s="83">
        <v>18200</v>
      </c>
      <c r="E56" s="134"/>
      <c r="F56" s="141">
        <f t="shared" si="0"/>
        <v>18200</v>
      </c>
    </row>
    <row r="57" spans="1:6" ht="15.75">
      <c r="A57" s="72" t="s">
        <v>767</v>
      </c>
      <c r="B57" s="82" t="s">
        <v>768</v>
      </c>
      <c r="C57" s="82"/>
      <c r="D57" s="83">
        <v>33.4</v>
      </c>
      <c r="E57" s="134">
        <f>E58</f>
        <v>-33.4</v>
      </c>
      <c r="F57" s="141">
        <f t="shared" si="0"/>
        <v>0</v>
      </c>
    </row>
    <row r="58" spans="1:6" ht="47.25">
      <c r="A58" s="72" t="s">
        <v>858</v>
      </c>
      <c r="B58" s="82" t="s">
        <v>768</v>
      </c>
      <c r="C58" s="82" t="s">
        <v>70</v>
      </c>
      <c r="D58" s="83">
        <v>33.4</v>
      </c>
      <c r="E58" s="134">
        <v>-33.4</v>
      </c>
      <c r="F58" s="141">
        <f t="shared" si="0"/>
        <v>0</v>
      </c>
    </row>
    <row r="59" spans="1:6" ht="47.25">
      <c r="A59" s="128" t="s">
        <v>74</v>
      </c>
      <c r="B59" s="129" t="s">
        <v>526</v>
      </c>
      <c r="C59" s="129"/>
      <c r="D59" s="130">
        <v>127057.89</v>
      </c>
      <c r="E59" s="136">
        <f>E60+E86+E93</f>
        <v>4045.3</v>
      </c>
      <c r="F59" s="142">
        <f t="shared" si="0"/>
        <v>131103.19</v>
      </c>
    </row>
    <row r="60" spans="1:6" ht="31.5">
      <c r="A60" s="72" t="s">
        <v>527</v>
      </c>
      <c r="B60" s="82" t="s">
        <v>528</v>
      </c>
      <c r="C60" s="82"/>
      <c r="D60" s="83">
        <v>125243.982</v>
      </c>
      <c r="E60" s="134">
        <f>E61+E71+E73+E78+E81+E83</f>
        <v>4011.9</v>
      </c>
      <c r="F60" s="141">
        <f t="shared" si="0"/>
        <v>129255.882</v>
      </c>
    </row>
    <row r="61" spans="1:6" ht="31.5">
      <c r="A61" s="72" t="s">
        <v>817</v>
      </c>
      <c r="B61" s="82" t="s">
        <v>818</v>
      </c>
      <c r="C61" s="82"/>
      <c r="D61" s="83">
        <v>113893.516</v>
      </c>
      <c r="E61" s="134"/>
      <c r="F61" s="141">
        <f t="shared" si="0"/>
        <v>113893.516</v>
      </c>
    </row>
    <row r="62" spans="1:6" ht="78.75">
      <c r="A62" s="72" t="s">
        <v>745</v>
      </c>
      <c r="B62" s="82" t="s">
        <v>746</v>
      </c>
      <c r="C62" s="82"/>
      <c r="D62" s="83">
        <v>59856.793</v>
      </c>
      <c r="E62" s="134"/>
      <c r="F62" s="141">
        <f t="shared" si="0"/>
        <v>59856.793</v>
      </c>
    </row>
    <row r="63" spans="1:6" ht="110.25">
      <c r="A63" s="73" t="s">
        <v>859</v>
      </c>
      <c r="B63" s="82" t="s">
        <v>746</v>
      </c>
      <c r="C63" s="82" t="s">
        <v>76</v>
      </c>
      <c r="D63" s="83">
        <v>59856.793</v>
      </c>
      <c r="E63" s="134"/>
      <c r="F63" s="141">
        <f t="shared" si="0"/>
        <v>59856.793</v>
      </c>
    </row>
    <row r="64" spans="1:6" ht="78.75">
      <c r="A64" s="72" t="s">
        <v>747</v>
      </c>
      <c r="B64" s="82" t="s">
        <v>748</v>
      </c>
      <c r="C64" s="82"/>
      <c r="D64" s="83">
        <v>24489.484</v>
      </c>
      <c r="E64" s="134"/>
      <c r="F64" s="141">
        <f t="shared" si="0"/>
        <v>24489.484</v>
      </c>
    </row>
    <row r="65" spans="1:6" ht="110.25">
      <c r="A65" s="73" t="s">
        <v>860</v>
      </c>
      <c r="B65" s="82" t="s">
        <v>748</v>
      </c>
      <c r="C65" s="82" t="s">
        <v>76</v>
      </c>
      <c r="D65" s="83">
        <v>24489.484</v>
      </c>
      <c r="E65" s="134"/>
      <c r="F65" s="141">
        <f t="shared" si="0"/>
        <v>24489.484</v>
      </c>
    </row>
    <row r="66" spans="1:6" ht="63">
      <c r="A66" s="72" t="s">
        <v>819</v>
      </c>
      <c r="B66" s="82" t="s">
        <v>749</v>
      </c>
      <c r="C66" s="82"/>
      <c r="D66" s="83">
        <v>29547.239</v>
      </c>
      <c r="E66" s="134"/>
      <c r="F66" s="141">
        <f t="shared" si="0"/>
        <v>29547.239</v>
      </c>
    </row>
    <row r="67" spans="1:6" ht="110.25">
      <c r="A67" s="73" t="s">
        <v>861</v>
      </c>
      <c r="B67" s="82" t="s">
        <v>749</v>
      </c>
      <c r="C67" s="82" t="s">
        <v>76</v>
      </c>
      <c r="D67" s="83">
        <v>29547.239</v>
      </c>
      <c r="E67" s="134"/>
      <c r="F67" s="141">
        <f t="shared" si="0"/>
        <v>29547.239</v>
      </c>
    </row>
    <row r="68" spans="1:6" ht="31.5">
      <c r="A68" s="72" t="s">
        <v>378</v>
      </c>
      <c r="B68" s="82" t="s">
        <v>820</v>
      </c>
      <c r="C68" s="82"/>
      <c r="D68" s="83">
        <v>3000</v>
      </c>
      <c r="E68" s="134"/>
      <c r="F68" s="141">
        <f t="shared" si="0"/>
        <v>3000</v>
      </c>
    </row>
    <row r="69" spans="1:6" ht="31.5">
      <c r="A69" s="72" t="s">
        <v>378</v>
      </c>
      <c r="B69" s="82" t="s">
        <v>750</v>
      </c>
      <c r="C69" s="82"/>
      <c r="D69" s="83">
        <v>3000</v>
      </c>
      <c r="E69" s="134"/>
      <c r="F69" s="141">
        <f t="shared" si="0"/>
        <v>3000</v>
      </c>
    </row>
    <row r="70" spans="1:6" ht="47.25">
      <c r="A70" s="72" t="s">
        <v>1030</v>
      </c>
      <c r="B70" s="82" t="s">
        <v>750</v>
      </c>
      <c r="C70" s="82" t="s">
        <v>70</v>
      </c>
      <c r="D70" s="83">
        <v>3000</v>
      </c>
      <c r="E70" s="134"/>
      <c r="F70" s="141">
        <f t="shared" si="0"/>
        <v>3000</v>
      </c>
    </row>
    <row r="71" spans="1:6" ht="94.5">
      <c r="A71" s="72" t="s">
        <v>439</v>
      </c>
      <c r="B71" s="82" t="s">
        <v>440</v>
      </c>
      <c r="C71" s="82"/>
      <c r="D71" s="83">
        <v>750</v>
      </c>
      <c r="E71" s="134">
        <f>E72</f>
        <v>-40</v>
      </c>
      <c r="F71" s="141">
        <f t="shared" si="0"/>
        <v>710</v>
      </c>
    </row>
    <row r="72" spans="1:6" ht="110.25">
      <c r="A72" s="73" t="s">
        <v>862</v>
      </c>
      <c r="B72" s="82" t="s">
        <v>440</v>
      </c>
      <c r="C72" s="82" t="s">
        <v>70</v>
      </c>
      <c r="D72" s="83">
        <v>750</v>
      </c>
      <c r="E72" s="134">
        <v>-40</v>
      </c>
      <c r="F72" s="141">
        <f t="shared" si="0"/>
        <v>710</v>
      </c>
    </row>
    <row r="73" spans="1:6" ht="31.5">
      <c r="A73" s="72" t="s">
        <v>112</v>
      </c>
      <c r="B73" s="82" t="s">
        <v>441</v>
      </c>
      <c r="C73" s="82"/>
      <c r="D73" s="83">
        <v>223</v>
      </c>
      <c r="E73" s="134"/>
      <c r="F73" s="141">
        <f t="shared" si="0"/>
        <v>223</v>
      </c>
    </row>
    <row r="74" spans="1:6" ht="47.25">
      <c r="A74" s="72" t="s">
        <v>863</v>
      </c>
      <c r="B74" s="82" t="s">
        <v>441</v>
      </c>
      <c r="C74" s="82" t="s">
        <v>70</v>
      </c>
      <c r="D74" s="83">
        <v>223</v>
      </c>
      <c r="E74" s="134"/>
      <c r="F74" s="141">
        <f t="shared" si="0"/>
        <v>223</v>
      </c>
    </row>
    <row r="75" spans="1:6" ht="78.75">
      <c r="A75" s="72" t="s">
        <v>442</v>
      </c>
      <c r="B75" s="82" t="s">
        <v>828</v>
      </c>
      <c r="C75" s="82"/>
      <c r="D75" s="83">
        <v>703.116</v>
      </c>
      <c r="E75" s="134"/>
      <c r="F75" s="141">
        <f t="shared" si="0"/>
        <v>703.116</v>
      </c>
    </row>
    <row r="76" spans="1:6" ht="78.75">
      <c r="A76" s="72" t="s">
        <v>442</v>
      </c>
      <c r="B76" s="82" t="s">
        <v>443</v>
      </c>
      <c r="C76" s="82"/>
      <c r="D76" s="83">
        <v>703.116</v>
      </c>
      <c r="E76" s="134"/>
      <c r="F76" s="141">
        <f t="shared" si="0"/>
        <v>703.116</v>
      </c>
    </row>
    <row r="77" spans="1:6" ht="94.5">
      <c r="A77" s="73" t="s">
        <v>864</v>
      </c>
      <c r="B77" s="82" t="s">
        <v>443</v>
      </c>
      <c r="C77" s="82" t="s">
        <v>80</v>
      </c>
      <c r="D77" s="83">
        <v>703.116</v>
      </c>
      <c r="E77" s="134"/>
      <c r="F77" s="141">
        <f t="shared" si="0"/>
        <v>703.116</v>
      </c>
    </row>
    <row r="78" spans="1:6" ht="126">
      <c r="A78" s="149" t="s">
        <v>113</v>
      </c>
      <c r="B78" s="82" t="s">
        <v>829</v>
      </c>
      <c r="C78" s="82"/>
      <c r="D78" s="83">
        <v>4032.1</v>
      </c>
      <c r="E78" s="134">
        <f>E79</f>
        <v>4051.9</v>
      </c>
      <c r="F78" s="141">
        <f t="shared" si="0"/>
        <v>8084</v>
      </c>
    </row>
    <row r="79" spans="1:6" ht="126">
      <c r="A79" s="73" t="s">
        <v>113</v>
      </c>
      <c r="B79" s="82" t="s">
        <v>751</v>
      </c>
      <c r="C79" s="82"/>
      <c r="D79" s="83">
        <v>4032.1</v>
      </c>
      <c r="E79" s="134">
        <f>E80</f>
        <v>4051.9</v>
      </c>
      <c r="F79" s="141">
        <f aca="true" t="shared" si="1" ref="F79:F142">D79+E79</f>
        <v>8084</v>
      </c>
    </row>
    <row r="80" spans="1:6" ht="173.25">
      <c r="A80" s="73" t="s">
        <v>865</v>
      </c>
      <c r="B80" s="150" t="s">
        <v>751</v>
      </c>
      <c r="C80" s="150" t="s">
        <v>76</v>
      </c>
      <c r="D80" s="83">
        <v>4032.1</v>
      </c>
      <c r="E80" s="134">
        <v>4051.9</v>
      </c>
      <c r="F80" s="141">
        <f t="shared" si="1"/>
        <v>8084</v>
      </c>
    </row>
    <row r="81" spans="1:6" ht="31.5">
      <c r="A81" s="72" t="s">
        <v>752</v>
      </c>
      <c r="B81" s="82" t="s">
        <v>753</v>
      </c>
      <c r="C81" s="82"/>
      <c r="D81" s="83">
        <v>809.65</v>
      </c>
      <c r="E81" s="134"/>
      <c r="F81" s="141">
        <f t="shared" si="1"/>
        <v>809.65</v>
      </c>
    </row>
    <row r="82" spans="1:6" ht="63">
      <c r="A82" s="72" t="s">
        <v>866</v>
      </c>
      <c r="B82" s="82" t="s">
        <v>753</v>
      </c>
      <c r="C82" s="82" t="s">
        <v>76</v>
      </c>
      <c r="D82" s="83">
        <v>809.65</v>
      </c>
      <c r="E82" s="134"/>
      <c r="F82" s="141">
        <f t="shared" si="1"/>
        <v>809.65</v>
      </c>
    </row>
    <row r="83" spans="1:6" ht="63">
      <c r="A83" s="72" t="s">
        <v>754</v>
      </c>
      <c r="B83" s="82" t="s">
        <v>830</v>
      </c>
      <c r="C83" s="82"/>
      <c r="D83" s="83">
        <v>1832.6</v>
      </c>
      <c r="E83" s="134"/>
      <c r="F83" s="141">
        <f t="shared" si="1"/>
        <v>1832.6</v>
      </c>
    </row>
    <row r="84" spans="1:6" ht="63">
      <c r="A84" s="72" t="s">
        <v>754</v>
      </c>
      <c r="B84" s="82" t="s">
        <v>755</v>
      </c>
      <c r="C84" s="82"/>
      <c r="D84" s="83">
        <v>1832.6</v>
      </c>
      <c r="E84" s="134"/>
      <c r="F84" s="141">
        <f t="shared" si="1"/>
        <v>1832.6</v>
      </c>
    </row>
    <row r="85" spans="1:6" ht="110.25">
      <c r="A85" s="73" t="s">
        <v>867</v>
      </c>
      <c r="B85" s="82" t="s">
        <v>755</v>
      </c>
      <c r="C85" s="82" t="s">
        <v>76</v>
      </c>
      <c r="D85" s="83">
        <v>1832.6</v>
      </c>
      <c r="E85" s="134"/>
      <c r="F85" s="141">
        <f t="shared" si="1"/>
        <v>1832.6</v>
      </c>
    </row>
    <row r="86" spans="1:6" ht="31.5">
      <c r="A86" s="72" t="s">
        <v>75</v>
      </c>
      <c r="B86" s="82" t="s">
        <v>529</v>
      </c>
      <c r="C86" s="82"/>
      <c r="D86" s="83">
        <v>1348.908</v>
      </c>
      <c r="E86" s="134">
        <f>E87+E89+E91</f>
        <v>33.4</v>
      </c>
      <c r="F86" s="141">
        <f t="shared" si="1"/>
        <v>1382.308</v>
      </c>
    </row>
    <row r="87" spans="1:6" ht="15.75">
      <c r="A87" s="72" t="s">
        <v>489</v>
      </c>
      <c r="B87" s="82" t="s">
        <v>490</v>
      </c>
      <c r="C87" s="82"/>
      <c r="D87" s="83">
        <v>856.608</v>
      </c>
      <c r="E87" s="134"/>
      <c r="F87" s="141">
        <f t="shared" si="1"/>
        <v>856.608</v>
      </c>
    </row>
    <row r="88" spans="1:6" ht="31.5">
      <c r="A88" s="72" t="s">
        <v>868</v>
      </c>
      <c r="B88" s="82" t="s">
        <v>490</v>
      </c>
      <c r="C88" s="82" t="s">
        <v>139</v>
      </c>
      <c r="D88" s="83">
        <v>856.608</v>
      </c>
      <c r="E88" s="134"/>
      <c r="F88" s="141">
        <f t="shared" si="1"/>
        <v>856.608</v>
      </c>
    </row>
    <row r="89" spans="1:6" ht="31.5">
      <c r="A89" s="72" t="s">
        <v>114</v>
      </c>
      <c r="B89" s="82" t="s">
        <v>444</v>
      </c>
      <c r="C89" s="82"/>
      <c r="D89" s="83">
        <v>458.9</v>
      </c>
      <c r="E89" s="134"/>
      <c r="F89" s="141">
        <f t="shared" si="1"/>
        <v>458.9</v>
      </c>
    </row>
    <row r="90" spans="1:6" ht="47.25">
      <c r="A90" s="72" t="s">
        <v>869</v>
      </c>
      <c r="B90" s="82" t="s">
        <v>444</v>
      </c>
      <c r="C90" s="82" t="s">
        <v>70</v>
      </c>
      <c r="D90" s="83">
        <v>458.9</v>
      </c>
      <c r="E90" s="134"/>
      <c r="F90" s="141">
        <f t="shared" si="1"/>
        <v>458.9</v>
      </c>
    </row>
    <row r="91" spans="1:6" ht="15.75">
      <c r="A91" s="72" t="s">
        <v>141</v>
      </c>
      <c r="B91" s="82" t="s">
        <v>491</v>
      </c>
      <c r="C91" s="82"/>
      <c r="D91" s="83">
        <v>33.4</v>
      </c>
      <c r="E91" s="134">
        <f>E92</f>
        <v>33.4</v>
      </c>
      <c r="F91" s="141">
        <f t="shared" si="1"/>
        <v>66.8</v>
      </c>
    </row>
    <row r="92" spans="1:6" ht="31.5">
      <c r="A92" s="72" t="s">
        <v>870</v>
      </c>
      <c r="B92" s="82" t="s">
        <v>491</v>
      </c>
      <c r="C92" s="82" t="s">
        <v>139</v>
      </c>
      <c r="D92" s="83">
        <v>33.4</v>
      </c>
      <c r="E92" s="134">
        <v>33.4</v>
      </c>
      <c r="F92" s="141">
        <f t="shared" si="1"/>
        <v>66.8</v>
      </c>
    </row>
    <row r="93" spans="1:6" ht="15.75">
      <c r="A93" s="72" t="s">
        <v>530</v>
      </c>
      <c r="B93" s="82" t="s">
        <v>531</v>
      </c>
      <c r="C93" s="82"/>
      <c r="D93" s="83">
        <v>465</v>
      </c>
      <c r="E93" s="134"/>
      <c r="F93" s="141">
        <f t="shared" si="1"/>
        <v>465</v>
      </c>
    </row>
    <row r="94" spans="1:6" ht="31.5">
      <c r="A94" s="72" t="s">
        <v>492</v>
      </c>
      <c r="B94" s="82" t="s">
        <v>493</v>
      </c>
      <c r="C94" s="82"/>
      <c r="D94" s="83">
        <v>465</v>
      </c>
      <c r="E94" s="134"/>
      <c r="F94" s="141">
        <f t="shared" si="1"/>
        <v>465</v>
      </c>
    </row>
    <row r="95" spans="1:6" ht="31.5">
      <c r="A95" s="72" t="s">
        <v>871</v>
      </c>
      <c r="B95" s="82" t="s">
        <v>493</v>
      </c>
      <c r="C95" s="82" t="s">
        <v>139</v>
      </c>
      <c r="D95" s="83">
        <v>465</v>
      </c>
      <c r="E95" s="134"/>
      <c r="F95" s="141">
        <f t="shared" si="1"/>
        <v>465</v>
      </c>
    </row>
    <row r="96" spans="1:6" ht="31.5">
      <c r="A96" s="128" t="s">
        <v>116</v>
      </c>
      <c r="B96" s="129" t="s">
        <v>532</v>
      </c>
      <c r="C96" s="129"/>
      <c r="D96" s="130">
        <v>366730.604</v>
      </c>
      <c r="E96" s="136">
        <f>E97+E119+E148+E164+E169+E174</f>
        <v>-7397.4</v>
      </c>
      <c r="F96" s="142">
        <f t="shared" si="1"/>
        <v>359333.20399999997</v>
      </c>
    </row>
    <row r="97" spans="1:6" ht="31.5">
      <c r="A97" s="72" t="s">
        <v>117</v>
      </c>
      <c r="B97" s="82" t="s">
        <v>533</v>
      </c>
      <c r="C97" s="82"/>
      <c r="D97" s="83">
        <v>124488.35</v>
      </c>
      <c r="E97" s="134">
        <f>E98+E102+E105+E107+E109+E111+E113+E117</f>
        <v>-4000</v>
      </c>
      <c r="F97" s="141">
        <f t="shared" si="1"/>
        <v>120488.35</v>
      </c>
    </row>
    <row r="98" spans="1:6" ht="47.25">
      <c r="A98" s="72" t="s">
        <v>118</v>
      </c>
      <c r="B98" s="82" t="s">
        <v>448</v>
      </c>
      <c r="C98" s="82"/>
      <c r="D98" s="83">
        <v>114339.25</v>
      </c>
      <c r="E98" s="134">
        <f>E99+E100</f>
        <v>-4000</v>
      </c>
      <c r="F98" s="141">
        <f t="shared" si="1"/>
        <v>110339.25</v>
      </c>
    </row>
    <row r="99" spans="1:6" ht="78.75">
      <c r="A99" s="72" t="s">
        <v>872</v>
      </c>
      <c r="B99" s="82" t="s">
        <v>448</v>
      </c>
      <c r="C99" s="82" t="s">
        <v>92</v>
      </c>
      <c r="D99" s="83">
        <v>37319.7</v>
      </c>
      <c r="E99" s="134"/>
      <c r="F99" s="141">
        <f t="shared" si="1"/>
        <v>37319.7</v>
      </c>
    </row>
    <row r="100" spans="1:6" ht="47.25">
      <c r="A100" s="72" t="s">
        <v>171</v>
      </c>
      <c r="B100" s="82" t="s">
        <v>449</v>
      </c>
      <c r="C100" s="82"/>
      <c r="D100" s="83">
        <v>77019.55</v>
      </c>
      <c r="E100" s="134">
        <f>E101</f>
        <v>-4000</v>
      </c>
      <c r="F100" s="141">
        <f t="shared" si="1"/>
        <v>73019.55</v>
      </c>
    </row>
    <row r="101" spans="1:6" ht="78.75">
      <c r="A101" s="72" t="s">
        <v>873</v>
      </c>
      <c r="B101" s="82" t="s">
        <v>449</v>
      </c>
      <c r="C101" s="82" t="s">
        <v>92</v>
      </c>
      <c r="D101" s="83">
        <v>77019.55</v>
      </c>
      <c r="E101" s="134">
        <v>-4000</v>
      </c>
      <c r="F101" s="141">
        <f t="shared" si="1"/>
        <v>73019.55</v>
      </c>
    </row>
    <row r="102" spans="1:6" ht="78.75">
      <c r="A102" s="72" t="s">
        <v>297</v>
      </c>
      <c r="B102" s="82" t="s">
        <v>831</v>
      </c>
      <c r="C102" s="82"/>
      <c r="D102" s="83">
        <v>4595.4</v>
      </c>
      <c r="E102" s="134"/>
      <c r="F102" s="141">
        <f t="shared" si="1"/>
        <v>4595.4</v>
      </c>
    </row>
    <row r="103" spans="1:6" ht="78.75">
      <c r="A103" s="72" t="s">
        <v>297</v>
      </c>
      <c r="B103" s="82" t="s">
        <v>450</v>
      </c>
      <c r="C103" s="82"/>
      <c r="D103" s="83">
        <v>4595.4</v>
      </c>
      <c r="E103" s="134"/>
      <c r="F103" s="141">
        <f t="shared" si="1"/>
        <v>4595.4</v>
      </c>
    </row>
    <row r="104" spans="1:6" ht="110.25">
      <c r="A104" s="73" t="s">
        <v>874</v>
      </c>
      <c r="B104" s="82" t="s">
        <v>450</v>
      </c>
      <c r="C104" s="82" t="s">
        <v>92</v>
      </c>
      <c r="D104" s="83">
        <v>4595.4</v>
      </c>
      <c r="E104" s="134"/>
      <c r="F104" s="141">
        <f t="shared" si="1"/>
        <v>4595.4</v>
      </c>
    </row>
    <row r="105" spans="1:6" ht="31.5">
      <c r="A105" s="72" t="s">
        <v>123</v>
      </c>
      <c r="B105" s="82" t="s">
        <v>451</v>
      </c>
      <c r="C105" s="82"/>
      <c r="D105" s="83">
        <v>4202.3</v>
      </c>
      <c r="E105" s="134"/>
      <c r="F105" s="141">
        <f t="shared" si="1"/>
        <v>4202.3</v>
      </c>
    </row>
    <row r="106" spans="1:6" ht="63">
      <c r="A106" s="72" t="s">
        <v>875</v>
      </c>
      <c r="B106" s="82" t="s">
        <v>451</v>
      </c>
      <c r="C106" s="82" t="s">
        <v>92</v>
      </c>
      <c r="D106" s="83">
        <v>4202.3</v>
      </c>
      <c r="E106" s="134"/>
      <c r="F106" s="141">
        <f t="shared" si="1"/>
        <v>4202.3</v>
      </c>
    </row>
    <row r="107" spans="1:6" ht="31.5">
      <c r="A107" s="72" t="s">
        <v>119</v>
      </c>
      <c r="B107" s="82" t="s">
        <v>452</v>
      </c>
      <c r="C107" s="82"/>
      <c r="D107" s="83">
        <v>770</v>
      </c>
      <c r="E107" s="134"/>
      <c r="F107" s="141">
        <f t="shared" si="1"/>
        <v>770</v>
      </c>
    </row>
    <row r="108" spans="1:6" ht="63">
      <c r="A108" s="72" t="s">
        <v>876</v>
      </c>
      <c r="B108" s="82" t="s">
        <v>452</v>
      </c>
      <c r="C108" s="82" t="s">
        <v>92</v>
      </c>
      <c r="D108" s="83">
        <v>770</v>
      </c>
      <c r="E108" s="134"/>
      <c r="F108" s="141">
        <f t="shared" si="1"/>
        <v>770</v>
      </c>
    </row>
    <row r="109" spans="1:6" ht="31.5">
      <c r="A109" s="72" t="s">
        <v>120</v>
      </c>
      <c r="B109" s="82" t="s">
        <v>453</v>
      </c>
      <c r="C109" s="82"/>
      <c r="D109" s="83">
        <v>158.4</v>
      </c>
      <c r="E109" s="134"/>
      <c r="F109" s="141">
        <f t="shared" si="1"/>
        <v>158.4</v>
      </c>
    </row>
    <row r="110" spans="1:6" ht="63">
      <c r="A110" s="72" t="s">
        <v>877</v>
      </c>
      <c r="B110" s="82" t="s">
        <v>453</v>
      </c>
      <c r="C110" s="82" t="s">
        <v>92</v>
      </c>
      <c r="D110" s="83">
        <v>158.4</v>
      </c>
      <c r="E110" s="134"/>
      <c r="F110" s="141">
        <f t="shared" si="1"/>
        <v>158.4</v>
      </c>
    </row>
    <row r="111" spans="1:6" ht="31.5">
      <c r="A111" s="72" t="s">
        <v>121</v>
      </c>
      <c r="B111" s="82" t="s">
        <v>454</v>
      </c>
      <c r="C111" s="82"/>
      <c r="D111" s="83">
        <v>15</v>
      </c>
      <c r="E111" s="134"/>
      <c r="F111" s="141">
        <f t="shared" si="1"/>
        <v>15</v>
      </c>
    </row>
    <row r="112" spans="1:6" ht="47.25">
      <c r="A112" s="72" t="s">
        <v>878</v>
      </c>
      <c r="B112" s="82" t="s">
        <v>454</v>
      </c>
      <c r="C112" s="82" t="s">
        <v>70</v>
      </c>
      <c r="D112" s="83">
        <v>15</v>
      </c>
      <c r="E112" s="134"/>
      <c r="F112" s="141">
        <f t="shared" si="1"/>
        <v>15</v>
      </c>
    </row>
    <row r="113" spans="1:6" ht="47.25">
      <c r="A113" s="72" t="s">
        <v>122</v>
      </c>
      <c r="B113" s="82" t="s">
        <v>455</v>
      </c>
      <c r="C113" s="82"/>
      <c r="D113" s="83">
        <v>306</v>
      </c>
      <c r="E113" s="134"/>
      <c r="F113" s="141">
        <f t="shared" si="1"/>
        <v>306</v>
      </c>
    </row>
    <row r="114" spans="1:6" ht="63">
      <c r="A114" s="72" t="s">
        <v>879</v>
      </c>
      <c r="B114" s="82" t="s">
        <v>455</v>
      </c>
      <c r="C114" s="82" t="s">
        <v>70</v>
      </c>
      <c r="D114" s="83">
        <v>20</v>
      </c>
      <c r="E114" s="134"/>
      <c r="F114" s="141">
        <f t="shared" si="1"/>
        <v>20</v>
      </c>
    </row>
    <row r="115" spans="1:6" ht="63">
      <c r="A115" s="72" t="s">
        <v>880</v>
      </c>
      <c r="B115" s="82" t="s">
        <v>455</v>
      </c>
      <c r="C115" s="82" t="s">
        <v>80</v>
      </c>
      <c r="D115" s="83">
        <v>60</v>
      </c>
      <c r="E115" s="134"/>
      <c r="F115" s="141">
        <f t="shared" si="1"/>
        <v>60</v>
      </c>
    </row>
    <row r="116" spans="1:6" ht="78.75">
      <c r="A116" s="72" t="s">
        <v>881</v>
      </c>
      <c r="B116" s="82" t="s">
        <v>455</v>
      </c>
      <c r="C116" s="82" t="s">
        <v>92</v>
      </c>
      <c r="D116" s="83">
        <v>226</v>
      </c>
      <c r="E116" s="134"/>
      <c r="F116" s="141">
        <f t="shared" si="1"/>
        <v>226</v>
      </c>
    </row>
    <row r="117" spans="1:6" ht="15.75">
      <c r="A117" s="72" t="s">
        <v>301</v>
      </c>
      <c r="B117" s="82" t="s">
        <v>456</v>
      </c>
      <c r="C117" s="82"/>
      <c r="D117" s="83">
        <v>102</v>
      </c>
      <c r="E117" s="134"/>
      <c r="F117" s="141">
        <f t="shared" si="1"/>
        <v>102</v>
      </c>
    </row>
    <row r="118" spans="1:6" ht="47.25">
      <c r="A118" s="72" t="s">
        <v>882</v>
      </c>
      <c r="B118" s="82" t="s">
        <v>456</v>
      </c>
      <c r="C118" s="82" t="s">
        <v>92</v>
      </c>
      <c r="D118" s="83">
        <v>102</v>
      </c>
      <c r="E118" s="134"/>
      <c r="F118" s="141">
        <f t="shared" si="1"/>
        <v>102</v>
      </c>
    </row>
    <row r="119" spans="1:6" ht="31.5">
      <c r="A119" s="72" t="s">
        <v>124</v>
      </c>
      <c r="B119" s="82" t="s">
        <v>534</v>
      </c>
      <c r="C119" s="82"/>
      <c r="D119" s="83">
        <v>204598.168</v>
      </c>
      <c r="E119" s="134">
        <f>E120+E124+E127+E129+E131+E133+E135+E137+E139+E142+E145</f>
        <v>-3397.4</v>
      </c>
      <c r="F119" s="141">
        <f t="shared" si="1"/>
        <v>201200.768</v>
      </c>
    </row>
    <row r="120" spans="1:6" ht="31.5">
      <c r="A120" s="72" t="s">
        <v>172</v>
      </c>
      <c r="B120" s="82" t="s">
        <v>458</v>
      </c>
      <c r="C120" s="82"/>
      <c r="D120" s="83">
        <v>189898.15</v>
      </c>
      <c r="E120" s="134">
        <f>E121+E122</f>
        <v>-3397.4</v>
      </c>
      <c r="F120" s="141">
        <f t="shared" si="1"/>
        <v>186500.75</v>
      </c>
    </row>
    <row r="121" spans="1:6" ht="63">
      <c r="A121" s="72" t="s">
        <v>883</v>
      </c>
      <c r="B121" s="82" t="s">
        <v>458</v>
      </c>
      <c r="C121" s="82" t="s">
        <v>92</v>
      </c>
      <c r="D121" s="83">
        <v>45358.6</v>
      </c>
      <c r="E121" s="134"/>
      <c r="F121" s="141">
        <f t="shared" si="1"/>
        <v>45358.6</v>
      </c>
    </row>
    <row r="122" spans="1:6" ht="47.25">
      <c r="A122" s="72" t="s">
        <v>171</v>
      </c>
      <c r="B122" s="82" t="s">
        <v>459</v>
      </c>
      <c r="C122" s="82"/>
      <c r="D122" s="83">
        <v>144539.55</v>
      </c>
      <c r="E122" s="134">
        <f>E123</f>
        <v>-3397.4</v>
      </c>
      <c r="F122" s="141">
        <f t="shared" si="1"/>
        <v>141142.15</v>
      </c>
    </row>
    <row r="123" spans="1:6" ht="78.75">
      <c r="A123" s="72" t="s">
        <v>873</v>
      </c>
      <c r="B123" s="82" t="s">
        <v>459</v>
      </c>
      <c r="C123" s="82" t="s">
        <v>92</v>
      </c>
      <c r="D123" s="83">
        <v>144539.55</v>
      </c>
      <c r="E123" s="134">
        <v>-3397.4</v>
      </c>
      <c r="F123" s="141">
        <f t="shared" si="1"/>
        <v>141142.15</v>
      </c>
    </row>
    <row r="124" spans="1:6" ht="78.75">
      <c r="A124" s="72" t="s">
        <v>297</v>
      </c>
      <c r="B124" s="82" t="s">
        <v>832</v>
      </c>
      <c r="C124" s="82"/>
      <c r="D124" s="83">
        <v>584.1</v>
      </c>
      <c r="E124" s="134"/>
      <c r="F124" s="141">
        <f t="shared" si="1"/>
        <v>584.1</v>
      </c>
    </row>
    <row r="125" spans="1:6" ht="78.75">
      <c r="A125" s="72" t="s">
        <v>297</v>
      </c>
      <c r="B125" s="82" t="s">
        <v>460</v>
      </c>
      <c r="C125" s="82"/>
      <c r="D125" s="83">
        <v>584.1</v>
      </c>
      <c r="E125" s="134"/>
      <c r="F125" s="141">
        <f t="shared" si="1"/>
        <v>584.1</v>
      </c>
    </row>
    <row r="126" spans="1:6" ht="110.25">
      <c r="A126" s="73" t="s">
        <v>874</v>
      </c>
      <c r="B126" s="82" t="s">
        <v>460</v>
      </c>
      <c r="C126" s="82" t="s">
        <v>92</v>
      </c>
      <c r="D126" s="83">
        <v>584.1</v>
      </c>
      <c r="E126" s="134"/>
      <c r="F126" s="141">
        <f t="shared" si="1"/>
        <v>584.1</v>
      </c>
    </row>
    <row r="127" spans="1:6" ht="15.75">
      <c r="A127" s="72" t="s">
        <v>301</v>
      </c>
      <c r="B127" s="82" t="s">
        <v>461</v>
      </c>
      <c r="C127" s="82"/>
      <c r="D127" s="83">
        <v>1287.312</v>
      </c>
      <c r="E127" s="134"/>
      <c r="F127" s="141">
        <f t="shared" si="1"/>
        <v>1287.312</v>
      </c>
    </row>
    <row r="128" spans="1:6" ht="47.25">
      <c r="A128" s="72" t="s">
        <v>882</v>
      </c>
      <c r="B128" s="82" t="s">
        <v>461</v>
      </c>
      <c r="C128" s="82" t="s">
        <v>92</v>
      </c>
      <c r="D128" s="83">
        <v>1287.312</v>
      </c>
      <c r="E128" s="134"/>
      <c r="F128" s="141">
        <f t="shared" si="1"/>
        <v>1287.312</v>
      </c>
    </row>
    <row r="129" spans="1:6" ht="15.75">
      <c r="A129" s="72" t="s">
        <v>97</v>
      </c>
      <c r="B129" s="82" t="s">
        <v>462</v>
      </c>
      <c r="C129" s="82"/>
      <c r="D129" s="83">
        <v>2000</v>
      </c>
      <c r="E129" s="134">
        <f>E130</f>
        <v>0</v>
      </c>
      <c r="F129" s="141">
        <f t="shared" si="1"/>
        <v>2000</v>
      </c>
    </row>
    <row r="130" spans="1:6" ht="47.25">
      <c r="A130" s="72" t="s">
        <v>884</v>
      </c>
      <c r="B130" s="82" t="s">
        <v>462</v>
      </c>
      <c r="C130" s="82" t="s">
        <v>92</v>
      </c>
      <c r="D130" s="83">
        <v>2000</v>
      </c>
      <c r="E130" s="134"/>
      <c r="F130" s="141">
        <f t="shared" si="1"/>
        <v>2000</v>
      </c>
    </row>
    <row r="131" spans="1:6" ht="31.5">
      <c r="A131" s="72" t="s">
        <v>173</v>
      </c>
      <c r="B131" s="82" t="s">
        <v>463</v>
      </c>
      <c r="C131" s="82"/>
      <c r="D131" s="83">
        <v>2475.018</v>
      </c>
      <c r="E131" s="134"/>
      <c r="F131" s="141">
        <f t="shared" si="1"/>
        <v>2475.018</v>
      </c>
    </row>
    <row r="132" spans="1:6" ht="63">
      <c r="A132" s="72" t="s">
        <v>885</v>
      </c>
      <c r="B132" s="82" t="s">
        <v>463</v>
      </c>
      <c r="C132" s="82" t="s">
        <v>92</v>
      </c>
      <c r="D132" s="83">
        <v>2475.018</v>
      </c>
      <c r="E132" s="134"/>
      <c r="F132" s="141">
        <f t="shared" si="1"/>
        <v>2475.018</v>
      </c>
    </row>
    <row r="133" spans="1:6" ht="31.5">
      <c r="A133" s="72" t="s">
        <v>174</v>
      </c>
      <c r="B133" s="82" t="s">
        <v>464</v>
      </c>
      <c r="C133" s="82"/>
      <c r="D133" s="83">
        <v>428.988</v>
      </c>
      <c r="E133" s="134"/>
      <c r="F133" s="141">
        <f t="shared" si="1"/>
        <v>428.988</v>
      </c>
    </row>
    <row r="134" spans="1:6" ht="63">
      <c r="A134" s="72" t="s">
        <v>886</v>
      </c>
      <c r="B134" s="82" t="s">
        <v>464</v>
      </c>
      <c r="C134" s="82" t="s">
        <v>92</v>
      </c>
      <c r="D134" s="83">
        <v>428.988</v>
      </c>
      <c r="E134" s="134"/>
      <c r="F134" s="141">
        <f t="shared" si="1"/>
        <v>428.988</v>
      </c>
    </row>
    <row r="135" spans="1:6" ht="31.5">
      <c r="A135" s="72" t="s">
        <v>125</v>
      </c>
      <c r="B135" s="82" t="s">
        <v>587</v>
      </c>
      <c r="C135" s="82"/>
      <c r="D135" s="83">
        <v>1105</v>
      </c>
      <c r="E135" s="134"/>
      <c r="F135" s="141">
        <f t="shared" si="1"/>
        <v>1105</v>
      </c>
    </row>
    <row r="136" spans="1:6" ht="63">
      <c r="A136" s="72" t="s">
        <v>887</v>
      </c>
      <c r="B136" s="82" t="s">
        <v>587</v>
      </c>
      <c r="C136" s="82" t="s">
        <v>92</v>
      </c>
      <c r="D136" s="83">
        <v>1105</v>
      </c>
      <c r="E136" s="134"/>
      <c r="F136" s="141">
        <f t="shared" si="1"/>
        <v>1105</v>
      </c>
    </row>
    <row r="137" spans="1:6" ht="15.75">
      <c r="A137" s="72" t="s">
        <v>126</v>
      </c>
      <c r="B137" s="82" t="s">
        <v>465</v>
      </c>
      <c r="C137" s="82"/>
      <c r="D137" s="83">
        <v>18.9</v>
      </c>
      <c r="E137" s="134"/>
      <c r="F137" s="141">
        <f t="shared" si="1"/>
        <v>18.9</v>
      </c>
    </row>
    <row r="138" spans="1:6" ht="47.25">
      <c r="A138" s="72" t="s">
        <v>888</v>
      </c>
      <c r="B138" s="82" t="s">
        <v>465</v>
      </c>
      <c r="C138" s="82" t="s">
        <v>70</v>
      </c>
      <c r="D138" s="83">
        <v>18.9</v>
      </c>
      <c r="E138" s="134"/>
      <c r="F138" s="141">
        <f t="shared" si="1"/>
        <v>18.9</v>
      </c>
    </row>
    <row r="139" spans="1:6" ht="31.5">
      <c r="A139" s="72" t="s">
        <v>175</v>
      </c>
      <c r="B139" s="82" t="s">
        <v>466</v>
      </c>
      <c r="C139" s="82"/>
      <c r="D139" s="83">
        <v>374.9</v>
      </c>
      <c r="E139" s="134"/>
      <c r="F139" s="141">
        <f t="shared" si="1"/>
        <v>374.9</v>
      </c>
    </row>
    <row r="140" spans="1:6" ht="47.25">
      <c r="A140" s="72" t="s">
        <v>889</v>
      </c>
      <c r="B140" s="82" t="s">
        <v>466</v>
      </c>
      <c r="C140" s="82" t="s">
        <v>70</v>
      </c>
      <c r="D140" s="83">
        <v>35.9</v>
      </c>
      <c r="E140" s="134"/>
      <c r="F140" s="141">
        <f t="shared" si="1"/>
        <v>35.9</v>
      </c>
    </row>
    <row r="141" spans="1:6" ht="63">
      <c r="A141" s="72" t="s">
        <v>890</v>
      </c>
      <c r="B141" s="82" t="s">
        <v>466</v>
      </c>
      <c r="C141" s="82" t="s">
        <v>92</v>
      </c>
      <c r="D141" s="83">
        <v>339</v>
      </c>
      <c r="E141" s="134"/>
      <c r="F141" s="141">
        <f t="shared" si="1"/>
        <v>339</v>
      </c>
    </row>
    <row r="142" spans="1:6" ht="15.75">
      <c r="A142" s="72" t="s">
        <v>127</v>
      </c>
      <c r="B142" s="82" t="s">
        <v>467</v>
      </c>
      <c r="C142" s="82"/>
      <c r="D142" s="83">
        <v>145</v>
      </c>
      <c r="E142" s="134"/>
      <c r="F142" s="141">
        <f t="shared" si="1"/>
        <v>145</v>
      </c>
    </row>
    <row r="143" spans="1:6" ht="47.25">
      <c r="A143" s="72" t="s">
        <v>891</v>
      </c>
      <c r="B143" s="82" t="s">
        <v>467</v>
      </c>
      <c r="C143" s="82" t="s">
        <v>70</v>
      </c>
      <c r="D143" s="83">
        <v>45</v>
      </c>
      <c r="E143" s="134"/>
      <c r="F143" s="141">
        <f aca="true" t="shared" si="2" ref="F143:F182">D143+E143</f>
        <v>45</v>
      </c>
    </row>
    <row r="144" spans="1:6" ht="31.5">
      <c r="A144" s="72" t="s">
        <v>892</v>
      </c>
      <c r="B144" s="82" t="s">
        <v>467</v>
      </c>
      <c r="C144" s="82" t="s">
        <v>80</v>
      </c>
      <c r="D144" s="83">
        <v>100</v>
      </c>
      <c r="E144" s="134"/>
      <c r="F144" s="141">
        <f t="shared" si="2"/>
        <v>100</v>
      </c>
    </row>
    <row r="145" spans="1:6" ht="78.75">
      <c r="A145" s="72" t="s">
        <v>457</v>
      </c>
      <c r="B145" s="82" t="s">
        <v>833</v>
      </c>
      <c r="C145" s="82"/>
      <c r="D145" s="83">
        <v>6280.8</v>
      </c>
      <c r="E145" s="134"/>
      <c r="F145" s="141">
        <f t="shared" si="2"/>
        <v>6280.8</v>
      </c>
    </row>
    <row r="146" spans="1:6" ht="78.75">
      <c r="A146" s="72" t="s">
        <v>457</v>
      </c>
      <c r="B146" s="82" t="s">
        <v>588</v>
      </c>
      <c r="C146" s="82"/>
      <c r="D146" s="83">
        <v>6280.8</v>
      </c>
      <c r="E146" s="134"/>
      <c r="F146" s="141">
        <f t="shared" si="2"/>
        <v>6280.8</v>
      </c>
    </row>
    <row r="147" spans="1:6" ht="110.25">
      <c r="A147" s="73" t="s">
        <v>893</v>
      </c>
      <c r="B147" s="82" t="s">
        <v>588</v>
      </c>
      <c r="C147" s="82" t="s">
        <v>92</v>
      </c>
      <c r="D147" s="83">
        <v>6280.8</v>
      </c>
      <c r="E147" s="134"/>
      <c r="F147" s="141">
        <f t="shared" si="2"/>
        <v>6280.8</v>
      </c>
    </row>
    <row r="148" spans="1:6" ht="31.5">
      <c r="A148" s="72" t="s">
        <v>128</v>
      </c>
      <c r="B148" s="82" t="s">
        <v>535</v>
      </c>
      <c r="C148" s="82"/>
      <c r="D148" s="83">
        <v>18310.6</v>
      </c>
      <c r="E148" s="134"/>
      <c r="F148" s="141">
        <f t="shared" si="2"/>
        <v>18310.6</v>
      </c>
    </row>
    <row r="149" spans="1:6" ht="31.5">
      <c r="A149" s="72" t="s">
        <v>129</v>
      </c>
      <c r="B149" s="82" t="s">
        <v>468</v>
      </c>
      <c r="C149" s="82"/>
      <c r="D149" s="83">
        <v>6</v>
      </c>
      <c r="E149" s="134"/>
      <c r="F149" s="141">
        <f t="shared" si="2"/>
        <v>6</v>
      </c>
    </row>
    <row r="150" spans="1:6" ht="63">
      <c r="A150" s="72" t="s">
        <v>894</v>
      </c>
      <c r="B150" s="82" t="s">
        <v>468</v>
      </c>
      <c r="C150" s="82" t="s">
        <v>70</v>
      </c>
      <c r="D150" s="83">
        <v>6</v>
      </c>
      <c r="E150" s="134"/>
      <c r="F150" s="141">
        <f t="shared" si="2"/>
        <v>6</v>
      </c>
    </row>
    <row r="151" spans="1:6" ht="31.5">
      <c r="A151" s="72" t="s">
        <v>130</v>
      </c>
      <c r="B151" s="82" t="s">
        <v>469</v>
      </c>
      <c r="C151" s="82"/>
      <c r="D151" s="83">
        <v>800</v>
      </c>
      <c r="E151" s="134"/>
      <c r="F151" s="141">
        <f t="shared" si="2"/>
        <v>800</v>
      </c>
    </row>
    <row r="152" spans="1:6" ht="47.25">
      <c r="A152" s="72" t="s">
        <v>895</v>
      </c>
      <c r="B152" s="82" t="s">
        <v>469</v>
      </c>
      <c r="C152" s="82" t="s">
        <v>70</v>
      </c>
      <c r="D152" s="83">
        <v>800</v>
      </c>
      <c r="E152" s="134"/>
      <c r="F152" s="141">
        <f t="shared" si="2"/>
        <v>800</v>
      </c>
    </row>
    <row r="153" spans="1:6" ht="15.75">
      <c r="A153" s="72" t="s">
        <v>131</v>
      </c>
      <c r="B153" s="82" t="s">
        <v>470</v>
      </c>
      <c r="C153" s="82"/>
      <c r="D153" s="83">
        <v>60.5</v>
      </c>
      <c r="E153" s="134"/>
      <c r="F153" s="141">
        <f t="shared" si="2"/>
        <v>60.5</v>
      </c>
    </row>
    <row r="154" spans="1:6" ht="47.25">
      <c r="A154" s="72" t="s">
        <v>896</v>
      </c>
      <c r="B154" s="82" t="s">
        <v>470</v>
      </c>
      <c r="C154" s="82" t="s">
        <v>70</v>
      </c>
      <c r="D154" s="83">
        <v>60.5</v>
      </c>
      <c r="E154" s="134"/>
      <c r="F154" s="141">
        <f t="shared" si="2"/>
        <v>60.5</v>
      </c>
    </row>
    <row r="155" spans="1:6" ht="47.25">
      <c r="A155" s="72" t="s">
        <v>471</v>
      </c>
      <c r="B155" s="82" t="s">
        <v>472</v>
      </c>
      <c r="C155" s="82"/>
      <c r="D155" s="83">
        <v>761.1</v>
      </c>
      <c r="E155" s="134"/>
      <c r="F155" s="141">
        <f t="shared" si="2"/>
        <v>761.1</v>
      </c>
    </row>
    <row r="156" spans="1:6" ht="63">
      <c r="A156" s="72" t="s">
        <v>897</v>
      </c>
      <c r="B156" s="82" t="s">
        <v>472</v>
      </c>
      <c r="C156" s="82" t="s">
        <v>80</v>
      </c>
      <c r="D156" s="83">
        <v>761.1</v>
      </c>
      <c r="E156" s="134"/>
      <c r="F156" s="141">
        <f t="shared" si="2"/>
        <v>761.1</v>
      </c>
    </row>
    <row r="157" spans="1:6" ht="47.25">
      <c r="A157" s="72" t="s">
        <v>118</v>
      </c>
      <c r="B157" s="82" t="s">
        <v>473</v>
      </c>
      <c r="C157" s="82"/>
      <c r="D157" s="83">
        <v>16260</v>
      </c>
      <c r="E157" s="134"/>
      <c r="F157" s="141">
        <f t="shared" si="2"/>
        <v>16260</v>
      </c>
    </row>
    <row r="158" spans="1:6" ht="78.75">
      <c r="A158" s="72" t="s">
        <v>872</v>
      </c>
      <c r="B158" s="82" t="s">
        <v>473</v>
      </c>
      <c r="C158" s="82" t="s">
        <v>92</v>
      </c>
      <c r="D158" s="83">
        <v>16260</v>
      </c>
      <c r="E158" s="134"/>
      <c r="F158" s="141">
        <f t="shared" si="2"/>
        <v>16260</v>
      </c>
    </row>
    <row r="159" spans="1:6" ht="31.5">
      <c r="A159" s="72" t="s">
        <v>132</v>
      </c>
      <c r="B159" s="82" t="s">
        <v>474</v>
      </c>
      <c r="C159" s="82"/>
      <c r="D159" s="83">
        <v>125</v>
      </c>
      <c r="E159" s="134"/>
      <c r="F159" s="141">
        <f t="shared" si="2"/>
        <v>125</v>
      </c>
    </row>
    <row r="160" spans="1:6" ht="63">
      <c r="A160" s="72" t="s">
        <v>898</v>
      </c>
      <c r="B160" s="82" t="s">
        <v>474</v>
      </c>
      <c r="C160" s="82" t="s">
        <v>92</v>
      </c>
      <c r="D160" s="83">
        <v>125</v>
      </c>
      <c r="E160" s="134"/>
      <c r="F160" s="141">
        <f t="shared" si="2"/>
        <v>125</v>
      </c>
    </row>
    <row r="161" spans="1:6" ht="15.75">
      <c r="A161" s="72" t="s">
        <v>813</v>
      </c>
      <c r="B161" s="82" t="s">
        <v>812</v>
      </c>
      <c r="C161" s="82"/>
      <c r="D161" s="83">
        <v>298</v>
      </c>
      <c r="E161" s="134"/>
      <c r="F161" s="141">
        <f t="shared" si="2"/>
        <v>298</v>
      </c>
    </row>
    <row r="162" spans="1:6" ht="47.25">
      <c r="A162" s="72" t="s">
        <v>899</v>
      </c>
      <c r="B162" s="82" t="s">
        <v>812</v>
      </c>
      <c r="C162" s="82" t="s">
        <v>70</v>
      </c>
      <c r="D162" s="83">
        <v>86</v>
      </c>
      <c r="E162" s="134"/>
      <c r="F162" s="141">
        <f t="shared" si="2"/>
        <v>86</v>
      </c>
    </row>
    <row r="163" spans="1:6" ht="31.5">
      <c r="A163" s="72" t="s">
        <v>900</v>
      </c>
      <c r="B163" s="82" t="s">
        <v>812</v>
      </c>
      <c r="C163" s="82" t="s">
        <v>80</v>
      </c>
      <c r="D163" s="83">
        <v>212</v>
      </c>
      <c r="E163" s="134"/>
      <c r="F163" s="141">
        <f t="shared" si="2"/>
        <v>212</v>
      </c>
    </row>
    <row r="164" spans="1:6" ht="31.5">
      <c r="A164" s="72" t="s">
        <v>133</v>
      </c>
      <c r="B164" s="82" t="s">
        <v>536</v>
      </c>
      <c r="C164" s="82"/>
      <c r="D164" s="83">
        <v>1200</v>
      </c>
      <c r="E164" s="134"/>
      <c r="F164" s="141">
        <f t="shared" si="2"/>
        <v>1200</v>
      </c>
    </row>
    <row r="165" spans="1:6" ht="31.5">
      <c r="A165" s="72" t="s">
        <v>134</v>
      </c>
      <c r="B165" s="82" t="s">
        <v>475</v>
      </c>
      <c r="C165" s="82"/>
      <c r="D165" s="83">
        <v>554.7</v>
      </c>
      <c r="E165" s="134"/>
      <c r="F165" s="141">
        <f t="shared" si="2"/>
        <v>554.7</v>
      </c>
    </row>
    <row r="166" spans="1:6" ht="47.25">
      <c r="A166" s="72" t="s">
        <v>901</v>
      </c>
      <c r="B166" s="82" t="s">
        <v>475</v>
      </c>
      <c r="C166" s="82" t="s">
        <v>70</v>
      </c>
      <c r="D166" s="83">
        <v>554.7</v>
      </c>
      <c r="E166" s="134"/>
      <c r="F166" s="141">
        <f t="shared" si="2"/>
        <v>554.7</v>
      </c>
    </row>
    <row r="167" spans="1:6" ht="31.5">
      <c r="A167" s="72" t="s">
        <v>135</v>
      </c>
      <c r="B167" s="82" t="s">
        <v>476</v>
      </c>
      <c r="C167" s="82"/>
      <c r="D167" s="83">
        <v>645.3</v>
      </c>
      <c r="E167" s="134"/>
      <c r="F167" s="141">
        <f t="shared" si="2"/>
        <v>645.3</v>
      </c>
    </row>
    <row r="168" spans="1:6" ht="63">
      <c r="A168" s="72" t="s">
        <v>902</v>
      </c>
      <c r="B168" s="82" t="s">
        <v>476</v>
      </c>
      <c r="C168" s="82" t="s">
        <v>70</v>
      </c>
      <c r="D168" s="83">
        <v>645.3</v>
      </c>
      <c r="E168" s="134"/>
      <c r="F168" s="141">
        <f t="shared" si="2"/>
        <v>645.3</v>
      </c>
    </row>
    <row r="169" spans="1:6" ht="31.5">
      <c r="A169" s="72" t="s">
        <v>537</v>
      </c>
      <c r="B169" s="82" t="s">
        <v>538</v>
      </c>
      <c r="C169" s="82"/>
      <c r="D169" s="83">
        <v>57.6</v>
      </c>
      <c r="E169" s="134"/>
      <c r="F169" s="141">
        <f t="shared" si="2"/>
        <v>57.6</v>
      </c>
    </row>
    <row r="170" spans="1:6" ht="31.5">
      <c r="A170" s="72" t="s">
        <v>136</v>
      </c>
      <c r="B170" s="82" t="s">
        <v>477</v>
      </c>
      <c r="C170" s="82"/>
      <c r="D170" s="83">
        <v>36.5</v>
      </c>
      <c r="E170" s="134"/>
      <c r="F170" s="141">
        <f t="shared" si="2"/>
        <v>36.5</v>
      </c>
    </row>
    <row r="171" spans="1:6" ht="47.25">
      <c r="A171" s="72" t="s">
        <v>903</v>
      </c>
      <c r="B171" s="82" t="s">
        <v>477</v>
      </c>
      <c r="C171" s="82" t="s">
        <v>70</v>
      </c>
      <c r="D171" s="83">
        <v>36.5</v>
      </c>
      <c r="E171" s="134"/>
      <c r="F171" s="141">
        <f t="shared" si="2"/>
        <v>36.5</v>
      </c>
    </row>
    <row r="172" spans="1:6" ht="31.5">
      <c r="A172" s="72" t="s">
        <v>137</v>
      </c>
      <c r="B172" s="82" t="s">
        <v>478</v>
      </c>
      <c r="C172" s="82"/>
      <c r="D172" s="83">
        <v>21.1</v>
      </c>
      <c r="E172" s="134"/>
      <c r="F172" s="141">
        <f t="shared" si="2"/>
        <v>21.1</v>
      </c>
    </row>
    <row r="173" spans="1:6" ht="47.25">
      <c r="A173" s="72" t="s">
        <v>904</v>
      </c>
      <c r="B173" s="82" t="s">
        <v>478</v>
      </c>
      <c r="C173" s="82" t="s">
        <v>70</v>
      </c>
      <c r="D173" s="83">
        <v>21.1</v>
      </c>
      <c r="E173" s="134"/>
      <c r="F173" s="141">
        <f t="shared" si="2"/>
        <v>21.1</v>
      </c>
    </row>
    <row r="174" spans="1:6" ht="31.5">
      <c r="A174" s="72" t="s">
        <v>539</v>
      </c>
      <c r="B174" s="82" t="s">
        <v>540</v>
      </c>
      <c r="C174" s="82"/>
      <c r="D174" s="83">
        <v>18075.886</v>
      </c>
      <c r="E174" s="134"/>
      <c r="F174" s="141">
        <f t="shared" si="2"/>
        <v>18075.886</v>
      </c>
    </row>
    <row r="175" spans="1:6" ht="31.5">
      <c r="A175" s="72" t="s">
        <v>479</v>
      </c>
      <c r="B175" s="82" t="s">
        <v>480</v>
      </c>
      <c r="C175" s="82"/>
      <c r="D175" s="83">
        <v>18075.886</v>
      </c>
      <c r="E175" s="134"/>
      <c r="F175" s="141">
        <f t="shared" si="2"/>
        <v>18075.886</v>
      </c>
    </row>
    <row r="176" spans="1:6" ht="94.5">
      <c r="A176" s="73" t="s">
        <v>905</v>
      </c>
      <c r="B176" s="82" t="s">
        <v>480</v>
      </c>
      <c r="C176" s="82" t="s">
        <v>69</v>
      </c>
      <c r="D176" s="83">
        <v>14069.686</v>
      </c>
      <c r="E176" s="134"/>
      <c r="F176" s="141">
        <f t="shared" si="2"/>
        <v>14069.686</v>
      </c>
    </row>
    <row r="177" spans="1:6" ht="47.25">
      <c r="A177" s="72" t="s">
        <v>906</v>
      </c>
      <c r="B177" s="82" t="s">
        <v>480</v>
      </c>
      <c r="C177" s="82" t="s">
        <v>70</v>
      </c>
      <c r="D177" s="83">
        <v>3965.6</v>
      </c>
      <c r="E177" s="134"/>
      <c r="F177" s="141">
        <f t="shared" si="2"/>
        <v>3965.6</v>
      </c>
    </row>
    <row r="178" spans="1:6" ht="47.25">
      <c r="A178" s="72" t="s">
        <v>907</v>
      </c>
      <c r="B178" s="82" t="s">
        <v>480</v>
      </c>
      <c r="C178" s="82" t="s">
        <v>73</v>
      </c>
      <c r="D178" s="83">
        <v>40.6</v>
      </c>
      <c r="E178" s="134"/>
      <c r="F178" s="141">
        <f t="shared" si="2"/>
        <v>40.6</v>
      </c>
    </row>
    <row r="179" spans="1:6" ht="31.5">
      <c r="A179" s="128" t="s">
        <v>541</v>
      </c>
      <c r="B179" s="129" t="s">
        <v>542</v>
      </c>
      <c r="C179" s="129"/>
      <c r="D179" s="130">
        <v>67262.837</v>
      </c>
      <c r="E179" s="136">
        <f>E180+E191+E208+E213+E232+E237</f>
        <v>540.1</v>
      </c>
      <c r="F179" s="142">
        <f t="shared" si="2"/>
        <v>67802.937</v>
      </c>
    </row>
    <row r="180" spans="1:6" ht="31.5">
      <c r="A180" s="72" t="s">
        <v>96</v>
      </c>
      <c r="B180" s="82" t="s">
        <v>543</v>
      </c>
      <c r="C180" s="82"/>
      <c r="D180" s="83">
        <v>11829.055</v>
      </c>
      <c r="E180" s="134">
        <f>E181+E183+E187+E189</f>
        <v>199.4</v>
      </c>
      <c r="F180" s="141">
        <f t="shared" si="2"/>
        <v>12028.455</v>
      </c>
    </row>
    <row r="181" spans="1:6" ht="15.75">
      <c r="A181" s="72" t="s">
        <v>771</v>
      </c>
      <c r="B181" s="82" t="s">
        <v>772</v>
      </c>
      <c r="C181" s="82"/>
      <c r="D181" s="83">
        <v>95.455</v>
      </c>
      <c r="E181" s="134"/>
      <c r="F181" s="141">
        <f t="shared" si="2"/>
        <v>95.455</v>
      </c>
    </row>
    <row r="182" spans="1:6" ht="47.25">
      <c r="A182" s="72" t="s">
        <v>908</v>
      </c>
      <c r="B182" s="82" t="s">
        <v>772</v>
      </c>
      <c r="C182" s="82" t="s">
        <v>92</v>
      </c>
      <c r="D182" s="83">
        <v>95.455</v>
      </c>
      <c r="E182" s="134"/>
      <c r="F182" s="141">
        <f t="shared" si="2"/>
        <v>95.455</v>
      </c>
    </row>
    <row r="183" spans="1:6" ht="15.75">
      <c r="A183" s="139" t="s">
        <v>97</v>
      </c>
      <c r="B183" s="133" t="s">
        <v>989</v>
      </c>
      <c r="C183" s="133"/>
      <c r="D183" s="83"/>
      <c r="E183" s="134">
        <f>E184+E185</f>
        <v>199.4</v>
      </c>
      <c r="F183" s="83">
        <f>D183+E183</f>
        <v>199.4</v>
      </c>
    </row>
    <row r="184" spans="1:6" ht="31.5">
      <c r="A184" s="140" t="s">
        <v>762</v>
      </c>
      <c r="B184" s="212" t="s">
        <v>989</v>
      </c>
      <c r="C184" s="212" t="s">
        <v>92</v>
      </c>
      <c r="D184" s="83"/>
      <c r="E184" s="134">
        <v>99.7</v>
      </c>
      <c r="F184" s="83">
        <f aca="true" t="shared" si="3" ref="F184:F255">D184+E184</f>
        <v>99.7</v>
      </c>
    </row>
    <row r="185" spans="1:6" ht="47.25">
      <c r="A185" s="72" t="s">
        <v>432</v>
      </c>
      <c r="B185" s="133" t="s">
        <v>990</v>
      </c>
      <c r="C185" s="133"/>
      <c r="D185" s="83"/>
      <c r="E185" s="134">
        <f>E186</f>
        <v>99.7</v>
      </c>
      <c r="F185" s="83">
        <f t="shared" si="3"/>
        <v>99.7</v>
      </c>
    </row>
    <row r="186" spans="1:6" ht="31.5">
      <c r="A186" s="140" t="s">
        <v>762</v>
      </c>
      <c r="B186" s="212" t="s">
        <v>990</v>
      </c>
      <c r="C186" s="212" t="s">
        <v>92</v>
      </c>
      <c r="D186" s="83"/>
      <c r="E186" s="134">
        <v>99.7</v>
      </c>
      <c r="F186" s="83">
        <f t="shared" si="3"/>
        <v>99.7</v>
      </c>
    </row>
    <row r="187" spans="1:6" ht="15.75">
      <c r="A187" s="72" t="s">
        <v>823</v>
      </c>
      <c r="B187" s="82" t="s">
        <v>417</v>
      </c>
      <c r="C187" s="82"/>
      <c r="D187" s="83">
        <v>11733.6</v>
      </c>
      <c r="E187" s="134">
        <f>E188</f>
        <v>-267</v>
      </c>
      <c r="F187" s="83">
        <f t="shared" si="3"/>
        <v>11466.6</v>
      </c>
    </row>
    <row r="188" spans="1:6" ht="47.25">
      <c r="A188" s="72" t="s">
        <v>909</v>
      </c>
      <c r="B188" s="82" t="s">
        <v>417</v>
      </c>
      <c r="C188" s="82" t="s">
        <v>92</v>
      </c>
      <c r="D188" s="83">
        <v>11733.6</v>
      </c>
      <c r="E188" s="134">
        <v>-267</v>
      </c>
      <c r="F188" s="83">
        <f t="shared" si="3"/>
        <v>11466.6</v>
      </c>
    </row>
    <row r="189" spans="1:6" ht="15.75">
      <c r="A189" s="176" t="s">
        <v>1007</v>
      </c>
      <c r="B189" s="133" t="s">
        <v>1008</v>
      </c>
      <c r="C189" s="82"/>
      <c r="D189" s="83"/>
      <c r="E189" s="134">
        <f>E190</f>
        <v>267</v>
      </c>
      <c r="F189" s="83">
        <f>D189+E189</f>
        <v>267</v>
      </c>
    </row>
    <row r="190" spans="1:6" ht="31.5">
      <c r="A190" s="140" t="s">
        <v>762</v>
      </c>
      <c r="B190" s="82"/>
      <c r="C190" s="82"/>
      <c r="D190" s="83"/>
      <c r="E190" s="134">
        <v>267</v>
      </c>
      <c r="F190" s="83">
        <f>D190+E190</f>
        <v>267</v>
      </c>
    </row>
    <row r="191" spans="1:6" ht="15.75">
      <c r="A191" s="72" t="s">
        <v>99</v>
      </c>
      <c r="B191" s="82" t="s">
        <v>544</v>
      </c>
      <c r="C191" s="82"/>
      <c r="D191" s="83">
        <v>14537.3</v>
      </c>
      <c r="E191" s="134">
        <f>E192+E198+E200+E202+E204+E206</f>
        <v>150</v>
      </c>
      <c r="F191" s="83">
        <f t="shared" si="3"/>
        <v>14687.3</v>
      </c>
    </row>
    <row r="192" spans="1:6" ht="15.75">
      <c r="A192" s="72" t="s">
        <v>418</v>
      </c>
      <c r="B192" s="82" t="s">
        <v>419</v>
      </c>
      <c r="C192" s="82"/>
      <c r="D192" s="83">
        <v>85</v>
      </c>
      <c r="E192" s="134"/>
      <c r="F192" s="83">
        <f t="shared" si="3"/>
        <v>85</v>
      </c>
    </row>
    <row r="193" spans="1:6" ht="47.25">
      <c r="A193" s="72" t="s">
        <v>910</v>
      </c>
      <c r="B193" s="82" t="s">
        <v>419</v>
      </c>
      <c r="C193" s="82" t="s">
        <v>92</v>
      </c>
      <c r="D193" s="83">
        <v>38.7</v>
      </c>
      <c r="E193" s="134"/>
      <c r="F193" s="83">
        <f t="shared" si="3"/>
        <v>38.7</v>
      </c>
    </row>
    <row r="194" spans="1:6" ht="47.25">
      <c r="A194" s="72" t="s">
        <v>420</v>
      </c>
      <c r="B194" s="82" t="s">
        <v>421</v>
      </c>
      <c r="C194" s="82"/>
      <c r="D194" s="83">
        <v>7.6</v>
      </c>
      <c r="E194" s="134"/>
      <c r="F194" s="83">
        <f t="shared" si="3"/>
        <v>7.6</v>
      </c>
    </row>
    <row r="195" spans="1:6" ht="78.75">
      <c r="A195" s="72" t="s">
        <v>911</v>
      </c>
      <c r="B195" s="82" t="s">
        <v>421</v>
      </c>
      <c r="C195" s="82" t="s">
        <v>92</v>
      </c>
      <c r="D195" s="83">
        <v>7.6</v>
      </c>
      <c r="E195" s="134"/>
      <c r="F195" s="83">
        <f t="shared" si="3"/>
        <v>7.6</v>
      </c>
    </row>
    <row r="196" spans="1:6" ht="31.5">
      <c r="A196" s="72" t="s">
        <v>101</v>
      </c>
      <c r="B196" s="82" t="s">
        <v>422</v>
      </c>
      <c r="C196" s="82"/>
      <c r="D196" s="83">
        <v>38.7</v>
      </c>
      <c r="E196" s="134"/>
      <c r="F196" s="83">
        <f t="shared" si="3"/>
        <v>38.7</v>
      </c>
    </row>
    <row r="197" spans="1:6" ht="63">
      <c r="A197" s="72" t="s">
        <v>912</v>
      </c>
      <c r="B197" s="82" t="s">
        <v>422</v>
      </c>
      <c r="C197" s="82" t="s">
        <v>92</v>
      </c>
      <c r="D197" s="83">
        <v>38.7</v>
      </c>
      <c r="E197" s="134"/>
      <c r="F197" s="83">
        <f t="shared" si="3"/>
        <v>38.7</v>
      </c>
    </row>
    <row r="198" spans="1:6" ht="15.75">
      <c r="A198" s="72" t="s">
        <v>423</v>
      </c>
      <c r="B198" s="82" t="s">
        <v>424</v>
      </c>
      <c r="C198" s="82"/>
      <c r="D198" s="83">
        <v>230</v>
      </c>
      <c r="E198" s="134"/>
      <c r="F198" s="83">
        <f t="shared" si="3"/>
        <v>230</v>
      </c>
    </row>
    <row r="199" spans="1:6" ht="47.25">
      <c r="A199" s="72" t="s">
        <v>913</v>
      </c>
      <c r="B199" s="82" t="s">
        <v>424</v>
      </c>
      <c r="C199" s="82" t="s">
        <v>92</v>
      </c>
      <c r="D199" s="83">
        <v>230</v>
      </c>
      <c r="E199" s="134"/>
      <c r="F199" s="83">
        <f t="shared" si="3"/>
        <v>230</v>
      </c>
    </row>
    <row r="200" spans="1:6" ht="31.5">
      <c r="A200" s="72" t="s">
        <v>300</v>
      </c>
      <c r="B200" s="82" t="s">
        <v>425</v>
      </c>
      <c r="C200" s="82"/>
      <c r="D200" s="83">
        <v>126</v>
      </c>
      <c r="E200" s="134"/>
      <c r="F200" s="83">
        <f t="shared" si="3"/>
        <v>126</v>
      </c>
    </row>
    <row r="201" spans="1:6" ht="63">
      <c r="A201" s="72" t="s">
        <v>914</v>
      </c>
      <c r="B201" s="82" t="s">
        <v>425</v>
      </c>
      <c r="C201" s="82" t="s">
        <v>92</v>
      </c>
      <c r="D201" s="83">
        <v>126</v>
      </c>
      <c r="E201" s="134"/>
      <c r="F201" s="83">
        <f t="shared" si="3"/>
        <v>126</v>
      </c>
    </row>
    <row r="202" spans="1:6" ht="15.75">
      <c r="A202" s="72" t="s">
        <v>98</v>
      </c>
      <c r="B202" s="82" t="s">
        <v>426</v>
      </c>
      <c r="C202" s="82"/>
      <c r="D202" s="83">
        <v>14096.3</v>
      </c>
      <c r="E202" s="134"/>
      <c r="F202" s="83">
        <f t="shared" si="3"/>
        <v>14096.3</v>
      </c>
    </row>
    <row r="203" spans="1:6" ht="47.25">
      <c r="A203" s="72" t="s">
        <v>915</v>
      </c>
      <c r="B203" s="82" t="s">
        <v>426</v>
      </c>
      <c r="C203" s="82" t="s">
        <v>92</v>
      </c>
      <c r="D203" s="83">
        <v>14096.3</v>
      </c>
      <c r="E203" s="134"/>
      <c r="F203" s="83">
        <f t="shared" si="3"/>
        <v>14096.3</v>
      </c>
    </row>
    <row r="204" spans="1:6" ht="83.25" customHeight="1">
      <c r="A204" s="145" t="s">
        <v>995</v>
      </c>
      <c r="B204" s="147" t="s">
        <v>993</v>
      </c>
      <c r="C204" s="82"/>
      <c r="D204" s="83">
        <f>D205</f>
        <v>0</v>
      </c>
      <c r="E204" s="134">
        <f>E205</f>
        <v>50</v>
      </c>
      <c r="F204" s="83">
        <f>D204+E204</f>
        <v>50</v>
      </c>
    </row>
    <row r="205" spans="1:6" ht="31.5">
      <c r="A205" s="146" t="s">
        <v>762</v>
      </c>
      <c r="B205" s="147" t="s">
        <v>993</v>
      </c>
      <c r="C205" s="82" t="s">
        <v>92</v>
      </c>
      <c r="D205" s="83"/>
      <c r="E205" s="134">
        <v>50</v>
      </c>
      <c r="F205" s="83">
        <f>D205+E205</f>
        <v>50</v>
      </c>
    </row>
    <row r="206" spans="1:6" ht="63">
      <c r="A206" s="153" t="s">
        <v>1003</v>
      </c>
      <c r="B206" s="147" t="s">
        <v>1005</v>
      </c>
      <c r="C206" s="82"/>
      <c r="D206" s="83"/>
      <c r="E206" s="134">
        <f>E207</f>
        <v>100</v>
      </c>
      <c r="F206" s="83">
        <f>D206+E206</f>
        <v>100</v>
      </c>
    </row>
    <row r="207" spans="1:6" ht="31.5">
      <c r="A207" s="146" t="s">
        <v>762</v>
      </c>
      <c r="B207" s="147" t="s">
        <v>1005</v>
      </c>
      <c r="C207" s="82" t="s">
        <v>92</v>
      </c>
      <c r="D207" s="83"/>
      <c r="E207" s="134">
        <v>100</v>
      </c>
      <c r="F207" s="83">
        <f>D207+E207</f>
        <v>100</v>
      </c>
    </row>
    <row r="208" spans="1:6" ht="15.75">
      <c r="A208" s="72" t="s">
        <v>102</v>
      </c>
      <c r="B208" s="82" t="s">
        <v>545</v>
      </c>
      <c r="C208" s="82"/>
      <c r="D208" s="83">
        <v>2028.1</v>
      </c>
      <c r="E208" s="134"/>
      <c r="F208" s="83">
        <f t="shared" si="3"/>
        <v>2028.1</v>
      </c>
    </row>
    <row r="209" spans="1:6" ht="15.75">
      <c r="A209" s="72" t="s">
        <v>100</v>
      </c>
      <c r="B209" s="82" t="s">
        <v>427</v>
      </c>
      <c r="C209" s="82"/>
      <c r="D209" s="83">
        <v>18.6</v>
      </c>
      <c r="E209" s="134"/>
      <c r="F209" s="83">
        <f t="shared" si="3"/>
        <v>18.6</v>
      </c>
    </row>
    <row r="210" spans="1:6" ht="47.25">
      <c r="A210" s="72" t="s">
        <v>916</v>
      </c>
      <c r="B210" s="82" t="s">
        <v>427</v>
      </c>
      <c r="C210" s="82" t="s">
        <v>92</v>
      </c>
      <c r="D210" s="83">
        <v>18.6</v>
      </c>
      <c r="E210" s="134"/>
      <c r="F210" s="83">
        <f t="shared" si="3"/>
        <v>18.6</v>
      </c>
    </row>
    <row r="211" spans="1:6" ht="15.75">
      <c r="A211" s="72" t="s">
        <v>98</v>
      </c>
      <c r="B211" s="82" t="s">
        <v>428</v>
      </c>
      <c r="C211" s="82"/>
      <c r="D211" s="83">
        <v>2009.5</v>
      </c>
      <c r="E211" s="134"/>
      <c r="F211" s="83">
        <f t="shared" si="3"/>
        <v>2009.5</v>
      </c>
    </row>
    <row r="212" spans="1:6" ht="47.25">
      <c r="A212" s="72" t="s">
        <v>915</v>
      </c>
      <c r="B212" s="82" t="s">
        <v>428</v>
      </c>
      <c r="C212" s="82" t="s">
        <v>92</v>
      </c>
      <c r="D212" s="83">
        <v>2009.5</v>
      </c>
      <c r="E212" s="134"/>
      <c r="F212" s="83">
        <f t="shared" si="3"/>
        <v>2009.5</v>
      </c>
    </row>
    <row r="213" spans="1:6" ht="31.5">
      <c r="A213" s="72" t="s">
        <v>103</v>
      </c>
      <c r="B213" s="82" t="s">
        <v>546</v>
      </c>
      <c r="C213" s="82"/>
      <c r="D213" s="83">
        <v>24253</v>
      </c>
      <c r="E213" s="134">
        <f>E220+E214+E216+E218+E224+E226+E228+E230</f>
        <v>190.70000000000002</v>
      </c>
      <c r="F213" s="83">
        <f t="shared" si="3"/>
        <v>24443.7</v>
      </c>
    </row>
    <row r="214" spans="1:6" ht="31.5">
      <c r="A214" s="72" t="s">
        <v>824</v>
      </c>
      <c r="B214" s="82" t="s">
        <v>429</v>
      </c>
      <c r="C214" s="82"/>
      <c r="D214" s="83">
        <v>22683.6</v>
      </c>
      <c r="E214" s="134"/>
      <c r="F214" s="83">
        <f t="shared" si="3"/>
        <v>22683.6</v>
      </c>
    </row>
    <row r="215" spans="1:6" ht="63">
      <c r="A215" s="72" t="s">
        <v>917</v>
      </c>
      <c r="B215" s="82" t="s">
        <v>429</v>
      </c>
      <c r="C215" s="82" t="s">
        <v>92</v>
      </c>
      <c r="D215" s="83">
        <v>22683.6</v>
      </c>
      <c r="E215" s="134"/>
      <c r="F215" s="83">
        <f t="shared" si="3"/>
        <v>22683.6</v>
      </c>
    </row>
    <row r="216" spans="1:6" ht="15.75">
      <c r="A216" s="72" t="s">
        <v>104</v>
      </c>
      <c r="B216" s="82" t="s">
        <v>430</v>
      </c>
      <c r="C216" s="82"/>
      <c r="D216" s="83">
        <v>500</v>
      </c>
      <c r="E216" s="134"/>
      <c r="F216" s="83">
        <f t="shared" si="3"/>
        <v>500</v>
      </c>
    </row>
    <row r="217" spans="1:6" ht="47.25">
      <c r="A217" s="72" t="s">
        <v>918</v>
      </c>
      <c r="B217" s="82" t="s">
        <v>430</v>
      </c>
      <c r="C217" s="82" t="s">
        <v>92</v>
      </c>
      <c r="D217" s="83">
        <v>500</v>
      </c>
      <c r="E217" s="134"/>
      <c r="F217" s="83">
        <f t="shared" si="3"/>
        <v>500</v>
      </c>
    </row>
    <row r="218" spans="1:6" ht="31.5">
      <c r="A218" s="72" t="s">
        <v>756</v>
      </c>
      <c r="B218" s="82" t="s">
        <v>431</v>
      </c>
      <c r="C218" s="82"/>
      <c r="D218" s="83">
        <v>199.4</v>
      </c>
      <c r="E218" s="134">
        <f>E219+E222</f>
        <v>-199.4</v>
      </c>
      <c r="F218" s="83">
        <f t="shared" si="3"/>
        <v>0</v>
      </c>
    </row>
    <row r="219" spans="1:6" ht="47.25">
      <c r="A219" s="72" t="s">
        <v>919</v>
      </c>
      <c r="B219" s="82" t="s">
        <v>431</v>
      </c>
      <c r="C219" s="82" t="s">
        <v>92</v>
      </c>
      <c r="D219" s="83">
        <v>99.7</v>
      </c>
      <c r="E219" s="134">
        <v>-99.7</v>
      </c>
      <c r="F219" s="83">
        <f t="shared" si="3"/>
        <v>0</v>
      </c>
    </row>
    <row r="220" spans="1:6" ht="93.75">
      <c r="A220" s="154" t="s">
        <v>1003</v>
      </c>
      <c r="B220" s="82" t="s">
        <v>1006</v>
      </c>
      <c r="C220" s="82"/>
      <c r="D220" s="83"/>
      <c r="E220" s="134">
        <f>E221</f>
        <v>100</v>
      </c>
      <c r="F220" s="83">
        <f>D220+E220</f>
        <v>100</v>
      </c>
    </row>
    <row r="221" spans="1:6" ht="56.25">
      <c r="A221" s="114" t="s">
        <v>762</v>
      </c>
      <c r="B221" s="82" t="s">
        <v>1006</v>
      </c>
      <c r="C221" s="82" t="s">
        <v>92</v>
      </c>
      <c r="D221" s="83"/>
      <c r="E221" s="134">
        <v>100</v>
      </c>
      <c r="F221" s="83">
        <f>D221+E221</f>
        <v>100</v>
      </c>
    </row>
    <row r="222" spans="1:6" ht="47.25">
      <c r="A222" s="72" t="s">
        <v>432</v>
      </c>
      <c r="B222" s="82" t="s">
        <v>433</v>
      </c>
      <c r="C222" s="82"/>
      <c r="D222" s="83">
        <v>99.7</v>
      </c>
      <c r="E222" s="134">
        <f>E223</f>
        <v>-99.7</v>
      </c>
      <c r="F222" s="83">
        <f t="shared" si="3"/>
        <v>0</v>
      </c>
    </row>
    <row r="223" spans="1:6" ht="78.75">
      <c r="A223" s="72" t="s">
        <v>920</v>
      </c>
      <c r="B223" s="82" t="s">
        <v>433</v>
      </c>
      <c r="C223" s="82" t="s">
        <v>92</v>
      </c>
      <c r="D223" s="83">
        <v>99.7</v>
      </c>
      <c r="E223" s="134">
        <v>-99.7</v>
      </c>
      <c r="F223" s="83">
        <f t="shared" si="3"/>
        <v>0</v>
      </c>
    </row>
    <row r="224" spans="1:6" ht="31.5">
      <c r="A224" s="72" t="s">
        <v>176</v>
      </c>
      <c r="B224" s="82" t="s">
        <v>434</v>
      </c>
      <c r="C224" s="82"/>
      <c r="D224" s="83">
        <v>20</v>
      </c>
      <c r="E224" s="134"/>
      <c r="F224" s="83">
        <f t="shared" si="3"/>
        <v>20</v>
      </c>
    </row>
    <row r="225" spans="1:6" ht="63">
      <c r="A225" s="72" t="s">
        <v>921</v>
      </c>
      <c r="B225" s="82" t="s">
        <v>434</v>
      </c>
      <c r="C225" s="82" t="s">
        <v>92</v>
      </c>
      <c r="D225" s="83">
        <v>20</v>
      </c>
      <c r="E225" s="134"/>
      <c r="F225" s="83">
        <f t="shared" si="3"/>
        <v>20</v>
      </c>
    </row>
    <row r="226" spans="1:6" ht="15.75">
      <c r="A226" s="72" t="s">
        <v>825</v>
      </c>
      <c r="B226" s="82" t="s">
        <v>773</v>
      </c>
      <c r="C226" s="82"/>
      <c r="D226" s="83">
        <v>150</v>
      </c>
      <c r="E226" s="134"/>
      <c r="F226" s="83">
        <f t="shared" si="3"/>
        <v>150</v>
      </c>
    </row>
    <row r="227" spans="1:6" ht="47.25">
      <c r="A227" s="72" t="s">
        <v>922</v>
      </c>
      <c r="B227" s="82" t="s">
        <v>773</v>
      </c>
      <c r="C227" s="82" t="s">
        <v>92</v>
      </c>
      <c r="D227" s="83">
        <v>150</v>
      </c>
      <c r="E227" s="134"/>
      <c r="F227" s="83">
        <f t="shared" si="3"/>
        <v>150</v>
      </c>
    </row>
    <row r="228" spans="1:6" ht="56.25">
      <c r="A228" s="120" t="s">
        <v>987</v>
      </c>
      <c r="B228" s="133" t="s">
        <v>986</v>
      </c>
      <c r="C228" s="115"/>
      <c r="D228" s="83"/>
      <c r="E228" s="134" t="str">
        <f>E229</f>
        <v>290,1</v>
      </c>
      <c r="F228" s="83">
        <f t="shared" si="3"/>
        <v>290.1</v>
      </c>
    </row>
    <row r="229" spans="1:6" ht="56.25">
      <c r="A229" s="114" t="s">
        <v>762</v>
      </c>
      <c r="B229" s="133" t="s">
        <v>986</v>
      </c>
      <c r="C229" s="115" t="s">
        <v>92</v>
      </c>
      <c r="D229" s="83"/>
      <c r="E229" s="134" t="s">
        <v>988</v>
      </c>
      <c r="F229" s="83">
        <f t="shared" si="3"/>
        <v>290.1</v>
      </c>
    </row>
    <row r="230" spans="1:6" ht="15.75">
      <c r="A230" s="72" t="s">
        <v>105</v>
      </c>
      <c r="B230" s="82" t="s">
        <v>435</v>
      </c>
      <c r="C230" s="82"/>
      <c r="D230" s="83">
        <v>700</v>
      </c>
      <c r="E230" s="134"/>
      <c r="F230" s="83">
        <f t="shared" si="3"/>
        <v>700</v>
      </c>
    </row>
    <row r="231" spans="1:6" ht="47.25">
      <c r="A231" s="72" t="s">
        <v>923</v>
      </c>
      <c r="B231" s="82" t="s">
        <v>435</v>
      </c>
      <c r="C231" s="82" t="s">
        <v>92</v>
      </c>
      <c r="D231" s="83">
        <v>700</v>
      </c>
      <c r="E231" s="134"/>
      <c r="F231" s="83">
        <f t="shared" si="3"/>
        <v>700</v>
      </c>
    </row>
    <row r="232" spans="1:6" ht="31.5">
      <c r="A232" s="72" t="s">
        <v>106</v>
      </c>
      <c r="B232" s="82" t="s">
        <v>547</v>
      </c>
      <c r="C232" s="82"/>
      <c r="D232" s="83">
        <v>4335.482</v>
      </c>
      <c r="E232" s="134"/>
      <c r="F232" s="83">
        <f t="shared" si="3"/>
        <v>4335.482</v>
      </c>
    </row>
    <row r="233" spans="1:6" ht="15.75">
      <c r="A233" s="72" t="s">
        <v>107</v>
      </c>
      <c r="B233" s="82" t="s">
        <v>436</v>
      </c>
      <c r="C233" s="82"/>
      <c r="D233" s="83">
        <v>4335.482</v>
      </c>
      <c r="E233" s="134"/>
      <c r="F233" s="83">
        <f t="shared" si="3"/>
        <v>4335.482</v>
      </c>
    </row>
    <row r="234" spans="1:6" ht="94.5">
      <c r="A234" s="72" t="s">
        <v>924</v>
      </c>
      <c r="B234" s="82" t="s">
        <v>436</v>
      </c>
      <c r="C234" s="82" t="s">
        <v>69</v>
      </c>
      <c r="D234" s="83">
        <v>3740.055</v>
      </c>
      <c r="E234" s="134"/>
      <c r="F234" s="83">
        <f t="shared" si="3"/>
        <v>3740.055</v>
      </c>
    </row>
    <row r="235" spans="1:6" ht="47.25">
      <c r="A235" s="72" t="s">
        <v>925</v>
      </c>
      <c r="B235" s="82" t="s">
        <v>436</v>
      </c>
      <c r="C235" s="82" t="s">
        <v>70</v>
      </c>
      <c r="D235" s="83">
        <v>594.427</v>
      </c>
      <c r="E235" s="134"/>
      <c r="F235" s="83">
        <f t="shared" si="3"/>
        <v>594.427</v>
      </c>
    </row>
    <row r="236" spans="1:6" ht="31.5">
      <c r="A236" s="72" t="s">
        <v>926</v>
      </c>
      <c r="B236" s="82" t="s">
        <v>436</v>
      </c>
      <c r="C236" s="82" t="s">
        <v>73</v>
      </c>
      <c r="D236" s="83">
        <v>1</v>
      </c>
      <c r="E236" s="134"/>
      <c r="F236" s="83">
        <f t="shared" si="3"/>
        <v>1</v>
      </c>
    </row>
    <row r="237" spans="1:6" ht="31.5">
      <c r="A237" s="72" t="s">
        <v>108</v>
      </c>
      <c r="B237" s="82" t="s">
        <v>548</v>
      </c>
      <c r="C237" s="82"/>
      <c r="D237" s="83">
        <v>10279.9</v>
      </c>
      <c r="E237" s="134"/>
      <c r="F237" s="83">
        <f t="shared" si="3"/>
        <v>10279.9</v>
      </c>
    </row>
    <row r="238" spans="1:6" ht="15.75">
      <c r="A238" s="72" t="s">
        <v>584</v>
      </c>
      <c r="B238" s="82" t="s">
        <v>437</v>
      </c>
      <c r="C238" s="82"/>
      <c r="D238" s="83">
        <v>10279.9</v>
      </c>
      <c r="E238" s="134"/>
      <c r="F238" s="83">
        <f t="shared" si="3"/>
        <v>10279.9</v>
      </c>
    </row>
    <row r="239" spans="1:6" ht="47.25">
      <c r="A239" s="72" t="s">
        <v>927</v>
      </c>
      <c r="B239" s="82" t="s">
        <v>437</v>
      </c>
      <c r="C239" s="82" t="s">
        <v>92</v>
      </c>
      <c r="D239" s="83">
        <v>10279.9</v>
      </c>
      <c r="E239" s="134"/>
      <c r="F239" s="83">
        <f t="shared" si="3"/>
        <v>10279.9</v>
      </c>
    </row>
    <row r="240" spans="1:6" ht="31.5">
      <c r="A240" s="128" t="s">
        <v>549</v>
      </c>
      <c r="B240" s="129" t="s">
        <v>550</v>
      </c>
      <c r="C240" s="129"/>
      <c r="D240" s="130">
        <v>3855.945</v>
      </c>
      <c r="E240" s="136"/>
      <c r="F240" s="130">
        <f t="shared" si="3"/>
        <v>3855.945</v>
      </c>
    </row>
    <row r="241" spans="1:6" ht="31.5">
      <c r="A241" s="72" t="s">
        <v>808</v>
      </c>
      <c r="B241" s="82" t="s">
        <v>775</v>
      </c>
      <c r="C241" s="82"/>
      <c r="D241" s="83">
        <v>33.4</v>
      </c>
      <c r="E241" s="134"/>
      <c r="F241" s="83">
        <f t="shared" si="3"/>
        <v>33.4</v>
      </c>
    </row>
    <row r="242" spans="1:6" ht="31.5">
      <c r="A242" s="72" t="s">
        <v>776</v>
      </c>
      <c r="B242" s="82" t="s">
        <v>777</v>
      </c>
      <c r="C242" s="82"/>
      <c r="D242" s="83">
        <v>33.4</v>
      </c>
      <c r="E242" s="134"/>
      <c r="F242" s="83">
        <f t="shared" si="3"/>
        <v>33.4</v>
      </c>
    </row>
    <row r="243" spans="1:6" ht="31.5">
      <c r="A243" s="72" t="s">
        <v>928</v>
      </c>
      <c r="B243" s="82" t="s">
        <v>777</v>
      </c>
      <c r="C243" s="82" t="s">
        <v>139</v>
      </c>
      <c r="D243" s="83">
        <v>33.4</v>
      </c>
      <c r="E243" s="134"/>
      <c r="F243" s="83">
        <f t="shared" si="3"/>
        <v>33.4</v>
      </c>
    </row>
    <row r="244" spans="1:6" ht="15.75">
      <c r="A244" s="72" t="s">
        <v>77</v>
      </c>
      <c r="B244" s="82" t="s">
        <v>551</v>
      </c>
      <c r="C244" s="82"/>
      <c r="D244" s="83">
        <v>165</v>
      </c>
      <c r="E244" s="134"/>
      <c r="F244" s="83">
        <f t="shared" si="3"/>
        <v>165</v>
      </c>
    </row>
    <row r="245" spans="1:6" ht="63">
      <c r="A245" s="72" t="s">
        <v>379</v>
      </c>
      <c r="B245" s="82" t="s">
        <v>380</v>
      </c>
      <c r="C245" s="82"/>
      <c r="D245" s="83">
        <v>165</v>
      </c>
      <c r="E245" s="134"/>
      <c r="F245" s="83">
        <f t="shared" si="3"/>
        <v>165</v>
      </c>
    </row>
    <row r="246" spans="1:6" ht="94.5">
      <c r="A246" s="72" t="s">
        <v>929</v>
      </c>
      <c r="B246" s="82" t="s">
        <v>380</v>
      </c>
      <c r="C246" s="82" t="s">
        <v>92</v>
      </c>
      <c r="D246" s="83">
        <v>165</v>
      </c>
      <c r="E246" s="134"/>
      <c r="F246" s="83">
        <f t="shared" si="3"/>
        <v>165</v>
      </c>
    </row>
    <row r="247" spans="1:6" ht="15.75">
      <c r="A247" s="72" t="s">
        <v>78</v>
      </c>
      <c r="B247" s="82" t="s">
        <v>552</v>
      </c>
      <c r="C247" s="82"/>
      <c r="D247" s="83">
        <v>539.545</v>
      </c>
      <c r="E247" s="134"/>
      <c r="F247" s="83">
        <f t="shared" si="3"/>
        <v>539.545</v>
      </c>
    </row>
    <row r="248" spans="1:6" ht="31.5">
      <c r="A248" s="72" t="s">
        <v>79</v>
      </c>
      <c r="B248" s="82" t="s">
        <v>381</v>
      </c>
      <c r="C248" s="82"/>
      <c r="D248" s="83">
        <v>539.545</v>
      </c>
      <c r="E248" s="134"/>
      <c r="F248" s="83">
        <f t="shared" si="3"/>
        <v>539.545</v>
      </c>
    </row>
    <row r="249" spans="1:6" ht="94.5">
      <c r="A249" s="73" t="s">
        <v>930</v>
      </c>
      <c r="B249" s="82" t="s">
        <v>381</v>
      </c>
      <c r="C249" s="82" t="s">
        <v>69</v>
      </c>
      <c r="D249" s="83">
        <v>113.595</v>
      </c>
      <c r="E249" s="134"/>
      <c r="F249" s="83">
        <f t="shared" si="3"/>
        <v>113.595</v>
      </c>
    </row>
    <row r="250" spans="1:6" ht="63">
      <c r="A250" s="72" t="s">
        <v>931</v>
      </c>
      <c r="B250" s="82" t="s">
        <v>381</v>
      </c>
      <c r="C250" s="82" t="s">
        <v>92</v>
      </c>
      <c r="D250" s="83">
        <v>425.95</v>
      </c>
      <c r="E250" s="134"/>
      <c r="F250" s="83">
        <f t="shared" si="3"/>
        <v>425.95</v>
      </c>
    </row>
    <row r="251" spans="1:6" ht="15.75">
      <c r="A251" s="72" t="s">
        <v>774</v>
      </c>
      <c r="B251" s="82" t="s">
        <v>826</v>
      </c>
      <c r="C251" s="82"/>
      <c r="D251" s="83">
        <v>3118</v>
      </c>
      <c r="E251" s="134"/>
      <c r="F251" s="83">
        <f t="shared" si="3"/>
        <v>3118</v>
      </c>
    </row>
    <row r="252" spans="1:6" ht="15.75">
      <c r="A252" s="72" t="s">
        <v>585</v>
      </c>
      <c r="B252" s="82" t="s">
        <v>827</v>
      </c>
      <c r="C252" s="82"/>
      <c r="D252" s="83">
        <v>3118</v>
      </c>
      <c r="E252" s="134"/>
      <c r="F252" s="83">
        <f t="shared" si="3"/>
        <v>3118</v>
      </c>
    </row>
    <row r="253" spans="1:6" ht="47.25">
      <c r="A253" s="72" t="s">
        <v>932</v>
      </c>
      <c r="B253" s="82" t="s">
        <v>827</v>
      </c>
      <c r="C253" s="82" t="s">
        <v>92</v>
      </c>
      <c r="D253" s="83">
        <v>3118</v>
      </c>
      <c r="E253" s="134"/>
      <c r="F253" s="83">
        <f t="shared" si="3"/>
        <v>3118</v>
      </c>
    </row>
    <row r="254" spans="1:6" ht="31.5">
      <c r="A254" s="128" t="s">
        <v>553</v>
      </c>
      <c r="B254" s="129" t="s">
        <v>554</v>
      </c>
      <c r="C254" s="129"/>
      <c r="D254" s="130">
        <v>85280.985</v>
      </c>
      <c r="E254" s="136">
        <f>E255+E260+E265+E268+E273+E283</f>
        <v>40</v>
      </c>
      <c r="F254" s="130">
        <f t="shared" si="3"/>
        <v>85320.985</v>
      </c>
    </row>
    <row r="255" spans="1:6" ht="31.5">
      <c r="A255" s="72" t="s">
        <v>555</v>
      </c>
      <c r="B255" s="82" t="s">
        <v>556</v>
      </c>
      <c r="C255" s="82"/>
      <c r="D255" s="83">
        <v>10</v>
      </c>
      <c r="E255" s="134"/>
      <c r="F255" s="83">
        <f t="shared" si="3"/>
        <v>10</v>
      </c>
    </row>
    <row r="256" spans="1:6" ht="15.75">
      <c r="A256" s="72" t="s">
        <v>382</v>
      </c>
      <c r="B256" s="82" t="s">
        <v>383</v>
      </c>
      <c r="C256" s="82"/>
      <c r="D256" s="83">
        <v>5</v>
      </c>
      <c r="E256" s="134"/>
      <c r="F256" s="83">
        <f aca="true" t="shared" si="4" ref="F256:F321">D256+E256</f>
        <v>5</v>
      </c>
    </row>
    <row r="257" spans="1:6" ht="47.25">
      <c r="A257" s="72" t="s">
        <v>933</v>
      </c>
      <c r="B257" s="82" t="s">
        <v>383</v>
      </c>
      <c r="C257" s="82" t="s">
        <v>70</v>
      </c>
      <c r="D257" s="83">
        <v>5</v>
      </c>
      <c r="E257" s="134"/>
      <c r="F257" s="83">
        <f t="shared" si="4"/>
        <v>5</v>
      </c>
    </row>
    <row r="258" spans="1:6" ht="15.75">
      <c r="A258" s="72" t="s">
        <v>384</v>
      </c>
      <c r="B258" s="82" t="s">
        <v>385</v>
      </c>
      <c r="C258" s="82"/>
      <c r="D258" s="83">
        <v>5</v>
      </c>
      <c r="E258" s="134"/>
      <c r="F258" s="83">
        <f t="shared" si="4"/>
        <v>5</v>
      </c>
    </row>
    <row r="259" spans="1:6" ht="47.25">
      <c r="A259" s="72" t="s">
        <v>934</v>
      </c>
      <c r="B259" s="82" t="s">
        <v>385</v>
      </c>
      <c r="C259" s="82" t="s">
        <v>70</v>
      </c>
      <c r="D259" s="83">
        <v>5</v>
      </c>
      <c r="E259" s="134"/>
      <c r="F259" s="83">
        <f t="shared" si="4"/>
        <v>5</v>
      </c>
    </row>
    <row r="260" spans="1:6" ht="31.5">
      <c r="A260" s="72" t="s">
        <v>557</v>
      </c>
      <c r="B260" s="82" t="s">
        <v>558</v>
      </c>
      <c r="C260" s="82"/>
      <c r="D260" s="83">
        <v>2898</v>
      </c>
      <c r="E260" s="134"/>
      <c r="F260" s="83">
        <f t="shared" si="4"/>
        <v>2898</v>
      </c>
    </row>
    <row r="261" spans="1:6" ht="31.5">
      <c r="A261" s="72" t="s">
        <v>386</v>
      </c>
      <c r="B261" s="82" t="s">
        <v>387</v>
      </c>
      <c r="C261" s="82"/>
      <c r="D261" s="83">
        <v>10</v>
      </c>
      <c r="E261" s="134"/>
      <c r="F261" s="83">
        <f t="shared" si="4"/>
        <v>10</v>
      </c>
    </row>
    <row r="262" spans="1:6" ht="47.25">
      <c r="A262" s="72" t="s">
        <v>935</v>
      </c>
      <c r="B262" s="82" t="s">
        <v>387</v>
      </c>
      <c r="C262" s="82" t="s">
        <v>70</v>
      </c>
      <c r="D262" s="83">
        <v>10</v>
      </c>
      <c r="E262" s="134"/>
      <c r="F262" s="83">
        <f t="shared" si="4"/>
        <v>10</v>
      </c>
    </row>
    <row r="263" spans="1:6" ht="15.75">
      <c r="A263" s="72" t="s">
        <v>299</v>
      </c>
      <c r="B263" s="82" t="s">
        <v>388</v>
      </c>
      <c r="C263" s="82"/>
      <c r="D263" s="83">
        <v>2888</v>
      </c>
      <c r="E263" s="134"/>
      <c r="F263" s="83">
        <f t="shared" si="4"/>
        <v>2888</v>
      </c>
    </row>
    <row r="264" spans="1:6" ht="47.25">
      <c r="A264" s="72" t="s">
        <v>936</v>
      </c>
      <c r="B264" s="82" t="s">
        <v>388</v>
      </c>
      <c r="C264" s="82" t="s">
        <v>92</v>
      </c>
      <c r="D264" s="83">
        <v>2888</v>
      </c>
      <c r="E264" s="134"/>
      <c r="F264" s="83">
        <f t="shared" si="4"/>
        <v>2888</v>
      </c>
    </row>
    <row r="265" spans="1:6" ht="31.5">
      <c r="A265" s="72" t="s">
        <v>559</v>
      </c>
      <c r="B265" s="82" t="s">
        <v>560</v>
      </c>
      <c r="C265" s="82"/>
      <c r="D265" s="83">
        <v>20</v>
      </c>
      <c r="E265" s="134"/>
      <c r="F265" s="83">
        <f t="shared" si="4"/>
        <v>20</v>
      </c>
    </row>
    <row r="266" spans="1:6" ht="47.25">
      <c r="A266" s="72" t="s">
        <v>389</v>
      </c>
      <c r="B266" s="82" t="s">
        <v>390</v>
      </c>
      <c r="C266" s="82"/>
      <c r="D266" s="83">
        <v>20</v>
      </c>
      <c r="E266" s="134"/>
      <c r="F266" s="83">
        <f t="shared" si="4"/>
        <v>20</v>
      </c>
    </row>
    <row r="267" spans="1:6" ht="63">
      <c r="A267" s="72" t="s">
        <v>937</v>
      </c>
      <c r="B267" s="82" t="s">
        <v>390</v>
      </c>
      <c r="C267" s="82" t="s">
        <v>70</v>
      </c>
      <c r="D267" s="83">
        <v>20</v>
      </c>
      <c r="E267" s="134"/>
      <c r="F267" s="83">
        <f t="shared" si="4"/>
        <v>20</v>
      </c>
    </row>
    <row r="268" spans="1:6" ht="31.5">
      <c r="A268" s="72" t="s">
        <v>561</v>
      </c>
      <c r="B268" s="82" t="s">
        <v>562</v>
      </c>
      <c r="C268" s="82"/>
      <c r="D268" s="83">
        <v>4554.9</v>
      </c>
      <c r="E268" s="134">
        <f>E269</f>
        <v>40</v>
      </c>
      <c r="F268" s="83">
        <f t="shared" si="4"/>
        <v>4594.9</v>
      </c>
    </row>
    <row r="269" spans="1:6" ht="31.5">
      <c r="A269" s="72" t="s">
        <v>445</v>
      </c>
      <c r="B269" s="82" t="s">
        <v>446</v>
      </c>
      <c r="C269" s="82"/>
      <c r="D269" s="83">
        <v>4554.9</v>
      </c>
      <c r="E269" s="134">
        <f>E270+E271+E272</f>
        <v>40</v>
      </c>
      <c r="F269" s="83">
        <f t="shared" si="4"/>
        <v>4594.9</v>
      </c>
    </row>
    <row r="270" spans="1:6" ht="94.5">
      <c r="A270" s="72" t="s">
        <v>938</v>
      </c>
      <c r="B270" s="82" t="s">
        <v>446</v>
      </c>
      <c r="C270" s="82" t="s">
        <v>69</v>
      </c>
      <c r="D270" s="83">
        <v>4343.9</v>
      </c>
      <c r="E270" s="134"/>
      <c r="F270" s="83">
        <f t="shared" si="4"/>
        <v>4343.9</v>
      </c>
    </row>
    <row r="271" spans="1:6" ht="47.25">
      <c r="A271" s="72" t="s">
        <v>939</v>
      </c>
      <c r="B271" s="82" t="s">
        <v>446</v>
      </c>
      <c r="C271" s="82" t="s">
        <v>70</v>
      </c>
      <c r="D271" s="83">
        <v>211</v>
      </c>
      <c r="E271" s="134">
        <f>40-1</f>
        <v>39</v>
      </c>
      <c r="F271" s="83">
        <f t="shared" si="4"/>
        <v>250</v>
      </c>
    </row>
    <row r="272" spans="1:6" ht="31.5">
      <c r="A272" s="72" t="s">
        <v>1031</v>
      </c>
      <c r="B272" s="82" t="s">
        <v>446</v>
      </c>
      <c r="C272" s="82" t="s">
        <v>73</v>
      </c>
      <c r="D272" s="83"/>
      <c r="E272" s="134">
        <v>1</v>
      </c>
      <c r="F272" s="83">
        <f>D272+E272</f>
        <v>1</v>
      </c>
    </row>
    <row r="273" spans="1:6" ht="31.5">
      <c r="A273" s="72" t="s">
        <v>563</v>
      </c>
      <c r="B273" s="82" t="s">
        <v>564</v>
      </c>
      <c r="C273" s="82"/>
      <c r="D273" s="83">
        <v>48998.22</v>
      </c>
      <c r="E273" s="134"/>
      <c r="F273" s="83">
        <f t="shared" si="4"/>
        <v>48998.22</v>
      </c>
    </row>
    <row r="274" spans="1:6" ht="47.25">
      <c r="A274" s="72" t="s">
        <v>143</v>
      </c>
      <c r="B274" s="82" t="s">
        <v>835</v>
      </c>
      <c r="C274" s="82"/>
      <c r="D274" s="83">
        <v>653.2</v>
      </c>
      <c r="E274" s="134"/>
      <c r="F274" s="83">
        <f t="shared" si="4"/>
        <v>653.2</v>
      </c>
    </row>
    <row r="275" spans="1:6" ht="47.25">
      <c r="A275" s="72" t="s">
        <v>143</v>
      </c>
      <c r="B275" s="82" t="s">
        <v>494</v>
      </c>
      <c r="C275" s="82"/>
      <c r="D275" s="83">
        <v>653.2</v>
      </c>
      <c r="E275" s="134"/>
      <c r="F275" s="83">
        <f t="shared" si="4"/>
        <v>653.2</v>
      </c>
    </row>
    <row r="276" spans="1:6" ht="63">
      <c r="A276" s="72" t="s">
        <v>940</v>
      </c>
      <c r="B276" s="82" t="s">
        <v>494</v>
      </c>
      <c r="C276" s="82" t="s">
        <v>139</v>
      </c>
      <c r="D276" s="83">
        <v>653.2</v>
      </c>
      <c r="E276" s="134"/>
      <c r="F276" s="83">
        <f t="shared" si="4"/>
        <v>653.2</v>
      </c>
    </row>
    <row r="277" spans="1:6" ht="15.75">
      <c r="A277" s="72" t="s">
        <v>142</v>
      </c>
      <c r="B277" s="82" t="s">
        <v>495</v>
      </c>
      <c r="C277" s="82"/>
      <c r="D277" s="83">
        <v>37858.36</v>
      </c>
      <c r="E277" s="134"/>
      <c r="F277" s="83">
        <f t="shared" si="4"/>
        <v>37858.36</v>
      </c>
    </row>
    <row r="278" spans="1:6" ht="31.5">
      <c r="A278" s="72" t="s">
        <v>941</v>
      </c>
      <c r="B278" s="82" t="s">
        <v>495</v>
      </c>
      <c r="C278" s="82" t="s">
        <v>139</v>
      </c>
      <c r="D278" s="83">
        <v>37858.36</v>
      </c>
      <c r="E278" s="134"/>
      <c r="F278" s="83">
        <f t="shared" si="4"/>
        <v>37858.36</v>
      </c>
    </row>
    <row r="279" spans="1:6" ht="15.75">
      <c r="A279" s="72" t="s">
        <v>496</v>
      </c>
      <c r="B279" s="82" t="s">
        <v>497</v>
      </c>
      <c r="C279" s="82"/>
      <c r="D279" s="83">
        <v>10486.66</v>
      </c>
      <c r="E279" s="134"/>
      <c r="F279" s="83">
        <f t="shared" si="4"/>
        <v>10486.66</v>
      </c>
    </row>
    <row r="280" spans="1:6" ht="78.75">
      <c r="A280" s="72" t="s">
        <v>942</v>
      </c>
      <c r="B280" s="82" t="s">
        <v>497</v>
      </c>
      <c r="C280" s="82" t="s">
        <v>69</v>
      </c>
      <c r="D280" s="83">
        <v>10028.56</v>
      </c>
      <c r="E280" s="134"/>
      <c r="F280" s="83">
        <f t="shared" si="4"/>
        <v>10028.56</v>
      </c>
    </row>
    <row r="281" spans="1:6" ht="47.25">
      <c r="A281" s="72" t="s">
        <v>943</v>
      </c>
      <c r="B281" s="82" t="s">
        <v>497</v>
      </c>
      <c r="C281" s="82" t="s">
        <v>70</v>
      </c>
      <c r="D281" s="83">
        <v>449</v>
      </c>
      <c r="E281" s="134"/>
      <c r="F281" s="83">
        <f t="shared" si="4"/>
        <v>449</v>
      </c>
    </row>
    <row r="282" spans="1:6" ht="31.5">
      <c r="A282" s="72" t="s">
        <v>944</v>
      </c>
      <c r="B282" s="82" t="s">
        <v>497</v>
      </c>
      <c r="C282" s="82" t="s">
        <v>73</v>
      </c>
      <c r="D282" s="83">
        <v>9.1</v>
      </c>
      <c r="E282" s="134"/>
      <c r="F282" s="83">
        <f t="shared" si="4"/>
        <v>9.1</v>
      </c>
    </row>
    <row r="283" spans="1:6" ht="15.75">
      <c r="A283" s="72" t="s">
        <v>565</v>
      </c>
      <c r="B283" s="82" t="s">
        <v>566</v>
      </c>
      <c r="C283" s="82"/>
      <c r="D283" s="83">
        <v>28799.865</v>
      </c>
      <c r="E283" s="134"/>
      <c r="F283" s="83">
        <f t="shared" si="4"/>
        <v>28799.865</v>
      </c>
    </row>
    <row r="284" spans="1:6" ht="31.5">
      <c r="A284" s="72" t="s">
        <v>81</v>
      </c>
      <c r="B284" s="82" t="s">
        <v>391</v>
      </c>
      <c r="C284" s="82"/>
      <c r="D284" s="83">
        <v>28799.865</v>
      </c>
      <c r="E284" s="134"/>
      <c r="F284" s="83">
        <f t="shared" si="4"/>
        <v>28799.865</v>
      </c>
    </row>
    <row r="285" spans="1:6" ht="94.5">
      <c r="A285" s="73" t="s">
        <v>945</v>
      </c>
      <c r="B285" s="82" t="s">
        <v>391</v>
      </c>
      <c r="C285" s="82" t="s">
        <v>69</v>
      </c>
      <c r="D285" s="83">
        <v>24757.865</v>
      </c>
      <c r="E285" s="134"/>
      <c r="F285" s="83">
        <f t="shared" si="4"/>
        <v>24757.865</v>
      </c>
    </row>
    <row r="286" spans="1:6" ht="63">
      <c r="A286" s="72" t="s">
        <v>946</v>
      </c>
      <c r="B286" s="82" t="s">
        <v>391</v>
      </c>
      <c r="C286" s="82" t="s">
        <v>70</v>
      </c>
      <c r="D286" s="83">
        <v>3990</v>
      </c>
      <c r="E286" s="134"/>
      <c r="F286" s="83">
        <f t="shared" si="4"/>
        <v>3990</v>
      </c>
    </row>
    <row r="287" spans="1:6" ht="47.25">
      <c r="A287" s="72" t="s">
        <v>947</v>
      </c>
      <c r="B287" s="82" t="s">
        <v>391</v>
      </c>
      <c r="C287" s="82" t="s">
        <v>73</v>
      </c>
      <c r="D287" s="83">
        <v>52</v>
      </c>
      <c r="E287" s="134"/>
      <c r="F287" s="83">
        <f t="shared" si="4"/>
        <v>52</v>
      </c>
    </row>
    <row r="288" spans="1:6" ht="31.5">
      <c r="A288" s="128" t="s">
        <v>82</v>
      </c>
      <c r="B288" s="129" t="s">
        <v>567</v>
      </c>
      <c r="C288" s="129"/>
      <c r="D288" s="130">
        <v>6066.36</v>
      </c>
      <c r="E288" s="136">
        <f>E289+E293</f>
        <v>0</v>
      </c>
      <c r="F288" s="130">
        <f t="shared" si="4"/>
        <v>6066.36</v>
      </c>
    </row>
    <row r="289" spans="1:6" ht="15.75">
      <c r="A289" s="72" t="s">
        <v>109</v>
      </c>
      <c r="B289" s="82" t="s">
        <v>568</v>
      </c>
      <c r="C289" s="82"/>
      <c r="D289" s="83">
        <v>4258</v>
      </c>
      <c r="E289" s="134"/>
      <c r="F289" s="83">
        <f t="shared" si="4"/>
        <v>4258</v>
      </c>
    </row>
    <row r="290" spans="1:6" ht="78.75">
      <c r="A290" s="72" t="s">
        <v>481</v>
      </c>
      <c r="B290" s="82" t="s">
        <v>834</v>
      </c>
      <c r="C290" s="82"/>
      <c r="D290" s="83">
        <v>4258</v>
      </c>
      <c r="E290" s="134"/>
      <c r="F290" s="83">
        <f t="shared" si="4"/>
        <v>4258</v>
      </c>
    </row>
    <row r="291" spans="1:6" ht="78.75">
      <c r="A291" s="72" t="s">
        <v>481</v>
      </c>
      <c r="B291" s="82" t="s">
        <v>482</v>
      </c>
      <c r="C291" s="82"/>
      <c r="D291" s="83">
        <v>4258</v>
      </c>
      <c r="E291" s="134"/>
      <c r="F291" s="83">
        <f t="shared" si="4"/>
        <v>4258</v>
      </c>
    </row>
    <row r="292" spans="1:6" ht="94.5">
      <c r="A292" s="73" t="s">
        <v>948</v>
      </c>
      <c r="B292" s="82" t="s">
        <v>482</v>
      </c>
      <c r="C292" s="82" t="s">
        <v>80</v>
      </c>
      <c r="D292" s="83">
        <v>4258</v>
      </c>
      <c r="E292" s="134"/>
      <c r="F292" s="83">
        <f t="shared" si="4"/>
        <v>4258</v>
      </c>
    </row>
    <row r="293" spans="1:6" ht="15.75">
      <c r="A293" s="72" t="s">
        <v>177</v>
      </c>
      <c r="B293" s="82" t="s">
        <v>569</v>
      </c>
      <c r="C293" s="82"/>
      <c r="D293" s="83">
        <v>1406</v>
      </c>
      <c r="E293" s="134">
        <f>E294+E297</f>
        <v>0</v>
      </c>
      <c r="F293" s="83">
        <f t="shared" si="4"/>
        <v>1406</v>
      </c>
    </row>
    <row r="294" spans="1:6" ht="31.5">
      <c r="A294" s="72" t="s">
        <v>302</v>
      </c>
      <c r="B294" s="82" t="s">
        <v>498</v>
      </c>
      <c r="C294" s="82"/>
      <c r="D294" s="83">
        <v>856</v>
      </c>
      <c r="E294" s="134">
        <f>E295+E296</f>
        <v>0</v>
      </c>
      <c r="F294" s="83">
        <f t="shared" si="4"/>
        <v>856</v>
      </c>
    </row>
    <row r="295" spans="1:6" ht="31.5">
      <c r="A295" s="72" t="s">
        <v>949</v>
      </c>
      <c r="B295" s="82" t="s">
        <v>498</v>
      </c>
      <c r="C295" s="82" t="s">
        <v>139</v>
      </c>
      <c r="D295" s="83">
        <v>856</v>
      </c>
      <c r="E295" s="134">
        <v>-151.6</v>
      </c>
      <c r="F295" s="83">
        <f t="shared" si="4"/>
        <v>704.4</v>
      </c>
    </row>
    <row r="296" spans="1:6" ht="63">
      <c r="A296" s="176" t="s">
        <v>1021</v>
      </c>
      <c r="B296" s="82" t="s">
        <v>498</v>
      </c>
      <c r="C296" s="82" t="s">
        <v>92</v>
      </c>
      <c r="D296" s="83"/>
      <c r="E296" s="134">
        <v>151.6</v>
      </c>
      <c r="F296" s="83">
        <f>D296+E296</f>
        <v>151.6</v>
      </c>
    </row>
    <row r="297" spans="1:6" ht="31.5">
      <c r="A297" s="72" t="s">
        <v>499</v>
      </c>
      <c r="B297" s="82" t="s">
        <v>500</v>
      </c>
      <c r="C297" s="82"/>
      <c r="D297" s="83">
        <v>550</v>
      </c>
      <c r="E297" s="134"/>
      <c r="F297" s="83">
        <f t="shared" si="4"/>
        <v>550</v>
      </c>
    </row>
    <row r="298" spans="1:6" ht="31.5">
      <c r="A298" s="72" t="s">
        <v>950</v>
      </c>
      <c r="B298" s="82" t="s">
        <v>500</v>
      </c>
      <c r="C298" s="82" t="s">
        <v>139</v>
      </c>
      <c r="D298" s="83">
        <v>550</v>
      </c>
      <c r="E298" s="134"/>
      <c r="F298" s="83">
        <f t="shared" si="4"/>
        <v>550</v>
      </c>
    </row>
    <row r="299" spans="1:6" ht="15.75">
      <c r="A299" s="72" t="s">
        <v>83</v>
      </c>
      <c r="B299" s="82" t="s">
        <v>570</v>
      </c>
      <c r="C299" s="82"/>
      <c r="D299" s="83">
        <v>402.36</v>
      </c>
      <c r="E299" s="134"/>
      <c r="F299" s="83">
        <f t="shared" si="4"/>
        <v>402.36</v>
      </c>
    </row>
    <row r="300" spans="1:6" ht="31.5">
      <c r="A300" s="72" t="s">
        <v>821</v>
      </c>
      <c r="B300" s="82" t="s">
        <v>822</v>
      </c>
      <c r="C300" s="82"/>
      <c r="D300" s="83">
        <v>192.36</v>
      </c>
      <c r="E300" s="134"/>
      <c r="F300" s="83">
        <f t="shared" si="4"/>
        <v>192.36</v>
      </c>
    </row>
    <row r="301" spans="1:6" ht="63">
      <c r="A301" s="72" t="s">
        <v>392</v>
      </c>
      <c r="B301" s="82" t="s">
        <v>393</v>
      </c>
      <c r="C301" s="82"/>
      <c r="D301" s="83">
        <v>192.36</v>
      </c>
      <c r="E301" s="134"/>
      <c r="F301" s="83">
        <f t="shared" si="4"/>
        <v>192.36</v>
      </c>
    </row>
    <row r="302" spans="1:6" ht="78.75">
      <c r="A302" s="72" t="s">
        <v>951</v>
      </c>
      <c r="B302" s="82" t="s">
        <v>393</v>
      </c>
      <c r="C302" s="82" t="s">
        <v>70</v>
      </c>
      <c r="D302" s="83">
        <v>192.36</v>
      </c>
      <c r="E302" s="134"/>
      <c r="F302" s="83">
        <f t="shared" si="4"/>
        <v>192.36</v>
      </c>
    </row>
    <row r="303" spans="1:6" ht="31.5">
      <c r="A303" s="72" t="s">
        <v>394</v>
      </c>
      <c r="B303" s="82" t="s">
        <v>395</v>
      </c>
      <c r="C303" s="82"/>
      <c r="D303" s="83">
        <v>200</v>
      </c>
      <c r="E303" s="134"/>
      <c r="F303" s="83">
        <f t="shared" si="4"/>
        <v>200</v>
      </c>
    </row>
    <row r="304" spans="1:6" ht="47.25">
      <c r="A304" s="72" t="s">
        <v>952</v>
      </c>
      <c r="B304" s="82" t="s">
        <v>395</v>
      </c>
      <c r="C304" s="82" t="s">
        <v>70</v>
      </c>
      <c r="D304" s="83">
        <v>200</v>
      </c>
      <c r="E304" s="134"/>
      <c r="F304" s="83">
        <f t="shared" si="4"/>
        <v>200</v>
      </c>
    </row>
    <row r="305" spans="1:6" ht="15.75">
      <c r="A305" s="72" t="s">
        <v>396</v>
      </c>
      <c r="B305" s="82" t="s">
        <v>397</v>
      </c>
      <c r="C305" s="82"/>
      <c r="D305" s="83">
        <v>10</v>
      </c>
      <c r="E305" s="134"/>
      <c r="F305" s="83">
        <f t="shared" si="4"/>
        <v>10</v>
      </c>
    </row>
    <row r="306" spans="1:6" ht="47.25">
      <c r="A306" s="72" t="s">
        <v>953</v>
      </c>
      <c r="B306" s="82" t="s">
        <v>397</v>
      </c>
      <c r="C306" s="82" t="s">
        <v>70</v>
      </c>
      <c r="D306" s="83">
        <v>10</v>
      </c>
      <c r="E306" s="134"/>
      <c r="F306" s="83">
        <f t="shared" si="4"/>
        <v>10</v>
      </c>
    </row>
    <row r="307" spans="1:6" ht="15.75">
      <c r="A307" s="128" t="s">
        <v>84</v>
      </c>
      <c r="B307" s="129" t="s">
        <v>571</v>
      </c>
      <c r="C307" s="129"/>
      <c r="D307" s="130">
        <v>1000</v>
      </c>
      <c r="E307" s="136"/>
      <c r="F307" s="130">
        <f t="shared" si="4"/>
        <v>1000</v>
      </c>
    </row>
    <row r="308" spans="1:6" ht="47.25">
      <c r="A308" s="72" t="s">
        <v>572</v>
      </c>
      <c r="B308" s="82" t="s">
        <v>573</v>
      </c>
      <c r="C308" s="82"/>
      <c r="D308" s="83">
        <v>765</v>
      </c>
      <c r="E308" s="134"/>
      <c r="F308" s="83">
        <f t="shared" si="4"/>
        <v>765</v>
      </c>
    </row>
    <row r="309" spans="1:6" ht="63">
      <c r="A309" s="72" t="s">
        <v>85</v>
      </c>
      <c r="B309" s="82" t="s">
        <v>398</v>
      </c>
      <c r="C309" s="82"/>
      <c r="D309" s="83">
        <v>150</v>
      </c>
      <c r="E309" s="134"/>
      <c r="F309" s="83">
        <f t="shared" si="4"/>
        <v>150</v>
      </c>
    </row>
    <row r="310" spans="1:6" ht="78.75">
      <c r="A310" s="72" t="s">
        <v>954</v>
      </c>
      <c r="B310" s="82" t="s">
        <v>398</v>
      </c>
      <c r="C310" s="82" t="s">
        <v>80</v>
      </c>
      <c r="D310" s="83">
        <v>150</v>
      </c>
      <c r="E310" s="134"/>
      <c r="F310" s="83">
        <f t="shared" si="4"/>
        <v>150</v>
      </c>
    </row>
    <row r="311" spans="1:6" ht="15.75">
      <c r="A311" s="72" t="s">
        <v>86</v>
      </c>
      <c r="B311" s="82" t="s">
        <v>399</v>
      </c>
      <c r="C311" s="82"/>
      <c r="D311" s="83">
        <v>50</v>
      </c>
      <c r="E311" s="134"/>
      <c r="F311" s="83">
        <f t="shared" si="4"/>
        <v>50</v>
      </c>
    </row>
    <row r="312" spans="1:6" ht="47.25">
      <c r="A312" s="72" t="s">
        <v>955</v>
      </c>
      <c r="B312" s="82" t="s">
        <v>399</v>
      </c>
      <c r="C312" s="82" t="s">
        <v>70</v>
      </c>
      <c r="D312" s="83">
        <v>50</v>
      </c>
      <c r="E312" s="134"/>
      <c r="F312" s="83">
        <f t="shared" si="4"/>
        <v>50</v>
      </c>
    </row>
    <row r="313" spans="1:6" ht="31.5">
      <c r="A313" s="72" t="s">
        <v>87</v>
      </c>
      <c r="B313" s="82" t="s">
        <v>400</v>
      </c>
      <c r="C313" s="82"/>
      <c r="D313" s="83">
        <v>200</v>
      </c>
      <c r="E313" s="134"/>
      <c r="F313" s="83">
        <f t="shared" si="4"/>
        <v>200</v>
      </c>
    </row>
    <row r="314" spans="1:6" ht="63">
      <c r="A314" s="72" t="s">
        <v>956</v>
      </c>
      <c r="B314" s="82" t="s">
        <v>400</v>
      </c>
      <c r="C314" s="82" t="s">
        <v>92</v>
      </c>
      <c r="D314" s="83">
        <v>200</v>
      </c>
      <c r="E314" s="134"/>
      <c r="F314" s="83">
        <f t="shared" si="4"/>
        <v>200</v>
      </c>
    </row>
    <row r="315" spans="1:6" ht="31.5">
      <c r="A315" s="72" t="s">
        <v>401</v>
      </c>
      <c r="B315" s="82" t="s">
        <v>402</v>
      </c>
      <c r="C315" s="82"/>
      <c r="D315" s="83">
        <v>365</v>
      </c>
      <c r="E315" s="134"/>
      <c r="F315" s="83">
        <f t="shared" si="4"/>
        <v>365</v>
      </c>
    </row>
    <row r="316" spans="1:6" ht="47.25">
      <c r="A316" s="72" t="s">
        <v>957</v>
      </c>
      <c r="B316" s="82" t="s">
        <v>402</v>
      </c>
      <c r="C316" s="82" t="s">
        <v>70</v>
      </c>
      <c r="D316" s="83">
        <v>365</v>
      </c>
      <c r="E316" s="134"/>
      <c r="F316" s="83">
        <f t="shared" si="4"/>
        <v>365</v>
      </c>
    </row>
    <row r="317" spans="1:6" ht="15.75">
      <c r="A317" s="72" t="s">
        <v>574</v>
      </c>
      <c r="B317" s="82" t="s">
        <v>575</v>
      </c>
      <c r="C317" s="82"/>
      <c r="D317" s="83">
        <v>100</v>
      </c>
      <c r="E317" s="134"/>
      <c r="F317" s="83">
        <f t="shared" si="4"/>
        <v>100</v>
      </c>
    </row>
    <row r="318" spans="1:6" ht="15.75">
      <c r="A318" s="72" t="s">
        <v>403</v>
      </c>
      <c r="B318" s="82" t="s">
        <v>404</v>
      </c>
      <c r="C318" s="82"/>
      <c r="D318" s="83">
        <v>100</v>
      </c>
      <c r="E318" s="134"/>
      <c r="F318" s="83">
        <f t="shared" si="4"/>
        <v>100</v>
      </c>
    </row>
    <row r="319" spans="1:6" ht="31.5">
      <c r="A319" s="72" t="s">
        <v>958</v>
      </c>
      <c r="B319" s="82" t="s">
        <v>404</v>
      </c>
      <c r="C319" s="82" t="s">
        <v>80</v>
      </c>
      <c r="D319" s="83">
        <v>100</v>
      </c>
      <c r="E319" s="134"/>
      <c r="F319" s="83">
        <f t="shared" si="4"/>
        <v>100</v>
      </c>
    </row>
    <row r="320" spans="1:6" ht="15.75">
      <c r="A320" s="72" t="s">
        <v>576</v>
      </c>
      <c r="B320" s="82" t="s">
        <v>577</v>
      </c>
      <c r="C320" s="82"/>
      <c r="D320" s="83">
        <v>135</v>
      </c>
      <c r="E320" s="134"/>
      <c r="F320" s="83">
        <f t="shared" si="4"/>
        <v>135</v>
      </c>
    </row>
    <row r="321" spans="1:6" ht="47.25">
      <c r="A321" s="72" t="s">
        <v>405</v>
      </c>
      <c r="B321" s="82" t="s">
        <v>406</v>
      </c>
      <c r="C321" s="82"/>
      <c r="D321" s="83">
        <v>135</v>
      </c>
      <c r="E321" s="134"/>
      <c r="F321" s="83">
        <f t="shared" si="4"/>
        <v>135</v>
      </c>
    </row>
    <row r="322" spans="1:6" ht="78.75">
      <c r="A322" s="72" t="s">
        <v>959</v>
      </c>
      <c r="B322" s="82" t="s">
        <v>406</v>
      </c>
      <c r="C322" s="82" t="s">
        <v>92</v>
      </c>
      <c r="D322" s="83">
        <v>135</v>
      </c>
      <c r="E322" s="134"/>
      <c r="F322" s="83">
        <f aca="true" t="shared" si="5" ref="F322:F362">D322+E322</f>
        <v>135</v>
      </c>
    </row>
    <row r="323" spans="1:6" ht="15.75">
      <c r="A323" s="128" t="s">
        <v>814</v>
      </c>
      <c r="B323" s="129" t="s">
        <v>815</v>
      </c>
      <c r="C323" s="129"/>
      <c r="D323" s="130">
        <v>11337.034</v>
      </c>
      <c r="E323" s="136"/>
      <c r="F323" s="83">
        <f t="shared" si="5"/>
        <v>11337.034</v>
      </c>
    </row>
    <row r="324" spans="1:6" ht="15.75">
      <c r="A324" s="72" t="s">
        <v>88</v>
      </c>
      <c r="B324" s="82" t="s">
        <v>578</v>
      </c>
      <c r="C324" s="82"/>
      <c r="D324" s="83">
        <v>11337.034</v>
      </c>
      <c r="E324" s="134"/>
      <c r="F324" s="83">
        <f t="shared" si="5"/>
        <v>11337.034</v>
      </c>
    </row>
    <row r="325" spans="1:6" ht="47.25">
      <c r="A325" s="72" t="s">
        <v>407</v>
      </c>
      <c r="B325" s="82" t="s">
        <v>408</v>
      </c>
      <c r="C325" s="82"/>
      <c r="D325" s="83">
        <v>1814.156</v>
      </c>
      <c r="E325" s="134"/>
      <c r="F325" s="83">
        <f t="shared" si="5"/>
        <v>1814.156</v>
      </c>
    </row>
    <row r="326" spans="1:6" ht="110.25">
      <c r="A326" s="73" t="s">
        <v>960</v>
      </c>
      <c r="B326" s="82" t="s">
        <v>408</v>
      </c>
      <c r="C326" s="82" t="s">
        <v>69</v>
      </c>
      <c r="D326" s="83">
        <v>1814.156</v>
      </c>
      <c r="E326" s="134"/>
      <c r="F326" s="83">
        <f t="shared" si="5"/>
        <v>1814.156</v>
      </c>
    </row>
    <row r="327" spans="1:6" ht="15.75">
      <c r="A327" s="72" t="s">
        <v>68</v>
      </c>
      <c r="B327" s="82" t="s">
        <v>356</v>
      </c>
      <c r="C327" s="82"/>
      <c r="D327" s="83">
        <v>855.769</v>
      </c>
      <c r="E327" s="134"/>
      <c r="F327" s="83">
        <f t="shared" si="5"/>
        <v>855.769</v>
      </c>
    </row>
    <row r="328" spans="1:6" ht="78.75">
      <c r="A328" s="72" t="s">
        <v>961</v>
      </c>
      <c r="B328" s="82" t="s">
        <v>356</v>
      </c>
      <c r="C328" s="82" t="s">
        <v>69</v>
      </c>
      <c r="D328" s="83">
        <v>855.769</v>
      </c>
      <c r="E328" s="134"/>
      <c r="F328" s="83">
        <f t="shared" si="5"/>
        <v>855.769</v>
      </c>
    </row>
    <row r="329" spans="1:6" ht="31.5">
      <c r="A329" s="72" t="s">
        <v>144</v>
      </c>
      <c r="B329" s="82" t="s">
        <v>501</v>
      </c>
      <c r="C329" s="82"/>
      <c r="D329" s="83">
        <v>1154.4</v>
      </c>
      <c r="E329" s="134"/>
      <c r="F329" s="83">
        <f t="shared" si="5"/>
        <v>1154.4</v>
      </c>
    </row>
    <row r="330" spans="1:6" ht="47.25">
      <c r="A330" s="72" t="s">
        <v>962</v>
      </c>
      <c r="B330" s="82" t="s">
        <v>501</v>
      </c>
      <c r="C330" s="82" t="s">
        <v>139</v>
      </c>
      <c r="D330" s="83">
        <v>1154.4</v>
      </c>
      <c r="E330" s="134"/>
      <c r="F330" s="83">
        <f t="shared" si="5"/>
        <v>1154.4</v>
      </c>
    </row>
    <row r="331" spans="1:6" ht="47.25">
      <c r="A331" s="72" t="s">
        <v>294</v>
      </c>
      <c r="B331" s="82" t="s">
        <v>409</v>
      </c>
      <c r="C331" s="82"/>
      <c r="D331" s="83">
        <v>77</v>
      </c>
      <c r="E331" s="134"/>
      <c r="F331" s="83">
        <f t="shared" si="5"/>
        <v>77</v>
      </c>
    </row>
    <row r="332" spans="1:6" ht="78.75">
      <c r="A332" s="72" t="s">
        <v>963</v>
      </c>
      <c r="B332" s="82" t="s">
        <v>409</v>
      </c>
      <c r="C332" s="82" t="s">
        <v>70</v>
      </c>
      <c r="D332" s="83">
        <v>77</v>
      </c>
      <c r="E332" s="134"/>
      <c r="F332" s="83">
        <f t="shared" si="5"/>
        <v>77</v>
      </c>
    </row>
    <row r="333" spans="1:6" ht="47.25">
      <c r="A333" s="72" t="s">
        <v>410</v>
      </c>
      <c r="B333" s="82" t="s">
        <v>411</v>
      </c>
      <c r="C333" s="82"/>
      <c r="D333" s="83">
        <v>465</v>
      </c>
      <c r="E333" s="134"/>
      <c r="F333" s="83">
        <f t="shared" si="5"/>
        <v>465</v>
      </c>
    </row>
    <row r="334" spans="1:6" ht="78.75">
      <c r="A334" s="72" t="s">
        <v>964</v>
      </c>
      <c r="B334" s="82" t="s">
        <v>411</v>
      </c>
      <c r="C334" s="82" t="s">
        <v>70</v>
      </c>
      <c r="D334" s="83">
        <v>465</v>
      </c>
      <c r="E334" s="134"/>
      <c r="F334" s="83">
        <f t="shared" si="5"/>
        <v>465</v>
      </c>
    </row>
    <row r="335" spans="1:6" ht="47.25">
      <c r="A335" s="72" t="s">
        <v>502</v>
      </c>
      <c r="B335" s="82" t="s">
        <v>503</v>
      </c>
      <c r="C335" s="82"/>
      <c r="D335" s="83">
        <v>76.5</v>
      </c>
      <c r="E335" s="134"/>
      <c r="F335" s="83">
        <f t="shared" si="5"/>
        <v>76.5</v>
      </c>
    </row>
    <row r="336" spans="1:6" ht="47.25">
      <c r="A336" s="72" t="s">
        <v>965</v>
      </c>
      <c r="B336" s="82" t="s">
        <v>503</v>
      </c>
      <c r="C336" s="82" t="s">
        <v>139</v>
      </c>
      <c r="D336" s="83">
        <v>76.5</v>
      </c>
      <c r="E336" s="134"/>
      <c r="F336" s="83">
        <f t="shared" si="5"/>
        <v>76.5</v>
      </c>
    </row>
    <row r="337" spans="1:6" ht="173.25">
      <c r="A337" s="73" t="s">
        <v>586</v>
      </c>
      <c r="B337" s="82" t="s">
        <v>483</v>
      </c>
      <c r="C337" s="82"/>
      <c r="D337" s="83">
        <v>37.5</v>
      </c>
      <c r="E337" s="134"/>
      <c r="F337" s="83">
        <f t="shared" si="5"/>
        <v>37.5</v>
      </c>
    </row>
    <row r="338" spans="1:6" ht="252">
      <c r="A338" s="73" t="s">
        <v>966</v>
      </c>
      <c r="B338" s="82" t="s">
        <v>483</v>
      </c>
      <c r="C338" s="82" t="s">
        <v>69</v>
      </c>
      <c r="D338" s="83">
        <v>27.2</v>
      </c>
      <c r="E338" s="134"/>
      <c r="F338" s="83">
        <f t="shared" si="5"/>
        <v>27.2</v>
      </c>
    </row>
    <row r="339" spans="1:6" ht="204.75">
      <c r="A339" s="73" t="s">
        <v>967</v>
      </c>
      <c r="B339" s="82" t="s">
        <v>483</v>
      </c>
      <c r="C339" s="82" t="s">
        <v>70</v>
      </c>
      <c r="D339" s="83">
        <v>10.3</v>
      </c>
      <c r="E339" s="134"/>
      <c r="F339" s="83">
        <f t="shared" si="5"/>
        <v>10.3</v>
      </c>
    </row>
    <row r="340" spans="1:6" ht="78.75">
      <c r="A340" s="72" t="s">
        <v>89</v>
      </c>
      <c r="B340" s="82" t="s">
        <v>412</v>
      </c>
      <c r="C340" s="82"/>
      <c r="D340" s="83">
        <v>48.278</v>
      </c>
      <c r="E340" s="134"/>
      <c r="F340" s="83">
        <f t="shared" si="5"/>
        <v>48.278</v>
      </c>
    </row>
    <row r="341" spans="1:6" ht="110.25">
      <c r="A341" s="73" t="s">
        <v>968</v>
      </c>
      <c r="B341" s="82" t="s">
        <v>412</v>
      </c>
      <c r="C341" s="82" t="s">
        <v>70</v>
      </c>
      <c r="D341" s="83">
        <v>48.278</v>
      </c>
      <c r="E341" s="134"/>
      <c r="F341" s="83">
        <f t="shared" si="5"/>
        <v>48.278</v>
      </c>
    </row>
    <row r="342" spans="1:6" ht="189">
      <c r="A342" s="73" t="s">
        <v>90</v>
      </c>
      <c r="B342" s="82" t="s">
        <v>413</v>
      </c>
      <c r="C342" s="82"/>
      <c r="D342" s="83">
        <v>116.445</v>
      </c>
      <c r="E342" s="134"/>
      <c r="F342" s="83">
        <f t="shared" si="5"/>
        <v>116.445</v>
      </c>
    </row>
    <row r="343" spans="1:6" ht="252">
      <c r="A343" s="73" t="s">
        <v>969</v>
      </c>
      <c r="B343" s="82" t="s">
        <v>413</v>
      </c>
      <c r="C343" s="82" t="s">
        <v>69</v>
      </c>
      <c r="D343" s="83">
        <v>113.195</v>
      </c>
      <c r="E343" s="134"/>
      <c r="F343" s="83">
        <f t="shared" si="5"/>
        <v>113.195</v>
      </c>
    </row>
    <row r="344" spans="1:6" ht="204.75">
      <c r="A344" s="73" t="s">
        <v>970</v>
      </c>
      <c r="B344" s="82" t="s">
        <v>413</v>
      </c>
      <c r="C344" s="82" t="s">
        <v>70</v>
      </c>
      <c r="D344" s="83">
        <v>3.25</v>
      </c>
      <c r="E344" s="134"/>
      <c r="F344" s="83">
        <f t="shared" si="5"/>
        <v>3.25</v>
      </c>
    </row>
    <row r="345" spans="1:6" ht="110.25">
      <c r="A345" s="73" t="s">
        <v>504</v>
      </c>
      <c r="B345" s="82" t="s">
        <v>505</v>
      </c>
      <c r="C345" s="82"/>
      <c r="D345" s="83">
        <v>4.5</v>
      </c>
      <c r="E345" s="134"/>
      <c r="F345" s="83">
        <f t="shared" si="5"/>
        <v>4.5</v>
      </c>
    </row>
    <row r="346" spans="1:6" ht="141.75">
      <c r="A346" s="73" t="s">
        <v>971</v>
      </c>
      <c r="B346" s="82" t="s">
        <v>505</v>
      </c>
      <c r="C346" s="82" t="s">
        <v>70</v>
      </c>
      <c r="D346" s="83">
        <v>4.5</v>
      </c>
      <c r="E346" s="134"/>
      <c r="F346" s="83">
        <f t="shared" si="5"/>
        <v>4.5</v>
      </c>
    </row>
    <row r="347" spans="1:6" ht="204.75">
      <c r="A347" s="73" t="s">
        <v>506</v>
      </c>
      <c r="B347" s="82" t="s">
        <v>507</v>
      </c>
      <c r="C347" s="82"/>
      <c r="D347" s="83">
        <v>4.5</v>
      </c>
      <c r="E347" s="134"/>
      <c r="F347" s="83">
        <f t="shared" si="5"/>
        <v>4.5</v>
      </c>
    </row>
    <row r="348" spans="1:6" ht="220.5">
      <c r="A348" s="73" t="s">
        <v>972</v>
      </c>
      <c r="B348" s="82" t="s">
        <v>507</v>
      </c>
      <c r="C348" s="82" t="s">
        <v>70</v>
      </c>
      <c r="D348" s="83">
        <v>4.5</v>
      </c>
      <c r="E348" s="134"/>
      <c r="F348" s="83">
        <f t="shared" si="5"/>
        <v>4.5</v>
      </c>
    </row>
    <row r="349" spans="1:6" ht="110.25">
      <c r="A349" s="73" t="s">
        <v>583</v>
      </c>
      <c r="B349" s="82" t="s">
        <v>508</v>
      </c>
      <c r="C349" s="82"/>
      <c r="D349" s="83">
        <v>235.5</v>
      </c>
      <c r="E349" s="134"/>
      <c r="F349" s="83">
        <f t="shared" si="5"/>
        <v>235.5</v>
      </c>
    </row>
    <row r="350" spans="1:6" ht="126">
      <c r="A350" s="73" t="s">
        <v>973</v>
      </c>
      <c r="B350" s="82" t="s">
        <v>508</v>
      </c>
      <c r="C350" s="82" t="s">
        <v>70</v>
      </c>
      <c r="D350" s="83">
        <v>19.628</v>
      </c>
      <c r="E350" s="134"/>
      <c r="F350" s="83">
        <f t="shared" si="5"/>
        <v>19.628</v>
      </c>
    </row>
    <row r="351" spans="1:6" ht="110.25">
      <c r="A351" s="73" t="s">
        <v>974</v>
      </c>
      <c r="B351" s="82" t="s">
        <v>508</v>
      </c>
      <c r="C351" s="82" t="s">
        <v>139</v>
      </c>
      <c r="D351" s="83">
        <v>215.872</v>
      </c>
      <c r="E351" s="134"/>
      <c r="F351" s="83">
        <f t="shared" si="5"/>
        <v>215.872</v>
      </c>
    </row>
    <row r="352" spans="1:6" ht="126">
      <c r="A352" s="73" t="s">
        <v>590</v>
      </c>
      <c r="B352" s="82" t="s">
        <v>509</v>
      </c>
      <c r="C352" s="82"/>
      <c r="D352" s="83">
        <v>10</v>
      </c>
      <c r="E352" s="134"/>
      <c r="F352" s="83">
        <f t="shared" si="5"/>
        <v>10</v>
      </c>
    </row>
    <row r="353" spans="1:6" ht="141.75">
      <c r="A353" s="73" t="s">
        <v>975</v>
      </c>
      <c r="B353" s="82" t="s">
        <v>509</v>
      </c>
      <c r="C353" s="82" t="s">
        <v>70</v>
      </c>
      <c r="D353" s="83">
        <v>10</v>
      </c>
      <c r="E353" s="134"/>
      <c r="F353" s="83">
        <f t="shared" si="5"/>
        <v>10</v>
      </c>
    </row>
    <row r="354" spans="1:6" ht="78.75">
      <c r="A354" s="72" t="s">
        <v>296</v>
      </c>
      <c r="B354" s="82" t="s">
        <v>357</v>
      </c>
      <c r="C354" s="82"/>
      <c r="D354" s="83">
        <v>424.032</v>
      </c>
      <c r="E354" s="134"/>
      <c r="F354" s="83">
        <f t="shared" si="5"/>
        <v>424.032</v>
      </c>
    </row>
    <row r="355" spans="1:6" ht="157.5">
      <c r="A355" s="73" t="s">
        <v>976</v>
      </c>
      <c r="B355" s="82" t="s">
        <v>357</v>
      </c>
      <c r="C355" s="82" t="s">
        <v>69</v>
      </c>
      <c r="D355" s="83">
        <v>398.032</v>
      </c>
      <c r="E355" s="134"/>
      <c r="F355" s="83">
        <f t="shared" si="5"/>
        <v>398.032</v>
      </c>
    </row>
    <row r="356" spans="1:6" ht="110.25">
      <c r="A356" s="73" t="s">
        <v>977</v>
      </c>
      <c r="B356" s="82" t="s">
        <v>357</v>
      </c>
      <c r="C356" s="82" t="s">
        <v>70</v>
      </c>
      <c r="D356" s="83">
        <v>26</v>
      </c>
      <c r="E356" s="134"/>
      <c r="F356" s="83">
        <f t="shared" si="5"/>
        <v>26</v>
      </c>
    </row>
    <row r="357" spans="1:6" ht="47.25">
      <c r="A357" s="72" t="s">
        <v>91</v>
      </c>
      <c r="B357" s="82" t="s">
        <v>414</v>
      </c>
      <c r="C357" s="82"/>
      <c r="D357" s="83">
        <v>1500</v>
      </c>
      <c r="E357" s="134"/>
      <c r="F357" s="83">
        <f t="shared" si="5"/>
        <v>1500</v>
      </c>
    </row>
    <row r="358" spans="1:6" ht="47.25">
      <c r="A358" s="72" t="s">
        <v>978</v>
      </c>
      <c r="B358" s="82" t="s">
        <v>414</v>
      </c>
      <c r="C358" s="82" t="s">
        <v>73</v>
      </c>
      <c r="D358" s="83">
        <v>1500</v>
      </c>
      <c r="E358" s="134"/>
      <c r="F358" s="83">
        <f t="shared" si="5"/>
        <v>1500</v>
      </c>
    </row>
    <row r="359" spans="1:6" ht="15.75">
      <c r="A359" s="72" t="s">
        <v>295</v>
      </c>
      <c r="B359" s="82" t="s">
        <v>415</v>
      </c>
      <c r="C359" s="82"/>
      <c r="D359" s="83">
        <v>4513.454</v>
      </c>
      <c r="E359" s="134"/>
      <c r="F359" s="83">
        <f t="shared" si="5"/>
        <v>4513.454</v>
      </c>
    </row>
    <row r="360" spans="1:6" ht="47.25">
      <c r="A360" s="72" t="s">
        <v>979</v>
      </c>
      <c r="B360" s="82" t="s">
        <v>415</v>
      </c>
      <c r="C360" s="82" t="s">
        <v>70</v>
      </c>
      <c r="D360" s="83">
        <v>269</v>
      </c>
      <c r="E360" s="134"/>
      <c r="F360" s="83">
        <f t="shared" si="5"/>
        <v>269</v>
      </c>
    </row>
    <row r="361" spans="1:6" ht="31.5">
      <c r="A361" s="72" t="s">
        <v>980</v>
      </c>
      <c r="B361" s="82" t="s">
        <v>415</v>
      </c>
      <c r="C361" s="82" t="s">
        <v>80</v>
      </c>
      <c r="D361" s="83">
        <v>4103.454</v>
      </c>
      <c r="E361" s="134"/>
      <c r="F361" s="83">
        <f t="shared" si="5"/>
        <v>4103.454</v>
      </c>
    </row>
    <row r="362" spans="1:6" ht="31.5">
      <c r="A362" s="72" t="s">
        <v>981</v>
      </c>
      <c r="B362" s="82" t="s">
        <v>415</v>
      </c>
      <c r="C362" s="82" t="s">
        <v>73</v>
      </c>
      <c r="D362" s="83">
        <v>141</v>
      </c>
      <c r="E362" s="134"/>
      <c r="F362" s="83">
        <f t="shared" si="5"/>
        <v>141</v>
      </c>
    </row>
  </sheetData>
  <sheetProtection password="EEDF" sheet="1"/>
  <mergeCells count="9">
    <mergeCell ref="B2:F2"/>
    <mergeCell ref="A4:F4"/>
    <mergeCell ref="A7:A8"/>
    <mergeCell ref="B7:B8"/>
    <mergeCell ref="C7:C8"/>
    <mergeCell ref="F7:F8"/>
    <mergeCell ref="D7:D8"/>
    <mergeCell ref="E7:E8"/>
    <mergeCell ref="B1:F1"/>
  </mergeCells>
  <printOptions/>
  <pageMargins left="0.7086614173228347" right="0.7086614173228347" top="0.7480314960629921" bottom="0.7480314960629921" header="0.31496062992125984" footer="0.31496062992125984"/>
  <pageSetup fitToHeight="5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8"/>
  <sheetViews>
    <sheetView zoomScalePageLayoutView="0" workbookViewId="0" topLeftCell="A2">
      <selection activeCell="H5" sqref="H5:I5"/>
    </sheetView>
  </sheetViews>
  <sheetFormatPr defaultColWidth="9.00390625" defaultRowHeight="12.75"/>
  <cols>
    <col min="1" max="1" width="4.375" style="0" customWidth="1"/>
    <col min="2" max="2" width="4.875" style="0" customWidth="1"/>
    <col min="3" max="3" width="5.25390625" style="0" customWidth="1"/>
    <col min="4" max="4" width="4.125" style="0" customWidth="1"/>
    <col min="5" max="5" width="5.00390625" style="0" customWidth="1"/>
    <col min="6" max="6" width="6.875" style="0" customWidth="1"/>
    <col min="7" max="7" width="5.375" style="0" customWidth="1"/>
    <col min="8" max="8" width="43.00390625" style="0" customWidth="1"/>
    <col min="9" max="9" width="16.625" style="0" customWidth="1"/>
    <col min="11" max="11" width="16.625" style="0" customWidth="1"/>
  </cols>
  <sheetData>
    <row r="1" ht="12.75" hidden="1"/>
    <row r="2" spans="7:9" ht="18.75">
      <c r="G2" s="66"/>
      <c r="H2" s="181" t="s">
        <v>757</v>
      </c>
      <c r="I2" s="181"/>
    </row>
    <row r="3" spans="7:9" ht="18.75">
      <c r="G3" s="66"/>
      <c r="H3" s="181" t="s">
        <v>722</v>
      </c>
      <c r="I3" s="181"/>
    </row>
    <row r="4" spans="7:9" ht="18.75">
      <c r="G4" s="66"/>
      <c r="H4" s="181" t="s">
        <v>723</v>
      </c>
      <c r="I4" s="181"/>
    </row>
    <row r="5" spans="7:9" ht="18.75">
      <c r="G5" s="66"/>
      <c r="H5" s="181" t="s">
        <v>1028</v>
      </c>
      <c r="I5" s="181"/>
    </row>
    <row r="7" spans="1:9" ht="18.75">
      <c r="A7" s="5"/>
      <c r="B7" s="5"/>
      <c r="C7" s="5"/>
      <c r="D7" s="5"/>
      <c r="E7" s="5"/>
      <c r="F7" s="5"/>
      <c r="G7" s="5"/>
      <c r="H7" s="192" t="s">
        <v>580</v>
      </c>
      <c r="I7" s="192"/>
    </row>
    <row r="8" spans="1:9" ht="18.75" hidden="1">
      <c r="A8" s="5"/>
      <c r="B8" s="5"/>
      <c r="C8" s="5"/>
      <c r="D8" s="5"/>
      <c r="E8" s="5"/>
      <c r="F8" s="5"/>
      <c r="G8" s="5"/>
      <c r="H8" s="192" t="s">
        <v>146</v>
      </c>
      <c r="I8" s="192"/>
    </row>
    <row r="9" spans="1:9" ht="18.75">
      <c r="A9" s="5"/>
      <c r="B9" s="5"/>
      <c r="C9" s="5"/>
      <c r="D9" s="5"/>
      <c r="E9" s="5"/>
      <c r="F9" s="5"/>
      <c r="G9" s="5"/>
      <c r="H9" s="192" t="s">
        <v>54</v>
      </c>
      <c r="I9" s="192"/>
    </row>
    <row r="10" spans="1:9" ht="18.75">
      <c r="A10" s="5"/>
      <c r="B10" s="5"/>
      <c r="C10" s="5"/>
      <c r="D10" s="5"/>
      <c r="E10" s="5"/>
      <c r="F10" s="5"/>
      <c r="G10" s="5"/>
      <c r="H10" s="192" t="s">
        <v>145</v>
      </c>
      <c r="I10" s="192"/>
    </row>
    <row r="11" spans="1:9" ht="18.75">
      <c r="A11" s="5"/>
      <c r="B11" s="5"/>
      <c r="C11" s="5"/>
      <c r="D11" s="5"/>
      <c r="E11" s="5"/>
      <c r="F11" s="5"/>
      <c r="G11" s="5"/>
      <c r="H11" s="192" t="s">
        <v>811</v>
      </c>
      <c r="I11" s="192"/>
    </row>
    <row r="12" spans="1:9" ht="7.5" customHeight="1">
      <c r="A12" s="5"/>
      <c r="B12" s="5"/>
      <c r="C12" s="5"/>
      <c r="D12" s="5"/>
      <c r="E12" s="5"/>
      <c r="F12" s="5"/>
      <c r="G12" s="5"/>
      <c r="H12" s="5"/>
      <c r="I12" s="5"/>
    </row>
    <row r="13" spans="1:9" ht="18.75">
      <c r="A13" s="193" t="s">
        <v>147</v>
      </c>
      <c r="B13" s="194"/>
      <c r="C13" s="194"/>
      <c r="D13" s="194"/>
      <c r="E13" s="194"/>
      <c r="F13" s="194"/>
      <c r="G13" s="194"/>
      <c r="H13" s="194"/>
      <c r="I13" s="194"/>
    </row>
    <row r="14" spans="1:9" ht="18.75">
      <c r="A14" s="193" t="s">
        <v>306</v>
      </c>
      <c r="B14" s="194"/>
      <c r="C14" s="194"/>
      <c r="D14" s="194"/>
      <c r="E14" s="194"/>
      <c r="F14" s="194"/>
      <c r="G14" s="194"/>
      <c r="H14" s="194"/>
      <c r="I14" s="194"/>
    </row>
    <row r="15" spans="1:9" ht="18.75">
      <c r="A15" s="5"/>
      <c r="B15" s="5"/>
      <c r="C15" s="5"/>
      <c r="D15" s="5"/>
      <c r="E15" s="5"/>
      <c r="F15" s="5"/>
      <c r="G15" s="5"/>
      <c r="H15" s="195"/>
      <c r="I15" s="195"/>
    </row>
    <row r="16" spans="1:9" ht="18.75">
      <c r="A16" s="5"/>
      <c r="B16" s="5"/>
      <c r="C16" s="5"/>
      <c r="D16" s="5"/>
      <c r="E16" s="5"/>
      <c r="F16" s="5"/>
      <c r="G16" s="5"/>
      <c r="H16" s="5"/>
      <c r="I16" s="6"/>
    </row>
    <row r="17" spans="1:9" ht="37.5">
      <c r="A17" s="191" t="s">
        <v>148</v>
      </c>
      <c r="B17" s="191"/>
      <c r="C17" s="191"/>
      <c r="D17" s="191"/>
      <c r="E17" s="191"/>
      <c r="F17" s="191"/>
      <c r="G17" s="191"/>
      <c r="H17" s="8" t="s">
        <v>19</v>
      </c>
      <c r="I17" s="7" t="s">
        <v>53</v>
      </c>
    </row>
    <row r="18" spans="1:9" ht="18.75">
      <c r="A18" s="191">
        <v>1</v>
      </c>
      <c r="B18" s="191"/>
      <c r="C18" s="191"/>
      <c r="D18" s="191"/>
      <c r="E18" s="191"/>
      <c r="F18" s="191"/>
      <c r="G18" s="191"/>
      <c r="H18" s="8">
        <v>2</v>
      </c>
      <c r="I18" s="7">
        <v>3</v>
      </c>
    </row>
    <row r="19" spans="1:9" ht="18.75">
      <c r="A19" s="9"/>
      <c r="B19" s="9"/>
      <c r="C19" s="9"/>
      <c r="D19" s="9"/>
      <c r="E19" s="9"/>
      <c r="F19" s="9"/>
      <c r="G19" s="9"/>
      <c r="H19" s="10"/>
      <c r="I19" s="9"/>
    </row>
    <row r="20" spans="1:9" ht="63" customHeight="1">
      <c r="A20" s="11" t="s">
        <v>23</v>
      </c>
      <c r="B20" s="11" t="s">
        <v>21</v>
      </c>
      <c r="C20" s="11" t="s">
        <v>21</v>
      </c>
      <c r="D20" s="11" t="s">
        <v>21</v>
      </c>
      <c r="E20" s="11" t="s">
        <v>21</v>
      </c>
      <c r="F20" s="11" t="s">
        <v>22</v>
      </c>
      <c r="G20" s="11" t="s">
        <v>20</v>
      </c>
      <c r="H20" s="12" t="s">
        <v>149</v>
      </c>
      <c r="I20" s="37">
        <f>SUM(I21,I30)</f>
        <v>110855.06300000008</v>
      </c>
    </row>
    <row r="21" spans="1:9" ht="56.25">
      <c r="A21" s="11" t="s">
        <v>23</v>
      </c>
      <c r="B21" s="11" t="s">
        <v>24</v>
      </c>
      <c r="C21" s="11" t="s">
        <v>21</v>
      </c>
      <c r="D21" s="11" t="s">
        <v>21</v>
      </c>
      <c r="E21" s="11" t="s">
        <v>21</v>
      </c>
      <c r="F21" s="11" t="s">
        <v>22</v>
      </c>
      <c r="G21" s="11" t="s">
        <v>20</v>
      </c>
      <c r="H21" s="12" t="s">
        <v>150</v>
      </c>
      <c r="I21" s="38">
        <f>SUM(I26,I23)</f>
        <v>110855.06300000008</v>
      </c>
    </row>
    <row r="22" spans="1:9" ht="36.75" customHeight="1">
      <c r="A22" s="11" t="s">
        <v>23</v>
      </c>
      <c r="B22" s="11" t="s">
        <v>24</v>
      </c>
      <c r="C22" s="11" t="s">
        <v>21</v>
      </c>
      <c r="D22" s="11" t="s">
        <v>21</v>
      </c>
      <c r="E22" s="11" t="s">
        <v>21</v>
      </c>
      <c r="F22" s="11" t="s">
        <v>22</v>
      </c>
      <c r="G22" s="11" t="s">
        <v>139</v>
      </c>
      <c r="H22" s="14" t="s">
        <v>151</v>
      </c>
      <c r="I22" s="38">
        <f>SUM(I23)</f>
        <v>-612121.367</v>
      </c>
    </row>
    <row r="23" spans="1:9" ht="38.25" customHeight="1">
      <c r="A23" s="11" t="s">
        <v>23</v>
      </c>
      <c r="B23" s="11" t="s">
        <v>24</v>
      </c>
      <c r="C23" s="11" t="s">
        <v>25</v>
      </c>
      <c r="D23" s="11" t="s">
        <v>21</v>
      </c>
      <c r="E23" s="11" t="s">
        <v>21</v>
      </c>
      <c r="F23" s="11" t="s">
        <v>22</v>
      </c>
      <c r="G23" s="11" t="s">
        <v>139</v>
      </c>
      <c r="H23" s="14" t="s">
        <v>152</v>
      </c>
      <c r="I23" s="38">
        <f>SUM(I24)</f>
        <v>-612121.367</v>
      </c>
    </row>
    <row r="24" spans="1:9" ht="36.75" customHeight="1">
      <c r="A24" s="11" t="s">
        <v>23</v>
      </c>
      <c r="B24" s="11" t="s">
        <v>24</v>
      </c>
      <c r="C24" s="11" t="s">
        <v>25</v>
      </c>
      <c r="D24" s="11" t="s">
        <v>23</v>
      </c>
      <c r="E24" s="11" t="s">
        <v>21</v>
      </c>
      <c r="F24" s="11" t="s">
        <v>22</v>
      </c>
      <c r="G24" s="11" t="s">
        <v>153</v>
      </c>
      <c r="H24" s="14" t="s">
        <v>154</v>
      </c>
      <c r="I24" s="38">
        <f>SUM(I25)</f>
        <v>-612121.367</v>
      </c>
    </row>
    <row r="25" spans="1:9" ht="54" customHeight="1">
      <c r="A25" s="11" t="s">
        <v>23</v>
      </c>
      <c r="B25" s="11" t="s">
        <v>24</v>
      </c>
      <c r="C25" s="11" t="s">
        <v>25</v>
      </c>
      <c r="D25" s="11" t="s">
        <v>23</v>
      </c>
      <c r="E25" s="11" t="s">
        <v>24</v>
      </c>
      <c r="F25" s="11" t="s">
        <v>22</v>
      </c>
      <c r="G25" s="11" t="s">
        <v>153</v>
      </c>
      <c r="H25" s="14" t="s">
        <v>155</v>
      </c>
      <c r="I25" s="39">
        <v>-612121.367</v>
      </c>
    </row>
    <row r="26" spans="1:9" ht="37.5" customHeight="1">
      <c r="A26" s="11" t="s">
        <v>23</v>
      </c>
      <c r="B26" s="11" t="s">
        <v>24</v>
      </c>
      <c r="C26" s="11" t="s">
        <v>21</v>
      </c>
      <c r="D26" s="11" t="s">
        <v>21</v>
      </c>
      <c r="E26" s="11" t="s">
        <v>21</v>
      </c>
      <c r="F26" s="11" t="s">
        <v>22</v>
      </c>
      <c r="G26" s="11" t="s">
        <v>92</v>
      </c>
      <c r="H26" s="14" t="s">
        <v>156</v>
      </c>
      <c r="I26" s="38">
        <f>SUM(I27)</f>
        <v>722976.43</v>
      </c>
    </row>
    <row r="27" spans="1:9" ht="39" customHeight="1">
      <c r="A27" s="11" t="s">
        <v>23</v>
      </c>
      <c r="B27" s="11" t="s">
        <v>24</v>
      </c>
      <c r="C27" s="11" t="s">
        <v>25</v>
      </c>
      <c r="D27" s="11" t="s">
        <v>21</v>
      </c>
      <c r="E27" s="11" t="s">
        <v>21</v>
      </c>
      <c r="F27" s="11" t="s">
        <v>22</v>
      </c>
      <c r="G27" s="11" t="s">
        <v>92</v>
      </c>
      <c r="H27" s="14" t="s">
        <v>157</v>
      </c>
      <c r="I27" s="38">
        <f>SUM(I28)</f>
        <v>722976.43</v>
      </c>
    </row>
    <row r="28" spans="1:9" ht="39" customHeight="1">
      <c r="A28" s="11" t="s">
        <v>23</v>
      </c>
      <c r="B28" s="11" t="s">
        <v>24</v>
      </c>
      <c r="C28" s="11" t="s">
        <v>25</v>
      </c>
      <c r="D28" s="11" t="s">
        <v>23</v>
      </c>
      <c r="E28" s="11" t="s">
        <v>21</v>
      </c>
      <c r="F28" s="11" t="s">
        <v>22</v>
      </c>
      <c r="G28" s="11" t="s">
        <v>158</v>
      </c>
      <c r="H28" s="14" t="s">
        <v>159</v>
      </c>
      <c r="I28" s="38">
        <f>SUM(I29)</f>
        <v>722976.43</v>
      </c>
    </row>
    <row r="29" spans="1:9" ht="60" customHeight="1">
      <c r="A29" s="11" t="s">
        <v>23</v>
      </c>
      <c r="B29" s="11" t="s">
        <v>24</v>
      </c>
      <c r="C29" s="11" t="s">
        <v>25</v>
      </c>
      <c r="D29" s="11" t="s">
        <v>23</v>
      </c>
      <c r="E29" s="11" t="s">
        <v>24</v>
      </c>
      <c r="F29" s="11" t="s">
        <v>22</v>
      </c>
      <c r="G29" s="11" t="s">
        <v>158</v>
      </c>
      <c r="H29" s="14" t="s">
        <v>160</v>
      </c>
      <c r="I29" s="38">
        <v>722976.43</v>
      </c>
    </row>
    <row r="30" spans="1:9" ht="56.25" hidden="1">
      <c r="A30" s="11" t="s">
        <v>23</v>
      </c>
      <c r="B30" s="11" t="s">
        <v>55</v>
      </c>
      <c r="C30" s="11" t="s">
        <v>21</v>
      </c>
      <c r="D30" s="11" t="s">
        <v>21</v>
      </c>
      <c r="E30" s="11" t="s">
        <v>21</v>
      </c>
      <c r="F30" s="11" t="s">
        <v>22</v>
      </c>
      <c r="G30" s="11" t="s">
        <v>20</v>
      </c>
      <c r="H30" s="12" t="s">
        <v>161</v>
      </c>
      <c r="I30" s="13">
        <f>SUM(I31,I34)</f>
        <v>0</v>
      </c>
    </row>
    <row r="31" spans="1:9" ht="56.25" hidden="1">
      <c r="A31" s="11" t="s">
        <v>23</v>
      </c>
      <c r="B31" s="11" t="s">
        <v>55</v>
      </c>
      <c r="C31" s="11" t="s">
        <v>93</v>
      </c>
      <c r="D31" s="11" t="s">
        <v>21</v>
      </c>
      <c r="E31" s="11" t="s">
        <v>21</v>
      </c>
      <c r="F31" s="11" t="s">
        <v>22</v>
      </c>
      <c r="G31" s="11" t="s">
        <v>20</v>
      </c>
      <c r="H31" s="14" t="s">
        <v>162</v>
      </c>
      <c r="I31" s="13">
        <f>SUM(I32)</f>
        <v>0</v>
      </c>
    </row>
    <row r="32" spans="1:9" ht="117" customHeight="1" hidden="1">
      <c r="A32" s="11" t="s">
        <v>23</v>
      </c>
      <c r="B32" s="11" t="s">
        <v>55</v>
      </c>
      <c r="C32" s="11" t="s">
        <v>93</v>
      </c>
      <c r="D32" s="11" t="s">
        <v>21</v>
      </c>
      <c r="E32" s="11" t="s">
        <v>21</v>
      </c>
      <c r="F32" s="11" t="s">
        <v>22</v>
      </c>
      <c r="G32" s="11" t="s">
        <v>73</v>
      </c>
      <c r="H32" s="14" t="s">
        <v>163</v>
      </c>
      <c r="I32" s="13">
        <f>SUM(I33)</f>
        <v>0</v>
      </c>
    </row>
    <row r="33" spans="1:9" ht="122.25" customHeight="1" hidden="1">
      <c r="A33" s="11" t="s">
        <v>23</v>
      </c>
      <c r="B33" s="11" t="s">
        <v>55</v>
      </c>
      <c r="C33" s="11" t="s">
        <v>93</v>
      </c>
      <c r="D33" s="11" t="s">
        <v>21</v>
      </c>
      <c r="E33" s="11" t="s">
        <v>24</v>
      </c>
      <c r="F33" s="11" t="s">
        <v>22</v>
      </c>
      <c r="G33" s="11" t="s">
        <v>164</v>
      </c>
      <c r="H33" s="14" t="s">
        <v>165</v>
      </c>
      <c r="I33" s="13">
        <v>0</v>
      </c>
    </row>
    <row r="34" spans="1:9" ht="56.25" hidden="1">
      <c r="A34" s="11" t="s">
        <v>23</v>
      </c>
      <c r="B34" s="11" t="s">
        <v>55</v>
      </c>
      <c r="C34" s="11" t="s">
        <v>24</v>
      </c>
      <c r="D34" s="11" t="s">
        <v>21</v>
      </c>
      <c r="E34" s="11" t="s">
        <v>21</v>
      </c>
      <c r="F34" s="11" t="s">
        <v>22</v>
      </c>
      <c r="G34" s="11" t="s">
        <v>20</v>
      </c>
      <c r="H34" s="14" t="s">
        <v>166</v>
      </c>
      <c r="I34" s="13">
        <f>SUM(I35)</f>
        <v>0</v>
      </c>
    </row>
    <row r="35" spans="1:9" ht="56.25" hidden="1">
      <c r="A35" s="11" t="s">
        <v>23</v>
      </c>
      <c r="B35" s="11" t="s">
        <v>55</v>
      </c>
      <c r="C35" s="11" t="s">
        <v>24</v>
      </c>
      <c r="D35" s="11" t="s">
        <v>21</v>
      </c>
      <c r="E35" s="11" t="s">
        <v>21</v>
      </c>
      <c r="F35" s="11" t="s">
        <v>22</v>
      </c>
      <c r="G35" s="11" t="s">
        <v>92</v>
      </c>
      <c r="H35" s="14" t="s">
        <v>167</v>
      </c>
      <c r="I35" s="13">
        <f>SUM(I36)</f>
        <v>0</v>
      </c>
    </row>
    <row r="36" spans="1:9" ht="93.75" hidden="1">
      <c r="A36" s="11" t="s">
        <v>23</v>
      </c>
      <c r="B36" s="11" t="s">
        <v>55</v>
      </c>
      <c r="C36" s="11" t="s">
        <v>24</v>
      </c>
      <c r="D36" s="11" t="s">
        <v>23</v>
      </c>
      <c r="E36" s="11" t="s">
        <v>24</v>
      </c>
      <c r="F36" s="11" t="s">
        <v>22</v>
      </c>
      <c r="G36" s="11" t="s">
        <v>168</v>
      </c>
      <c r="H36" s="14" t="s">
        <v>169</v>
      </c>
      <c r="I36" s="15"/>
    </row>
    <row r="37" spans="1:9" ht="4.5" customHeight="1">
      <c r="A37" s="16"/>
      <c r="B37" s="16"/>
      <c r="C37" s="16"/>
      <c r="D37" s="16"/>
      <c r="E37" s="16"/>
      <c r="F37" s="16"/>
      <c r="G37" s="16"/>
      <c r="H37" s="17"/>
      <c r="I37" s="18"/>
    </row>
    <row r="38" spans="1:9" ht="12.75">
      <c r="A38" s="19"/>
      <c r="B38" s="19"/>
      <c r="C38" s="19"/>
      <c r="D38" s="19"/>
      <c r="E38" s="19"/>
      <c r="F38" s="19"/>
      <c r="G38" s="19"/>
      <c r="H38" s="1"/>
      <c r="I38" s="20"/>
    </row>
  </sheetData>
  <sheetProtection/>
  <mergeCells count="14">
    <mergeCell ref="H2:I2"/>
    <mergeCell ref="H3:I3"/>
    <mergeCell ref="H4:I4"/>
    <mergeCell ref="H5:I5"/>
    <mergeCell ref="H7:I7"/>
    <mergeCell ref="H8:I8"/>
    <mergeCell ref="A17:G17"/>
    <mergeCell ref="A18:G18"/>
    <mergeCell ref="H9:I9"/>
    <mergeCell ref="H10:I10"/>
    <mergeCell ref="H11:I11"/>
    <mergeCell ref="A13:I13"/>
    <mergeCell ref="A14:I14"/>
    <mergeCell ref="H15:I15"/>
  </mergeCells>
  <printOptions/>
  <pageMargins left="0.984251968503937" right="0.1968503937007874" top="0.1968503937007874" bottom="0.1968503937007874" header="0.31496062992125984" footer="0.31496062992125984"/>
  <pageSetup fitToHeight="1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8"/>
  <sheetViews>
    <sheetView zoomScalePageLayoutView="0" workbookViewId="0" topLeftCell="A1">
      <selection activeCell="B4" sqref="B4:C4"/>
    </sheetView>
  </sheetViews>
  <sheetFormatPr defaultColWidth="9.00390625" defaultRowHeight="12.75"/>
  <cols>
    <col min="1" max="1" width="17.00390625" style="0" bestFit="1" customWidth="1"/>
    <col min="2" max="2" width="29.125" style="0" bestFit="1" customWidth="1"/>
    <col min="3" max="3" width="60.00390625" style="0" customWidth="1"/>
  </cols>
  <sheetData>
    <row r="1" spans="1:3" ht="18.75">
      <c r="A1" s="66"/>
      <c r="B1" s="181" t="s">
        <v>510</v>
      </c>
      <c r="C1" s="181"/>
    </row>
    <row r="2" spans="1:3" ht="18.75">
      <c r="A2" s="66"/>
      <c r="B2" s="181" t="s">
        <v>722</v>
      </c>
      <c r="C2" s="181"/>
    </row>
    <row r="3" spans="1:3" ht="18.75">
      <c r="A3" s="66"/>
      <c r="B3" s="181" t="s">
        <v>723</v>
      </c>
      <c r="C3" s="181"/>
    </row>
    <row r="4" spans="1:3" ht="18.75">
      <c r="A4" s="66"/>
      <c r="B4" s="181" t="s">
        <v>1029</v>
      </c>
      <c r="C4" s="181"/>
    </row>
    <row r="6" spans="1:3" ht="18.75">
      <c r="A6" s="25"/>
      <c r="B6" s="26"/>
      <c r="C6" s="32" t="s">
        <v>581</v>
      </c>
    </row>
    <row r="7" spans="1:3" ht="18.75">
      <c r="A7" s="25"/>
      <c r="B7" s="26"/>
      <c r="C7" s="32" t="s">
        <v>54</v>
      </c>
    </row>
    <row r="8" spans="1:3" ht="18.75">
      <c r="A8" s="25"/>
      <c r="B8" s="26"/>
      <c r="C8" s="32" t="s">
        <v>52</v>
      </c>
    </row>
    <row r="9" spans="1:3" ht="18.75">
      <c r="A9" s="25"/>
      <c r="B9" s="26"/>
      <c r="C9" s="32" t="s">
        <v>810</v>
      </c>
    </row>
    <row r="10" spans="1:3" ht="18.75">
      <c r="A10" s="25"/>
      <c r="B10" s="26"/>
      <c r="C10" s="32"/>
    </row>
    <row r="11" spans="1:3" ht="18.75">
      <c r="A11" s="199" t="s">
        <v>186</v>
      </c>
      <c r="B11" s="199"/>
      <c r="C11" s="199"/>
    </row>
    <row r="12" spans="1:3" ht="18.75">
      <c r="A12" s="199" t="s">
        <v>304</v>
      </c>
      <c r="B12" s="199"/>
      <c r="C12" s="199"/>
    </row>
    <row r="13" spans="1:3" ht="18.75">
      <c r="A13" s="35"/>
      <c r="B13" s="36"/>
      <c r="C13" s="35"/>
    </row>
    <row r="14" spans="1:3" ht="16.5">
      <c r="A14" s="200" t="s">
        <v>187</v>
      </c>
      <c r="B14" s="201"/>
      <c r="C14" s="200" t="s">
        <v>64</v>
      </c>
    </row>
    <row r="15" spans="1:3" ht="49.5">
      <c r="A15" s="41" t="s">
        <v>188</v>
      </c>
      <c r="B15" s="41" t="s">
        <v>189</v>
      </c>
      <c r="C15" s="202"/>
    </row>
    <row r="16" spans="1:3" ht="16.5">
      <c r="A16" s="41">
        <v>1</v>
      </c>
      <c r="B16" s="41">
        <v>2</v>
      </c>
      <c r="C16" s="42">
        <v>3</v>
      </c>
    </row>
    <row r="17" spans="1:3" ht="16.5">
      <c r="A17" s="43">
        <v>905</v>
      </c>
      <c r="B17" s="203" t="s">
        <v>190</v>
      </c>
      <c r="C17" s="203"/>
    </row>
    <row r="18" spans="1:3" ht="82.5">
      <c r="A18" s="76">
        <v>905</v>
      </c>
      <c r="B18" s="44" t="s">
        <v>191</v>
      </c>
      <c r="C18" s="44" t="s">
        <v>18</v>
      </c>
    </row>
    <row r="19" spans="1:3" ht="49.5">
      <c r="A19" s="76">
        <v>905</v>
      </c>
      <c r="B19" s="44" t="s">
        <v>765</v>
      </c>
      <c r="C19" s="44" t="s">
        <v>766</v>
      </c>
    </row>
    <row r="20" spans="1:3" ht="16.5">
      <c r="A20" s="76">
        <v>923</v>
      </c>
      <c r="B20" s="196" t="s">
        <v>71</v>
      </c>
      <c r="C20" s="196"/>
    </row>
    <row r="21" spans="1:3" ht="33">
      <c r="A21" s="76">
        <v>923</v>
      </c>
      <c r="B21" s="44" t="s">
        <v>346</v>
      </c>
      <c r="C21" s="44" t="s">
        <v>193</v>
      </c>
    </row>
    <row r="22" spans="1:3" ht="115.5">
      <c r="A22" s="76">
        <v>923</v>
      </c>
      <c r="B22" s="44" t="s">
        <v>591</v>
      </c>
      <c r="C22" s="44" t="s">
        <v>592</v>
      </c>
    </row>
    <row r="23" spans="1:3" ht="49.5">
      <c r="A23" s="76">
        <v>963</v>
      </c>
      <c r="B23" s="44" t="s">
        <v>243</v>
      </c>
      <c r="C23" s="44" t="s">
        <v>244</v>
      </c>
    </row>
    <row r="24" spans="1:3" ht="49.5">
      <c r="A24" s="76">
        <v>923</v>
      </c>
      <c r="B24" s="44" t="s">
        <v>194</v>
      </c>
      <c r="C24" s="44" t="s">
        <v>57</v>
      </c>
    </row>
    <row r="25" spans="1:3" ht="33">
      <c r="A25" s="76">
        <v>923</v>
      </c>
      <c r="B25" s="44" t="s">
        <v>195</v>
      </c>
      <c r="C25" s="44" t="s">
        <v>320</v>
      </c>
    </row>
    <row r="26" spans="1:3" ht="66">
      <c r="A26" s="76">
        <v>923</v>
      </c>
      <c r="B26" s="45" t="s">
        <v>196</v>
      </c>
      <c r="C26" s="44" t="s">
        <v>255</v>
      </c>
    </row>
    <row r="27" spans="1:3" ht="49.5">
      <c r="A27" s="76">
        <v>923</v>
      </c>
      <c r="B27" s="44" t="s">
        <v>197</v>
      </c>
      <c r="C27" s="44" t="s">
        <v>198</v>
      </c>
    </row>
    <row r="28" spans="1:3" ht="82.5">
      <c r="A28" s="76">
        <v>923</v>
      </c>
      <c r="B28" s="44" t="s">
        <v>199</v>
      </c>
      <c r="C28" s="44" t="s">
        <v>200</v>
      </c>
    </row>
    <row r="29" spans="1:3" ht="66">
      <c r="A29" s="76">
        <v>923</v>
      </c>
      <c r="B29" s="44" t="s">
        <v>201</v>
      </c>
      <c r="C29" s="44" t="s">
        <v>202</v>
      </c>
    </row>
    <row r="30" spans="1:3" ht="66">
      <c r="A30" s="76">
        <v>923</v>
      </c>
      <c r="B30" s="44" t="s">
        <v>203</v>
      </c>
      <c r="C30" s="44" t="s">
        <v>204</v>
      </c>
    </row>
    <row r="31" spans="1:3" ht="49.5">
      <c r="A31" s="76">
        <v>923</v>
      </c>
      <c r="B31" s="44" t="s">
        <v>205</v>
      </c>
      <c r="C31" s="44" t="s">
        <v>206</v>
      </c>
    </row>
    <row r="32" spans="1:3" ht="33">
      <c r="A32" s="76">
        <v>923</v>
      </c>
      <c r="B32" s="44" t="s">
        <v>207</v>
      </c>
      <c r="C32" s="44" t="s">
        <v>208</v>
      </c>
    </row>
    <row r="33" spans="1:3" ht="82.5">
      <c r="A33" s="76">
        <v>923</v>
      </c>
      <c r="B33" s="44" t="s">
        <v>209</v>
      </c>
      <c r="C33" s="44" t="s">
        <v>210</v>
      </c>
    </row>
    <row r="34" spans="1:3" ht="33">
      <c r="A34" s="76">
        <v>923</v>
      </c>
      <c r="B34" s="44" t="s">
        <v>211</v>
      </c>
      <c r="C34" s="44" t="s">
        <v>63</v>
      </c>
    </row>
    <row r="35" spans="1:3" ht="66">
      <c r="A35" s="76">
        <v>923</v>
      </c>
      <c r="B35" s="44" t="s">
        <v>212</v>
      </c>
      <c r="C35" s="44" t="s">
        <v>213</v>
      </c>
    </row>
    <row r="36" spans="1:3" ht="16.5">
      <c r="A36" s="76">
        <v>923</v>
      </c>
      <c r="B36" s="44" t="s">
        <v>218</v>
      </c>
      <c r="C36" s="44" t="s">
        <v>219</v>
      </c>
    </row>
    <row r="37" spans="1:3" ht="66">
      <c r="A37" s="76">
        <v>923</v>
      </c>
      <c r="B37" s="44" t="s">
        <v>220</v>
      </c>
      <c r="C37" s="44" t="s">
        <v>45</v>
      </c>
    </row>
    <row r="38" spans="1:3" ht="55.5" customHeight="1">
      <c r="A38" s="76">
        <v>923</v>
      </c>
      <c r="B38" s="44" t="s">
        <v>726</v>
      </c>
      <c r="C38" s="44" t="s">
        <v>725</v>
      </c>
    </row>
    <row r="39" spans="1:3" ht="49.5">
      <c r="A39" s="76">
        <v>923</v>
      </c>
      <c r="B39" s="44" t="s">
        <v>221</v>
      </c>
      <c r="C39" s="44" t="s">
        <v>16</v>
      </c>
    </row>
    <row r="40" spans="1:3" ht="82.5">
      <c r="A40" s="76">
        <v>923</v>
      </c>
      <c r="B40" s="44" t="s">
        <v>191</v>
      </c>
      <c r="C40" s="44" t="s">
        <v>192</v>
      </c>
    </row>
    <row r="41" spans="1:3" ht="33">
      <c r="A41" s="76">
        <v>923</v>
      </c>
      <c r="B41" s="44" t="s">
        <v>222</v>
      </c>
      <c r="C41" s="44" t="s">
        <v>2</v>
      </c>
    </row>
    <row r="42" spans="1:3" ht="99">
      <c r="A42" s="76">
        <v>923</v>
      </c>
      <c r="B42" s="44" t="s">
        <v>214</v>
      </c>
      <c r="C42" s="44" t="s">
        <v>337</v>
      </c>
    </row>
    <row r="43" spans="1:3" ht="66">
      <c r="A43" s="76">
        <v>923</v>
      </c>
      <c r="B43" s="44" t="s">
        <v>216</v>
      </c>
      <c r="C43" s="44" t="s">
        <v>217</v>
      </c>
    </row>
    <row r="44" spans="1:3" ht="66">
      <c r="A44" s="76">
        <v>923</v>
      </c>
      <c r="B44" s="44" t="s">
        <v>223</v>
      </c>
      <c r="C44" s="46" t="s">
        <v>224</v>
      </c>
    </row>
    <row r="45" spans="1:3" ht="16.5">
      <c r="A45" s="76"/>
      <c r="B45" s="44"/>
      <c r="C45" s="46"/>
    </row>
    <row r="46" spans="1:3" ht="36.75" customHeight="1">
      <c r="A46" s="76">
        <v>956</v>
      </c>
      <c r="B46" s="197" t="s">
        <v>721</v>
      </c>
      <c r="C46" s="198"/>
    </row>
    <row r="47" spans="1:3" ht="49.5">
      <c r="A47" s="76">
        <v>956</v>
      </c>
      <c r="B47" s="44" t="s">
        <v>194</v>
      </c>
      <c r="C47" s="44" t="s">
        <v>57</v>
      </c>
    </row>
    <row r="48" spans="1:3" ht="33">
      <c r="A48" s="76">
        <v>956</v>
      </c>
      <c r="B48" s="44" t="s">
        <v>195</v>
      </c>
      <c r="C48" s="44" t="s">
        <v>56</v>
      </c>
    </row>
    <row r="49" spans="1:3" ht="33">
      <c r="A49" s="76">
        <v>956</v>
      </c>
      <c r="B49" s="44" t="s">
        <v>207</v>
      </c>
      <c r="C49" s="44" t="s">
        <v>208</v>
      </c>
    </row>
    <row r="50" spans="1:3" ht="66">
      <c r="A50" s="76">
        <v>956</v>
      </c>
      <c r="B50" s="44" t="s">
        <v>212</v>
      </c>
      <c r="C50" s="44" t="s">
        <v>213</v>
      </c>
    </row>
    <row r="51" spans="1:3" ht="33">
      <c r="A51" s="76">
        <v>956</v>
      </c>
      <c r="B51" s="44" t="s">
        <v>225</v>
      </c>
      <c r="C51" s="44" t="s">
        <v>58</v>
      </c>
    </row>
    <row r="52" spans="1:3" ht="16.5">
      <c r="A52" s="76">
        <v>956</v>
      </c>
      <c r="B52" s="44" t="s">
        <v>218</v>
      </c>
      <c r="C52" s="44" t="s">
        <v>219</v>
      </c>
    </row>
    <row r="53" spans="1:3" ht="49.5">
      <c r="A53" s="76">
        <v>956</v>
      </c>
      <c r="B53" s="44" t="s">
        <v>226</v>
      </c>
      <c r="C53" s="44" t="s">
        <v>36</v>
      </c>
    </row>
    <row r="54" spans="1:3" ht="99">
      <c r="A54" s="174">
        <v>956</v>
      </c>
      <c r="B54" s="44" t="s">
        <v>227</v>
      </c>
      <c r="C54" s="47" t="s">
        <v>228</v>
      </c>
    </row>
    <row r="55" spans="1:3" ht="67.5" customHeight="1">
      <c r="A55" s="174">
        <v>956</v>
      </c>
      <c r="B55" s="44" t="s">
        <v>1018</v>
      </c>
      <c r="C55" s="44" t="s">
        <v>1003</v>
      </c>
    </row>
    <row r="56" spans="1:3" ht="66">
      <c r="A56" s="76">
        <v>956</v>
      </c>
      <c r="B56" s="44" t="s">
        <v>223</v>
      </c>
      <c r="C56" s="46" t="s">
        <v>224</v>
      </c>
    </row>
    <row r="57" spans="1:3" ht="16.5">
      <c r="A57" s="76"/>
      <c r="B57" s="44"/>
      <c r="C57" s="44"/>
    </row>
    <row r="58" spans="1:3" ht="49.5" customHeight="1">
      <c r="A58" s="76">
        <v>963</v>
      </c>
      <c r="B58" s="196" t="s">
        <v>229</v>
      </c>
      <c r="C58" s="196"/>
    </row>
    <row r="59" spans="1:3" ht="115.5">
      <c r="A59" s="76">
        <v>963</v>
      </c>
      <c r="B59" s="44" t="s">
        <v>230</v>
      </c>
      <c r="C59" s="48" t="s">
        <v>29</v>
      </c>
    </row>
    <row r="60" spans="1:3" ht="99">
      <c r="A60" s="76">
        <v>963</v>
      </c>
      <c r="B60" s="44" t="s">
        <v>231</v>
      </c>
      <c r="C60" s="48" t="s">
        <v>316</v>
      </c>
    </row>
    <row r="61" spans="1:3" ht="99">
      <c r="A61" s="76">
        <v>963</v>
      </c>
      <c r="B61" s="44" t="s">
        <v>347</v>
      </c>
      <c r="C61" s="48" t="s">
        <v>317</v>
      </c>
    </row>
    <row r="62" spans="1:3" ht="99">
      <c r="A62" s="76">
        <v>963</v>
      </c>
      <c r="B62" s="44" t="s">
        <v>232</v>
      </c>
      <c r="C62" s="48" t="s">
        <v>233</v>
      </c>
    </row>
    <row r="63" spans="1:3" ht="49.5">
      <c r="A63" s="76">
        <v>963</v>
      </c>
      <c r="B63" s="44" t="s">
        <v>234</v>
      </c>
      <c r="C63" s="49" t="s">
        <v>51</v>
      </c>
    </row>
    <row r="64" spans="1:3" ht="66">
      <c r="A64" s="76">
        <v>963</v>
      </c>
      <c r="B64" s="44" t="s">
        <v>235</v>
      </c>
      <c r="C64" s="44" t="s">
        <v>236</v>
      </c>
    </row>
    <row r="65" spans="1:3" ht="115.5">
      <c r="A65" s="76">
        <v>963</v>
      </c>
      <c r="B65" s="44" t="s">
        <v>237</v>
      </c>
      <c r="C65" s="44" t="s">
        <v>238</v>
      </c>
    </row>
    <row r="66" spans="1:3" ht="66">
      <c r="A66" s="76">
        <v>963</v>
      </c>
      <c r="B66" s="44" t="s">
        <v>239</v>
      </c>
      <c r="C66" s="44" t="s">
        <v>240</v>
      </c>
    </row>
    <row r="67" spans="1:3" ht="49.5">
      <c r="A67" s="76">
        <v>963</v>
      </c>
      <c r="B67" s="44" t="s">
        <v>241</v>
      </c>
      <c r="C67" s="44" t="s">
        <v>242</v>
      </c>
    </row>
    <row r="68" spans="1:3" ht="49.5">
      <c r="A68" s="76">
        <v>963</v>
      </c>
      <c r="B68" s="44" t="s">
        <v>243</v>
      </c>
      <c r="C68" s="44" t="s">
        <v>244</v>
      </c>
    </row>
    <row r="69" spans="1:3" ht="99">
      <c r="A69" s="76">
        <v>963</v>
      </c>
      <c r="B69" s="44" t="s">
        <v>245</v>
      </c>
      <c r="C69" s="44" t="s">
        <v>28</v>
      </c>
    </row>
    <row r="70" spans="1:3" ht="49.5">
      <c r="A70" s="76">
        <v>963</v>
      </c>
      <c r="B70" s="44" t="s">
        <v>194</v>
      </c>
      <c r="C70" s="44" t="s">
        <v>57</v>
      </c>
    </row>
    <row r="71" spans="1:3" ht="33">
      <c r="A71" s="76">
        <v>963</v>
      </c>
      <c r="B71" s="44" t="s">
        <v>195</v>
      </c>
      <c r="C71" s="44" t="s">
        <v>56</v>
      </c>
    </row>
    <row r="72" spans="1:3" ht="33">
      <c r="A72" s="76">
        <v>963</v>
      </c>
      <c r="B72" s="44" t="s">
        <v>246</v>
      </c>
      <c r="C72" s="44" t="s">
        <v>247</v>
      </c>
    </row>
    <row r="73" spans="1:3" ht="99">
      <c r="A73" s="76">
        <v>963</v>
      </c>
      <c r="B73" s="44" t="s">
        <v>248</v>
      </c>
      <c r="C73" s="44" t="s">
        <v>249</v>
      </c>
    </row>
    <row r="74" spans="1:3" ht="99">
      <c r="A74" s="76">
        <v>963</v>
      </c>
      <c r="B74" s="44" t="s">
        <v>250</v>
      </c>
      <c r="C74" s="44" t="s">
        <v>251</v>
      </c>
    </row>
    <row r="75" spans="1:3" ht="115.5">
      <c r="A75" s="76">
        <v>963</v>
      </c>
      <c r="B75" s="44" t="s">
        <v>252</v>
      </c>
      <c r="C75" s="44" t="s">
        <v>60</v>
      </c>
    </row>
    <row r="76" spans="1:3" ht="115.5">
      <c r="A76" s="76">
        <v>963</v>
      </c>
      <c r="B76" s="44" t="s">
        <v>253</v>
      </c>
      <c r="C76" s="44" t="s">
        <v>254</v>
      </c>
    </row>
    <row r="77" spans="1:3" ht="66">
      <c r="A77" s="76">
        <v>963</v>
      </c>
      <c r="B77" s="44" t="s">
        <v>196</v>
      </c>
      <c r="C77" s="44" t="s">
        <v>255</v>
      </c>
    </row>
    <row r="78" spans="1:3" ht="66">
      <c r="A78" s="76">
        <v>963</v>
      </c>
      <c r="B78" s="44" t="s">
        <v>256</v>
      </c>
      <c r="C78" s="44" t="s">
        <v>257</v>
      </c>
    </row>
    <row r="79" spans="1:3" ht="33">
      <c r="A79" s="76">
        <v>963</v>
      </c>
      <c r="B79" s="44" t="s">
        <v>258</v>
      </c>
      <c r="C79" s="44" t="s">
        <v>259</v>
      </c>
    </row>
    <row r="80" spans="1:3" ht="66">
      <c r="A80" s="76">
        <v>963</v>
      </c>
      <c r="B80" s="44" t="s">
        <v>260</v>
      </c>
      <c r="C80" s="49" t="s">
        <v>31</v>
      </c>
    </row>
    <row r="81" spans="1:3" ht="66">
      <c r="A81" s="76">
        <v>963</v>
      </c>
      <c r="B81" s="48" t="s">
        <v>261</v>
      </c>
      <c r="C81" s="48" t="s">
        <v>323</v>
      </c>
    </row>
    <row r="82" spans="1:3" ht="66">
      <c r="A82" s="76">
        <v>963</v>
      </c>
      <c r="B82" s="48" t="s">
        <v>348</v>
      </c>
      <c r="C82" s="48" t="s">
        <v>324</v>
      </c>
    </row>
    <row r="83" spans="1:3" ht="66">
      <c r="A83" s="76">
        <v>963</v>
      </c>
      <c r="B83" s="44" t="s">
        <v>262</v>
      </c>
      <c r="C83" s="49" t="s">
        <v>263</v>
      </c>
    </row>
    <row r="84" spans="1:3" ht="66">
      <c r="A84" s="76">
        <v>963</v>
      </c>
      <c r="B84" s="47" t="s">
        <v>203</v>
      </c>
      <c r="C84" s="49" t="s">
        <v>264</v>
      </c>
    </row>
    <row r="85" spans="1:3" ht="49.5">
      <c r="A85" s="76">
        <v>963</v>
      </c>
      <c r="B85" s="44" t="s">
        <v>205</v>
      </c>
      <c r="C85" s="44" t="s">
        <v>206</v>
      </c>
    </row>
    <row r="86" spans="1:3" ht="33">
      <c r="A86" s="76">
        <v>963</v>
      </c>
      <c r="B86" s="44" t="s">
        <v>207</v>
      </c>
      <c r="C86" s="44" t="s">
        <v>208</v>
      </c>
    </row>
    <row r="87" spans="1:3" ht="33">
      <c r="A87" s="76">
        <v>963</v>
      </c>
      <c r="B87" s="44" t="s">
        <v>211</v>
      </c>
      <c r="C87" s="44" t="s">
        <v>63</v>
      </c>
    </row>
    <row r="88" spans="1:3" ht="99">
      <c r="A88" s="76">
        <v>963</v>
      </c>
      <c r="B88" s="44" t="s">
        <v>214</v>
      </c>
      <c r="C88" s="44" t="s">
        <v>215</v>
      </c>
    </row>
    <row r="89" spans="1:3" ht="115.5">
      <c r="A89" s="76">
        <v>963</v>
      </c>
      <c r="B89" s="44" t="s">
        <v>265</v>
      </c>
      <c r="C89" s="44" t="s">
        <v>48</v>
      </c>
    </row>
    <row r="90" spans="1:3" ht="66">
      <c r="A90" s="76">
        <v>963</v>
      </c>
      <c r="B90" s="44" t="s">
        <v>216</v>
      </c>
      <c r="C90" s="44" t="s">
        <v>217</v>
      </c>
    </row>
    <row r="91" spans="1:3" ht="82.5">
      <c r="A91" s="76">
        <v>963</v>
      </c>
      <c r="B91" s="44" t="s">
        <v>266</v>
      </c>
      <c r="C91" s="44" t="s">
        <v>49</v>
      </c>
    </row>
    <row r="92" spans="1:3" ht="16.5">
      <c r="A92" s="76">
        <v>963</v>
      </c>
      <c r="B92" s="44" t="s">
        <v>218</v>
      </c>
      <c r="C92" s="44" t="s">
        <v>219</v>
      </c>
    </row>
    <row r="93" spans="1:3" ht="49.5">
      <c r="A93" s="76">
        <v>963</v>
      </c>
      <c r="B93" s="44" t="s">
        <v>221</v>
      </c>
      <c r="C93" s="47" t="s">
        <v>16</v>
      </c>
    </row>
    <row r="94" spans="1:3" ht="82.5">
      <c r="A94" s="76">
        <v>963</v>
      </c>
      <c r="B94" s="44" t="s">
        <v>267</v>
      </c>
      <c r="C94" s="47" t="s">
        <v>268</v>
      </c>
    </row>
    <row r="95" spans="1:3" ht="99">
      <c r="A95" s="76">
        <v>963</v>
      </c>
      <c r="B95" s="44" t="s">
        <v>269</v>
      </c>
      <c r="C95" s="44" t="s">
        <v>35</v>
      </c>
    </row>
    <row r="96" spans="1:3" ht="82.5">
      <c r="A96" s="76">
        <v>963</v>
      </c>
      <c r="B96" s="44" t="s">
        <v>270</v>
      </c>
      <c r="C96" s="44" t="s">
        <v>42</v>
      </c>
    </row>
    <row r="97" spans="1:3" ht="33">
      <c r="A97" s="76">
        <v>963</v>
      </c>
      <c r="B97" s="44" t="s">
        <v>222</v>
      </c>
      <c r="C97" s="44" t="s">
        <v>2</v>
      </c>
    </row>
    <row r="98" spans="1:3" ht="82.5">
      <c r="A98" s="76">
        <v>963</v>
      </c>
      <c r="B98" s="44" t="s">
        <v>191</v>
      </c>
      <c r="C98" s="44" t="s">
        <v>18</v>
      </c>
    </row>
    <row r="99" spans="1:3" ht="66">
      <c r="A99" s="76">
        <v>963</v>
      </c>
      <c r="B99" s="44" t="s">
        <v>223</v>
      </c>
      <c r="C99" s="46" t="s">
        <v>224</v>
      </c>
    </row>
    <row r="100" spans="1:3" ht="16.5">
      <c r="A100" s="76"/>
      <c r="B100" s="44"/>
      <c r="C100" s="44"/>
    </row>
    <row r="101" spans="1:3" ht="33.75" customHeight="1">
      <c r="A101" s="76">
        <v>975</v>
      </c>
      <c r="B101" s="196" t="s">
        <v>307</v>
      </c>
      <c r="C101" s="196"/>
    </row>
    <row r="102" spans="1:3" ht="82.5">
      <c r="A102" s="76">
        <v>975</v>
      </c>
      <c r="B102" s="47" t="s">
        <v>271</v>
      </c>
      <c r="C102" s="44" t="s">
        <v>272</v>
      </c>
    </row>
    <row r="103" spans="1:3" ht="49.5">
      <c r="A103" s="76">
        <v>975</v>
      </c>
      <c r="B103" s="44" t="s">
        <v>194</v>
      </c>
      <c r="C103" s="44" t="s">
        <v>57</v>
      </c>
    </row>
    <row r="104" spans="1:3" ht="33">
      <c r="A104" s="76">
        <v>975</v>
      </c>
      <c r="B104" s="44" t="s">
        <v>195</v>
      </c>
      <c r="C104" s="44" t="s">
        <v>56</v>
      </c>
    </row>
    <row r="105" spans="1:3" ht="82.5">
      <c r="A105" s="76">
        <v>975</v>
      </c>
      <c r="B105" s="44" t="s">
        <v>199</v>
      </c>
      <c r="C105" s="47" t="s">
        <v>200</v>
      </c>
    </row>
    <row r="106" spans="1:3" ht="33">
      <c r="A106" s="76">
        <v>975</v>
      </c>
      <c r="B106" s="44" t="s">
        <v>207</v>
      </c>
      <c r="C106" s="44" t="s">
        <v>208</v>
      </c>
    </row>
    <row r="107" spans="1:3" ht="33">
      <c r="A107" s="76">
        <v>975</v>
      </c>
      <c r="B107" s="44" t="s">
        <v>273</v>
      </c>
      <c r="C107" s="44" t="s">
        <v>274</v>
      </c>
    </row>
    <row r="108" spans="1:3" ht="33">
      <c r="A108" s="76">
        <v>975</v>
      </c>
      <c r="B108" s="44" t="s">
        <v>225</v>
      </c>
      <c r="C108" s="44" t="s">
        <v>58</v>
      </c>
    </row>
    <row r="109" spans="1:3" ht="66">
      <c r="A109" s="76">
        <v>975</v>
      </c>
      <c r="B109" s="44" t="s">
        <v>275</v>
      </c>
      <c r="C109" s="44" t="s">
        <v>181</v>
      </c>
    </row>
    <row r="110" spans="1:3" ht="16.5">
      <c r="A110" s="76">
        <v>975</v>
      </c>
      <c r="B110" s="44" t="s">
        <v>218</v>
      </c>
      <c r="C110" s="44" t="s">
        <v>219</v>
      </c>
    </row>
    <row r="111" spans="1:3" ht="49.5">
      <c r="A111" s="76">
        <v>975</v>
      </c>
      <c r="B111" s="44" t="s">
        <v>276</v>
      </c>
      <c r="C111" s="44" t="s">
        <v>277</v>
      </c>
    </row>
    <row r="112" spans="1:3" ht="49.5">
      <c r="A112" s="76">
        <v>975</v>
      </c>
      <c r="B112" s="44" t="s">
        <v>221</v>
      </c>
      <c r="C112" s="44" t="s">
        <v>16</v>
      </c>
    </row>
    <row r="113" spans="1:3" ht="99">
      <c r="A113" s="76">
        <v>975</v>
      </c>
      <c r="B113" s="50" t="s">
        <v>278</v>
      </c>
      <c r="C113" s="50" t="s">
        <v>41</v>
      </c>
    </row>
    <row r="114" spans="1:3" ht="49.5">
      <c r="A114" s="76">
        <v>975</v>
      </c>
      <c r="B114" s="50" t="s">
        <v>349</v>
      </c>
      <c r="C114" s="50" t="s">
        <v>342</v>
      </c>
    </row>
    <row r="115" spans="1:3" ht="16.5">
      <c r="A115" s="76">
        <v>975</v>
      </c>
      <c r="B115" s="50" t="s">
        <v>279</v>
      </c>
      <c r="C115" s="50" t="s">
        <v>9</v>
      </c>
    </row>
    <row r="116" spans="1:3" ht="33">
      <c r="A116" s="76">
        <v>975</v>
      </c>
      <c r="B116" s="50" t="s">
        <v>222</v>
      </c>
      <c r="C116" s="50" t="s">
        <v>2</v>
      </c>
    </row>
    <row r="117" spans="1:3" ht="66">
      <c r="A117" s="76">
        <v>975</v>
      </c>
      <c r="B117" s="44" t="s">
        <v>223</v>
      </c>
      <c r="C117" s="46" t="s">
        <v>224</v>
      </c>
    </row>
    <row r="118" spans="1:3" ht="36.75" customHeight="1">
      <c r="A118" s="76">
        <v>992</v>
      </c>
      <c r="B118" s="196" t="s">
        <v>280</v>
      </c>
      <c r="C118" s="196"/>
    </row>
    <row r="119" spans="1:3" ht="49.5">
      <c r="A119" s="76"/>
      <c r="B119" s="44" t="s">
        <v>194</v>
      </c>
      <c r="C119" s="44" t="s">
        <v>57</v>
      </c>
    </row>
    <row r="120" spans="1:3" ht="33">
      <c r="A120" s="76">
        <v>992</v>
      </c>
      <c r="B120" s="44" t="s">
        <v>195</v>
      </c>
      <c r="C120" s="44" t="s">
        <v>56</v>
      </c>
    </row>
    <row r="121" spans="1:3" ht="49.5">
      <c r="A121" s="43">
        <v>992</v>
      </c>
      <c r="B121" s="77" t="s">
        <v>765</v>
      </c>
      <c r="C121" s="77" t="s">
        <v>766</v>
      </c>
    </row>
    <row r="122" spans="1:3" ht="66">
      <c r="A122" s="76">
        <v>992</v>
      </c>
      <c r="B122" s="44" t="s">
        <v>203</v>
      </c>
      <c r="C122" s="44" t="s">
        <v>204</v>
      </c>
    </row>
    <row r="123" spans="1:3" ht="33">
      <c r="A123" s="76">
        <v>992</v>
      </c>
      <c r="B123" s="44" t="s">
        <v>207</v>
      </c>
      <c r="C123" s="44" t="s">
        <v>208</v>
      </c>
    </row>
    <row r="124" spans="1:3" ht="33">
      <c r="A124" s="76">
        <v>992</v>
      </c>
      <c r="B124" s="44" t="s">
        <v>211</v>
      </c>
      <c r="C124" s="44" t="s">
        <v>63</v>
      </c>
    </row>
    <row r="125" spans="1:3" ht="82.5">
      <c r="A125" s="76">
        <v>992</v>
      </c>
      <c r="B125" s="44" t="s">
        <v>350</v>
      </c>
      <c r="C125" s="44" t="s">
        <v>593</v>
      </c>
    </row>
    <row r="126" spans="1:3" ht="33">
      <c r="A126" s="76">
        <v>992</v>
      </c>
      <c r="B126" s="44" t="s">
        <v>281</v>
      </c>
      <c r="C126" s="48" t="s">
        <v>282</v>
      </c>
    </row>
    <row r="127" spans="1:3" ht="49.5">
      <c r="A127" s="76">
        <v>992</v>
      </c>
      <c r="B127" s="44" t="s">
        <v>283</v>
      </c>
      <c r="C127" s="48" t="s">
        <v>284</v>
      </c>
    </row>
    <row r="128" spans="1:3" ht="49.5">
      <c r="A128" s="76">
        <v>992</v>
      </c>
      <c r="B128" s="44" t="s">
        <v>285</v>
      </c>
      <c r="C128" s="48" t="s">
        <v>286</v>
      </c>
    </row>
    <row r="129" spans="1:3" ht="49.5">
      <c r="A129" s="76">
        <v>992</v>
      </c>
      <c r="B129" s="44" t="s">
        <v>287</v>
      </c>
      <c r="C129" s="51" t="s">
        <v>351</v>
      </c>
    </row>
    <row r="130" spans="1:3" ht="16.5">
      <c r="A130" s="76">
        <v>992</v>
      </c>
      <c r="B130" s="44" t="s">
        <v>218</v>
      </c>
      <c r="C130" s="48" t="s">
        <v>219</v>
      </c>
    </row>
    <row r="131" spans="1:3" ht="49.5">
      <c r="A131" s="76">
        <v>992</v>
      </c>
      <c r="B131" s="44" t="s">
        <v>288</v>
      </c>
      <c r="C131" s="48" t="s">
        <v>289</v>
      </c>
    </row>
    <row r="132" spans="1:3" ht="49.5">
      <c r="A132" s="76">
        <v>992</v>
      </c>
      <c r="B132" s="44" t="s">
        <v>290</v>
      </c>
      <c r="C132" s="44" t="s">
        <v>43</v>
      </c>
    </row>
    <row r="133" spans="1:3" ht="49.5">
      <c r="A133" s="76">
        <v>992</v>
      </c>
      <c r="B133" s="44" t="s">
        <v>221</v>
      </c>
      <c r="C133" s="44" t="s">
        <v>16</v>
      </c>
    </row>
    <row r="134" spans="1:3" ht="16.5">
      <c r="A134" s="76">
        <v>992</v>
      </c>
      <c r="B134" s="44" t="s">
        <v>279</v>
      </c>
      <c r="C134" s="44" t="s">
        <v>9</v>
      </c>
    </row>
    <row r="135" spans="1:3" ht="82.5">
      <c r="A135" s="76">
        <v>992</v>
      </c>
      <c r="B135" s="44" t="s">
        <v>191</v>
      </c>
      <c r="C135" s="44" t="s">
        <v>192</v>
      </c>
    </row>
    <row r="136" spans="1:3" ht="33">
      <c r="A136" s="76">
        <v>992</v>
      </c>
      <c r="B136" s="44" t="s">
        <v>222</v>
      </c>
      <c r="C136" s="48" t="s">
        <v>2</v>
      </c>
    </row>
    <row r="137" spans="1:3" ht="115.5">
      <c r="A137" s="76">
        <v>992</v>
      </c>
      <c r="B137" s="50" t="s">
        <v>291</v>
      </c>
      <c r="C137" s="50" t="s">
        <v>292</v>
      </c>
    </row>
    <row r="138" spans="1:3" ht="66">
      <c r="A138" s="76">
        <v>992</v>
      </c>
      <c r="B138" s="50" t="s">
        <v>293</v>
      </c>
      <c r="C138" s="52" t="s">
        <v>352</v>
      </c>
    </row>
    <row r="139" spans="1:3" ht="66">
      <c r="A139" s="76">
        <v>992</v>
      </c>
      <c r="B139" s="50" t="s">
        <v>223</v>
      </c>
      <c r="C139" s="53" t="s">
        <v>224</v>
      </c>
    </row>
    <row r="140" spans="1:3" ht="16.5">
      <c r="A140" s="27"/>
      <c r="B140" s="54"/>
      <c r="C140" s="55"/>
    </row>
    <row r="141" spans="1:3" ht="16.5">
      <c r="A141" s="27"/>
      <c r="B141" s="29"/>
      <c r="C141" s="4"/>
    </row>
    <row r="142" spans="1:3" ht="16.5">
      <c r="A142" s="27"/>
      <c r="B142" s="29"/>
      <c r="C142" s="4"/>
    </row>
    <row r="143" spans="1:3" ht="16.5">
      <c r="A143" s="27"/>
      <c r="B143" s="29"/>
      <c r="C143" s="4"/>
    </row>
    <row r="144" spans="1:3" ht="16.5">
      <c r="A144" s="27"/>
      <c r="B144" s="29"/>
      <c r="C144" s="4"/>
    </row>
    <row r="145" spans="1:3" ht="16.5">
      <c r="A145" s="27"/>
      <c r="B145" s="29"/>
      <c r="C145" s="4"/>
    </row>
    <row r="146" spans="1:3" ht="16.5">
      <c r="A146" s="27"/>
      <c r="B146" s="29"/>
      <c r="C146" s="4"/>
    </row>
    <row r="147" spans="1:3" ht="16.5">
      <c r="A147" s="27"/>
      <c r="B147" s="29"/>
      <c r="C147" s="4"/>
    </row>
    <row r="148" spans="1:3" ht="16.5">
      <c r="A148" s="27"/>
      <c r="B148" s="29"/>
      <c r="C148" s="4"/>
    </row>
    <row r="149" spans="1:3" ht="16.5">
      <c r="A149" s="27"/>
      <c r="B149" s="29"/>
      <c r="C149" s="4"/>
    </row>
    <row r="150" spans="1:3" ht="16.5">
      <c r="A150" s="27"/>
      <c r="B150" s="29"/>
      <c r="C150" s="4"/>
    </row>
    <row r="151" spans="1:3" ht="16.5">
      <c r="A151" s="27"/>
      <c r="B151" s="29"/>
      <c r="C151" s="4"/>
    </row>
    <row r="152" spans="1:3" ht="16.5">
      <c r="A152" s="27"/>
      <c r="B152" s="29"/>
      <c r="C152" s="4"/>
    </row>
    <row r="153" spans="1:3" ht="16.5">
      <c r="A153" s="27"/>
      <c r="B153" s="29"/>
      <c r="C153" s="4"/>
    </row>
    <row r="154" spans="1:3" ht="16.5">
      <c r="A154" s="27"/>
      <c r="B154" s="29"/>
      <c r="C154" s="4"/>
    </row>
    <row r="155" spans="1:3" ht="16.5">
      <c r="A155" s="27"/>
      <c r="B155" s="29"/>
      <c r="C155" s="4"/>
    </row>
    <row r="156" spans="1:3" ht="16.5">
      <c r="A156" s="27"/>
      <c r="B156" s="29"/>
      <c r="C156" s="4"/>
    </row>
    <row r="157" spans="1:3" ht="16.5">
      <c r="A157" s="27"/>
      <c r="B157" s="29"/>
      <c r="C157" s="4"/>
    </row>
    <row r="158" spans="1:3" ht="16.5">
      <c r="A158" s="27"/>
      <c r="B158" s="29"/>
      <c r="C158" s="4"/>
    </row>
    <row r="159" spans="1:3" ht="16.5">
      <c r="A159" s="27"/>
      <c r="B159" s="29"/>
      <c r="C159" s="4"/>
    </row>
    <row r="160" spans="1:3" ht="16.5">
      <c r="A160" s="27"/>
      <c r="B160" s="29"/>
      <c r="C160" s="4"/>
    </row>
    <row r="161" spans="1:3" ht="16.5">
      <c r="A161" s="27"/>
      <c r="B161" s="29"/>
      <c r="C161" s="4"/>
    </row>
    <row r="162" spans="1:3" ht="16.5">
      <c r="A162" s="27"/>
      <c r="B162" s="29"/>
      <c r="C162" s="4"/>
    </row>
    <row r="163" spans="1:3" ht="16.5">
      <c r="A163" s="27"/>
      <c r="B163" s="29"/>
      <c r="C163" s="4"/>
    </row>
    <row r="164" spans="1:3" ht="16.5">
      <c r="A164" s="27"/>
      <c r="B164" s="29"/>
      <c r="C164" s="4"/>
    </row>
    <row r="165" spans="1:3" ht="16.5">
      <c r="A165" s="27"/>
      <c r="B165" s="29"/>
      <c r="C165" s="4"/>
    </row>
    <row r="166" spans="1:3" ht="16.5">
      <c r="A166" s="27"/>
      <c r="B166" s="29"/>
      <c r="C166" s="4"/>
    </row>
    <row r="167" spans="1:3" ht="16.5">
      <c r="A167" s="27"/>
      <c r="B167" s="29"/>
      <c r="C167" s="4"/>
    </row>
    <row r="168" spans="1:3" ht="16.5">
      <c r="A168" s="27"/>
      <c r="B168" s="29"/>
      <c r="C168" s="4"/>
    </row>
    <row r="169" spans="1:3" ht="16.5">
      <c r="A169" s="27"/>
      <c r="B169" s="29"/>
      <c r="C169" s="4"/>
    </row>
    <row r="170" spans="1:3" ht="16.5">
      <c r="A170" s="27"/>
      <c r="B170" s="29"/>
      <c r="C170" s="4"/>
    </row>
    <row r="171" spans="1:3" ht="16.5">
      <c r="A171" s="27"/>
      <c r="B171" s="29"/>
      <c r="C171" s="4"/>
    </row>
    <row r="172" spans="1:3" ht="18.75">
      <c r="A172" s="27"/>
      <c r="B172" s="26"/>
      <c r="C172" s="30"/>
    </row>
    <row r="173" spans="1:3" ht="18.75">
      <c r="A173" s="27"/>
      <c r="B173" s="26"/>
      <c r="C173" s="30"/>
    </row>
    <row r="174" spans="1:3" ht="18.75">
      <c r="A174" s="27"/>
      <c r="B174" s="26"/>
      <c r="C174" s="30"/>
    </row>
    <row r="175" spans="1:3" ht="18.75">
      <c r="A175" s="27"/>
      <c r="B175" s="26"/>
      <c r="C175" s="30"/>
    </row>
    <row r="176" spans="1:3" ht="18.75">
      <c r="A176" s="27"/>
      <c r="B176" s="26"/>
      <c r="C176" s="30"/>
    </row>
    <row r="177" spans="1:3" ht="18.75">
      <c r="A177" s="27"/>
      <c r="B177" s="26"/>
      <c r="C177" s="30"/>
    </row>
    <row r="178" spans="1:3" ht="18.75">
      <c r="A178" s="27"/>
      <c r="B178" s="26"/>
      <c r="C178" s="30"/>
    </row>
    <row r="179" spans="1:3" ht="18.75">
      <c r="A179" s="27"/>
      <c r="B179" s="26"/>
      <c r="C179" s="30"/>
    </row>
    <row r="180" spans="1:3" ht="18.75">
      <c r="A180" s="27"/>
      <c r="B180" s="26"/>
      <c r="C180" s="30"/>
    </row>
    <row r="181" spans="1:3" ht="18.75">
      <c r="A181" s="27"/>
      <c r="B181" s="26"/>
      <c r="C181" s="30"/>
    </row>
    <row r="182" spans="1:3" ht="18.75">
      <c r="A182" s="27"/>
      <c r="B182" s="26"/>
      <c r="C182" s="30"/>
    </row>
    <row r="183" spans="1:3" ht="18.75">
      <c r="A183" s="27"/>
      <c r="B183" s="26"/>
      <c r="C183" s="30"/>
    </row>
    <row r="184" spans="1:3" ht="18.75">
      <c r="A184" s="27"/>
      <c r="B184" s="26"/>
      <c r="C184" s="30"/>
    </row>
    <row r="185" spans="1:3" ht="18.75">
      <c r="A185" s="27"/>
      <c r="B185" s="26"/>
      <c r="C185" s="30"/>
    </row>
    <row r="186" spans="1:3" ht="18.75">
      <c r="A186" s="27"/>
      <c r="B186" s="26"/>
      <c r="C186" s="30"/>
    </row>
    <row r="187" spans="1:3" ht="18.75">
      <c r="A187" s="27"/>
      <c r="B187" s="26"/>
      <c r="C187" s="30"/>
    </row>
    <row r="188" spans="1:3" ht="18.75">
      <c r="A188" s="27"/>
      <c r="B188" s="26"/>
      <c r="C188" s="30"/>
    </row>
    <row r="189" spans="1:3" ht="18.75">
      <c r="A189" s="28"/>
      <c r="B189" s="26"/>
      <c r="C189" s="30"/>
    </row>
    <row r="190" spans="1:3" ht="18.75">
      <c r="A190" s="28"/>
      <c r="B190" s="26"/>
      <c r="C190" s="30"/>
    </row>
    <row r="191" spans="1:3" ht="18.75">
      <c r="A191" s="28"/>
      <c r="B191" s="26"/>
      <c r="C191" s="30"/>
    </row>
    <row r="192" spans="1:3" ht="18.75">
      <c r="A192" s="28"/>
      <c r="B192" s="29"/>
      <c r="C192" s="4"/>
    </row>
    <row r="193" spans="1:3" ht="18.75">
      <c r="A193" s="28"/>
      <c r="B193" s="29"/>
      <c r="C193" s="4"/>
    </row>
    <row r="194" spans="1:3" ht="18.75">
      <c r="A194" s="25"/>
      <c r="B194" s="29"/>
      <c r="C194" s="4"/>
    </row>
    <row r="195" spans="1:3" ht="18.75">
      <c r="A195" s="25"/>
      <c r="B195" s="29"/>
      <c r="C195" s="4"/>
    </row>
    <row r="196" spans="1:3" ht="18.75">
      <c r="A196" s="25"/>
      <c r="B196" s="29"/>
      <c r="C196" s="4"/>
    </row>
    <row r="197" spans="1:3" ht="18.75">
      <c r="A197" s="25"/>
      <c r="B197" s="29"/>
      <c r="C197" s="4"/>
    </row>
    <row r="198" spans="1:3" ht="18.75">
      <c r="A198" s="25"/>
      <c r="B198" s="29"/>
      <c r="C198" s="4"/>
    </row>
    <row r="199" spans="1:3" ht="18.75">
      <c r="A199" s="25"/>
      <c r="B199" s="29"/>
      <c r="C199" s="4"/>
    </row>
    <row r="200" spans="1:3" ht="18.75">
      <c r="A200" s="25"/>
      <c r="B200" s="29"/>
      <c r="C200" s="4"/>
    </row>
    <row r="201" spans="1:3" ht="18.75">
      <c r="A201" s="25"/>
      <c r="B201" s="29"/>
      <c r="C201" s="4"/>
    </row>
    <row r="202" spans="1:3" ht="18.75">
      <c r="A202" s="25"/>
      <c r="B202" s="29"/>
      <c r="C202" s="4"/>
    </row>
    <row r="203" spans="1:3" ht="18.75">
      <c r="A203" s="25"/>
      <c r="B203" s="29"/>
      <c r="C203" s="4"/>
    </row>
    <row r="204" spans="1:3" ht="18.75">
      <c r="A204" s="25"/>
      <c r="B204" s="29"/>
      <c r="C204" s="4"/>
    </row>
    <row r="205" spans="1:3" ht="18.75">
      <c r="A205" s="25"/>
      <c r="B205" s="29"/>
      <c r="C205" s="4"/>
    </row>
    <row r="206" spans="1:3" ht="18.75">
      <c r="A206" s="25"/>
      <c r="B206" s="29"/>
      <c r="C206" s="4"/>
    </row>
    <row r="207" spans="1:3" ht="18.75">
      <c r="A207" s="25"/>
      <c r="B207" s="29"/>
      <c r="C207" s="4"/>
    </row>
    <row r="208" spans="1:3" ht="18.75">
      <c r="A208" s="25"/>
      <c r="B208" s="29"/>
      <c r="C208" s="4"/>
    </row>
    <row r="209" spans="1:3" ht="18.75">
      <c r="A209" s="25"/>
      <c r="B209" s="29"/>
      <c r="C209" s="4"/>
    </row>
    <row r="210" spans="1:3" ht="18.75">
      <c r="A210" s="25"/>
      <c r="B210" s="29"/>
      <c r="C210" s="4"/>
    </row>
    <row r="211" spans="1:3" ht="18.75">
      <c r="A211" s="25"/>
      <c r="B211" s="29"/>
      <c r="C211" s="4"/>
    </row>
    <row r="212" spans="1:3" ht="18.75">
      <c r="A212" s="25"/>
      <c r="B212" s="29"/>
      <c r="C212" s="4"/>
    </row>
    <row r="213" spans="1:3" ht="18.75">
      <c r="A213" s="25"/>
      <c r="B213" s="29"/>
      <c r="C213" s="4"/>
    </row>
    <row r="214" spans="1:3" ht="18.75">
      <c r="A214" s="25"/>
      <c r="B214" s="29"/>
      <c r="C214" s="4"/>
    </row>
    <row r="215" spans="1:3" ht="18.75">
      <c r="A215" s="25"/>
      <c r="B215" s="29"/>
      <c r="C215" s="4"/>
    </row>
    <row r="216" spans="1:3" ht="18.75">
      <c r="A216" s="25"/>
      <c r="B216" s="29"/>
      <c r="C216" s="4"/>
    </row>
    <row r="217" spans="1:3" ht="18.75">
      <c r="A217" s="25"/>
      <c r="B217" s="26"/>
      <c r="C217" s="30"/>
    </row>
    <row r="218" spans="1:3" ht="18.75">
      <c r="A218" s="25"/>
      <c r="B218" s="26"/>
      <c r="C218" s="30"/>
    </row>
  </sheetData>
  <sheetProtection/>
  <mergeCells count="14">
    <mergeCell ref="A12:C12"/>
    <mergeCell ref="A14:B14"/>
    <mergeCell ref="C14:C15"/>
    <mergeCell ref="B17:C17"/>
    <mergeCell ref="B58:C58"/>
    <mergeCell ref="B101:C101"/>
    <mergeCell ref="B118:C118"/>
    <mergeCell ref="B1:C1"/>
    <mergeCell ref="B2:C2"/>
    <mergeCell ref="B3:C3"/>
    <mergeCell ref="B4:C4"/>
    <mergeCell ref="B20:C20"/>
    <mergeCell ref="B46:C46"/>
    <mergeCell ref="A11:C11"/>
  </mergeCells>
  <printOptions/>
  <pageMargins left="1.141732283464567" right="0.7086614173228347" top="0.1968503937007874" bottom="0.1968503937007874" header="0.31496062992125984" footer="0.31496062992125984"/>
  <pageSetup fitToHeight="6" fitToWidth="1" horizontalDpi="600" verticalDpi="6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D19" sqref="D19"/>
    </sheetView>
  </sheetViews>
  <sheetFormatPr defaultColWidth="9.00390625" defaultRowHeight="12.75"/>
  <cols>
    <col min="1" max="1" width="59.125" style="3" customWidth="1"/>
    <col min="2" max="2" width="12.625" style="3" hidden="1" customWidth="1"/>
    <col min="3" max="3" width="12.25390625" style="3" hidden="1" customWidth="1"/>
    <col min="4" max="4" width="29.375" style="2" customWidth="1"/>
    <col min="5" max="16384" width="9.125" style="2" customWidth="1"/>
  </cols>
  <sheetData>
    <row r="1" spans="1:4" ht="18.75">
      <c r="A1" s="181" t="s">
        <v>1032</v>
      </c>
      <c r="B1" s="181"/>
      <c r="C1" s="184"/>
      <c r="D1" s="184"/>
    </row>
    <row r="2" spans="1:4" ht="14.25">
      <c r="A2" s="181" t="s">
        <v>722</v>
      </c>
      <c r="B2" s="184"/>
      <c r="C2" s="184"/>
      <c r="D2" s="184"/>
    </row>
    <row r="3" spans="1:4" ht="18.75" customHeight="1">
      <c r="A3" s="181" t="s">
        <v>723</v>
      </c>
      <c r="B3" s="181"/>
      <c r="C3" s="184"/>
      <c r="D3" s="184"/>
    </row>
    <row r="4" spans="1:4" ht="18.75">
      <c r="A4" s="181" t="s">
        <v>1029</v>
      </c>
      <c r="B4" s="181"/>
      <c r="C4" s="184"/>
      <c r="D4" s="184"/>
    </row>
    <row r="5" spans="1:4" ht="18.75">
      <c r="A5" s="155"/>
      <c r="B5" s="155"/>
      <c r="C5" s="156"/>
      <c r="D5" s="156"/>
    </row>
    <row r="6" spans="1:4" ht="18.75">
      <c r="A6" s="206" t="s">
        <v>579</v>
      </c>
      <c r="B6" s="206"/>
      <c r="C6" s="206"/>
      <c r="D6" s="206"/>
    </row>
    <row r="7" spans="1:4" ht="18.75">
      <c r="A7" s="206" t="s">
        <v>1012</v>
      </c>
      <c r="B7" s="206"/>
      <c r="C7" s="206"/>
      <c r="D7" s="206"/>
    </row>
    <row r="8" spans="1:4" ht="18.75">
      <c r="A8" s="206" t="s">
        <v>52</v>
      </c>
      <c r="B8" s="206"/>
      <c r="C8" s="206"/>
      <c r="D8" s="206"/>
    </row>
    <row r="9" spans="1:4" ht="18.75">
      <c r="A9" s="206" t="s">
        <v>811</v>
      </c>
      <c r="B9" s="206"/>
      <c r="C9" s="206"/>
      <c r="D9" s="206"/>
    </row>
    <row r="10" spans="1:4" ht="18.75">
      <c r="A10" s="30"/>
      <c r="B10" s="30"/>
      <c r="C10" s="30"/>
      <c r="D10" s="31"/>
    </row>
    <row r="11" spans="1:4" ht="15.75" customHeight="1">
      <c r="A11" s="32"/>
      <c r="B11" s="32"/>
      <c r="C11" s="32"/>
      <c r="D11" s="157" t="s">
        <v>1013</v>
      </c>
    </row>
    <row r="12" spans="1:4" ht="18.75">
      <c r="A12" s="32"/>
      <c r="B12" s="32"/>
      <c r="C12" s="32"/>
      <c r="D12" s="31"/>
    </row>
    <row r="13" spans="1:4" ht="18.75">
      <c r="A13" s="204" t="s">
        <v>182</v>
      </c>
      <c r="B13" s="204"/>
      <c r="C13" s="204"/>
      <c r="D13" s="209"/>
    </row>
    <row r="14" spans="1:4" ht="34.5" customHeight="1">
      <c r="A14" s="210" t="s">
        <v>1014</v>
      </c>
      <c r="B14" s="211"/>
      <c r="C14" s="211"/>
      <c r="D14" s="211"/>
    </row>
    <row r="15" spans="1:4" ht="9" customHeight="1">
      <c r="A15" s="57"/>
      <c r="B15" s="159"/>
      <c r="C15" s="159"/>
      <c r="D15" s="31"/>
    </row>
    <row r="16" spans="1:4" ht="54.75" customHeight="1">
      <c r="A16" s="160" t="s">
        <v>178</v>
      </c>
      <c r="B16" s="160" t="s">
        <v>53</v>
      </c>
      <c r="C16" s="161" t="s">
        <v>1015</v>
      </c>
      <c r="D16" s="160" t="s">
        <v>53</v>
      </c>
    </row>
    <row r="17" spans="1:4" ht="18.75">
      <c r="A17" s="24" t="s">
        <v>179</v>
      </c>
      <c r="B17" s="162">
        <f>SUM(B19:B19)</f>
        <v>0</v>
      </c>
      <c r="C17" s="163">
        <f>SUM(C19:C19)</f>
        <v>2500</v>
      </c>
      <c r="D17" s="164">
        <f>D19+D20+D21</f>
        <v>1254.4</v>
      </c>
    </row>
    <row r="18" spans="1:4" ht="16.5" customHeight="1">
      <c r="A18" s="165"/>
      <c r="B18" s="21"/>
      <c r="C18" s="21"/>
      <c r="D18" s="166"/>
    </row>
    <row r="19" spans="1:4" ht="18.75">
      <c r="A19" s="167" t="s">
        <v>180</v>
      </c>
      <c r="B19" s="168">
        <v>0</v>
      </c>
      <c r="C19" s="168">
        <v>2500</v>
      </c>
      <c r="D19" s="169">
        <f>704.4+550</f>
        <v>1254.4</v>
      </c>
    </row>
    <row r="20" spans="1:4" ht="18.75">
      <c r="A20" s="170"/>
      <c r="B20" s="171"/>
      <c r="C20" s="171"/>
      <c r="D20" s="169"/>
    </row>
    <row r="21" spans="1:4" ht="18.75">
      <c r="A21" s="172"/>
      <c r="B21" s="34"/>
      <c r="C21" s="34"/>
      <c r="D21" s="173"/>
    </row>
    <row r="22" spans="1:4" ht="18.75">
      <c r="A22" s="30"/>
      <c r="B22" s="30"/>
      <c r="C22" s="30"/>
      <c r="D22" s="31"/>
    </row>
  </sheetData>
  <sheetProtection/>
  <mergeCells count="10">
    <mergeCell ref="A8:D8"/>
    <mergeCell ref="A9:D9"/>
    <mergeCell ref="A13:D13"/>
    <mergeCell ref="A14:D14"/>
    <mergeCell ref="A4:D4"/>
    <mergeCell ref="A1:D1"/>
    <mergeCell ref="A2:D2"/>
    <mergeCell ref="A3:D3"/>
    <mergeCell ref="A6:D6"/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L15" sqref="L15"/>
    </sheetView>
  </sheetViews>
  <sheetFormatPr defaultColWidth="9.00390625" defaultRowHeight="12.75"/>
  <cols>
    <col min="1" max="1" width="27.75390625" style="3" customWidth="1"/>
    <col min="2" max="2" width="15.125" style="2" customWidth="1"/>
    <col min="3" max="3" width="20.00390625" style="2" customWidth="1"/>
    <col min="4" max="4" width="26.125" style="2" customWidth="1"/>
    <col min="5" max="16384" width="9.125" style="2" customWidth="1"/>
  </cols>
  <sheetData>
    <row r="1" spans="2:4" ht="18.75" customHeight="1">
      <c r="B1" s="66"/>
      <c r="C1" s="181" t="s">
        <v>1016</v>
      </c>
      <c r="D1" s="181"/>
    </row>
    <row r="2" spans="2:4" ht="18.75" customHeight="1">
      <c r="B2" s="181" t="s">
        <v>722</v>
      </c>
      <c r="C2" s="184"/>
      <c r="D2" s="184"/>
    </row>
    <row r="3" spans="2:4" ht="18.75" customHeight="1">
      <c r="B3" s="66"/>
      <c r="C3" s="181" t="s">
        <v>723</v>
      </c>
      <c r="D3" s="181"/>
    </row>
    <row r="4" spans="2:4" ht="18.75" customHeight="1">
      <c r="B4" s="66"/>
      <c r="C4" s="181" t="s">
        <v>1029</v>
      </c>
      <c r="D4" s="181"/>
    </row>
    <row r="6" spans="1:4" ht="18.75">
      <c r="A6" s="206" t="s">
        <v>579</v>
      </c>
      <c r="B6" s="207"/>
      <c r="C6" s="207"/>
      <c r="D6" s="207"/>
    </row>
    <row r="7" spans="1:4" ht="18.75">
      <c r="A7" s="206" t="s">
        <v>305</v>
      </c>
      <c r="B7" s="207"/>
      <c r="C7" s="207"/>
      <c r="D7" s="207"/>
    </row>
    <row r="8" spans="1:4" ht="18.75">
      <c r="A8" s="206" t="s">
        <v>52</v>
      </c>
      <c r="B8" s="207"/>
      <c r="C8" s="207"/>
      <c r="D8" s="207"/>
    </row>
    <row r="9" spans="1:4" ht="18.75">
      <c r="A9" s="206" t="s">
        <v>811</v>
      </c>
      <c r="B9" s="206"/>
      <c r="C9" s="206"/>
      <c r="D9" s="206"/>
    </row>
    <row r="10" spans="1:4" ht="18.75">
      <c r="A10" s="30"/>
      <c r="B10" s="31"/>
      <c r="C10" s="31"/>
      <c r="D10" s="31"/>
    </row>
    <row r="11" spans="1:4" ht="15.75" customHeight="1">
      <c r="A11" s="32"/>
      <c r="B11" s="206" t="s">
        <v>1010</v>
      </c>
      <c r="C11" s="209"/>
      <c r="D11" s="209"/>
    </row>
    <row r="12" spans="1:4" ht="15.75" customHeight="1">
      <c r="A12" s="208"/>
      <c r="B12" s="208"/>
      <c r="C12" s="31"/>
      <c r="D12" s="31"/>
    </row>
    <row r="13" spans="1:4" ht="18.75">
      <c r="A13" s="204" t="s">
        <v>182</v>
      </c>
      <c r="B13" s="209"/>
      <c r="C13" s="209"/>
      <c r="D13" s="209"/>
    </row>
    <row r="14" spans="1:4" ht="37.5" customHeight="1">
      <c r="A14" s="205" t="s">
        <v>303</v>
      </c>
      <c r="B14" s="209"/>
      <c r="C14" s="209"/>
      <c r="D14" s="209"/>
    </row>
    <row r="15" spans="1:4" ht="18.75">
      <c r="A15" s="21"/>
      <c r="B15" s="31"/>
      <c r="C15" s="31"/>
      <c r="D15" s="31"/>
    </row>
    <row r="16" spans="1:4" ht="15.75" customHeight="1">
      <c r="A16" s="57"/>
      <c r="B16" s="31"/>
      <c r="C16" s="31"/>
      <c r="D16" s="31"/>
    </row>
    <row r="17" spans="1:4" ht="69" customHeight="1">
      <c r="A17" s="22" t="s">
        <v>178</v>
      </c>
      <c r="B17" s="22" t="s">
        <v>185</v>
      </c>
      <c r="C17" s="23" t="s">
        <v>183</v>
      </c>
      <c r="D17" s="23" t="s">
        <v>184</v>
      </c>
    </row>
    <row r="18" spans="1:4" ht="27" customHeight="1">
      <c r="A18" s="24" t="s">
        <v>179</v>
      </c>
      <c r="B18" s="58">
        <f>C18+D18</f>
        <v>66.8</v>
      </c>
      <c r="C18" s="59">
        <f>C20</f>
        <v>0</v>
      </c>
      <c r="D18" s="60">
        <f>D20+D21+D19</f>
        <v>66.8</v>
      </c>
    </row>
    <row r="19" spans="1:4" ht="45.75" customHeight="1">
      <c r="A19" s="158" t="s">
        <v>180</v>
      </c>
      <c r="B19" s="62">
        <f>C19+D19</f>
        <v>33.4</v>
      </c>
      <c r="C19" s="63"/>
      <c r="D19" s="64">
        <v>33.4</v>
      </c>
    </row>
    <row r="20" spans="1:4" ht="33" customHeight="1">
      <c r="A20" s="61" t="s">
        <v>809</v>
      </c>
      <c r="B20" s="62">
        <f>C20+D20</f>
        <v>33.4</v>
      </c>
      <c r="C20" s="63"/>
      <c r="D20" s="64">
        <v>33.4</v>
      </c>
    </row>
    <row r="21" spans="1:4" ht="18.75">
      <c r="A21" s="65"/>
      <c r="B21" s="33"/>
      <c r="C21" s="34"/>
      <c r="D21" s="40"/>
    </row>
    <row r="22" spans="1:4" ht="18.75">
      <c r="A22" s="30"/>
      <c r="B22" s="31"/>
      <c r="C22" s="31"/>
      <c r="D22" s="31"/>
    </row>
    <row r="23" spans="1:4" ht="18.75">
      <c r="A23" s="30"/>
      <c r="B23" s="31"/>
      <c r="C23" s="31"/>
      <c r="D23" s="31"/>
    </row>
    <row r="24" spans="1:4" ht="18.75">
      <c r="A24" s="30"/>
      <c r="B24" s="31"/>
      <c r="C24" s="31"/>
      <c r="D24" s="31"/>
    </row>
  </sheetData>
  <sheetProtection/>
  <mergeCells count="12">
    <mergeCell ref="C1:D1"/>
    <mergeCell ref="B2:D2"/>
    <mergeCell ref="C3:D3"/>
    <mergeCell ref="C4:D4"/>
    <mergeCell ref="A6:D6"/>
    <mergeCell ref="A7:D7"/>
    <mergeCell ref="A8:D8"/>
    <mergeCell ref="A9:D9"/>
    <mergeCell ref="B11:D11"/>
    <mergeCell ref="A12:B12"/>
    <mergeCell ref="A13:D13"/>
    <mergeCell ref="A14:D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H19" sqref="H19"/>
    </sheetView>
  </sheetViews>
  <sheetFormatPr defaultColWidth="9.00390625" defaultRowHeight="12.75"/>
  <cols>
    <col min="1" max="1" width="27.75390625" style="3" customWidth="1"/>
    <col min="2" max="2" width="15.125" style="2" customWidth="1"/>
    <col min="3" max="3" width="20.00390625" style="2" customWidth="1"/>
    <col min="4" max="4" width="26.125" style="2" customWidth="1"/>
    <col min="5" max="16384" width="9.125" style="2" customWidth="1"/>
  </cols>
  <sheetData>
    <row r="1" spans="2:4" ht="18.75" customHeight="1">
      <c r="B1" s="66"/>
      <c r="C1" s="181" t="s">
        <v>1017</v>
      </c>
      <c r="D1" s="181"/>
    </row>
    <row r="2" spans="2:4" ht="18.75" customHeight="1">
      <c r="B2" s="181" t="s">
        <v>722</v>
      </c>
      <c r="C2" s="184"/>
      <c r="D2" s="184"/>
    </row>
    <row r="3" spans="2:4" ht="18.75" customHeight="1">
      <c r="B3" s="66"/>
      <c r="C3" s="181" t="s">
        <v>723</v>
      </c>
      <c r="D3" s="181"/>
    </row>
    <row r="4" spans="2:4" ht="18.75" customHeight="1">
      <c r="B4" s="66"/>
      <c r="C4" s="181" t="s">
        <v>1029</v>
      </c>
      <c r="D4" s="181"/>
    </row>
    <row r="6" spans="1:4" ht="18.75">
      <c r="A6" s="206" t="s">
        <v>579</v>
      </c>
      <c r="B6" s="207"/>
      <c r="C6" s="207"/>
      <c r="D6" s="207"/>
    </row>
    <row r="7" spans="1:4" ht="18.75">
      <c r="A7" s="206" t="s">
        <v>305</v>
      </c>
      <c r="B7" s="207"/>
      <c r="C7" s="207"/>
      <c r="D7" s="207"/>
    </row>
    <row r="8" spans="1:4" ht="18.75">
      <c r="A8" s="206" t="s">
        <v>52</v>
      </c>
      <c r="B8" s="207"/>
      <c r="C8" s="207"/>
      <c r="D8" s="207"/>
    </row>
    <row r="9" spans="1:4" ht="18.75">
      <c r="A9" s="206" t="s">
        <v>811</v>
      </c>
      <c r="B9" s="206"/>
      <c r="C9" s="206"/>
      <c r="D9" s="206"/>
    </row>
    <row r="10" spans="1:4" ht="18.75">
      <c r="A10" s="30"/>
      <c r="B10" s="31"/>
      <c r="C10" s="31"/>
      <c r="D10" s="31"/>
    </row>
    <row r="11" spans="1:4" ht="15.75" customHeight="1">
      <c r="A11" s="32"/>
      <c r="B11" s="206" t="s">
        <v>1011</v>
      </c>
      <c r="C11" s="209"/>
      <c r="D11" s="209"/>
    </row>
    <row r="12" spans="1:4" ht="15.75" customHeight="1">
      <c r="A12" s="208"/>
      <c r="B12" s="208"/>
      <c r="C12" s="31"/>
      <c r="D12" s="31"/>
    </row>
    <row r="13" spans="1:4" ht="18.75">
      <c r="A13" s="204" t="s">
        <v>182</v>
      </c>
      <c r="B13" s="209"/>
      <c r="C13" s="209"/>
      <c r="D13" s="209"/>
    </row>
    <row r="14" spans="1:4" ht="37.5" customHeight="1">
      <c r="A14" s="205" t="s">
        <v>1009</v>
      </c>
      <c r="B14" s="209"/>
      <c r="C14" s="209"/>
      <c r="D14" s="209"/>
    </row>
    <row r="15" spans="1:4" ht="18.75">
      <c r="A15" s="21"/>
      <c r="B15" s="31"/>
      <c r="C15" s="31"/>
      <c r="D15" s="31"/>
    </row>
    <row r="16" spans="1:4" ht="15.75" customHeight="1">
      <c r="A16" s="57"/>
      <c r="B16" s="31"/>
      <c r="C16" s="31"/>
      <c r="D16" s="31"/>
    </row>
    <row r="17" spans="1:4" ht="69" customHeight="1">
      <c r="A17" s="22" t="s">
        <v>178</v>
      </c>
      <c r="B17" s="22" t="s">
        <v>185</v>
      </c>
      <c r="C17" s="23" t="s">
        <v>183</v>
      </c>
      <c r="D17" s="23" t="s">
        <v>184</v>
      </c>
    </row>
    <row r="18" spans="1:4" ht="27" customHeight="1">
      <c r="A18" s="24" t="s">
        <v>179</v>
      </c>
      <c r="B18" s="58">
        <f>B19</f>
        <v>0</v>
      </c>
      <c r="C18" s="59">
        <f>C19</f>
        <v>0</v>
      </c>
      <c r="D18" s="60">
        <f>D19+D20</f>
        <v>0</v>
      </c>
    </row>
    <row r="19" spans="1:4" ht="33" customHeight="1">
      <c r="A19" s="61" t="s">
        <v>809</v>
      </c>
      <c r="B19" s="62">
        <f>C19+D19</f>
        <v>0</v>
      </c>
      <c r="C19" s="63"/>
      <c r="D19" s="64"/>
    </row>
    <row r="20" spans="1:4" ht="18.75">
      <c r="A20" s="65"/>
      <c r="B20" s="33"/>
      <c r="C20" s="34"/>
      <c r="D20" s="40"/>
    </row>
    <row r="21" spans="1:4" ht="18.75">
      <c r="A21" s="30"/>
      <c r="B21" s="31"/>
      <c r="C21" s="31"/>
      <c r="D21" s="31"/>
    </row>
    <row r="22" spans="1:4" ht="18.75">
      <c r="A22" s="30"/>
      <c r="B22" s="31"/>
      <c r="C22" s="31"/>
      <c r="D22" s="31"/>
    </row>
    <row r="23" spans="1:4" ht="18.75">
      <c r="A23" s="30"/>
      <c r="B23" s="31"/>
      <c r="C23" s="31"/>
      <c r="D23" s="31"/>
    </row>
  </sheetData>
  <sheetProtection/>
  <mergeCells count="12">
    <mergeCell ref="C1:D1"/>
    <mergeCell ref="B2:D2"/>
    <mergeCell ref="C3:D3"/>
    <mergeCell ref="C4:D4"/>
    <mergeCell ref="A6:D6"/>
    <mergeCell ref="A7:D7"/>
    <mergeCell ref="A8:D8"/>
    <mergeCell ref="A9:D9"/>
    <mergeCell ref="B11:D11"/>
    <mergeCell ref="A12:B12"/>
    <mergeCell ref="A13:D13"/>
    <mergeCell ref="A14:D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Синельни</cp:lastModifiedBy>
  <cp:lastPrinted>2016-05-06T07:02:22Z</cp:lastPrinted>
  <dcterms:created xsi:type="dcterms:W3CDTF">2006-05-15T07:22:37Z</dcterms:created>
  <dcterms:modified xsi:type="dcterms:W3CDTF">2016-05-06T07:05:04Z</dcterms:modified>
  <cp:category/>
  <cp:version/>
  <cp:contentType/>
  <cp:contentStatus/>
</cp:coreProperties>
</file>