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документы в работе\проекты НПА\внесен изм в программу №13\"/>
    </mc:Choice>
  </mc:AlternateContent>
  <bookViews>
    <workbookView xWindow="135" yWindow="210" windowWidth="14865" windowHeight="12270" activeTab="1"/>
  </bookViews>
  <sheets>
    <sheet name="№ 770 от 30.12.2015" sheetId="1" r:id="rId1"/>
    <sheet name="май 2016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0" i="2" l="1"/>
  <c r="N38" i="2"/>
  <c r="M38" i="2"/>
  <c r="L38" i="2"/>
  <c r="K38" i="2"/>
  <c r="J38" i="2"/>
  <c r="N37" i="2"/>
  <c r="M37" i="2"/>
  <c r="L37" i="2"/>
  <c r="K37" i="2"/>
  <c r="J37" i="2"/>
  <c r="I37" i="2"/>
  <c r="I36" i="2"/>
  <c r="L35" i="2"/>
  <c r="I35" i="2" s="1"/>
  <c r="N32" i="2"/>
  <c r="N31" i="2" s="1"/>
  <c r="M32" i="2"/>
  <c r="L32" i="2"/>
  <c r="L31" i="2" s="1"/>
  <c r="K32" i="2"/>
  <c r="K31" i="2" s="1"/>
  <c r="J32" i="2"/>
  <c r="I32" i="2" s="1"/>
  <c r="M31" i="2"/>
  <c r="I30" i="2"/>
  <c r="I27" i="2" s="1"/>
  <c r="N28" i="2"/>
  <c r="M28" i="2"/>
  <c r="L28" i="2"/>
  <c r="K28" i="2"/>
  <c r="J28" i="2"/>
  <c r="N27" i="2"/>
  <c r="M27" i="2"/>
  <c r="K27" i="2"/>
  <c r="J27" i="2"/>
  <c r="I26" i="2"/>
  <c r="N24" i="2"/>
  <c r="M24" i="2"/>
  <c r="I24" i="2" s="1"/>
  <c r="L24" i="2"/>
  <c r="N23" i="2"/>
  <c r="L23" i="2"/>
  <c r="K23" i="2"/>
  <c r="J23" i="2"/>
  <c r="I22" i="2"/>
  <c r="I21" i="2"/>
  <c r="N19" i="2"/>
  <c r="N18" i="2" s="1"/>
  <c r="M19" i="2"/>
  <c r="L19" i="2"/>
  <c r="L18" i="2" s="1"/>
  <c r="M18" i="2"/>
  <c r="K18" i="2"/>
  <c r="J18" i="2"/>
  <c r="I17" i="2"/>
  <c r="I16" i="2"/>
  <c r="I14" i="2"/>
  <c r="I13" i="2" s="1"/>
  <c r="J13" i="2"/>
  <c r="I28" i="2" l="1"/>
  <c r="I38" i="2"/>
  <c r="I19" i="2"/>
  <c r="I18" i="2" s="1"/>
  <c r="N12" i="2"/>
  <c r="K12" i="2"/>
  <c r="M23" i="2"/>
  <c r="I23" i="2" s="1"/>
  <c r="L27" i="2"/>
  <c r="L12" i="2" s="1"/>
  <c r="J31" i="2"/>
  <c r="I31" i="2" s="1"/>
  <c r="L35" i="1"/>
  <c r="L30" i="1"/>
  <c r="M12" i="2" l="1"/>
  <c r="J12" i="2"/>
  <c r="I14" i="1"/>
  <c r="I16" i="1"/>
  <c r="I17" i="1"/>
  <c r="I21" i="1"/>
  <c r="I22" i="1"/>
  <c r="I26" i="1"/>
  <c r="I30" i="1"/>
  <c r="I40" i="1"/>
  <c r="I35" i="1"/>
  <c r="I36" i="1"/>
  <c r="N28" i="1"/>
  <c r="M28" i="1"/>
  <c r="K28" i="1"/>
  <c r="J28" i="1"/>
  <c r="I28" i="1" s="1"/>
  <c r="L28" i="1"/>
  <c r="N24" i="1"/>
  <c r="M24" i="1"/>
  <c r="M23" i="1" s="1"/>
  <c r="L24" i="1"/>
  <c r="L23" i="1" s="1"/>
  <c r="I24" i="1" l="1"/>
  <c r="I12" i="2"/>
  <c r="N32" i="1"/>
  <c r="N31" i="1" s="1"/>
  <c r="M32" i="1"/>
  <c r="M31" i="1" s="1"/>
  <c r="L32" i="1"/>
  <c r="L31" i="1" s="1"/>
  <c r="K32" i="1"/>
  <c r="K31" i="1" s="1"/>
  <c r="J32" i="1"/>
  <c r="J31" i="1" s="1"/>
  <c r="N38" i="1"/>
  <c r="M38" i="1"/>
  <c r="L38" i="1"/>
  <c r="K38" i="1"/>
  <c r="J38" i="1"/>
  <c r="N23" i="1"/>
  <c r="I38" i="1" l="1"/>
  <c r="I31" i="1"/>
  <c r="I32" i="1"/>
  <c r="I27" i="1"/>
  <c r="I13" i="1"/>
  <c r="M37" i="1"/>
  <c r="M27" i="1"/>
  <c r="M19" i="1"/>
  <c r="M18" i="1" s="1"/>
  <c r="M12" i="1" l="1"/>
  <c r="K27" i="1"/>
  <c r="K23" i="1" l="1"/>
  <c r="K37" i="1" l="1"/>
  <c r="L37" i="1" l="1"/>
  <c r="N37" i="1"/>
  <c r="L27" i="1"/>
  <c r="N27" i="1"/>
  <c r="N19" i="1"/>
  <c r="N18" i="1" s="1"/>
  <c r="L19" i="1"/>
  <c r="K18" i="1"/>
  <c r="K12" i="1" s="1"/>
  <c r="L18" i="1" l="1"/>
  <c r="L12" i="1" s="1"/>
  <c r="I19" i="1"/>
  <c r="I18" i="1" s="1"/>
  <c r="N12" i="1"/>
  <c r="J13" i="1"/>
  <c r="J18" i="1"/>
  <c r="J23" i="1"/>
  <c r="I23" i="1" s="1"/>
  <c r="J27" i="1"/>
  <c r="J37" i="1"/>
  <c r="I37" i="1" s="1"/>
  <c r="J12" i="1" l="1"/>
  <c r="I12" i="1" s="1"/>
</calcChain>
</file>

<file path=xl/sharedStrings.xml><?xml version="1.0" encoding="utf-8"?>
<sst xmlns="http://schemas.openxmlformats.org/spreadsheetml/2006/main" count="330" uniqueCount="107">
  <si>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</si>
  <si>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</si>
  <si>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</si>
  <si>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</si>
  <si>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</si>
  <si>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</si>
  <si>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</si>
  <si>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</si>
  <si>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</si>
  <si>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</si>
  <si>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</si>
  <si>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</si>
  <si>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</si>
  <si>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</si>
  <si>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</si>
  <si>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</si>
  <si>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</si>
  <si>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</si>
  <si>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</si>
  <si>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</si>
  <si>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</si>
  <si>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</si>
  <si>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</si>
  <si>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</si>
  <si>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</si>
  <si>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</si>
  <si>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</si>
  <si>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</si>
  <si>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</si>
  <si>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</si>
  <si>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</si>
  <si>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</si>
  <si>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</si>
  <si>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</si>
  <si>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</si>
  <si>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</si>
  <si>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</si>
  <si>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</si>
  <si>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</si>
  <si>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</si>
  <si>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</si>
  <si>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</si>
  <si>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</si>
  <si>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</si>
  <si>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</si>
  <si>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</si>
  <si>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</si>
  <si>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</si>
  <si>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</si>
  <si>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</si>
  <si>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</si>
  <si>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</si>
  <si>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</si>
  <si>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</si>
  <si>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</si>
  <si>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</si>
  <si>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</si>
  <si>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</si>
  <si>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</si>
  <si>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</si>
  <si>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</si>
  <si>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</si>
  <si>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</si>
  <si>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</si>
  <si>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</si>
  <si>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</si>
  <si>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</si>
  <si>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</si>
  <si>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</si>
  <si>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</si>
  <si>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</si>
  <si>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</si>
  <si>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</si>
  <si>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</si>
  <si>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</si>
  <si>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</si>
  <si>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</si>
  <si>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</si>
  <si>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</si>
  <si>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</si>
  <si>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</si>
  <si>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</si>
  <si>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</si>
  <si>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</si>
  <si>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</si>
  <si>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</si>
  <si>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</si>
  <si>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</si>
  <si>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</si>
  <si>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</si>
  <si>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</si>
  <si>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</si>
  <si>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</si>
  <si>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</si>
  <si>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</si>
  <si>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</si>
  <si>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5.7.  Выравнивание бюджетной обеспеченности муниципальных районов и поселений из регионального фонда финансовой поддержки</t>
  </si>
  <si>
    <t>5.6.  Руководство и управление в сфере финансов</t>
  </si>
  <si>
    <t>5.5.  Сбалансированность бюджетов поселений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</si>
  <si>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</si>
  <si>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</si>
  <si>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</si>
  <si>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</si>
  <si>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</si>
  <si>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</si>
  <si>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 xml:space="preserve">от  30.12.2015  № 770   </t>
  </si>
  <si>
    <t xml:space="preserve">от  26 мая 2016  № 183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</si>
</sst>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6384" width="9.140625" style="32"/>
  </cols>
  <sheetData>
    <row r="1" spans="1:14" ht="15.75" x14ac:dyDescent="0.25">
      <c r="A1" s="92" t="s">
        <v>33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15.75" x14ac:dyDescent="0.2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15.75" x14ac:dyDescent="0.25">
      <c r="A3" s="92" t="s">
        <v>105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15.75" x14ac:dyDescent="0.25">
      <c r="A4" s="38"/>
    </row>
    <row r="5" spans="1:14" ht="15.75" x14ac:dyDescent="0.25">
      <c r="A5" s="92" t="s">
        <v>31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38"/>
    </row>
    <row r="6" spans="1:14" ht="15.75" x14ac:dyDescent="0.25">
      <c r="A6" s="93" t="s">
        <v>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42"/>
    </row>
    <row r="7" spans="1:14" ht="16.5" thickBot="1" x14ac:dyDescent="0.3">
      <c r="A7" s="33"/>
    </row>
    <row r="8" spans="1:14" ht="16.5" thickBot="1" x14ac:dyDescent="0.3">
      <c r="A8" s="83" t="s">
        <v>2</v>
      </c>
      <c r="B8" s="83" t="s">
        <v>3</v>
      </c>
      <c r="C8" s="83" t="s">
        <v>4</v>
      </c>
      <c r="D8" s="89" t="s">
        <v>5</v>
      </c>
      <c r="E8" s="90"/>
      <c r="F8" s="90"/>
      <c r="G8" s="90"/>
      <c r="H8" s="91"/>
      <c r="I8" s="89" t="s">
        <v>6</v>
      </c>
      <c r="J8" s="90"/>
      <c r="K8" s="90"/>
      <c r="L8" s="90"/>
      <c r="M8" s="90"/>
      <c r="N8" s="91"/>
    </row>
    <row r="9" spans="1:14" ht="16.5" thickBot="1" x14ac:dyDescent="0.3">
      <c r="A9" s="85"/>
      <c r="B9" s="85"/>
      <c r="C9" s="85"/>
      <c r="D9" s="83" t="s">
        <v>7</v>
      </c>
      <c r="E9" s="2" t="s">
        <v>8</v>
      </c>
      <c r="F9" s="76" t="s">
        <v>47</v>
      </c>
      <c r="G9" s="77"/>
      <c r="H9" s="83" t="s">
        <v>48</v>
      </c>
      <c r="I9" s="83" t="s">
        <v>21</v>
      </c>
      <c r="J9" s="89" t="s">
        <v>49</v>
      </c>
      <c r="K9" s="90"/>
      <c r="L9" s="90"/>
      <c r="M9" s="90"/>
      <c r="N9" s="91"/>
    </row>
    <row r="10" spans="1:14" ht="16.5" thickBot="1" x14ac:dyDescent="0.3">
      <c r="A10" s="84"/>
      <c r="B10" s="84"/>
      <c r="C10" s="84"/>
      <c r="D10" s="84"/>
      <c r="E10" s="3" t="s">
        <v>9</v>
      </c>
      <c r="F10" s="43" t="s">
        <v>75</v>
      </c>
      <c r="G10" s="43" t="s">
        <v>76</v>
      </c>
      <c r="H10" s="84"/>
      <c r="I10" s="84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4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78">
        <v>6</v>
      </c>
      <c r="G11" s="79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4" ht="42" customHeight="1" thickBot="1" x14ac:dyDescent="0.3">
      <c r="A12" s="39" t="s">
        <v>10</v>
      </c>
      <c r="B12" s="35" t="s">
        <v>32</v>
      </c>
      <c r="C12" s="24" t="s">
        <v>11</v>
      </c>
      <c r="D12" s="25"/>
      <c r="E12" s="25"/>
      <c r="F12" s="26" t="s">
        <v>80</v>
      </c>
      <c r="G12" s="26" t="s">
        <v>81</v>
      </c>
      <c r="H12" s="25"/>
      <c r="I12" s="23">
        <f>SUM(J12:N12)</f>
        <v>429228.49800000002</v>
      </c>
      <c r="J12" s="20">
        <f>J13+J18+J23+J27+J31+J37</f>
        <v>98620.267999999996</v>
      </c>
      <c r="K12" s="20">
        <f>K13+K18+K23+K27+K31+K37</f>
        <v>82998.675000000003</v>
      </c>
      <c r="L12" s="17">
        <f>L13+L18+L23+L27+L31+L37</f>
        <v>85480.985000000001</v>
      </c>
      <c r="M12" s="20">
        <f>M13+M18+M23+M27+M31+M37</f>
        <v>81021.385000000009</v>
      </c>
      <c r="N12" s="20">
        <f>N13+N18+N23+N27+N31+N37</f>
        <v>81107.184999999998</v>
      </c>
    </row>
    <row r="13" spans="1:14" ht="15.75" x14ac:dyDescent="0.25">
      <c r="A13" s="86" t="s">
        <v>15</v>
      </c>
      <c r="B13" s="73" t="s">
        <v>102</v>
      </c>
      <c r="C13" s="24" t="s">
        <v>11</v>
      </c>
      <c r="D13" s="26">
        <v>923</v>
      </c>
      <c r="E13" s="26"/>
      <c r="F13" s="63" t="s">
        <v>50</v>
      </c>
      <c r="G13" s="63" t="s">
        <v>79</v>
      </c>
      <c r="H13" s="26"/>
      <c r="I13" s="64">
        <f>I14</f>
        <v>40</v>
      </c>
      <c r="J13" s="17">
        <f>J14</f>
        <v>10</v>
      </c>
      <c r="K13" s="17">
        <v>0</v>
      </c>
      <c r="L13" s="17">
        <v>10</v>
      </c>
      <c r="M13" s="17">
        <v>10</v>
      </c>
      <c r="N13" s="17">
        <v>10</v>
      </c>
    </row>
    <row r="14" spans="1:14" ht="31.5" x14ac:dyDescent="0.25">
      <c r="A14" s="87"/>
      <c r="B14" s="74"/>
      <c r="C14" s="7" t="s">
        <v>12</v>
      </c>
      <c r="D14" s="8"/>
      <c r="E14" s="8"/>
      <c r="F14" s="8"/>
      <c r="G14" s="8"/>
      <c r="H14" s="8"/>
      <c r="I14" s="36">
        <f>SUM(J14:N14)</f>
        <v>40</v>
      </c>
      <c r="J14" s="9">
        <v>10</v>
      </c>
      <c r="K14" s="9">
        <v>0</v>
      </c>
      <c r="L14" s="9">
        <v>10</v>
      </c>
      <c r="M14" s="9">
        <v>10</v>
      </c>
      <c r="N14" s="9">
        <v>10</v>
      </c>
    </row>
    <row r="15" spans="1:14" ht="32.25" thickBot="1" x14ac:dyDescent="0.3">
      <c r="A15" s="88"/>
      <c r="B15" s="75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47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4" ht="31.5" x14ac:dyDescent="0.25">
      <c r="A16" s="73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20">
        <f>SUM(J16:N16)</f>
        <v>20</v>
      </c>
      <c r="J16" s="17">
        <v>5</v>
      </c>
      <c r="K16" s="17">
        <v>0</v>
      </c>
      <c r="L16" s="17">
        <v>5</v>
      </c>
      <c r="M16" s="17">
        <v>5</v>
      </c>
      <c r="N16" s="17">
        <v>5</v>
      </c>
    </row>
    <row r="17" spans="1:14" ht="32.25" thickBot="1" x14ac:dyDescent="0.3">
      <c r="A17" s="75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22">
        <f>SUM(J17:N17)</f>
        <v>20</v>
      </c>
      <c r="J17" s="12">
        <v>5</v>
      </c>
      <c r="K17" s="12">
        <v>0</v>
      </c>
      <c r="L17" s="12">
        <v>5</v>
      </c>
      <c r="M17" s="12">
        <v>5</v>
      </c>
      <c r="N17" s="12">
        <v>5</v>
      </c>
    </row>
    <row r="18" spans="1:14" ht="15.75" x14ac:dyDescent="0.25">
      <c r="A18" s="70" t="s">
        <v>18</v>
      </c>
      <c r="B18" s="73" t="s">
        <v>58</v>
      </c>
      <c r="C18" s="24" t="s">
        <v>11</v>
      </c>
      <c r="D18" s="65" t="s">
        <v>37</v>
      </c>
      <c r="E18" s="63"/>
      <c r="F18" s="63" t="s">
        <v>51</v>
      </c>
      <c r="G18" s="63" t="s">
        <v>84</v>
      </c>
      <c r="H18" s="63"/>
      <c r="I18" s="20">
        <f t="shared" ref="I18:N18" si="0">I19</f>
        <v>13349.1</v>
      </c>
      <c r="J18" s="20">
        <f t="shared" si="0"/>
        <v>7.6</v>
      </c>
      <c r="K18" s="20">
        <f t="shared" si="0"/>
        <v>1047.5</v>
      </c>
      <c r="L18" s="17">
        <f t="shared" si="0"/>
        <v>4098</v>
      </c>
      <c r="M18" s="20">
        <f t="shared" si="0"/>
        <v>4098</v>
      </c>
      <c r="N18" s="20">
        <f t="shared" si="0"/>
        <v>4098</v>
      </c>
    </row>
    <row r="19" spans="1:14" ht="31.5" x14ac:dyDescent="0.25">
      <c r="A19" s="71"/>
      <c r="B19" s="74"/>
      <c r="C19" s="7" t="s">
        <v>12</v>
      </c>
      <c r="D19" s="7"/>
      <c r="E19" s="8"/>
      <c r="F19" s="8"/>
      <c r="G19" s="8"/>
      <c r="H19" s="8"/>
      <c r="I19" s="21">
        <f>SUM(J19:N19)</f>
        <v>13349.1</v>
      </c>
      <c r="J19" s="9">
        <v>7.6</v>
      </c>
      <c r="K19" s="9">
        <v>1047.5</v>
      </c>
      <c r="L19" s="9">
        <f>L21+L22</f>
        <v>4098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72"/>
      <c r="B20" s="75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2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80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20">
        <f>SUM(J21:N21)</f>
        <v>37.6</v>
      </c>
      <c r="J21" s="17">
        <v>7.6</v>
      </c>
      <c r="K21" s="17">
        <v>0</v>
      </c>
      <c r="L21" s="17">
        <v>10</v>
      </c>
      <c r="M21" s="17">
        <v>10</v>
      </c>
      <c r="N21" s="17">
        <v>10</v>
      </c>
    </row>
    <row r="22" spans="1:14" ht="16.5" thickBot="1" x14ac:dyDescent="0.3">
      <c r="A22" s="82"/>
      <c r="B22" s="10" t="s">
        <v>34</v>
      </c>
      <c r="C22" s="10" t="s">
        <v>27</v>
      </c>
      <c r="D22" s="51" t="s">
        <v>37</v>
      </c>
      <c r="E22" s="18" t="s">
        <v>35</v>
      </c>
      <c r="F22" s="18" t="s">
        <v>56</v>
      </c>
      <c r="G22" s="18" t="s">
        <v>83</v>
      </c>
      <c r="H22" s="18" t="s">
        <v>38</v>
      </c>
      <c r="I22" s="22">
        <f>SUM(J22:N22)</f>
        <v>13311.5</v>
      </c>
      <c r="J22" s="12">
        <v>0</v>
      </c>
      <c r="K22" s="12">
        <v>1047.5</v>
      </c>
      <c r="L22" s="12">
        <v>4088</v>
      </c>
      <c r="M22" s="12">
        <v>4088</v>
      </c>
      <c r="N22" s="12">
        <v>4088</v>
      </c>
    </row>
    <row r="23" spans="1:14" ht="15.75" x14ac:dyDescent="0.25">
      <c r="A23" s="70" t="s">
        <v>19</v>
      </c>
      <c r="B23" s="73" t="s">
        <v>59</v>
      </c>
      <c r="C23" s="24" t="s">
        <v>11</v>
      </c>
      <c r="D23" s="63" t="s">
        <v>37</v>
      </c>
      <c r="E23" s="63"/>
      <c r="F23" s="63" t="s">
        <v>55</v>
      </c>
      <c r="G23" s="63" t="s">
        <v>86</v>
      </c>
      <c r="H23" s="65"/>
      <c r="I23" s="20">
        <f>SUM(J23:N23)</f>
        <v>115.8</v>
      </c>
      <c r="J23" s="20">
        <f>J24</f>
        <v>52</v>
      </c>
      <c r="K23" s="20">
        <f>K24</f>
        <v>3.8</v>
      </c>
      <c r="L23" s="17">
        <f>L24</f>
        <v>20</v>
      </c>
      <c r="M23" s="20">
        <f>M24</f>
        <v>20</v>
      </c>
      <c r="N23" s="20">
        <f>N24</f>
        <v>20</v>
      </c>
    </row>
    <row r="24" spans="1:14" ht="31.5" x14ac:dyDescent="0.25">
      <c r="A24" s="71"/>
      <c r="B24" s="74"/>
      <c r="C24" s="7" t="s">
        <v>12</v>
      </c>
      <c r="D24" s="8"/>
      <c r="E24" s="8"/>
      <c r="F24" s="8"/>
      <c r="G24" s="8"/>
      <c r="H24" s="7"/>
      <c r="I24" s="21">
        <f>SUM(J24:N24)</f>
        <v>115.8</v>
      </c>
      <c r="J24" s="9">
        <v>52</v>
      </c>
      <c r="K24" s="9">
        <v>3.8</v>
      </c>
      <c r="L24" s="9">
        <f>L26</f>
        <v>20</v>
      </c>
      <c r="M24" s="9">
        <f>M26</f>
        <v>20</v>
      </c>
      <c r="N24" s="9">
        <f>N26</f>
        <v>20</v>
      </c>
    </row>
    <row r="25" spans="1:14" ht="32.25" thickBot="1" x14ac:dyDescent="0.3">
      <c r="A25" s="72"/>
      <c r="B25" s="75"/>
      <c r="C25" s="10" t="s">
        <v>13</v>
      </c>
      <c r="D25" s="11"/>
      <c r="E25" s="11"/>
      <c r="F25" s="11"/>
      <c r="G25" s="11"/>
      <c r="H25" s="49"/>
      <c r="I25" s="2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41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23">
        <f>SUM(J26:N26)</f>
        <v>115.8</v>
      </c>
      <c r="J26" s="1">
        <v>52</v>
      </c>
      <c r="K26" s="1">
        <v>3.8</v>
      </c>
      <c r="L26" s="1">
        <v>20</v>
      </c>
      <c r="M26" s="1">
        <v>20</v>
      </c>
      <c r="N26" s="1">
        <v>20</v>
      </c>
    </row>
    <row r="27" spans="1:14" ht="15.75" x14ac:dyDescent="0.25">
      <c r="A27" s="70" t="s">
        <v>20</v>
      </c>
      <c r="B27" s="73" t="s">
        <v>61</v>
      </c>
      <c r="C27" s="24" t="s">
        <v>21</v>
      </c>
      <c r="D27" s="63" t="s">
        <v>39</v>
      </c>
      <c r="E27" s="63"/>
      <c r="F27" s="63" t="s">
        <v>62</v>
      </c>
      <c r="G27" s="63" t="s">
        <v>88</v>
      </c>
      <c r="H27" s="63"/>
      <c r="I27" s="20">
        <f>I30</f>
        <v>23645.905999999999</v>
      </c>
      <c r="J27" s="20">
        <f>J30</f>
        <v>5163.29</v>
      </c>
      <c r="K27" s="20">
        <f>K30</f>
        <v>4814.5559999999996</v>
      </c>
      <c r="L27" s="17">
        <f t="shared" ref="L27:N27" si="1">L30</f>
        <v>4554.8999999999996</v>
      </c>
      <c r="M27" s="20">
        <f t="shared" ref="M27" si="2">M30</f>
        <v>4555.16</v>
      </c>
      <c r="N27" s="20">
        <f t="shared" si="1"/>
        <v>4558</v>
      </c>
    </row>
    <row r="28" spans="1:14" ht="73.5" customHeight="1" x14ac:dyDescent="0.25">
      <c r="A28" s="71"/>
      <c r="B28" s="74"/>
      <c r="C28" s="46" t="s">
        <v>40</v>
      </c>
      <c r="D28" s="44"/>
      <c r="E28" s="44"/>
      <c r="F28" s="44"/>
      <c r="G28" s="31"/>
      <c r="H28" s="31"/>
      <c r="I28" s="21">
        <f>SUM(J28:N28)</f>
        <v>23645.905999999999</v>
      </c>
      <c r="J28" s="37">
        <f>J30</f>
        <v>5163.29</v>
      </c>
      <c r="K28" s="37">
        <f>K30</f>
        <v>4814.5559999999996</v>
      </c>
      <c r="L28" s="37">
        <f>L30</f>
        <v>4554.8999999999996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72"/>
      <c r="B29" s="75"/>
      <c r="C29" s="10" t="s">
        <v>22</v>
      </c>
      <c r="D29" s="27"/>
      <c r="E29" s="27"/>
      <c r="F29" s="27"/>
      <c r="G29" s="27"/>
      <c r="H29" s="10"/>
      <c r="I29" s="22"/>
      <c r="J29" s="12"/>
      <c r="K29" s="12"/>
      <c r="L29" s="12"/>
      <c r="M29" s="12"/>
      <c r="N29" s="12"/>
    </row>
    <row r="30" spans="1:14" ht="32.25" thickBot="1" x14ac:dyDescent="0.3">
      <c r="A30" s="40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23">
        <f>SUM(J30:N30)</f>
        <v>23645.905999999999</v>
      </c>
      <c r="J30" s="1">
        <v>5163.29</v>
      </c>
      <c r="K30" s="1">
        <v>4814.5559999999996</v>
      </c>
      <c r="L30" s="1">
        <f>4343.9+211</f>
        <v>4554.8999999999996</v>
      </c>
      <c r="M30" s="1">
        <v>4555.16</v>
      </c>
      <c r="N30" s="1">
        <v>4558</v>
      </c>
    </row>
    <row r="31" spans="1:14" ht="15.75" x14ac:dyDescent="0.25">
      <c r="A31" s="70" t="s">
        <v>24</v>
      </c>
      <c r="B31" s="73" t="s">
        <v>65</v>
      </c>
      <c r="C31" s="24" t="s">
        <v>21</v>
      </c>
      <c r="D31" s="63" t="s">
        <v>43</v>
      </c>
      <c r="E31" s="63"/>
      <c r="F31" s="63" t="s">
        <v>66</v>
      </c>
      <c r="G31" s="63" t="s">
        <v>92</v>
      </c>
      <c r="H31" s="63"/>
      <c r="I31" s="20">
        <f>SUM(J31:N31)</f>
        <v>251694.13699999999</v>
      </c>
      <c r="J31" s="20">
        <f>J32</f>
        <v>68405.047999999995</v>
      </c>
      <c r="K31" s="20">
        <f t="shared" ref="K31:N31" si="3">K32</f>
        <v>47766.188999999998</v>
      </c>
      <c r="L31" s="17">
        <f t="shared" si="3"/>
        <v>47998.22</v>
      </c>
      <c r="M31" s="20">
        <f t="shared" si="3"/>
        <v>43723.360000000001</v>
      </c>
      <c r="N31" s="20">
        <f t="shared" si="3"/>
        <v>43801.319999999992</v>
      </c>
    </row>
    <row r="32" spans="1:14" ht="30.75" customHeight="1" x14ac:dyDescent="0.25">
      <c r="A32" s="71"/>
      <c r="B32" s="74"/>
      <c r="C32" s="7" t="s">
        <v>74</v>
      </c>
      <c r="D32" s="29"/>
      <c r="E32" s="28"/>
      <c r="F32" s="28"/>
      <c r="G32" s="28"/>
      <c r="H32" s="28"/>
      <c r="I32" s="36">
        <f>SUM(J32:N32)</f>
        <v>251694.13699999999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47998.22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72"/>
      <c r="B33" s="75"/>
      <c r="C33" s="10" t="s">
        <v>22</v>
      </c>
      <c r="D33" s="27"/>
      <c r="E33" s="27"/>
      <c r="F33" s="27"/>
      <c r="G33" s="27"/>
      <c r="H33" s="27"/>
      <c r="I33" s="22"/>
      <c r="J33" s="12"/>
      <c r="K33" s="12"/>
      <c r="L33" s="12"/>
      <c r="M33" s="12"/>
      <c r="N33" s="12"/>
    </row>
    <row r="34" spans="1:14" ht="15.75" x14ac:dyDescent="0.25">
      <c r="A34" s="80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20">
        <v>58636.563999999998</v>
      </c>
      <c r="J34" s="17">
        <v>58636.563999999998</v>
      </c>
      <c r="K34" s="17">
        <v>37372.307999999997</v>
      </c>
      <c r="L34" s="17">
        <v>36858.36</v>
      </c>
      <c r="M34" s="17">
        <v>32632.2</v>
      </c>
      <c r="N34" s="17">
        <v>32744.46</v>
      </c>
    </row>
    <row r="35" spans="1:14" ht="15.75" x14ac:dyDescent="0.25">
      <c r="A35" s="81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6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82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45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70" t="s">
        <v>29</v>
      </c>
      <c r="B37" s="73" t="s">
        <v>70</v>
      </c>
      <c r="C37" s="24" t="s">
        <v>21</v>
      </c>
      <c r="D37" s="63" t="s">
        <v>37</v>
      </c>
      <c r="E37" s="63"/>
      <c r="F37" s="63" t="s">
        <v>71</v>
      </c>
      <c r="G37" s="63" t="s">
        <v>94</v>
      </c>
      <c r="H37" s="65"/>
      <c r="I37" s="64">
        <f>SUM(J37:N37)</f>
        <v>140383.55500000002</v>
      </c>
      <c r="J37" s="20">
        <f>J40</f>
        <v>24982.33</v>
      </c>
      <c r="K37" s="20">
        <f>K40</f>
        <v>29366.63</v>
      </c>
      <c r="L37" s="17">
        <f t="shared" ref="L37:N37" si="4">L40</f>
        <v>28799.865000000002</v>
      </c>
      <c r="M37" s="20">
        <f t="shared" ref="M37" si="5">M40</f>
        <v>28614.865000000002</v>
      </c>
      <c r="N37" s="20">
        <f t="shared" si="4"/>
        <v>28619.865000000002</v>
      </c>
    </row>
    <row r="38" spans="1:14" ht="28.5" customHeight="1" x14ac:dyDescent="0.25">
      <c r="A38" s="71"/>
      <c r="B38" s="74"/>
      <c r="C38" s="7" t="s">
        <v>73</v>
      </c>
      <c r="D38" s="31"/>
      <c r="E38" s="31"/>
      <c r="F38" s="31"/>
      <c r="G38" s="31"/>
      <c r="H38" s="31"/>
      <c r="I38" s="36">
        <f>SUM(J38:N38)</f>
        <v>140383.55500000002</v>
      </c>
      <c r="J38" s="37">
        <f>J40</f>
        <v>24982.33</v>
      </c>
      <c r="K38" s="37">
        <f>K40</f>
        <v>29366.63</v>
      </c>
      <c r="L38" s="37">
        <f>L40</f>
        <v>28799.865000000002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72"/>
      <c r="B39" s="75"/>
      <c r="C39" s="10" t="s">
        <v>22</v>
      </c>
      <c r="D39" s="27"/>
      <c r="E39" s="27"/>
      <c r="F39" s="27"/>
      <c r="G39" s="27"/>
      <c r="H39" s="10"/>
      <c r="I39" s="22"/>
      <c r="J39" s="12"/>
      <c r="K39" s="12"/>
      <c r="L39" s="12"/>
      <c r="M39" s="12"/>
      <c r="N39" s="12"/>
    </row>
    <row r="40" spans="1:14" ht="38.25" customHeight="1" thickBot="1" x14ac:dyDescent="0.3">
      <c r="A40" s="41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56">
        <f>SUM(J40:N40)</f>
        <v>140383.55500000002</v>
      </c>
      <c r="J40" s="57">
        <v>24982.33</v>
      </c>
      <c r="K40" s="57">
        <v>29366.63</v>
      </c>
      <c r="L40" s="57">
        <v>28799.865000000002</v>
      </c>
      <c r="M40" s="57">
        <v>28614.865000000002</v>
      </c>
      <c r="N40" s="57">
        <v>28619.865000000002</v>
      </c>
    </row>
  </sheetData>
  <mergeCells count="31">
    <mergeCell ref="J9:N9"/>
    <mergeCell ref="A1:N1"/>
    <mergeCell ref="A2:N2"/>
    <mergeCell ref="A3:N3"/>
    <mergeCell ref="I8:N8"/>
    <mergeCell ref="D8:H8"/>
    <mergeCell ref="D9:D10"/>
    <mergeCell ref="A5:L5"/>
    <mergeCell ref="A6:L6"/>
    <mergeCell ref="I9:I10"/>
    <mergeCell ref="H9:H10"/>
    <mergeCell ref="A23:A25"/>
    <mergeCell ref="A18:A20"/>
    <mergeCell ref="B18:B20"/>
    <mergeCell ref="A8:A10"/>
    <mergeCell ref="B8:B10"/>
    <mergeCell ref="C8:C10"/>
    <mergeCell ref="B23:B25"/>
    <mergeCell ref="A13:A15"/>
    <mergeCell ref="B13:B15"/>
    <mergeCell ref="A16:A17"/>
    <mergeCell ref="A37:A39"/>
    <mergeCell ref="B37:B39"/>
    <mergeCell ref="F9:G9"/>
    <mergeCell ref="F11:G11"/>
    <mergeCell ref="A31:A33"/>
    <mergeCell ref="B31:B33"/>
    <mergeCell ref="A34:A36"/>
    <mergeCell ref="A21:A22"/>
    <mergeCell ref="A27:A29"/>
    <mergeCell ref="B27:B29"/>
  </mergeCells>
  <pageMargins left="0.19685039370078741" right="0.19685039370078741" top="0.19685039370078741" bottom="0.19685039370078741" header="0.31496062992125984" footer="0.31496062992125984"/>
  <pageSetup paperSize="9" scale="50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="75" zoomScaleNormal="75" workbookViewId="0">
      <selection activeCell="A3" sqref="A3:N3"/>
    </sheetView>
  </sheetViews>
  <sheetFormatPr defaultRowHeight="15" x14ac:dyDescent="0.25"/>
  <cols>
    <col min="1" max="1" width="30.28515625" style="32" customWidth="1"/>
    <col min="2" max="2" width="56.85546875" style="32" customWidth="1"/>
    <col min="3" max="3" width="41.7109375" style="32" customWidth="1"/>
    <col min="4" max="4" width="9.85546875" style="32" customWidth="1"/>
    <col min="5" max="5" width="9.140625" style="32"/>
    <col min="6" max="6" width="13.7109375" style="32" customWidth="1"/>
    <col min="7" max="7" width="18.7109375" style="32" customWidth="1"/>
    <col min="8" max="8" width="15.28515625" style="32" customWidth="1"/>
    <col min="9" max="9" width="13.7109375" style="32" customWidth="1"/>
    <col min="10" max="10" width="16.28515625" style="32" customWidth="1"/>
    <col min="11" max="11" width="13" style="32" customWidth="1"/>
    <col min="12" max="13" width="16.140625" style="32" customWidth="1"/>
    <col min="14" max="14" width="13.85546875" style="32" customWidth="1"/>
    <col min="15" max="16384" width="9.140625" style="32"/>
  </cols>
  <sheetData>
    <row r="1" spans="1:14" ht="15.75" x14ac:dyDescent="0.25">
      <c r="A1" s="92" t="s">
        <v>33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ht="15.75" x14ac:dyDescent="0.2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15.75" x14ac:dyDescent="0.25">
      <c r="A3" s="92" t="s">
        <v>106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14" ht="15.75" x14ac:dyDescent="0.25">
      <c r="A4" s="61"/>
    </row>
    <row r="5" spans="1:14" ht="15.75" x14ac:dyDescent="0.25">
      <c r="A5" s="92" t="s">
        <v>31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61"/>
    </row>
    <row r="6" spans="1:14" ht="15.75" x14ac:dyDescent="0.25">
      <c r="A6" s="93" t="s">
        <v>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62"/>
    </row>
    <row r="7" spans="1:14" ht="16.5" thickBot="1" x14ac:dyDescent="0.3">
      <c r="A7" s="33"/>
    </row>
    <row r="8" spans="1:14" ht="16.5" thickBot="1" x14ac:dyDescent="0.3">
      <c r="A8" s="83" t="s">
        <v>2</v>
      </c>
      <c r="B8" s="83" t="s">
        <v>3</v>
      </c>
      <c r="C8" s="83" t="s">
        <v>4</v>
      </c>
      <c r="D8" s="89" t="s">
        <v>5</v>
      </c>
      <c r="E8" s="90"/>
      <c r="F8" s="90"/>
      <c r="G8" s="90"/>
      <c r="H8" s="91"/>
      <c r="I8" s="89" t="s">
        <v>6</v>
      </c>
      <c r="J8" s="90"/>
      <c r="K8" s="90"/>
      <c r="L8" s="90"/>
      <c r="M8" s="90"/>
      <c r="N8" s="91"/>
    </row>
    <row r="9" spans="1:14" ht="16.5" thickBot="1" x14ac:dyDescent="0.3">
      <c r="A9" s="85"/>
      <c r="B9" s="85"/>
      <c r="C9" s="85"/>
      <c r="D9" s="83" t="s">
        <v>7</v>
      </c>
      <c r="E9" s="2" t="s">
        <v>8</v>
      </c>
      <c r="F9" s="76" t="s">
        <v>47</v>
      </c>
      <c r="G9" s="77"/>
      <c r="H9" s="83" t="s">
        <v>48</v>
      </c>
      <c r="I9" s="83" t="s">
        <v>21</v>
      </c>
      <c r="J9" s="89" t="s">
        <v>49</v>
      </c>
      <c r="K9" s="90"/>
      <c r="L9" s="90"/>
      <c r="M9" s="90"/>
      <c r="N9" s="91"/>
    </row>
    <row r="10" spans="1:14" ht="16.5" thickBot="1" x14ac:dyDescent="0.3">
      <c r="A10" s="84"/>
      <c r="B10" s="84"/>
      <c r="C10" s="84"/>
      <c r="D10" s="84"/>
      <c r="E10" s="3" t="s">
        <v>9</v>
      </c>
      <c r="F10" s="43" t="s">
        <v>75</v>
      </c>
      <c r="G10" s="43" t="s">
        <v>76</v>
      </c>
      <c r="H10" s="84"/>
      <c r="I10" s="84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</row>
    <row r="11" spans="1:14" s="34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78">
        <v>6</v>
      </c>
      <c r="G11" s="79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</row>
    <row r="12" spans="1:14" ht="42" customHeight="1" thickBot="1" x14ac:dyDescent="0.3">
      <c r="A12" s="58" t="s">
        <v>10</v>
      </c>
      <c r="B12" s="35" t="s">
        <v>32</v>
      </c>
      <c r="C12" s="14" t="s">
        <v>11</v>
      </c>
      <c r="D12" s="30"/>
      <c r="E12" s="30"/>
      <c r="F12" s="15" t="s">
        <v>80</v>
      </c>
      <c r="G12" s="15" t="s">
        <v>81</v>
      </c>
      <c r="H12" s="30"/>
      <c r="I12" s="1">
        <f>SUM(J12:N12)</f>
        <v>429068.49800000002</v>
      </c>
      <c r="J12" s="17">
        <f>J13+J18+J23+J27+J31+J37</f>
        <v>98620.267999999996</v>
      </c>
      <c r="K12" s="17">
        <f>K13+K18+K23+K27+K31+K37</f>
        <v>82998.675000000003</v>
      </c>
      <c r="L12" s="17">
        <f>L13+L18+L23+L27+L31+L37</f>
        <v>85320.985000000001</v>
      </c>
      <c r="M12" s="17">
        <f>M13+M18+M23+M27+M31+M37</f>
        <v>81021.385000000009</v>
      </c>
      <c r="N12" s="17">
        <f>N13+N18+N23+N27+N31+N37</f>
        <v>81107.184999999998</v>
      </c>
    </row>
    <row r="13" spans="1:14" ht="15.75" x14ac:dyDescent="0.25">
      <c r="A13" s="86" t="s">
        <v>15</v>
      </c>
      <c r="B13" s="73" t="s">
        <v>102</v>
      </c>
      <c r="C13" s="14" t="s">
        <v>11</v>
      </c>
      <c r="D13" s="15">
        <v>923</v>
      </c>
      <c r="E13" s="15"/>
      <c r="F13" s="16" t="s">
        <v>50</v>
      </c>
      <c r="G13" s="16" t="s">
        <v>79</v>
      </c>
      <c r="H13" s="15"/>
      <c r="I13" s="66">
        <f>I14</f>
        <v>40</v>
      </c>
      <c r="J13" s="17">
        <f>J14</f>
        <v>10</v>
      </c>
      <c r="K13" s="17">
        <v>0</v>
      </c>
      <c r="L13" s="17">
        <v>10</v>
      </c>
      <c r="M13" s="17">
        <v>10</v>
      </c>
      <c r="N13" s="17">
        <v>10</v>
      </c>
    </row>
    <row r="14" spans="1:14" ht="31.5" x14ac:dyDescent="0.25">
      <c r="A14" s="87"/>
      <c r="B14" s="74"/>
      <c r="C14" s="7" t="s">
        <v>12</v>
      </c>
      <c r="D14" s="8"/>
      <c r="E14" s="8"/>
      <c r="F14" s="8"/>
      <c r="G14" s="8"/>
      <c r="H14" s="8"/>
      <c r="I14" s="37">
        <f>SUM(J14:N14)</f>
        <v>40</v>
      </c>
      <c r="J14" s="9">
        <v>10</v>
      </c>
      <c r="K14" s="9">
        <v>0</v>
      </c>
      <c r="L14" s="9">
        <v>10</v>
      </c>
      <c r="M14" s="9">
        <v>10</v>
      </c>
      <c r="N14" s="9">
        <v>10</v>
      </c>
    </row>
    <row r="15" spans="1:14" ht="32.25" thickBot="1" x14ac:dyDescent="0.3">
      <c r="A15" s="88"/>
      <c r="B15" s="75"/>
      <c r="C15" s="10" t="s">
        <v>13</v>
      </c>
      <c r="D15" s="11" t="s">
        <v>14</v>
      </c>
      <c r="E15" s="11" t="s">
        <v>14</v>
      </c>
      <c r="F15" s="11" t="s">
        <v>14</v>
      </c>
      <c r="G15" s="11"/>
      <c r="H15" s="11" t="s">
        <v>14</v>
      </c>
      <c r="I15" s="67" t="s">
        <v>14</v>
      </c>
      <c r="J15" s="12" t="s">
        <v>14</v>
      </c>
      <c r="K15" s="12" t="s">
        <v>14</v>
      </c>
      <c r="L15" s="12" t="s">
        <v>14</v>
      </c>
      <c r="M15" s="12" t="s">
        <v>14</v>
      </c>
      <c r="N15" s="12" t="s">
        <v>14</v>
      </c>
    </row>
    <row r="16" spans="1:14" ht="31.5" x14ac:dyDescent="0.25">
      <c r="A16" s="73" t="s">
        <v>16</v>
      </c>
      <c r="B16" s="14" t="s">
        <v>101</v>
      </c>
      <c r="C16" s="14" t="s">
        <v>17</v>
      </c>
      <c r="D16" s="48">
        <v>923</v>
      </c>
      <c r="E16" s="16" t="s">
        <v>35</v>
      </c>
      <c r="F16" s="16" t="s">
        <v>53</v>
      </c>
      <c r="G16" s="16" t="s">
        <v>77</v>
      </c>
      <c r="H16" s="15">
        <v>200</v>
      </c>
      <c r="I16" s="17">
        <f>SUM(J16:N16)</f>
        <v>20</v>
      </c>
      <c r="J16" s="17">
        <v>5</v>
      </c>
      <c r="K16" s="17">
        <v>0</v>
      </c>
      <c r="L16" s="17">
        <v>5</v>
      </c>
      <c r="M16" s="17">
        <v>5</v>
      </c>
      <c r="N16" s="17">
        <v>5</v>
      </c>
    </row>
    <row r="17" spans="1:14" ht="32.25" thickBot="1" x14ac:dyDescent="0.3">
      <c r="A17" s="75"/>
      <c r="B17" s="10" t="s">
        <v>100</v>
      </c>
      <c r="C17" s="10" t="s">
        <v>17</v>
      </c>
      <c r="D17" s="49">
        <v>923</v>
      </c>
      <c r="E17" s="18" t="s">
        <v>35</v>
      </c>
      <c r="F17" s="18" t="s">
        <v>52</v>
      </c>
      <c r="G17" s="18" t="s">
        <v>78</v>
      </c>
      <c r="H17" s="18" t="s">
        <v>36</v>
      </c>
      <c r="I17" s="12">
        <f>SUM(J17:N17)</f>
        <v>20</v>
      </c>
      <c r="J17" s="12">
        <v>5</v>
      </c>
      <c r="K17" s="12">
        <v>0</v>
      </c>
      <c r="L17" s="12">
        <v>5</v>
      </c>
      <c r="M17" s="12">
        <v>5</v>
      </c>
      <c r="N17" s="12">
        <v>5</v>
      </c>
    </row>
    <row r="18" spans="1:14" ht="15.75" x14ac:dyDescent="0.25">
      <c r="A18" s="70" t="s">
        <v>18</v>
      </c>
      <c r="B18" s="73" t="s">
        <v>58</v>
      </c>
      <c r="C18" s="14" t="s">
        <v>11</v>
      </c>
      <c r="D18" s="50" t="s">
        <v>37</v>
      </c>
      <c r="E18" s="16"/>
      <c r="F18" s="16" t="s">
        <v>51</v>
      </c>
      <c r="G18" s="16" t="s">
        <v>84</v>
      </c>
      <c r="H18" s="16"/>
      <c r="I18" s="17">
        <f t="shared" ref="I18:N18" si="0">I19</f>
        <v>12149.1</v>
      </c>
      <c r="J18" s="17">
        <f t="shared" si="0"/>
        <v>7.6</v>
      </c>
      <c r="K18" s="17">
        <f t="shared" si="0"/>
        <v>1047.5</v>
      </c>
      <c r="L18" s="17">
        <f t="shared" si="0"/>
        <v>2898</v>
      </c>
      <c r="M18" s="17">
        <f t="shared" si="0"/>
        <v>4098</v>
      </c>
      <c r="N18" s="17">
        <f t="shared" si="0"/>
        <v>4098</v>
      </c>
    </row>
    <row r="19" spans="1:14" ht="31.5" x14ac:dyDescent="0.25">
      <c r="A19" s="71"/>
      <c r="B19" s="74"/>
      <c r="C19" s="7" t="s">
        <v>12</v>
      </c>
      <c r="D19" s="7"/>
      <c r="E19" s="8"/>
      <c r="F19" s="8"/>
      <c r="G19" s="8"/>
      <c r="H19" s="8"/>
      <c r="I19" s="9">
        <f>SUM(J19:N19)</f>
        <v>12149.1</v>
      </c>
      <c r="J19" s="9">
        <v>7.6</v>
      </c>
      <c r="K19" s="9">
        <v>1047.5</v>
      </c>
      <c r="L19" s="9">
        <f>L21+L22</f>
        <v>2898</v>
      </c>
      <c r="M19" s="9">
        <f>M21+M22</f>
        <v>4098</v>
      </c>
      <c r="N19" s="9">
        <f>N21+N22</f>
        <v>4098</v>
      </c>
    </row>
    <row r="20" spans="1:14" ht="32.25" thickBot="1" x14ac:dyDescent="0.3">
      <c r="A20" s="72"/>
      <c r="B20" s="75"/>
      <c r="C20" s="10" t="s">
        <v>13</v>
      </c>
      <c r="D20" s="49" t="s">
        <v>14</v>
      </c>
      <c r="E20" s="11" t="s">
        <v>14</v>
      </c>
      <c r="F20" s="11" t="s">
        <v>14</v>
      </c>
      <c r="G20" s="11"/>
      <c r="H20" s="11" t="s">
        <v>14</v>
      </c>
      <c r="I20" s="12" t="s">
        <v>14</v>
      </c>
      <c r="J20" s="12" t="s">
        <v>14</v>
      </c>
      <c r="K20" s="12" t="s">
        <v>14</v>
      </c>
      <c r="L20" s="12" t="s">
        <v>14</v>
      </c>
      <c r="M20" s="12" t="s">
        <v>14</v>
      </c>
      <c r="N20" s="12" t="s">
        <v>14</v>
      </c>
    </row>
    <row r="21" spans="1:14" ht="31.5" x14ac:dyDescent="0.25">
      <c r="A21" s="80" t="s">
        <v>16</v>
      </c>
      <c r="B21" s="14" t="s">
        <v>103</v>
      </c>
      <c r="C21" s="14" t="s">
        <v>27</v>
      </c>
      <c r="D21" s="50" t="s">
        <v>37</v>
      </c>
      <c r="E21" s="16" t="s">
        <v>35</v>
      </c>
      <c r="F21" s="16" t="s">
        <v>54</v>
      </c>
      <c r="G21" s="16" t="s">
        <v>82</v>
      </c>
      <c r="H21" s="16" t="s">
        <v>36</v>
      </c>
      <c r="I21" s="17">
        <f>SUM(J21:N21)</f>
        <v>37.6</v>
      </c>
      <c r="J21" s="17">
        <v>7.6</v>
      </c>
      <c r="K21" s="17">
        <v>0</v>
      </c>
      <c r="L21" s="17">
        <v>10</v>
      </c>
      <c r="M21" s="17">
        <v>10</v>
      </c>
      <c r="N21" s="17">
        <v>10</v>
      </c>
    </row>
    <row r="22" spans="1:14" ht="16.5" thickBot="1" x14ac:dyDescent="0.3">
      <c r="A22" s="82"/>
      <c r="B22" s="10" t="s">
        <v>34</v>
      </c>
      <c r="C22" s="10" t="s">
        <v>27</v>
      </c>
      <c r="D22" s="51" t="s">
        <v>37</v>
      </c>
      <c r="E22" s="18" t="s">
        <v>41</v>
      </c>
      <c r="F22" s="18" t="s">
        <v>56</v>
      </c>
      <c r="G22" s="18" t="s">
        <v>83</v>
      </c>
      <c r="H22" s="18" t="s">
        <v>38</v>
      </c>
      <c r="I22" s="12">
        <f>SUM(J22:N22)</f>
        <v>12111.5</v>
      </c>
      <c r="J22" s="12">
        <v>0</v>
      </c>
      <c r="K22" s="12">
        <v>1047.5</v>
      </c>
      <c r="L22" s="12">
        <v>2888</v>
      </c>
      <c r="M22" s="12">
        <v>4088</v>
      </c>
      <c r="N22" s="12">
        <v>4088</v>
      </c>
    </row>
    <row r="23" spans="1:14" ht="15.75" x14ac:dyDescent="0.25">
      <c r="A23" s="70" t="s">
        <v>19</v>
      </c>
      <c r="B23" s="73" t="s">
        <v>59</v>
      </c>
      <c r="C23" s="14" t="s">
        <v>11</v>
      </c>
      <c r="D23" s="16" t="s">
        <v>37</v>
      </c>
      <c r="E23" s="16"/>
      <c r="F23" s="16" t="s">
        <v>55</v>
      </c>
      <c r="G23" s="16" t="s">
        <v>86</v>
      </c>
      <c r="H23" s="50"/>
      <c r="I23" s="17">
        <f>SUM(J23:N23)</f>
        <v>115.8</v>
      </c>
      <c r="J23" s="17">
        <f>J24</f>
        <v>52</v>
      </c>
      <c r="K23" s="17">
        <f>K24</f>
        <v>3.8</v>
      </c>
      <c r="L23" s="17">
        <f>L24</f>
        <v>20</v>
      </c>
      <c r="M23" s="17">
        <f>M24</f>
        <v>20</v>
      </c>
      <c r="N23" s="17">
        <f>N24</f>
        <v>20</v>
      </c>
    </row>
    <row r="24" spans="1:14" ht="31.5" x14ac:dyDescent="0.25">
      <c r="A24" s="71"/>
      <c r="B24" s="74"/>
      <c r="C24" s="7" t="s">
        <v>12</v>
      </c>
      <c r="D24" s="8"/>
      <c r="E24" s="8"/>
      <c r="F24" s="8"/>
      <c r="G24" s="8"/>
      <c r="H24" s="7"/>
      <c r="I24" s="9">
        <f>SUM(J24:N24)</f>
        <v>115.8</v>
      </c>
      <c r="J24" s="9">
        <v>52</v>
      </c>
      <c r="K24" s="9">
        <v>3.8</v>
      </c>
      <c r="L24" s="9">
        <f>L26</f>
        <v>20</v>
      </c>
      <c r="M24" s="9">
        <f>M26</f>
        <v>20</v>
      </c>
      <c r="N24" s="9">
        <f>N26</f>
        <v>20</v>
      </c>
    </row>
    <row r="25" spans="1:14" ht="32.25" thickBot="1" x14ac:dyDescent="0.3">
      <c r="A25" s="72"/>
      <c r="B25" s="75"/>
      <c r="C25" s="10" t="s">
        <v>13</v>
      </c>
      <c r="D25" s="11"/>
      <c r="E25" s="11"/>
      <c r="F25" s="11"/>
      <c r="G25" s="11"/>
      <c r="H25" s="49"/>
      <c r="I25" s="12" t="s">
        <v>14</v>
      </c>
      <c r="J25" s="12" t="s">
        <v>14</v>
      </c>
      <c r="K25" s="12" t="s">
        <v>14</v>
      </c>
      <c r="L25" s="12" t="s">
        <v>14</v>
      </c>
      <c r="M25" s="12" t="s">
        <v>14</v>
      </c>
      <c r="N25" s="12" t="s">
        <v>14</v>
      </c>
    </row>
    <row r="26" spans="1:14" ht="79.5" thickBot="1" x14ac:dyDescent="0.3">
      <c r="A26" s="60" t="s">
        <v>16</v>
      </c>
      <c r="B26" s="13" t="s">
        <v>95</v>
      </c>
      <c r="C26" s="13" t="s">
        <v>57</v>
      </c>
      <c r="D26" s="19" t="s">
        <v>37</v>
      </c>
      <c r="E26" s="19" t="s">
        <v>35</v>
      </c>
      <c r="F26" s="19" t="s">
        <v>60</v>
      </c>
      <c r="G26" s="19" t="s">
        <v>85</v>
      </c>
      <c r="H26" s="19" t="s">
        <v>36</v>
      </c>
      <c r="I26" s="1">
        <f>SUM(J26:N26)</f>
        <v>115.8</v>
      </c>
      <c r="J26" s="1">
        <v>52</v>
      </c>
      <c r="K26" s="1">
        <v>3.8</v>
      </c>
      <c r="L26" s="1">
        <v>20</v>
      </c>
      <c r="M26" s="1">
        <v>20</v>
      </c>
      <c r="N26" s="1">
        <v>20</v>
      </c>
    </row>
    <row r="27" spans="1:14" ht="15.75" x14ac:dyDescent="0.25">
      <c r="A27" s="70" t="s">
        <v>20</v>
      </c>
      <c r="B27" s="73" t="s">
        <v>61</v>
      </c>
      <c r="C27" s="14" t="s">
        <v>21</v>
      </c>
      <c r="D27" s="16" t="s">
        <v>39</v>
      </c>
      <c r="E27" s="16"/>
      <c r="F27" s="16" t="s">
        <v>62</v>
      </c>
      <c r="G27" s="16" t="s">
        <v>88</v>
      </c>
      <c r="H27" s="16"/>
      <c r="I27" s="17">
        <f>I30</f>
        <v>23685.905999999999</v>
      </c>
      <c r="J27" s="17">
        <f>J30</f>
        <v>5163.29</v>
      </c>
      <c r="K27" s="17">
        <f>K30</f>
        <v>4814.5559999999996</v>
      </c>
      <c r="L27" s="17">
        <f t="shared" ref="L27:N27" si="1">L30</f>
        <v>4594.8999999999996</v>
      </c>
      <c r="M27" s="17">
        <f t="shared" si="1"/>
        <v>4555.16</v>
      </c>
      <c r="N27" s="17">
        <f t="shared" si="1"/>
        <v>4558</v>
      </c>
    </row>
    <row r="28" spans="1:14" ht="73.5" customHeight="1" x14ac:dyDescent="0.25">
      <c r="A28" s="71"/>
      <c r="B28" s="74"/>
      <c r="C28" s="46" t="s">
        <v>40</v>
      </c>
      <c r="D28" s="44"/>
      <c r="E28" s="44"/>
      <c r="F28" s="44"/>
      <c r="G28" s="31"/>
      <c r="H28" s="31"/>
      <c r="I28" s="9">
        <f>SUM(J28:N28)</f>
        <v>23685.905999999999</v>
      </c>
      <c r="J28" s="37">
        <f>J30</f>
        <v>5163.29</v>
      </c>
      <c r="K28" s="37">
        <f>K30</f>
        <v>4814.5559999999996</v>
      </c>
      <c r="L28" s="37">
        <f>L30</f>
        <v>4594.8999999999996</v>
      </c>
      <c r="M28" s="37">
        <f>M30</f>
        <v>4555.16</v>
      </c>
      <c r="N28" s="37">
        <f>N30</f>
        <v>4558</v>
      </c>
    </row>
    <row r="29" spans="1:14" ht="30" customHeight="1" thickBot="1" x14ac:dyDescent="0.3">
      <c r="A29" s="72"/>
      <c r="B29" s="75"/>
      <c r="C29" s="10" t="s">
        <v>22</v>
      </c>
      <c r="D29" s="27"/>
      <c r="E29" s="27"/>
      <c r="F29" s="27"/>
      <c r="G29" s="27"/>
      <c r="H29" s="10"/>
      <c r="I29" s="12"/>
      <c r="J29" s="12"/>
      <c r="K29" s="12"/>
      <c r="L29" s="12"/>
      <c r="M29" s="12"/>
      <c r="N29" s="12"/>
    </row>
    <row r="30" spans="1:14" ht="32.25" thickBot="1" x14ac:dyDescent="0.3">
      <c r="A30" s="59" t="s">
        <v>23</v>
      </c>
      <c r="B30" s="13" t="s">
        <v>104</v>
      </c>
      <c r="C30" s="13" t="s">
        <v>64</v>
      </c>
      <c r="D30" s="19">
        <v>963</v>
      </c>
      <c r="E30" s="19" t="s">
        <v>41</v>
      </c>
      <c r="F30" s="19" t="s">
        <v>63</v>
      </c>
      <c r="G30" s="19" t="s">
        <v>87</v>
      </c>
      <c r="H30" s="19" t="s">
        <v>42</v>
      </c>
      <c r="I30" s="1">
        <f>SUM(J30:N30)</f>
        <v>23685.905999999999</v>
      </c>
      <c r="J30" s="1">
        <v>5163.29</v>
      </c>
      <c r="K30" s="1">
        <v>4814.5559999999996</v>
      </c>
      <c r="L30" s="1">
        <v>4594.8999999999996</v>
      </c>
      <c r="M30" s="1">
        <v>4555.16</v>
      </c>
      <c r="N30" s="1">
        <v>4558</v>
      </c>
    </row>
    <row r="31" spans="1:14" ht="15.75" x14ac:dyDescent="0.25">
      <c r="A31" s="70" t="s">
        <v>24</v>
      </c>
      <c r="B31" s="73" t="s">
        <v>65</v>
      </c>
      <c r="C31" s="14" t="s">
        <v>21</v>
      </c>
      <c r="D31" s="16" t="s">
        <v>43</v>
      </c>
      <c r="E31" s="16"/>
      <c r="F31" s="16" t="s">
        <v>66</v>
      </c>
      <c r="G31" s="16" t="s">
        <v>92</v>
      </c>
      <c r="H31" s="16"/>
      <c r="I31" s="17">
        <f>SUM(J31:N31)</f>
        <v>252694.13699999999</v>
      </c>
      <c r="J31" s="17">
        <f>J32</f>
        <v>68405.047999999995</v>
      </c>
      <c r="K31" s="17">
        <f t="shared" ref="K31:N31" si="2">K32</f>
        <v>47766.188999999998</v>
      </c>
      <c r="L31" s="17">
        <f t="shared" si="2"/>
        <v>48998.22</v>
      </c>
      <c r="M31" s="17">
        <f t="shared" si="2"/>
        <v>43723.360000000001</v>
      </c>
      <c r="N31" s="17">
        <f t="shared" si="2"/>
        <v>43801.319999999992</v>
      </c>
    </row>
    <row r="32" spans="1:14" ht="30.75" customHeight="1" x14ac:dyDescent="0.25">
      <c r="A32" s="71"/>
      <c r="B32" s="74"/>
      <c r="C32" s="7" t="s">
        <v>74</v>
      </c>
      <c r="D32" s="29"/>
      <c r="E32" s="28"/>
      <c r="F32" s="28"/>
      <c r="G32" s="28"/>
      <c r="H32" s="28"/>
      <c r="I32" s="37">
        <f>SUM(J32:N32)</f>
        <v>252694.13699999999</v>
      </c>
      <c r="J32" s="37">
        <f>J34+J35+J36</f>
        <v>68405.047999999995</v>
      </c>
      <c r="K32" s="37">
        <f>K34+K35+K36</f>
        <v>47766.188999999998</v>
      </c>
      <c r="L32" s="37">
        <f>L34+L35+L36</f>
        <v>48998.22</v>
      </c>
      <c r="M32" s="37">
        <f>M34+M35+M36</f>
        <v>43723.360000000001</v>
      </c>
      <c r="N32" s="37">
        <f>N34+N35+N36</f>
        <v>43801.319999999992</v>
      </c>
    </row>
    <row r="33" spans="1:14" ht="16.5" thickBot="1" x14ac:dyDescent="0.3">
      <c r="A33" s="72"/>
      <c r="B33" s="75"/>
      <c r="C33" s="10" t="s">
        <v>22</v>
      </c>
      <c r="D33" s="27"/>
      <c r="E33" s="27"/>
      <c r="F33" s="27"/>
      <c r="G33" s="27"/>
      <c r="H33" s="27"/>
      <c r="I33" s="12"/>
      <c r="J33" s="12"/>
      <c r="K33" s="12"/>
      <c r="L33" s="12"/>
      <c r="M33" s="12"/>
      <c r="N33" s="12"/>
    </row>
    <row r="34" spans="1:14" ht="15.75" x14ac:dyDescent="0.25">
      <c r="A34" s="80" t="s">
        <v>25</v>
      </c>
      <c r="B34" s="14" t="s">
        <v>98</v>
      </c>
      <c r="C34" s="30" t="s">
        <v>26</v>
      </c>
      <c r="D34" s="16" t="s">
        <v>43</v>
      </c>
      <c r="E34" s="16" t="s">
        <v>45</v>
      </c>
      <c r="F34" s="16" t="s">
        <v>67</v>
      </c>
      <c r="G34" s="16" t="s">
        <v>90</v>
      </c>
      <c r="H34" s="16" t="s">
        <v>44</v>
      </c>
      <c r="I34" s="17">
        <v>58636.563999999998</v>
      </c>
      <c r="J34" s="17">
        <v>58636.563999999998</v>
      </c>
      <c r="K34" s="17">
        <v>37372.307999999997</v>
      </c>
      <c r="L34" s="17">
        <v>37858.36</v>
      </c>
      <c r="M34" s="17">
        <v>32632.2</v>
      </c>
      <c r="N34" s="17">
        <v>32744.46</v>
      </c>
    </row>
    <row r="35" spans="1:14" ht="15.75" x14ac:dyDescent="0.25">
      <c r="A35" s="81"/>
      <c r="B35" s="7" t="s">
        <v>97</v>
      </c>
      <c r="C35" s="8" t="s">
        <v>26</v>
      </c>
      <c r="D35" s="28" t="s">
        <v>43</v>
      </c>
      <c r="E35" s="28" t="s">
        <v>46</v>
      </c>
      <c r="F35" s="28" t="s">
        <v>69</v>
      </c>
      <c r="G35" s="28" t="s">
        <v>91</v>
      </c>
      <c r="H35" s="28" t="s">
        <v>42</v>
      </c>
      <c r="I35" s="37">
        <f>SUM(J35:N35)</f>
        <v>50245.445000000007</v>
      </c>
      <c r="J35" s="9">
        <v>9115.2839999999997</v>
      </c>
      <c r="K35" s="9">
        <v>9740.6810000000005</v>
      </c>
      <c r="L35" s="9">
        <f>10028.56+449+9.1</f>
        <v>10486.66</v>
      </c>
      <c r="M35" s="9">
        <v>10458.66</v>
      </c>
      <c r="N35" s="9">
        <v>10444.16</v>
      </c>
    </row>
    <row r="36" spans="1:14" ht="48" thickBot="1" x14ac:dyDescent="0.3">
      <c r="A36" s="82"/>
      <c r="B36" s="10" t="s">
        <v>96</v>
      </c>
      <c r="C36" s="27" t="s">
        <v>26</v>
      </c>
      <c r="D36" s="11">
        <v>992</v>
      </c>
      <c r="E36" s="11">
        <v>1401</v>
      </c>
      <c r="F36" s="11" t="s">
        <v>68</v>
      </c>
      <c r="G36" s="11" t="s">
        <v>89</v>
      </c>
      <c r="H36" s="52">
        <v>500</v>
      </c>
      <c r="I36" s="68">
        <f>SUM(J36:N36)</f>
        <v>3204.8</v>
      </c>
      <c r="J36" s="53">
        <v>653.20000000000005</v>
      </c>
      <c r="K36" s="53">
        <v>653.20000000000005</v>
      </c>
      <c r="L36" s="53">
        <v>653.20000000000005</v>
      </c>
      <c r="M36" s="53">
        <v>632.5</v>
      </c>
      <c r="N36" s="53">
        <v>612.70000000000005</v>
      </c>
    </row>
    <row r="37" spans="1:14" ht="15.75" x14ac:dyDescent="0.25">
      <c r="A37" s="70" t="s">
        <v>29</v>
      </c>
      <c r="B37" s="73" t="s">
        <v>70</v>
      </c>
      <c r="C37" s="14" t="s">
        <v>21</v>
      </c>
      <c r="D37" s="16" t="s">
        <v>37</v>
      </c>
      <c r="E37" s="16"/>
      <c r="F37" s="16" t="s">
        <v>71</v>
      </c>
      <c r="G37" s="16" t="s">
        <v>94</v>
      </c>
      <c r="H37" s="50"/>
      <c r="I37" s="66">
        <f>SUM(J37:N37)</f>
        <v>140383.55500000002</v>
      </c>
      <c r="J37" s="17">
        <f>J40</f>
        <v>24982.33</v>
      </c>
      <c r="K37" s="17">
        <f>K40</f>
        <v>29366.63</v>
      </c>
      <c r="L37" s="17">
        <f t="shared" ref="L37:N37" si="3">L40</f>
        <v>28799.865000000002</v>
      </c>
      <c r="M37" s="17">
        <f t="shared" si="3"/>
        <v>28614.865000000002</v>
      </c>
      <c r="N37" s="17">
        <f t="shared" si="3"/>
        <v>28619.865000000002</v>
      </c>
    </row>
    <row r="38" spans="1:14" ht="28.5" customHeight="1" x14ac:dyDescent="0.25">
      <c r="A38" s="71"/>
      <c r="B38" s="74"/>
      <c r="C38" s="7" t="s">
        <v>73</v>
      </c>
      <c r="D38" s="31"/>
      <c r="E38" s="31"/>
      <c r="F38" s="31"/>
      <c r="G38" s="31"/>
      <c r="H38" s="31"/>
      <c r="I38" s="37">
        <f>SUM(J38:N38)</f>
        <v>140383.55500000002</v>
      </c>
      <c r="J38" s="37">
        <f>J40</f>
        <v>24982.33</v>
      </c>
      <c r="K38" s="37">
        <f>K40</f>
        <v>29366.63</v>
      </c>
      <c r="L38" s="37">
        <f>L40</f>
        <v>28799.865000000002</v>
      </c>
      <c r="M38" s="37">
        <f>M40</f>
        <v>28614.865000000002</v>
      </c>
      <c r="N38" s="37">
        <f>N40</f>
        <v>28619.865000000002</v>
      </c>
    </row>
    <row r="39" spans="1:14" ht="16.5" thickBot="1" x14ac:dyDescent="0.3">
      <c r="A39" s="72"/>
      <c r="B39" s="75"/>
      <c r="C39" s="10" t="s">
        <v>22</v>
      </c>
      <c r="D39" s="27"/>
      <c r="E39" s="27"/>
      <c r="F39" s="27"/>
      <c r="G39" s="27"/>
      <c r="H39" s="10"/>
      <c r="I39" s="12"/>
      <c r="J39" s="12"/>
      <c r="K39" s="12"/>
      <c r="L39" s="12"/>
      <c r="M39" s="12"/>
      <c r="N39" s="12"/>
    </row>
    <row r="40" spans="1:14" ht="38.25" customHeight="1" thickBot="1" x14ac:dyDescent="0.3">
      <c r="A40" s="60" t="s">
        <v>28</v>
      </c>
      <c r="B40" s="13" t="s">
        <v>99</v>
      </c>
      <c r="C40" s="13" t="s">
        <v>30</v>
      </c>
      <c r="D40" s="19">
        <v>923</v>
      </c>
      <c r="E40" s="19" t="s">
        <v>35</v>
      </c>
      <c r="F40" s="19" t="s">
        <v>72</v>
      </c>
      <c r="G40" s="54" t="s">
        <v>93</v>
      </c>
      <c r="H40" s="55" t="s">
        <v>42</v>
      </c>
      <c r="I40" s="69">
        <f>SUM(J40:N40)</f>
        <v>140383.55500000002</v>
      </c>
      <c r="J40" s="57">
        <v>24982.33</v>
      </c>
      <c r="K40" s="57">
        <v>29366.63</v>
      </c>
      <c r="L40" s="57">
        <v>28799.865000000002</v>
      </c>
      <c r="M40" s="57">
        <v>28614.865000000002</v>
      </c>
      <c r="N40" s="57">
        <v>28619.865000000002</v>
      </c>
    </row>
  </sheetData>
  <mergeCells count="31">
    <mergeCell ref="J9:N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N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6"/>
    <mergeCell ref="A37:A39"/>
    <mergeCell ref="B37:B39"/>
    <mergeCell ref="A23:A25"/>
    <mergeCell ref="B23:B25"/>
    <mergeCell ref="A27:A29"/>
    <mergeCell ref="B27:B29"/>
    <mergeCell ref="A31:A33"/>
    <mergeCell ref="B31:B33"/>
  </mergeCells>
  <pageMargins left="0.19685039370078741" right="0.19685039370078741" top="0.74803149606299213" bottom="0.19685039370078741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№ 770 от 30.12.2015</vt:lpstr>
      <vt:lpstr>май 2016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2016-05-26T11:38:26Z</cp:lastPrinted>
  <dcterms:created xsi:type="dcterms:W3CDTF">2014-08-04T11:56:29Z</dcterms:created>
  <dcterms:modified xsi:type="dcterms:W3CDTF">2016-05-26T14:24:39Z</dcterms:modified>
</cp:coreProperties>
</file>