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Doc\ПОСТАНОВЛЕНИЯ\внесен изм в программу №17 НОВАЯ РЕДАКЦИЯ\"/>
    </mc:Choice>
  </mc:AlternateContent>
  <bookViews>
    <workbookView xWindow="14205" yWindow="45" windowWidth="14535" windowHeight="12270"/>
  </bookViews>
  <sheets>
    <sheet name="№ 111 и № 113" sheetId="8" r:id="rId1"/>
  </sheets>
  <calcPr calcId="152511"/>
</workbook>
</file>

<file path=xl/calcChain.xml><?xml version="1.0" encoding="utf-8"?>
<calcChain xmlns="http://schemas.openxmlformats.org/spreadsheetml/2006/main">
  <c r="O32" i="8" l="1"/>
  <c r="O31" i="8" s="1"/>
  <c r="N32" i="8"/>
  <c r="N31" i="8" s="1"/>
  <c r="M32" i="8"/>
  <c r="O13" i="8"/>
  <c r="I41" i="8"/>
  <c r="I36" i="8"/>
  <c r="I35" i="8"/>
  <c r="I30" i="8"/>
  <c r="I26" i="8"/>
  <c r="I22" i="8"/>
  <c r="I21" i="8"/>
  <c r="I17" i="8"/>
  <c r="I16" i="8"/>
  <c r="O39" i="8"/>
  <c r="O38" i="8"/>
  <c r="O28" i="8"/>
  <c r="O27" i="8"/>
  <c r="O24" i="8"/>
  <c r="O23" i="8" s="1"/>
  <c r="O19" i="8"/>
  <c r="O18" i="8" l="1"/>
  <c r="O12" i="8" s="1"/>
  <c r="N39" i="8"/>
  <c r="M39" i="8"/>
  <c r="L39" i="8"/>
  <c r="K39" i="8"/>
  <c r="J39" i="8"/>
  <c r="N38" i="8"/>
  <c r="M38" i="8"/>
  <c r="L38" i="8"/>
  <c r="K38" i="8"/>
  <c r="J38" i="8"/>
  <c r="M31" i="8"/>
  <c r="L32" i="8"/>
  <c r="L31" i="8" s="1"/>
  <c r="K32" i="8"/>
  <c r="K31" i="8" s="1"/>
  <c r="J32" i="8"/>
  <c r="J31" i="8"/>
  <c r="N28" i="8"/>
  <c r="M28" i="8"/>
  <c r="L28" i="8"/>
  <c r="K28" i="8"/>
  <c r="J28" i="8"/>
  <c r="N27" i="8"/>
  <c r="M27" i="8"/>
  <c r="L27" i="8"/>
  <c r="K27" i="8"/>
  <c r="J27" i="8"/>
  <c r="I27" i="8"/>
  <c r="N24" i="8"/>
  <c r="M24" i="8"/>
  <c r="L23" i="8"/>
  <c r="K23" i="8"/>
  <c r="J23" i="8"/>
  <c r="N19" i="8"/>
  <c r="M19" i="8"/>
  <c r="L19" i="8"/>
  <c r="L18" i="8" s="1"/>
  <c r="M18" i="8"/>
  <c r="K18" i="8"/>
  <c r="J18" i="8"/>
  <c r="L14" i="8"/>
  <c r="J13" i="8"/>
  <c r="J12" i="8" l="1"/>
  <c r="I24" i="8"/>
  <c r="I38" i="8"/>
  <c r="K12" i="8"/>
  <c r="L13" i="8"/>
  <c r="I14" i="8"/>
  <c r="I13" i="8" s="1"/>
  <c r="I39" i="8"/>
  <c r="I19" i="8"/>
  <c r="M23" i="8"/>
  <c r="I28" i="8"/>
  <c r="I32" i="8"/>
  <c r="I31" i="8"/>
  <c r="M12" i="8"/>
  <c r="N18" i="8"/>
  <c r="L12" i="8"/>
  <c r="I18" i="8"/>
  <c r="N23" i="8"/>
  <c r="I23" i="8" l="1"/>
  <c r="N12" i="8"/>
  <c r="I12" i="8" s="1"/>
</calcChain>
</file>

<file path=xl/sharedStrings.xml><?xml version="1.0" encoding="utf-8"?>
<sst xmlns="http://schemas.openxmlformats.org/spreadsheetml/2006/main" count="167" uniqueCount="107">
  <si>
    <t xml:space="preserve"> администрации МР «Княжпогостский» </t>
  </si>
  <si>
    <t>6. Ресурсное обеспечение реализации Программы</t>
  </si>
  <si>
    <t>Статус</t>
  </si>
  <si>
    <t>Наименование муниципальной программы, подпрограммы муниципальной программы, основного мероприятий</t>
  </si>
  <si>
    <t>Ответственный  исполнитель, соисполнители</t>
  </si>
  <si>
    <t>Код бюджетной классификации</t>
  </si>
  <si>
    <t>Расходы (тыс. руб.), годы</t>
  </si>
  <si>
    <t>ГРБС</t>
  </si>
  <si>
    <t>Рз,</t>
  </si>
  <si>
    <t>ПР</t>
  </si>
  <si>
    <t xml:space="preserve">Муниципальная программа </t>
  </si>
  <si>
    <t xml:space="preserve">Всего </t>
  </si>
  <si>
    <t xml:space="preserve">Ответственный исполнитель Управление делами администрации </t>
  </si>
  <si>
    <t xml:space="preserve">Соисполнитель иные органы администрации </t>
  </si>
  <si>
    <t>-</t>
  </si>
  <si>
    <t>Подпрограмма 1</t>
  </si>
  <si>
    <t xml:space="preserve">Основные мероприятия </t>
  </si>
  <si>
    <t>Ответственный исполнитель Управление делами администрации</t>
  </si>
  <si>
    <t xml:space="preserve">Подпрограмма 2 </t>
  </si>
  <si>
    <t xml:space="preserve">Подпрограмма 3 </t>
  </si>
  <si>
    <t>Подпрограмма 4</t>
  </si>
  <si>
    <t>Всего</t>
  </si>
  <si>
    <t>Соисполнитель</t>
  </si>
  <si>
    <t>Основные мероприятия</t>
  </si>
  <si>
    <t>Подпрограмма 5</t>
  </si>
  <si>
    <t>Основные мероприятия:</t>
  </si>
  <si>
    <t>Финансовое управление</t>
  </si>
  <si>
    <t xml:space="preserve">Управление делами администрации </t>
  </si>
  <si>
    <t xml:space="preserve">Основное мероприятие </t>
  </si>
  <si>
    <t>Подпрограмма 7</t>
  </si>
  <si>
    <t>Администрация МР «Княжпогостский»</t>
  </si>
  <si>
    <t>« Таблица 4.</t>
  </si>
  <si>
    <t>Развитие муниципального управления в муниципальном районе "Княжпогостский"</t>
  </si>
  <si>
    <t>Приложение  к постановлению</t>
  </si>
  <si>
    <t>2.2. Функционирование многофункционального центра</t>
  </si>
  <si>
    <t>0104</t>
  </si>
  <si>
    <t>200</t>
  </si>
  <si>
    <t>923</t>
  </si>
  <si>
    <t>600</t>
  </si>
  <si>
    <t>963</t>
  </si>
  <si>
    <t>Ответственный исполнительУправлению муниципальным имуществом, землями и природными ресурсами АМР «Княжпогостский»</t>
  </si>
  <si>
    <t>0113</t>
  </si>
  <si>
    <t>100;200;800</t>
  </si>
  <si>
    <t>992</t>
  </si>
  <si>
    <t>500</t>
  </si>
  <si>
    <t>1402</t>
  </si>
  <si>
    <t>0106</t>
  </si>
  <si>
    <t>КЦСР</t>
  </si>
  <si>
    <t>ВР</t>
  </si>
  <si>
    <t>в том числе по годам:</t>
  </si>
  <si>
    <t>07 1 0000</t>
  </si>
  <si>
    <t>07 2 0000</t>
  </si>
  <si>
    <t>07 1 0102</t>
  </si>
  <si>
    <t>07 1 0101</t>
  </si>
  <si>
    <t>07 2 0201</t>
  </si>
  <si>
    <t>07 3 0000</t>
  </si>
  <si>
    <t>07 2 0202</t>
  </si>
  <si>
    <t>Управление делами администрации</t>
  </si>
  <si>
    <t>Оптимизация деятельности органов местного самоуправления муниципального района «Княжпогостский»</t>
  </si>
  <si>
    <t>Развитие кадрового потенциала системы муниципального управления муниципальном районе «Княжпогостский»</t>
  </si>
  <si>
    <t>07 3 0301</t>
  </si>
  <si>
    <t xml:space="preserve">Управление муниципальным имуществом муниципального района «Княжпогостский» </t>
  </si>
  <si>
    <t>07 4 0000</t>
  </si>
  <si>
    <t>07 4 0405</t>
  </si>
  <si>
    <t>УМИЗиПР администрации МР "Княжпогостский"</t>
  </si>
  <si>
    <t>Управление муниципальными финансами</t>
  </si>
  <si>
    <t>07 5 0000</t>
  </si>
  <si>
    <t>07 5 0505</t>
  </si>
  <si>
    <t>07 5 7311</t>
  </si>
  <si>
    <t>07 5 0601</t>
  </si>
  <si>
    <t xml:space="preserve"> Обеспечение реализации муниципальной программы</t>
  </si>
  <si>
    <t>07 7 0000</t>
  </si>
  <si>
    <t>07 7 0701</t>
  </si>
  <si>
    <t>Ответственный исполнитель АМР "Княжпогостский"</t>
  </si>
  <si>
    <t xml:space="preserve">Ответственный исполнитель Финансовое управление администрации </t>
  </si>
  <si>
    <t>до 2015 года</t>
  </si>
  <si>
    <t>после 2015 года</t>
  </si>
  <si>
    <t>07 1 1А 00000</t>
  </si>
  <si>
    <t>07 1 1Б 00000</t>
  </si>
  <si>
    <t>07 1 00 00000</t>
  </si>
  <si>
    <t>07 0 0000</t>
  </si>
  <si>
    <t>07 0 00 00000</t>
  </si>
  <si>
    <t>07 2 2А 00000</t>
  </si>
  <si>
    <t>07 2 2 Б 00000</t>
  </si>
  <si>
    <t>07 2 00 00000</t>
  </si>
  <si>
    <t>07 3 3А 00000</t>
  </si>
  <si>
    <t>07 3 00 00000</t>
  </si>
  <si>
    <t>07 4 4Д 00000</t>
  </si>
  <si>
    <t>07 4 00 00000</t>
  </si>
  <si>
    <t>07 5 5А 73110</t>
  </si>
  <si>
    <t>07 5 5Д 00000</t>
  </si>
  <si>
    <t>07 5 5Е 00000</t>
  </si>
  <si>
    <t>07 5 00 00000</t>
  </si>
  <si>
    <t>07 7 7А 00000</t>
  </si>
  <si>
    <t>07 7 00 00000</t>
  </si>
  <si>
    <t xml:space="preserve">3.1. Организация обучения лиц, замещающих муниципальные должности в муниципальном районе «Княжпогостский»  и лиц включённых в кадровый резерв управленческих кадров муниципального района «Княжпогостский» </t>
  </si>
  <si>
    <t>5.7.  Выравнивание бюджетной обеспеченности муниципальных районов и поселений из регионального фонда финансовой поддержки</t>
  </si>
  <si>
    <t>5.6.  Руководство и управление в сфере финансов</t>
  </si>
  <si>
    <t>5.5.  Сбалансированность бюджетов поселений</t>
  </si>
  <si>
    <t>7.7.  Руководство и управление в сфере установленных функций органов местного самоуправления</t>
  </si>
  <si>
    <t xml:space="preserve">1.2. Организация размещения информационных материалов </t>
  </si>
  <si>
    <t xml:space="preserve">1.1. Введение новых рубрик, вкладок, баннеров </t>
  </si>
  <si>
    <t>1 .Развитие системы открытого муниципалитета в органах местного самоуправления муниципального района «Княжпогостский»</t>
  </si>
  <si>
    <t>2.1. Обеспечение организационных, разъяснительных правовых и иных мер</t>
  </si>
  <si>
    <t>4.5. Руководство и управление в сфере реализации подпрограммы</t>
  </si>
  <si>
    <t>07 5 5 Ж 00000</t>
  </si>
  <si>
    <t xml:space="preserve">от  13 января  2017  № 6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</si>
</sst>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4" fontId="1" fillId="0" borderId="6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 wrapText="1"/>
    </xf>
    <xf numFmtId="4" fontId="1" fillId="0" borderId="13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vertical="center" wrapText="1"/>
    </xf>
    <xf numFmtId="4" fontId="1" fillId="0" borderId="1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" fontId="1" fillId="0" borderId="11" xfId="0" applyNumberFormat="1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4" fontId="1" fillId="2" borderId="15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" fillId="0" borderId="0" xfId="0" applyFont="1" applyFill="1" applyAlignment="1">
      <alignment horizontal="center" vertical="center"/>
    </xf>
    <xf numFmtId="0" fontId="3" fillId="0" borderId="0" xfId="0" applyFont="1" applyFill="1"/>
    <xf numFmtId="4" fontId="1" fillId="2" borderId="12" xfId="0" applyNumberFormat="1" applyFont="1" applyFill="1" applyBorder="1" applyAlignment="1">
      <alignment horizontal="center" vertical="center" wrapText="1"/>
    </xf>
    <xf numFmtId="4" fontId="1" fillId="0" borderId="12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" fontId="1" fillId="2" borderId="14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49" fontId="1" fillId="2" borderId="12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horizontal="center" vertical="center" wrapText="1"/>
    </xf>
    <xf numFmtId="4" fontId="1" fillId="3" borderId="6" xfId="0" applyNumberFormat="1" applyFont="1" applyFill="1" applyBorder="1" applyAlignment="1">
      <alignment horizontal="center" vertical="center" wrapText="1"/>
    </xf>
    <xf numFmtId="4" fontId="1" fillId="3" borderId="1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zoomScale="75" zoomScaleNormal="75" workbookViewId="0">
      <selection activeCell="A3" sqref="A3:N3"/>
    </sheetView>
  </sheetViews>
  <sheetFormatPr defaultRowHeight="15" x14ac:dyDescent="0.25"/>
  <cols>
    <col min="1" max="1" width="30.28515625" style="24" customWidth="1"/>
    <col min="2" max="2" width="56.85546875" style="24" customWidth="1"/>
    <col min="3" max="3" width="41.7109375" style="24" customWidth="1"/>
    <col min="4" max="4" width="9.85546875" style="24" customWidth="1"/>
    <col min="5" max="5" width="9.140625" style="24"/>
    <col min="6" max="6" width="13.7109375" style="24" customWidth="1"/>
    <col min="7" max="7" width="18.7109375" style="24" customWidth="1"/>
    <col min="8" max="8" width="15.28515625" style="24" customWidth="1"/>
    <col min="9" max="9" width="13.7109375" style="24" customWidth="1"/>
    <col min="10" max="10" width="16.28515625" style="24" customWidth="1"/>
    <col min="11" max="11" width="13" style="24" customWidth="1"/>
    <col min="12" max="13" width="16.140625" style="24" customWidth="1"/>
    <col min="14" max="15" width="13.85546875" style="24" customWidth="1"/>
    <col min="16" max="16384" width="9.140625" style="24"/>
  </cols>
  <sheetData>
    <row r="1" spans="1:15" ht="15.75" x14ac:dyDescent="0.25">
      <c r="A1" s="83" t="s">
        <v>33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5" ht="15.75" x14ac:dyDescent="0.25">
      <c r="A2" s="83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5" ht="15.75" x14ac:dyDescent="0.25">
      <c r="A3" s="83" t="s">
        <v>106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4" spans="1:15" ht="15.75" x14ac:dyDescent="0.25">
      <c r="A4" s="44"/>
    </row>
    <row r="5" spans="1:15" ht="15.75" x14ac:dyDescent="0.25">
      <c r="A5" s="83" t="s">
        <v>31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44"/>
    </row>
    <row r="6" spans="1:15" ht="15.75" x14ac:dyDescent="0.25">
      <c r="A6" s="84" t="s">
        <v>1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45"/>
    </row>
    <row r="7" spans="1:15" ht="16.5" thickBot="1" x14ac:dyDescent="0.3">
      <c r="A7" s="25"/>
    </row>
    <row r="8" spans="1:15" ht="16.5" customHeight="1" thickBot="1" x14ac:dyDescent="0.3">
      <c r="A8" s="77" t="s">
        <v>2</v>
      </c>
      <c r="B8" s="77" t="s">
        <v>3</v>
      </c>
      <c r="C8" s="77" t="s">
        <v>4</v>
      </c>
      <c r="D8" s="80" t="s">
        <v>5</v>
      </c>
      <c r="E8" s="81"/>
      <c r="F8" s="81"/>
      <c r="G8" s="81"/>
      <c r="H8" s="82"/>
      <c r="I8" s="91" t="s">
        <v>6</v>
      </c>
      <c r="J8" s="91"/>
      <c r="K8" s="91"/>
      <c r="L8" s="91"/>
      <c r="M8" s="91"/>
      <c r="N8" s="91"/>
      <c r="O8" s="91"/>
    </row>
    <row r="9" spans="1:15" ht="16.5" customHeight="1" thickBot="1" x14ac:dyDescent="0.3">
      <c r="A9" s="78"/>
      <c r="B9" s="78"/>
      <c r="C9" s="78"/>
      <c r="D9" s="77" t="s">
        <v>7</v>
      </c>
      <c r="E9" s="2" t="s">
        <v>8</v>
      </c>
      <c r="F9" s="71" t="s">
        <v>47</v>
      </c>
      <c r="G9" s="72"/>
      <c r="H9" s="77" t="s">
        <v>48</v>
      </c>
      <c r="I9" s="91" t="s">
        <v>21</v>
      </c>
      <c r="J9" s="91" t="s">
        <v>49</v>
      </c>
      <c r="K9" s="91"/>
      <c r="L9" s="91"/>
      <c r="M9" s="91"/>
      <c r="N9" s="91"/>
      <c r="O9" s="91"/>
    </row>
    <row r="10" spans="1:15" ht="16.5" thickBot="1" x14ac:dyDescent="0.3">
      <c r="A10" s="79"/>
      <c r="B10" s="79"/>
      <c r="C10" s="79"/>
      <c r="D10" s="79"/>
      <c r="E10" s="3" t="s">
        <v>9</v>
      </c>
      <c r="F10" s="29" t="s">
        <v>75</v>
      </c>
      <c r="G10" s="29" t="s">
        <v>76</v>
      </c>
      <c r="H10" s="79"/>
      <c r="I10" s="91"/>
      <c r="J10" s="4">
        <v>2014</v>
      </c>
      <c r="K10" s="4">
        <v>2015</v>
      </c>
      <c r="L10" s="4">
        <v>2016</v>
      </c>
      <c r="M10" s="4">
        <v>2017</v>
      </c>
      <c r="N10" s="4">
        <v>2018</v>
      </c>
      <c r="O10" s="4">
        <v>2019</v>
      </c>
    </row>
    <row r="11" spans="1:15" s="26" customFormat="1" ht="15.75" customHeight="1" thickBot="1" x14ac:dyDescent="0.25">
      <c r="A11" s="5">
        <v>1</v>
      </c>
      <c r="B11" s="6">
        <v>2</v>
      </c>
      <c r="C11" s="6">
        <v>3</v>
      </c>
      <c r="D11" s="6">
        <v>4</v>
      </c>
      <c r="E11" s="6">
        <v>5</v>
      </c>
      <c r="F11" s="73">
        <v>6</v>
      </c>
      <c r="G11" s="74"/>
      <c r="H11" s="6">
        <v>7</v>
      </c>
      <c r="I11" s="6">
        <v>8</v>
      </c>
      <c r="J11" s="6">
        <v>9</v>
      </c>
      <c r="K11" s="6">
        <v>10</v>
      </c>
      <c r="L11" s="6">
        <v>11</v>
      </c>
      <c r="M11" s="6">
        <v>12</v>
      </c>
      <c r="N11" s="6">
        <v>13</v>
      </c>
      <c r="O11" s="6">
        <v>14</v>
      </c>
    </row>
    <row r="12" spans="1:15" ht="42" customHeight="1" thickBot="1" x14ac:dyDescent="0.3">
      <c r="A12" s="62" t="s">
        <v>10</v>
      </c>
      <c r="B12" s="63" t="s">
        <v>32</v>
      </c>
      <c r="C12" s="64" t="s">
        <v>11</v>
      </c>
      <c r="D12" s="65"/>
      <c r="E12" s="65"/>
      <c r="F12" s="66" t="s">
        <v>80</v>
      </c>
      <c r="G12" s="66" t="s">
        <v>81</v>
      </c>
      <c r="H12" s="65"/>
      <c r="I12" s="67">
        <f>SUM(J12:N12)</f>
        <v>426599.68099999998</v>
      </c>
      <c r="J12" s="68">
        <f t="shared" ref="J12:O12" si="0">J13+J18+J23+J27+J31+J38</f>
        <v>98620.267999999996</v>
      </c>
      <c r="K12" s="68">
        <f t="shared" si="0"/>
        <v>82998.675000000003</v>
      </c>
      <c r="L12" s="68">
        <f t="shared" si="0"/>
        <v>90907.59599999999</v>
      </c>
      <c r="M12" s="68">
        <f t="shared" si="0"/>
        <v>77846.370999999999</v>
      </c>
      <c r="N12" s="68">
        <f t="shared" si="0"/>
        <v>76226.771000000008</v>
      </c>
      <c r="O12" s="68">
        <f t="shared" si="0"/>
        <v>76113.921000000002</v>
      </c>
    </row>
    <row r="13" spans="1:15" ht="15.75" x14ac:dyDescent="0.25">
      <c r="A13" s="92" t="s">
        <v>15</v>
      </c>
      <c r="B13" s="88" t="s">
        <v>102</v>
      </c>
      <c r="C13" s="20" t="s">
        <v>11</v>
      </c>
      <c r="D13" s="21">
        <v>923</v>
      </c>
      <c r="E13" s="21"/>
      <c r="F13" s="38" t="s">
        <v>50</v>
      </c>
      <c r="G13" s="38" t="s">
        <v>79</v>
      </c>
      <c r="H13" s="21"/>
      <c r="I13" s="49">
        <f>I14</f>
        <v>40</v>
      </c>
      <c r="J13" s="50">
        <f>J14</f>
        <v>10</v>
      </c>
      <c r="K13" s="50">
        <v>0</v>
      </c>
      <c r="L13" s="50">
        <f>L14</f>
        <v>0</v>
      </c>
      <c r="M13" s="50">
        <v>10</v>
      </c>
      <c r="N13" s="50">
        <v>10</v>
      </c>
      <c r="O13" s="50">
        <f>O14</f>
        <v>10</v>
      </c>
    </row>
    <row r="14" spans="1:15" ht="31.5" x14ac:dyDescent="0.25">
      <c r="A14" s="93"/>
      <c r="B14" s="89"/>
      <c r="C14" s="51" t="s">
        <v>12</v>
      </c>
      <c r="D14" s="59"/>
      <c r="E14" s="59"/>
      <c r="F14" s="59"/>
      <c r="G14" s="59"/>
      <c r="H14" s="59"/>
      <c r="I14" s="27">
        <f>SUM(J14:O14)</f>
        <v>40</v>
      </c>
      <c r="J14" s="18">
        <v>10</v>
      </c>
      <c r="K14" s="18">
        <v>0</v>
      </c>
      <c r="L14" s="18">
        <f>L16+L17</f>
        <v>0</v>
      </c>
      <c r="M14" s="18">
        <v>10</v>
      </c>
      <c r="N14" s="18">
        <v>10</v>
      </c>
      <c r="O14" s="18">
        <v>10</v>
      </c>
    </row>
    <row r="15" spans="1:15" ht="32.25" thickBot="1" x14ac:dyDescent="0.3">
      <c r="A15" s="94"/>
      <c r="B15" s="90"/>
      <c r="C15" s="53" t="s">
        <v>13</v>
      </c>
      <c r="D15" s="60" t="s">
        <v>14</v>
      </c>
      <c r="E15" s="60" t="s">
        <v>14</v>
      </c>
      <c r="F15" s="60" t="s">
        <v>14</v>
      </c>
      <c r="G15" s="60"/>
      <c r="H15" s="60" t="s">
        <v>14</v>
      </c>
      <c r="I15" s="30" t="s">
        <v>14</v>
      </c>
      <c r="J15" s="19" t="s">
        <v>14</v>
      </c>
      <c r="K15" s="19" t="s">
        <v>14</v>
      </c>
      <c r="L15" s="19" t="s">
        <v>14</v>
      </c>
      <c r="M15" s="19" t="s">
        <v>14</v>
      </c>
      <c r="N15" s="19" t="s">
        <v>14</v>
      </c>
      <c r="O15" s="19" t="s">
        <v>14</v>
      </c>
    </row>
    <row r="16" spans="1:15" ht="31.5" x14ac:dyDescent="0.25">
      <c r="A16" s="69" t="s">
        <v>16</v>
      </c>
      <c r="B16" s="12" t="s">
        <v>101</v>
      </c>
      <c r="C16" s="12" t="s">
        <v>17</v>
      </c>
      <c r="D16" s="31">
        <v>923</v>
      </c>
      <c r="E16" s="14" t="s">
        <v>35</v>
      </c>
      <c r="F16" s="14" t="s">
        <v>53</v>
      </c>
      <c r="G16" s="14" t="s">
        <v>77</v>
      </c>
      <c r="H16" s="13">
        <v>200</v>
      </c>
      <c r="I16" s="15">
        <f>SUM(J16:O16)</f>
        <v>20</v>
      </c>
      <c r="J16" s="15">
        <v>5</v>
      </c>
      <c r="K16" s="15">
        <v>0</v>
      </c>
      <c r="L16" s="15">
        <v>0</v>
      </c>
      <c r="M16" s="15">
        <v>5</v>
      </c>
      <c r="N16" s="15">
        <v>5</v>
      </c>
      <c r="O16" s="15">
        <v>5</v>
      </c>
    </row>
    <row r="17" spans="1:15" ht="32.25" thickBot="1" x14ac:dyDescent="0.3">
      <c r="A17" s="70"/>
      <c r="B17" s="9" t="s">
        <v>100</v>
      </c>
      <c r="C17" s="9" t="s">
        <v>17</v>
      </c>
      <c r="D17" s="32">
        <v>923</v>
      </c>
      <c r="E17" s="16" t="s">
        <v>35</v>
      </c>
      <c r="F17" s="16" t="s">
        <v>52</v>
      </c>
      <c r="G17" s="16" t="s">
        <v>78</v>
      </c>
      <c r="H17" s="16" t="s">
        <v>36</v>
      </c>
      <c r="I17" s="10">
        <f>SUM(J17:O17)</f>
        <v>20</v>
      </c>
      <c r="J17" s="10">
        <v>5</v>
      </c>
      <c r="K17" s="10">
        <v>0</v>
      </c>
      <c r="L17" s="10">
        <v>0</v>
      </c>
      <c r="M17" s="10">
        <v>5</v>
      </c>
      <c r="N17" s="10">
        <v>5</v>
      </c>
      <c r="O17" s="10">
        <v>5</v>
      </c>
    </row>
    <row r="18" spans="1:15" ht="15.75" x14ac:dyDescent="0.25">
      <c r="A18" s="85" t="s">
        <v>18</v>
      </c>
      <c r="B18" s="88" t="s">
        <v>58</v>
      </c>
      <c r="C18" s="20" t="s">
        <v>11</v>
      </c>
      <c r="D18" s="39" t="s">
        <v>37</v>
      </c>
      <c r="E18" s="38"/>
      <c r="F18" s="38" t="s">
        <v>51</v>
      </c>
      <c r="G18" s="38" t="s">
        <v>84</v>
      </c>
      <c r="H18" s="38"/>
      <c r="I18" s="50">
        <f t="shared" ref="I18:O18" si="1">I19</f>
        <v>4090.1</v>
      </c>
      <c r="J18" s="50">
        <f t="shared" si="1"/>
        <v>7.6</v>
      </c>
      <c r="K18" s="50">
        <f t="shared" si="1"/>
        <v>1047.5</v>
      </c>
      <c r="L18" s="50">
        <f t="shared" si="1"/>
        <v>2955</v>
      </c>
      <c r="M18" s="50">
        <f t="shared" si="1"/>
        <v>60</v>
      </c>
      <c r="N18" s="50">
        <f t="shared" si="1"/>
        <v>10</v>
      </c>
      <c r="O18" s="50">
        <f t="shared" si="1"/>
        <v>10</v>
      </c>
    </row>
    <row r="19" spans="1:15" ht="31.5" x14ac:dyDescent="0.25">
      <c r="A19" s="86"/>
      <c r="B19" s="89"/>
      <c r="C19" s="51" t="s">
        <v>12</v>
      </c>
      <c r="D19" s="51"/>
      <c r="E19" s="59"/>
      <c r="F19" s="59"/>
      <c r="G19" s="59"/>
      <c r="H19" s="59"/>
      <c r="I19" s="18">
        <f>SUM(J19:O19)</f>
        <v>4090.1</v>
      </c>
      <c r="J19" s="18">
        <v>7.6</v>
      </c>
      <c r="K19" s="18">
        <v>1047.5</v>
      </c>
      <c r="L19" s="18">
        <f>L21+L22</f>
        <v>2955</v>
      </c>
      <c r="M19" s="18">
        <f>M21+M22</f>
        <v>60</v>
      </c>
      <c r="N19" s="18">
        <f>N21+N22</f>
        <v>10</v>
      </c>
      <c r="O19" s="18">
        <f>O21+O22</f>
        <v>10</v>
      </c>
    </row>
    <row r="20" spans="1:15" ht="32.25" thickBot="1" x14ac:dyDescent="0.3">
      <c r="A20" s="87"/>
      <c r="B20" s="90"/>
      <c r="C20" s="53" t="s">
        <v>13</v>
      </c>
      <c r="D20" s="61" t="s">
        <v>14</v>
      </c>
      <c r="E20" s="60" t="s">
        <v>14</v>
      </c>
      <c r="F20" s="60" t="s">
        <v>14</v>
      </c>
      <c r="G20" s="60"/>
      <c r="H20" s="60" t="s">
        <v>14</v>
      </c>
      <c r="I20" s="19" t="s">
        <v>14</v>
      </c>
      <c r="J20" s="19" t="s">
        <v>14</v>
      </c>
      <c r="K20" s="19" t="s">
        <v>14</v>
      </c>
      <c r="L20" s="19" t="s">
        <v>14</v>
      </c>
      <c r="M20" s="19" t="s">
        <v>14</v>
      </c>
      <c r="N20" s="19" t="s">
        <v>14</v>
      </c>
      <c r="O20" s="19" t="s">
        <v>14</v>
      </c>
    </row>
    <row r="21" spans="1:15" ht="31.5" x14ac:dyDescent="0.25">
      <c r="A21" s="75" t="s">
        <v>16</v>
      </c>
      <c r="B21" s="12" t="s">
        <v>103</v>
      </c>
      <c r="C21" s="12" t="s">
        <v>27</v>
      </c>
      <c r="D21" s="33" t="s">
        <v>37</v>
      </c>
      <c r="E21" s="14" t="s">
        <v>35</v>
      </c>
      <c r="F21" s="14" t="s">
        <v>54</v>
      </c>
      <c r="G21" s="14" t="s">
        <v>82</v>
      </c>
      <c r="H21" s="14" t="s">
        <v>36</v>
      </c>
      <c r="I21" s="15">
        <f>SUM(J21:O21)</f>
        <v>37.6</v>
      </c>
      <c r="J21" s="15">
        <v>7.6</v>
      </c>
      <c r="K21" s="15">
        <v>0</v>
      </c>
      <c r="L21" s="15">
        <v>0</v>
      </c>
      <c r="M21" s="15">
        <v>10</v>
      </c>
      <c r="N21" s="15">
        <v>10</v>
      </c>
      <c r="O21" s="15">
        <v>10</v>
      </c>
    </row>
    <row r="22" spans="1:15" ht="16.5" thickBot="1" x14ac:dyDescent="0.3">
      <c r="A22" s="76"/>
      <c r="B22" s="9" t="s">
        <v>34</v>
      </c>
      <c r="C22" s="9" t="s">
        <v>27</v>
      </c>
      <c r="D22" s="34" t="s">
        <v>37</v>
      </c>
      <c r="E22" s="16" t="s">
        <v>41</v>
      </c>
      <c r="F22" s="16" t="s">
        <v>56</v>
      </c>
      <c r="G22" s="16" t="s">
        <v>83</v>
      </c>
      <c r="H22" s="16" t="s">
        <v>38</v>
      </c>
      <c r="I22" s="10">
        <f>SUM(J22:O22)</f>
        <v>4052.5</v>
      </c>
      <c r="J22" s="10">
        <v>0</v>
      </c>
      <c r="K22" s="10">
        <v>1047.5</v>
      </c>
      <c r="L22" s="10">
        <v>2955</v>
      </c>
      <c r="M22" s="10">
        <v>50</v>
      </c>
      <c r="N22" s="10">
        <v>0</v>
      </c>
      <c r="O22" s="10">
        <v>0</v>
      </c>
    </row>
    <row r="23" spans="1:15" ht="15.75" x14ac:dyDescent="0.25">
      <c r="A23" s="85" t="s">
        <v>19</v>
      </c>
      <c r="B23" s="88" t="s">
        <v>59</v>
      </c>
      <c r="C23" s="20" t="s">
        <v>11</v>
      </c>
      <c r="D23" s="38" t="s">
        <v>37</v>
      </c>
      <c r="E23" s="38"/>
      <c r="F23" s="38" t="s">
        <v>55</v>
      </c>
      <c r="G23" s="38" t="s">
        <v>86</v>
      </c>
      <c r="H23" s="39"/>
      <c r="I23" s="50">
        <f>SUM(J23:O23)</f>
        <v>130.654</v>
      </c>
      <c r="J23" s="50">
        <f t="shared" ref="J23:O23" si="2">J24</f>
        <v>52</v>
      </c>
      <c r="K23" s="50">
        <f t="shared" si="2"/>
        <v>3.8</v>
      </c>
      <c r="L23" s="50">
        <f t="shared" si="2"/>
        <v>14.853999999999999</v>
      </c>
      <c r="M23" s="50">
        <f t="shared" si="2"/>
        <v>20</v>
      </c>
      <c r="N23" s="50">
        <f t="shared" si="2"/>
        <v>20</v>
      </c>
      <c r="O23" s="50">
        <f t="shared" si="2"/>
        <v>20</v>
      </c>
    </row>
    <row r="24" spans="1:15" ht="31.5" x14ac:dyDescent="0.25">
      <c r="A24" s="86"/>
      <c r="B24" s="89"/>
      <c r="C24" s="51" t="s">
        <v>12</v>
      </c>
      <c r="D24" s="59"/>
      <c r="E24" s="59"/>
      <c r="F24" s="59"/>
      <c r="G24" s="59"/>
      <c r="H24" s="51"/>
      <c r="I24" s="18">
        <f>SUM(J24:O24)</f>
        <v>130.654</v>
      </c>
      <c r="J24" s="18">
        <v>52</v>
      </c>
      <c r="K24" s="18">
        <v>3.8</v>
      </c>
      <c r="L24" s="18">
        <v>14.853999999999999</v>
      </c>
      <c r="M24" s="18">
        <f>M26</f>
        <v>20</v>
      </c>
      <c r="N24" s="18">
        <f>N26</f>
        <v>20</v>
      </c>
      <c r="O24" s="18">
        <f>O26</f>
        <v>20</v>
      </c>
    </row>
    <row r="25" spans="1:15" ht="32.25" thickBot="1" x14ac:dyDescent="0.3">
      <c r="A25" s="87"/>
      <c r="B25" s="90"/>
      <c r="C25" s="53" t="s">
        <v>13</v>
      </c>
      <c r="D25" s="60"/>
      <c r="E25" s="60"/>
      <c r="F25" s="60"/>
      <c r="G25" s="60"/>
      <c r="H25" s="61"/>
      <c r="I25" s="19" t="s">
        <v>14</v>
      </c>
      <c r="J25" s="19" t="s">
        <v>14</v>
      </c>
      <c r="K25" s="19" t="s">
        <v>14</v>
      </c>
      <c r="L25" s="19" t="s">
        <v>14</v>
      </c>
      <c r="M25" s="19" t="s">
        <v>14</v>
      </c>
      <c r="N25" s="19" t="s">
        <v>14</v>
      </c>
      <c r="O25" s="19" t="s">
        <v>14</v>
      </c>
    </row>
    <row r="26" spans="1:15" ht="79.5" thickBot="1" x14ac:dyDescent="0.3">
      <c r="A26" s="43" t="s">
        <v>16</v>
      </c>
      <c r="B26" s="11" t="s">
        <v>95</v>
      </c>
      <c r="C26" s="11" t="s">
        <v>57</v>
      </c>
      <c r="D26" s="17" t="s">
        <v>37</v>
      </c>
      <c r="E26" s="17" t="s">
        <v>35</v>
      </c>
      <c r="F26" s="17" t="s">
        <v>60</v>
      </c>
      <c r="G26" s="17" t="s">
        <v>85</v>
      </c>
      <c r="H26" s="17" t="s">
        <v>36</v>
      </c>
      <c r="I26" s="1">
        <f>SUM(J26:O26)</f>
        <v>130.654</v>
      </c>
      <c r="J26" s="1">
        <v>52</v>
      </c>
      <c r="K26" s="1">
        <v>3.8</v>
      </c>
      <c r="L26" s="1">
        <v>14.853999999999999</v>
      </c>
      <c r="M26" s="1">
        <v>20</v>
      </c>
      <c r="N26" s="1">
        <v>20</v>
      </c>
      <c r="O26" s="1">
        <v>20</v>
      </c>
    </row>
    <row r="27" spans="1:15" ht="15.75" x14ac:dyDescent="0.25">
      <c r="A27" s="85" t="s">
        <v>20</v>
      </c>
      <c r="B27" s="88" t="s">
        <v>61</v>
      </c>
      <c r="C27" s="20" t="s">
        <v>21</v>
      </c>
      <c r="D27" s="38" t="s">
        <v>39</v>
      </c>
      <c r="E27" s="38"/>
      <c r="F27" s="38" t="s">
        <v>62</v>
      </c>
      <c r="G27" s="38" t="s">
        <v>88</v>
      </c>
      <c r="H27" s="38"/>
      <c r="I27" s="50">
        <f>I30</f>
        <v>28703.085999999999</v>
      </c>
      <c r="J27" s="50">
        <f>J30</f>
        <v>5163.29</v>
      </c>
      <c r="K27" s="50">
        <f>K30</f>
        <v>4814.5559999999996</v>
      </c>
      <c r="L27" s="50">
        <f t="shared" ref="L27:N27" si="3">L30</f>
        <v>4769.24</v>
      </c>
      <c r="M27" s="50">
        <f t="shared" si="3"/>
        <v>4672</v>
      </c>
      <c r="N27" s="50">
        <f t="shared" si="3"/>
        <v>4672</v>
      </c>
      <c r="O27" s="50">
        <f t="shared" ref="O27" si="4">O30</f>
        <v>4612</v>
      </c>
    </row>
    <row r="28" spans="1:15" ht="73.5" customHeight="1" x14ac:dyDescent="0.25">
      <c r="A28" s="86"/>
      <c r="B28" s="89"/>
      <c r="C28" s="57" t="s">
        <v>40</v>
      </c>
      <c r="D28" s="58"/>
      <c r="E28" s="58"/>
      <c r="F28" s="58"/>
      <c r="G28" s="52"/>
      <c r="H28" s="52"/>
      <c r="I28" s="18">
        <f>SUM(J28:O28)</f>
        <v>28703.085999999999</v>
      </c>
      <c r="J28" s="27">
        <f t="shared" ref="J28:O28" si="5">J30</f>
        <v>5163.29</v>
      </c>
      <c r="K28" s="27">
        <f t="shared" si="5"/>
        <v>4814.5559999999996</v>
      </c>
      <c r="L28" s="27">
        <f t="shared" si="5"/>
        <v>4769.24</v>
      </c>
      <c r="M28" s="27">
        <f t="shared" si="5"/>
        <v>4672</v>
      </c>
      <c r="N28" s="27">
        <f t="shared" si="5"/>
        <v>4672</v>
      </c>
      <c r="O28" s="27">
        <f t="shared" si="5"/>
        <v>4612</v>
      </c>
    </row>
    <row r="29" spans="1:15" ht="30" customHeight="1" thickBot="1" x14ac:dyDescent="0.3">
      <c r="A29" s="87"/>
      <c r="B29" s="90"/>
      <c r="C29" s="53" t="s">
        <v>22</v>
      </c>
      <c r="D29" s="54"/>
      <c r="E29" s="54"/>
      <c r="F29" s="54"/>
      <c r="G29" s="54"/>
      <c r="H29" s="53"/>
      <c r="I29" s="19"/>
      <c r="J29" s="19"/>
      <c r="K29" s="19"/>
      <c r="L29" s="19"/>
      <c r="M29" s="19"/>
      <c r="N29" s="19"/>
      <c r="O29" s="19"/>
    </row>
    <row r="30" spans="1:15" ht="32.25" thickBot="1" x14ac:dyDescent="0.3">
      <c r="A30" s="41" t="s">
        <v>23</v>
      </c>
      <c r="B30" s="11" t="s">
        <v>104</v>
      </c>
      <c r="C30" s="11" t="s">
        <v>64</v>
      </c>
      <c r="D30" s="17">
        <v>963</v>
      </c>
      <c r="E30" s="17" t="s">
        <v>41</v>
      </c>
      <c r="F30" s="17" t="s">
        <v>63</v>
      </c>
      <c r="G30" s="17" t="s">
        <v>87</v>
      </c>
      <c r="H30" s="17" t="s">
        <v>42</v>
      </c>
      <c r="I30" s="1">
        <f>SUM(J30:O30)</f>
        <v>28703.085999999999</v>
      </c>
      <c r="J30" s="1">
        <v>5163.29</v>
      </c>
      <c r="K30" s="1">
        <v>4814.5559999999996</v>
      </c>
      <c r="L30" s="1">
        <v>4769.24</v>
      </c>
      <c r="M30" s="1">
        <v>4672</v>
      </c>
      <c r="N30" s="1">
        <v>4672</v>
      </c>
      <c r="O30" s="1">
        <v>4612</v>
      </c>
    </row>
    <row r="31" spans="1:15" ht="15.75" x14ac:dyDescent="0.25">
      <c r="A31" s="85" t="s">
        <v>24</v>
      </c>
      <c r="B31" s="88" t="s">
        <v>65</v>
      </c>
      <c r="C31" s="20" t="s">
        <v>21</v>
      </c>
      <c r="D31" s="38" t="s">
        <v>43</v>
      </c>
      <c r="E31" s="38"/>
      <c r="F31" s="38" t="s">
        <v>66</v>
      </c>
      <c r="G31" s="38" t="s">
        <v>92</v>
      </c>
      <c r="H31" s="38"/>
      <c r="I31" s="50">
        <f>SUM(J31:O31)</f>
        <v>300779.92499999999</v>
      </c>
      <c r="J31" s="50">
        <f>J32</f>
        <v>68405.047999999995</v>
      </c>
      <c r="K31" s="50">
        <f t="shared" ref="K31:O31" si="6">K32</f>
        <v>47766.188999999998</v>
      </c>
      <c r="L31" s="50">
        <f t="shared" si="6"/>
        <v>55121.7</v>
      </c>
      <c r="M31" s="50">
        <f t="shared" si="6"/>
        <v>43776.345999999998</v>
      </c>
      <c r="N31" s="50">
        <f t="shared" si="6"/>
        <v>42881.746000000006</v>
      </c>
      <c r="O31" s="50">
        <f t="shared" si="6"/>
        <v>42828.895999999993</v>
      </c>
    </row>
    <row r="32" spans="1:15" ht="30.75" customHeight="1" x14ac:dyDescent="0.25">
      <c r="A32" s="86"/>
      <c r="B32" s="89"/>
      <c r="C32" s="51" t="s">
        <v>74</v>
      </c>
      <c r="D32" s="55"/>
      <c r="E32" s="56"/>
      <c r="F32" s="56"/>
      <c r="G32" s="56"/>
      <c r="H32" s="56"/>
      <c r="I32" s="27">
        <f>SUM(J32:O32)</f>
        <v>300779.92499999999</v>
      </c>
      <c r="J32" s="27">
        <f>J34+J35+J36</f>
        <v>68405.047999999995</v>
      </c>
      <c r="K32" s="27">
        <f>K34+K35+K36</f>
        <v>47766.188999999998</v>
      </c>
      <c r="L32" s="27">
        <f>L34+L35+L36</f>
        <v>55121.7</v>
      </c>
      <c r="M32" s="27">
        <f>SUM(M34:M37)</f>
        <v>43776.345999999998</v>
      </c>
      <c r="N32" s="27">
        <f>SUM(N34:N37)</f>
        <v>42881.746000000006</v>
      </c>
      <c r="O32" s="27">
        <f>SUM(O34:O37)</f>
        <v>42828.895999999993</v>
      </c>
    </row>
    <row r="33" spans="1:15" ht="16.5" thickBot="1" x14ac:dyDescent="0.3">
      <c r="A33" s="87"/>
      <c r="B33" s="90"/>
      <c r="C33" s="53" t="s">
        <v>22</v>
      </c>
      <c r="D33" s="54"/>
      <c r="E33" s="54"/>
      <c r="F33" s="54"/>
      <c r="G33" s="54"/>
      <c r="H33" s="54"/>
      <c r="I33" s="19"/>
      <c r="J33" s="19"/>
      <c r="K33" s="19"/>
      <c r="L33" s="19"/>
      <c r="M33" s="19"/>
      <c r="N33" s="19"/>
      <c r="O33" s="19"/>
    </row>
    <row r="34" spans="1:15" ht="15.75" x14ac:dyDescent="0.25">
      <c r="A34" s="77" t="s">
        <v>25</v>
      </c>
      <c r="B34" s="12" t="s">
        <v>98</v>
      </c>
      <c r="C34" s="77" t="s">
        <v>26</v>
      </c>
      <c r="D34" s="14" t="s">
        <v>43</v>
      </c>
      <c r="E34" s="14" t="s">
        <v>45</v>
      </c>
      <c r="F34" s="14" t="s">
        <v>67</v>
      </c>
      <c r="G34" s="14" t="s">
        <v>90</v>
      </c>
      <c r="H34" s="14" t="s">
        <v>44</v>
      </c>
      <c r="I34" s="15">
        <v>58636.563999999998</v>
      </c>
      <c r="J34" s="15">
        <v>58636.563999999998</v>
      </c>
      <c r="K34" s="15">
        <v>37372.307999999997</v>
      </c>
      <c r="L34" s="15">
        <v>44314.086000000003</v>
      </c>
      <c r="M34" s="15">
        <v>22416.91</v>
      </c>
      <c r="N34" s="15">
        <v>22704.83</v>
      </c>
      <c r="O34" s="15">
        <v>22490</v>
      </c>
    </row>
    <row r="35" spans="1:15" ht="15.75" x14ac:dyDescent="0.25">
      <c r="A35" s="78"/>
      <c r="B35" s="7" t="s">
        <v>97</v>
      </c>
      <c r="C35" s="78"/>
      <c r="D35" s="22" t="s">
        <v>43</v>
      </c>
      <c r="E35" s="22" t="s">
        <v>46</v>
      </c>
      <c r="F35" s="22" t="s">
        <v>69</v>
      </c>
      <c r="G35" s="22" t="s">
        <v>91</v>
      </c>
      <c r="H35" s="22" t="s">
        <v>42</v>
      </c>
      <c r="I35" s="28">
        <f>SUM(J35:O35)</f>
        <v>60300.267</v>
      </c>
      <c r="J35" s="8">
        <v>9115.2839999999997</v>
      </c>
      <c r="K35" s="8">
        <v>9740.6810000000005</v>
      </c>
      <c r="L35" s="8">
        <v>10154.414000000001</v>
      </c>
      <c r="M35" s="8">
        <v>10411.646000000001</v>
      </c>
      <c r="N35" s="8">
        <v>10457.146000000001</v>
      </c>
      <c r="O35" s="8">
        <v>10421.096</v>
      </c>
    </row>
    <row r="36" spans="1:15" ht="48" thickBot="1" x14ac:dyDescent="0.3">
      <c r="A36" s="78"/>
      <c r="B36" s="9" t="s">
        <v>96</v>
      </c>
      <c r="C36" s="78"/>
      <c r="D36" s="23">
        <v>992</v>
      </c>
      <c r="E36" s="48">
        <v>1401</v>
      </c>
      <c r="F36" s="48" t="s">
        <v>68</v>
      </c>
      <c r="G36" s="48" t="s">
        <v>89</v>
      </c>
      <c r="H36" s="48">
        <v>500</v>
      </c>
      <c r="I36" s="28">
        <f>SUM(J36:O36)</f>
        <v>3800.6800000000003</v>
      </c>
      <c r="J36" s="8">
        <v>653.20000000000005</v>
      </c>
      <c r="K36" s="8">
        <v>653.20000000000005</v>
      </c>
      <c r="L36" s="8">
        <v>653.20000000000005</v>
      </c>
      <c r="M36" s="8">
        <v>632.5</v>
      </c>
      <c r="N36" s="8">
        <v>612.69000000000005</v>
      </c>
      <c r="O36" s="8">
        <v>595.89</v>
      </c>
    </row>
    <row r="37" spans="1:15" ht="16.5" thickBot="1" x14ac:dyDescent="0.3">
      <c r="A37" s="79"/>
      <c r="B37" s="42"/>
      <c r="C37" s="79"/>
      <c r="D37" s="2">
        <v>992</v>
      </c>
      <c r="E37" s="2">
        <v>1402</v>
      </c>
      <c r="F37" s="2"/>
      <c r="G37" s="2" t="s">
        <v>105</v>
      </c>
      <c r="H37" s="2">
        <v>500</v>
      </c>
      <c r="I37" s="46">
        <v>0</v>
      </c>
      <c r="J37" s="47">
        <v>0</v>
      </c>
      <c r="K37" s="47">
        <v>0</v>
      </c>
      <c r="L37" s="47">
        <v>0</v>
      </c>
      <c r="M37" s="47">
        <v>10315.290000000001</v>
      </c>
      <c r="N37" s="47">
        <v>9107.08</v>
      </c>
      <c r="O37" s="47">
        <v>9321.91</v>
      </c>
    </row>
    <row r="38" spans="1:15" ht="15.75" x14ac:dyDescent="0.25">
      <c r="A38" s="85" t="s">
        <v>29</v>
      </c>
      <c r="B38" s="88" t="s">
        <v>70</v>
      </c>
      <c r="C38" s="20" t="s">
        <v>21</v>
      </c>
      <c r="D38" s="38" t="s">
        <v>37</v>
      </c>
      <c r="E38" s="38"/>
      <c r="F38" s="38" t="s">
        <v>71</v>
      </c>
      <c r="G38" s="38" t="s">
        <v>94</v>
      </c>
      <c r="H38" s="39"/>
      <c r="I38" s="49">
        <f>SUM(J38:O38)</f>
        <v>168969.837</v>
      </c>
      <c r="J38" s="50">
        <f>J41</f>
        <v>24982.33</v>
      </c>
      <c r="K38" s="50">
        <f>K41</f>
        <v>29366.63</v>
      </c>
      <c r="L38" s="50">
        <f t="shared" ref="L38:N38" si="7">L41</f>
        <v>28046.802</v>
      </c>
      <c r="M38" s="50">
        <f t="shared" si="7"/>
        <v>29308.025000000001</v>
      </c>
      <c r="N38" s="50">
        <f t="shared" si="7"/>
        <v>28633.025000000001</v>
      </c>
      <c r="O38" s="50">
        <f t="shared" ref="O38" si="8">O41</f>
        <v>28633.025000000001</v>
      </c>
    </row>
    <row r="39" spans="1:15" ht="28.5" customHeight="1" x14ac:dyDescent="0.25">
      <c r="A39" s="86"/>
      <c r="B39" s="89"/>
      <c r="C39" s="51" t="s">
        <v>73</v>
      </c>
      <c r="D39" s="52"/>
      <c r="E39" s="52"/>
      <c r="F39" s="52"/>
      <c r="G39" s="52"/>
      <c r="H39" s="52"/>
      <c r="I39" s="27">
        <f>SUM(J39:O39)</f>
        <v>168969.837</v>
      </c>
      <c r="J39" s="27">
        <f t="shared" ref="J39:O39" si="9">J41</f>
        <v>24982.33</v>
      </c>
      <c r="K39" s="27">
        <f t="shared" si="9"/>
        <v>29366.63</v>
      </c>
      <c r="L39" s="27">
        <f t="shared" si="9"/>
        <v>28046.802</v>
      </c>
      <c r="M39" s="27">
        <f t="shared" si="9"/>
        <v>29308.025000000001</v>
      </c>
      <c r="N39" s="27">
        <f t="shared" si="9"/>
        <v>28633.025000000001</v>
      </c>
      <c r="O39" s="27">
        <f t="shared" si="9"/>
        <v>28633.025000000001</v>
      </c>
    </row>
    <row r="40" spans="1:15" ht="16.5" thickBot="1" x14ac:dyDescent="0.3">
      <c r="A40" s="87"/>
      <c r="B40" s="90"/>
      <c r="C40" s="53" t="s">
        <v>22</v>
      </c>
      <c r="D40" s="54"/>
      <c r="E40" s="54"/>
      <c r="F40" s="54"/>
      <c r="G40" s="54"/>
      <c r="H40" s="53"/>
      <c r="I40" s="19"/>
      <c r="J40" s="19"/>
      <c r="K40" s="19"/>
      <c r="L40" s="19"/>
      <c r="M40" s="19"/>
      <c r="N40" s="19"/>
      <c r="O40" s="19"/>
    </row>
    <row r="41" spans="1:15" ht="38.25" customHeight="1" thickBot="1" x14ac:dyDescent="0.3">
      <c r="A41" s="43" t="s">
        <v>28</v>
      </c>
      <c r="B41" s="11" t="s">
        <v>99</v>
      </c>
      <c r="C41" s="11" t="s">
        <v>30</v>
      </c>
      <c r="D41" s="17">
        <v>923</v>
      </c>
      <c r="E41" s="17" t="s">
        <v>35</v>
      </c>
      <c r="F41" s="17" t="s">
        <v>72</v>
      </c>
      <c r="G41" s="35" t="s">
        <v>93</v>
      </c>
      <c r="H41" s="36" t="s">
        <v>42</v>
      </c>
      <c r="I41" s="40">
        <f>SUM(J41:O41)</f>
        <v>168969.837</v>
      </c>
      <c r="J41" s="37">
        <v>24982.33</v>
      </c>
      <c r="K41" s="37">
        <v>29366.63</v>
      </c>
      <c r="L41" s="37">
        <v>28046.802</v>
      </c>
      <c r="M41" s="37">
        <v>29308.025000000001</v>
      </c>
      <c r="N41" s="37">
        <v>28633.025000000001</v>
      </c>
      <c r="O41" s="37">
        <v>28633.025000000001</v>
      </c>
    </row>
  </sheetData>
  <mergeCells count="32">
    <mergeCell ref="I9:I10"/>
    <mergeCell ref="F11:G11"/>
    <mergeCell ref="A1:N1"/>
    <mergeCell ref="A2:N2"/>
    <mergeCell ref="A3:N3"/>
    <mergeCell ref="A5:L5"/>
    <mergeCell ref="A6:L6"/>
    <mergeCell ref="A8:A10"/>
    <mergeCell ref="B8:B10"/>
    <mergeCell ref="C8:C10"/>
    <mergeCell ref="D8:H8"/>
    <mergeCell ref="B18:B20"/>
    <mergeCell ref="A21:A22"/>
    <mergeCell ref="D9:D10"/>
    <mergeCell ref="F9:G9"/>
    <mergeCell ref="H9:H10"/>
    <mergeCell ref="A38:A40"/>
    <mergeCell ref="B38:B40"/>
    <mergeCell ref="I8:O8"/>
    <mergeCell ref="J9:O9"/>
    <mergeCell ref="A34:A37"/>
    <mergeCell ref="C34:C37"/>
    <mergeCell ref="A23:A25"/>
    <mergeCell ref="B23:B25"/>
    <mergeCell ref="A27:A29"/>
    <mergeCell ref="B27:B29"/>
    <mergeCell ref="A31:A33"/>
    <mergeCell ref="B31:B33"/>
    <mergeCell ref="A13:A15"/>
    <mergeCell ref="B13:B15"/>
    <mergeCell ref="A16:A17"/>
    <mergeCell ref="A18:A20"/>
  </mergeCells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 111 и № 113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Alieva</cp:lastModifiedBy>
  <cp:lastPrinted>2017-01-24T14:06:23Z</cp:lastPrinted>
  <dcterms:created xsi:type="dcterms:W3CDTF">2014-08-04T11:56:29Z</dcterms:created>
  <dcterms:modified xsi:type="dcterms:W3CDTF">2017-02-06T10:01:50Z</dcterms:modified>
</cp:coreProperties>
</file>