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изм.4 (2)" sheetId="1" r:id="rId1"/>
    <sheet name="прил.1изм(нов редакция)" sheetId="2" r:id="rId2"/>
  </sheets>
  <definedNames>
    <definedName name="_xlnm.Print_Area" localSheetId="1">'прил.1изм(нов редакция)'!$A$2:$Q$109</definedName>
  </definedNames>
  <calcPr fullCalcOnLoad="1"/>
</workbook>
</file>

<file path=xl/sharedStrings.xml><?xml version="1.0" encoding="utf-8"?>
<sst xmlns="http://schemas.openxmlformats.org/spreadsheetml/2006/main" count="193" uniqueCount="141">
  <si>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</si>
  <si>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</si>
  <si>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</si>
  <si>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</si>
  <si>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</si>
  <si>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</si>
  <si>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</si>
  <si>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</si>
  <si>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</si>
  <si>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</si>
  <si>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выкуп жилых помещений у собственников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</si>
  <si>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</si>
  <si>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</si>
  <si>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</si>
  <si>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</si>
  <si>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</si>
  <si>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</si>
  <si>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</si>
  <si>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</si>
  <si>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</si>
  <si>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</si>
  <si>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</si>
  <si>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</si>
  <si>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</si>
  <si>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</si>
  <si>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</si>
  <si>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</si>
  <si>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</si>
  <si>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</si>
  <si>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</si>
  <si>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</si>
  <si>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</si>
  <si>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</si>
  <si>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</si>
  <si>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</si>
  <si>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</si>
  <si>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</si>
  <si>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Калинина, дом 19</t>
  </si>
  <si>
    <t>г. Емва, ул. Дорожная, дом 12</t>
  </si>
  <si>
    <t>г. Емва, ул. Вымская, дом 18</t>
  </si>
  <si>
    <t>г. Емва, ул. Московская, дом 5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</si>
  <si>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</si>
  <si>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</si>
  <si>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</si>
  <si>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</si>
  <si>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</si>
  <si>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</si>
  <si>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</si>
  <si>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</si>
  <si>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</si>
  <si>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</si>
  <si>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</si>
  <si>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</si>
  <si>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</si>
  <si>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</si>
  <si>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</si>
  <si>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</si>
  <si>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</si>
  <si>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</si>
  <si>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</si>
  <si>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</si>
  <si>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</si>
  <si>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</si>
  <si>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</si>
  <si>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</si>
  <si>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</si>
  <si>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</si>
  <si>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</si>
  <si>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</si>
  <si>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</si>
  <si>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</si>
  <si>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</si>
  <si>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</si>
  <si>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</si>
  <si>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</si>
  <si>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г.Емва, ул.Дзержтнского,дом 122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</si>
  <si>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</si>
  <si>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</si>
  <si>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</si>
  <si>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</si>
  <si>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</si>
  <si>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</si>
  <si>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</si>
  <si>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</si>
  <si>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</si>
  <si>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</si>
  <si>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</si>
  <si>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</si>
  <si>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</si>
  <si>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</si>
  <si>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</si>
  <si>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</si>
  <si>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</si>
  <si>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Октябрьская, дом 28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</si>
  <si>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</si>
  <si>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</si>
  <si>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</si>
  <si>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</si>
  <si>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</si>
  <si>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</si>
  <si>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</si>
  <si>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."</t>
  </si>
  <si>
    <t>пст. Чиньяворык, ул.Железнодорожная, дом 20</t>
  </si>
  <si>
    <t>Общий итог по Программе</t>
  </si>
  <si>
    <t>п.Чернореченский, ул. Никульцева, дом 1</t>
  </si>
  <si>
    <t>в том числе:</t>
  </si>
  <si>
    <t>пст. Чиньяворык, ул.Шевченко, дом 8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</si>
  <si>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</si>
  <si>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</si>
  <si>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</si>
  <si>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</si>
  <si>
    <t>г. Емва, ул. Песчаная, дом 23</t>
  </si>
  <si>
    <t>г. Емва, ул. Песчаная, дом 32</t>
  </si>
  <si>
    <t>г. Емва, ул. Песчаная, дом 36</t>
  </si>
  <si>
    <t>г. Емва, ул. Калинина, дом 33</t>
  </si>
  <si>
    <t>г. Емва, ул. Песчаная, дом 6</t>
  </si>
  <si>
    <t>г. Емва, ул. Одесская, дом 10</t>
  </si>
  <si>
    <t>п. Чиньяворык, ул. Свердлова, дом 2</t>
  </si>
  <si>
    <t>п. Тракт, ул.Железнодорожная, дом 13</t>
  </si>
  <si>
    <t>пст. Чиньяворык, ул.Северная, дом 8</t>
  </si>
  <si>
    <t>пст. Тракт, ул.Лесная, дом 2</t>
  </si>
  <si>
    <t>Итого с финансовой поддержкой Фонда:</t>
  </si>
  <si>
    <t>Итого без финансовой поддержки Фонда:</t>
  </si>
  <si>
    <t>Итого по I этапу 2013 -2014 гг. с  финансовой поддержкой Фонда</t>
  </si>
  <si>
    <t>Итого по 1 этапу 2013-2014 гг. без финансовой поддержки Фонда:</t>
  </si>
  <si>
    <t>Итого по II этапу 2014 -2015гг. с финансовой поддержкой Фонда</t>
  </si>
  <si>
    <t>Итого по II этапу 2014-2015 гг. без финансовой поддержки Фонда:</t>
  </si>
  <si>
    <t>Итого по III этапу 2015 - 2016гг. с финансовой поддержкой Фонда</t>
  </si>
  <si>
    <t>Итого по III этапу 2015-2016 гг. без финансовой поддержки Фонда:</t>
  </si>
  <si>
    <t>Итого по IV этапу 2016 - 2017гг. с финансовой поддержкой Фонда</t>
  </si>
  <si>
    <t>Итого по V этапу 1 сентября 2017г. с финансовой поддержкой фонда</t>
  </si>
  <si>
    <t>Итого по V этапу 1 сентября 2017г. без финансовой поддержки фонда</t>
  </si>
  <si>
    <t>Итого по IV этапу 2016-2017 гг. без финансовой поддержки Фонда:</t>
  </si>
  <si>
    <t>г. Емва, ул. 30 лет Победы, д. 21</t>
  </si>
  <si>
    <t>п. Чернореченский, ул. Никульцева, д. 1</t>
  </si>
  <si>
    <t>п. Чернореченский, ул. Центральная, д. 31а</t>
  </si>
  <si>
    <t>Договор о развитии застроенной территории</t>
  </si>
  <si>
    <t>Другие</t>
  </si>
  <si>
    <t>приобретение жилых помещений у лиц, не являющихся застройщиками</t>
  </si>
  <si>
    <t>III этап 2015-2016г.,IV этап 2016-2017г., V этап 2017г. (до 1 сентября 2017г.)"</t>
  </si>
  <si>
    <t>IV этап 2016-2017гг.,V этап 2017г. (до 1 сентября 2017г.)"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</si>
</sst>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4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89" fontId="11" fillId="32" borderId="10" xfId="0" applyNumberFormat="1" applyFont="1" applyFill="1" applyBorder="1" applyAlignment="1">
      <alignment horizontal="center" vertical="center" wrapText="1"/>
    </xf>
    <xf numFmtId="189" fontId="11" fillId="32" borderId="12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89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wrapText="1"/>
    </xf>
    <xf numFmtId="0" fontId="53" fillId="0" borderId="13" xfId="0" applyNumberFormat="1" applyFont="1" applyFill="1" applyBorder="1" applyAlignment="1" applyProtection="1">
      <alignment horizontal="left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/>
    </xf>
    <xf numFmtId="4" fontId="9" fillId="33" borderId="11" xfId="0" applyNumberFormat="1" applyFont="1" applyFill="1" applyBorder="1" applyAlignment="1">
      <alignment wrapText="1"/>
    </xf>
    <xf numFmtId="4" fontId="9" fillId="33" borderId="16" xfId="0" applyNumberFormat="1" applyFont="1" applyFill="1" applyBorder="1" applyAlignment="1">
      <alignment wrapText="1"/>
    </xf>
    <xf numFmtId="4" fontId="9" fillId="0" borderId="17" xfId="0" applyNumberFormat="1" applyFont="1" applyBorder="1" applyAlignment="1">
      <alignment horizontal="left" wrapText="1"/>
    </xf>
    <xf numFmtId="4" fontId="9" fillId="0" borderId="18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left" wrapText="1"/>
    </xf>
    <xf numFmtId="4" fontId="9" fillId="0" borderId="11" xfId="0" applyNumberFormat="1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6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3"/>
  <sheetViews>
    <sheetView zoomScalePageLayoutView="0" workbookViewId="0" topLeftCell="A7">
      <selection activeCell="A8" sqref="A8:T8"/>
    </sheetView>
  </sheetViews>
  <sheetFormatPr defaultColWidth="9.140625" defaultRowHeight="12.75"/>
  <cols>
    <col min="1" max="1" width="4.7109375" style="0" customWidth="1"/>
    <col min="2" max="2" width="29.8515625" style="0" customWidth="1"/>
    <col min="8" max="8" width="12.8515625" style="0" customWidth="1"/>
    <col min="14" max="14" width="9.421875" style="0" customWidth="1"/>
    <col min="20" max="20" width="8.00390625" style="0" customWidth="1"/>
  </cols>
  <sheetData>
    <row r="3" spans="1:20" ht="16.5" customHeight="1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6.5" customHeight="1">
      <c r="A4" s="58" t="s">
        <v>107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16.5" customHeight="1">
      <c r="A5" s="58" t="s">
        <v>99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6.5" customHeight="1">
      <c r="A6" s="58" t="s">
        <v>108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9.5" customHeight="1">
      <c r="A7" s="58" t="s">
        <v>100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1" ht="17.25" customHeight="1">
      <c r="A8" s="58" t="s">
        <v>140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"/>
    </row>
    <row r="9" spans="1:21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"/>
    </row>
    <row r="10" spans="1:21" ht="15" customHeight="1">
      <c r="A10" s="57" t="s">
        <v>109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"/>
    </row>
    <row r="11" spans="1:21" ht="16.5" customHeight="1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52" t="s">
        <v>1</v>
      </c>
      <c r="B13" s="53" t="s">
        <v>85</v>
      </c>
      <c r="C13" s="51" t="s">
        <v>15</v>
      </c>
      <c r="D13" s="51"/>
      <c r="E13" s="51"/>
      <c r="F13" s="51"/>
      <c r="G13" s="51"/>
      <c r="H13" s="51"/>
      <c r="I13" s="51" t="s">
        <v>16</v>
      </c>
      <c r="J13" s="51"/>
      <c r="K13" s="51"/>
      <c r="L13" s="51"/>
      <c r="M13" s="51"/>
      <c r="N13" s="51"/>
      <c r="O13" s="51" t="s">
        <v>17</v>
      </c>
      <c r="P13" s="51"/>
      <c r="Q13" s="51"/>
      <c r="R13" s="51"/>
      <c r="S13" s="51"/>
      <c r="T13" s="51"/>
      <c r="U13" s="1"/>
    </row>
    <row r="14" spans="1:21" ht="18.75">
      <c r="A14" s="52"/>
      <c r="B14" s="54"/>
      <c r="C14" s="8" t="s">
        <v>18</v>
      </c>
      <c r="D14" s="8" t="s">
        <v>19</v>
      </c>
      <c r="E14" s="8" t="s">
        <v>20</v>
      </c>
      <c r="F14" s="8" t="s">
        <v>80</v>
      </c>
      <c r="G14" s="8" t="s">
        <v>81</v>
      </c>
      <c r="H14" s="8" t="s">
        <v>3</v>
      </c>
      <c r="I14" s="8" t="s">
        <v>18</v>
      </c>
      <c r="J14" s="8" t="s">
        <v>19</v>
      </c>
      <c r="K14" s="8" t="s">
        <v>21</v>
      </c>
      <c r="L14" s="8" t="s">
        <v>80</v>
      </c>
      <c r="M14" s="8" t="s">
        <v>81</v>
      </c>
      <c r="N14" s="8" t="s">
        <v>3</v>
      </c>
      <c r="O14" s="8" t="s">
        <v>18</v>
      </c>
      <c r="P14" s="8" t="s">
        <v>19</v>
      </c>
      <c r="Q14" s="8" t="s">
        <v>20</v>
      </c>
      <c r="R14" s="8" t="s">
        <v>80</v>
      </c>
      <c r="S14" s="8" t="s">
        <v>81</v>
      </c>
      <c r="T14" s="8" t="s">
        <v>3</v>
      </c>
      <c r="U14" s="1"/>
    </row>
    <row r="15" spans="1:21" ht="18.75">
      <c r="A15" s="52"/>
      <c r="B15" s="55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3">
        <v>1</v>
      </c>
      <c r="B16" s="13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4"/>
      <c r="B17" s="15" t="s">
        <v>88</v>
      </c>
      <c r="C17" s="11">
        <f aca="true" t="shared" si="0" ref="C17:T17">C18+C19+C20+C21+C22</f>
        <v>0</v>
      </c>
      <c r="D17" s="11">
        <v>3707.5</v>
      </c>
      <c r="E17" s="11">
        <f t="shared" si="0"/>
        <v>1803.2</v>
      </c>
      <c r="F17" s="11">
        <f t="shared" si="0"/>
        <v>1364.9</v>
      </c>
      <c r="G17" s="11">
        <f t="shared" si="0"/>
        <v>520</v>
      </c>
      <c r="H17" s="11">
        <f t="shared" si="0"/>
        <v>7395.6</v>
      </c>
      <c r="I17" s="12">
        <f t="shared" si="0"/>
        <v>0</v>
      </c>
      <c r="J17" s="12">
        <f t="shared" si="0"/>
        <v>112</v>
      </c>
      <c r="K17" s="12">
        <f t="shared" si="0"/>
        <v>48</v>
      </c>
      <c r="L17" s="12">
        <f t="shared" si="0"/>
        <v>35</v>
      </c>
      <c r="M17" s="12">
        <f t="shared" si="0"/>
        <v>13</v>
      </c>
      <c r="N17" s="12">
        <f>N18+N19+N20+N21+N22</f>
        <v>208</v>
      </c>
      <c r="O17" s="12">
        <f t="shared" si="0"/>
        <v>0</v>
      </c>
      <c r="P17" s="12">
        <f t="shared" si="0"/>
        <v>253</v>
      </c>
      <c r="Q17" s="12">
        <v>109</v>
      </c>
      <c r="R17" s="12">
        <f t="shared" si="0"/>
        <v>67</v>
      </c>
      <c r="S17" s="12">
        <f t="shared" si="0"/>
        <v>33</v>
      </c>
      <c r="T17" s="12">
        <f t="shared" si="0"/>
        <v>462</v>
      </c>
      <c r="U17" s="1"/>
    </row>
    <row r="18" spans="1:21" ht="18.75">
      <c r="A18" s="13">
        <v>1</v>
      </c>
      <c r="B18" s="16" t="s">
        <v>77</v>
      </c>
      <c r="C18" s="10">
        <v>0</v>
      </c>
      <c r="D18" s="10">
        <v>3707.5</v>
      </c>
      <c r="E18" s="10">
        <v>0</v>
      </c>
      <c r="F18" s="10">
        <v>0</v>
      </c>
      <c r="G18" s="10">
        <v>0</v>
      </c>
      <c r="H18" s="11">
        <f>D18</f>
        <v>3707.5</v>
      </c>
      <c r="I18" s="17">
        <v>0</v>
      </c>
      <c r="J18" s="17">
        <v>112</v>
      </c>
      <c r="K18" s="17">
        <v>0</v>
      </c>
      <c r="L18" s="17">
        <v>0</v>
      </c>
      <c r="M18" s="17">
        <v>0</v>
      </c>
      <c r="N18" s="12">
        <v>112</v>
      </c>
      <c r="O18" s="9">
        <v>0</v>
      </c>
      <c r="P18" s="9">
        <v>253</v>
      </c>
      <c r="Q18" s="9">
        <v>0</v>
      </c>
      <c r="R18" s="9">
        <v>0</v>
      </c>
      <c r="S18" s="9">
        <v>0</v>
      </c>
      <c r="T18" s="9">
        <f>O18+P18+Q18+R18+S18</f>
        <v>253</v>
      </c>
      <c r="U18" s="1"/>
    </row>
    <row r="19" spans="1:21" ht="19.5" customHeight="1">
      <c r="A19" s="13">
        <v>2</v>
      </c>
      <c r="B19" s="16" t="s">
        <v>78</v>
      </c>
      <c r="C19" s="10">
        <v>0</v>
      </c>
      <c r="D19" s="10">
        <v>0</v>
      </c>
      <c r="E19" s="10">
        <v>1803.2</v>
      </c>
      <c r="F19" s="10">
        <v>0</v>
      </c>
      <c r="G19" s="10">
        <v>0</v>
      </c>
      <c r="H19" s="11">
        <f>E19</f>
        <v>1803.2</v>
      </c>
      <c r="I19" s="17">
        <v>0</v>
      </c>
      <c r="J19" s="17">
        <v>0</v>
      </c>
      <c r="K19" s="17">
        <v>48</v>
      </c>
      <c r="L19" s="17">
        <v>0</v>
      </c>
      <c r="M19" s="17">
        <v>0</v>
      </c>
      <c r="N19" s="12">
        <v>48</v>
      </c>
      <c r="O19" s="9">
        <v>0</v>
      </c>
      <c r="P19" s="9">
        <v>0</v>
      </c>
      <c r="Q19" s="9">
        <v>109</v>
      </c>
      <c r="R19" s="9">
        <v>0</v>
      </c>
      <c r="S19" s="9">
        <v>0</v>
      </c>
      <c r="T19" s="9">
        <f>O19+P19+Q19+R19+S19</f>
        <v>109</v>
      </c>
      <c r="U19" s="1"/>
    </row>
    <row r="20" spans="1:21" ht="19.5" customHeight="1">
      <c r="A20" s="13">
        <v>3</v>
      </c>
      <c r="B20" s="16" t="s">
        <v>79</v>
      </c>
      <c r="C20" s="10">
        <v>0</v>
      </c>
      <c r="D20" s="10">
        <v>0</v>
      </c>
      <c r="E20" s="10">
        <v>0</v>
      </c>
      <c r="F20" s="10">
        <v>1364.9</v>
      </c>
      <c r="G20" s="10">
        <v>0</v>
      </c>
      <c r="H20" s="11">
        <f>F20</f>
        <v>1364.9</v>
      </c>
      <c r="I20" s="17">
        <v>0</v>
      </c>
      <c r="J20" s="17">
        <v>0</v>
      </c>
      <c r="K20" s="17">
        <v>0</v>
      </c>
      <c r="L20" s="17">
        <v>35</v>
      </c>
      <c r="M20" s="17">
        <v>0</v>
      </c>
      <c r="N20" s="12">
        <v>35</v>
      </c>
      <c r="O20" s="9">
        <v>0</v>
      </c>
      <c r="P20" s="9">
        <v>0</v>
      </c>
      <c r="Q20" s="9">
        <v>0</v>
      </c>
      <c r="R20" s="9">
        <v>67</v>
      </c>
      <c r="S20" s="9">
        <v>0</v>
      </c>
      <c r="T20" s="9">
        <f>O20+P20+Q20+R20+S20</f>
        <v>67</v>
      </c>
      <c r="U20" s="1"/>
    </row>
    <row r="21" spans="1:21" ht="22.5" customHeight="1">
      <c r="A21" s="13">
        <v>4</v>
      </c>
      <c r="B21" s="16" t="s">
        <v>82</v>
      </c>
      <c r="C21" s="10">
        <v>0</v>
      </c>
      <c r="D21" s="10">
        <v>0</v>
      </c>
      <c r="E21" s="10">
        <v>0</v>
      </c>
      <c r="F21" s="10">
        <v>0</v>
      </c>
      <c r="G21" s="10">
        <v>520</v>
      </c>
      <c r="H21" s="11">
        <f>G21</f>
        <v>520</v>
      </c>
      <c r="I21" s="17">
        <v>0</v>
      </c>
      <c r="J21" s="17">
        <v>0</v>
      </c>
      <c r="K21" s="17">
        <v>0</v>
      </c>
      <c r="L21" s="17">
        <v>0</v>
      </c>
      <c r="M21" s="17">
        <v>13</v>
      </c>
      <c r="N21" s="12">
        <f>M21</f>
        <v>13</v>
      </c>
      <c r="O21" s="9">
        <v>0</v>
      </c>
      <c r="P21" s="9">
        <v>0</v>
      </c>
      <c r="Q21" s="9">
        <v>0</v>
      </c>
      <c r="R21" s="9">
        <v>0</v>
      </c>
      <c r="S21" s="9">
        <v>33</v>
      </c>
      <c r="T21" s="9">
        <f>O21+P21+Q21+R21+S21</f>
        <v>33</v>
      </c>
      <c r="U21" s="1"/>
    </row>
    <row r="22" spans="1:21" ht="21" customHeight="1">
      <c r="A22" s="13">
        <v>5</v>
      </c>
      <c r="B22" s="16" t="s">
        <v>83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2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>O22+P22+Q22+R22+S22</f>
        <v>0</v>
      </c>
      <c r="U22" s="1"/>
    </row>
    <row r="23" ht="12.75">
      <c r="T23" s="33" t="s">
        <v>101</v>
      </c>
    </row>
  </sheetData>
  <sheetProtection/>
  <mergeCells count="14">
    <mergeCell ref="A5:T5"/>
    <mergeCell ref="A7:T7"/>
    <mergeCell ref="A6:T6"/>
    <mergeCell ref="A8:T8"/>
    <mergeCell ref="A11:T11"/>
    <mergeCell ref="A3:T3"/>
    <mergeCell ref="A4:T4"/>
    <mergeCell ref="O13:T13"/>
    <mergeCell ref="A13:A15"/>
    <mergeCell ref="B13:B15"/>
    <mergeCell ref="C13:H13"/>
    <mergeCell ref="I13:N13"/>
    <mergeCell ref="A9:T9"/>
    <mergeCell ref="A10:T10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1"/>
  <sheetViews>
    <sheetView tabSelected="1" view="pageBreakPreview" zoomScale="80" zoomScaleNormal="80" zoomScaleSheetLayoutView="80" zoomScalePageLayoutView="0" workbookViewId="0" topLeftCell="A79">
      <selection activeCell="J99" sqref="J99:J100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2.00390625" style="0" customWidth="1"/>
    <col min="4" max="4" width="18.421875" style="0" customWidth="1"/>
    <col min="5" max="5" width="11.7109375" style="0" customWidth="1"/>
    <col min="6" max="6" width="17.421875" style="0" customWidth="1"/>
    <col min="7" max="7" width="12.28125" style="0" customWidth="1"/>
    <col min="8" max="8" width="15.7109375" style="0" customWidth="1"/>
    <col min="9" max="9" width="12.28125" style="0" customWidth="1"/>
    <col min="10" max="10" width="14.8515625" style="0" customWidth="1"/>
    <col min="11" max="12" width="12.28125" style="0" customWidth="1"/>
    <col min="13" max="13" width="9.140625" style="0" hidden="1" customWidth="1"/>
    <col min="15" max="15" width="13.421875" style="0" customWidth="1"/>
  </cols>
  <sheetData>
    <row r="2" spans="1:12" ht="18.75" customHeight="1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.75" customHeight="1">
      <c r="A3" s="85" t="s">
        <v>110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1" customHeight="1">
      <c r="A4" s="85" t="s">
        <v>94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0.25" customHeight="1">
      <c r="A5" s="85" t="s">
        <v>95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9.5" customHeight="1">
      <c r="A6" s="85" t="s">
        <v>96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21" customHeight="1">
      <c r="A7" s="85" t="s">
        <v>139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6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ht="12.75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5"/>
    </row>
    <row r="11" spans="1:17" ht="36" customHeight="1">
      <c r="A11" s="76" t="s">
        <v>1</v>
      </c>
      <c r="B11" s="76" t="s">
        <v>2</v>
      </c>
      <c r="C11" s="79" t="s">
        <v>3</v>
      </c>
      <c r="D11" s="80"/>
      <c r="E11" s="81" t="s">
        <v>13</v>
      </c>
      <c r="F11" s="81"/>
      <c r="G11" s="81" t="s">
        <v>14</v>
      </c>
      <c r="H11" s="81"/>
      <c r="I11" s="81" t="s">
        <v>138</v>
      </c>
      <c r="J11" s="81"/>
      <c r="K11" s="82" t="s">
        <v>10</v>
      </c>
      <c r="L11" s="83"/>
      <c r="M11" s="84"/>
      <c r="N11" s="59" t="s">
        <v>136</v>
      </c>
      <c r="O11" s="59"/>
      <c r="P11" s="59" t="s">
        <v>137</v>
      </c>
      <c r="Q11" s="59"/>
    </row>
    <row r="12" spans="1:17" ht="12.75" customHeight="1">
      <c r="A12" s="77"/>
      <c r="B12" s="77"/>
      <c r="C12" s="71" t="s">
        <v>89</v>
      </c>
      <c r="D12" s="60" t="s">
        <v>90</v>
      </c>
      <c r="E12" s="60" t="s">
        <v>97</v>
      </c>
      <c r="F12" s="60" t="s">
        <v>98</v>
      </c>
      <c r="G12" s="60" t="s">
        <v>11</v>
      </c>
      <c r="H12" s="60" t="s">
        <v>12</v>
      </c>
      <c r="I12" s="60" t="s">
        <v>11</v>
      </c>
      <c r="J12" s="60" t="s">
        <v>12</v>
      </c>
      <c r="K12" s="60" t="s">
        <v>11</v>
      </c>
      <c r="L12" s="60" t="s">
        <v>12</v>
      </c>
      <c r="M12" s="84"/>
      <c r="N12" s="60" t="s">
        <v>11</v>
      </c>
      <c r="O12" s="60" t="s">
        <v>12</v>
      </c>
      <c r="P12" s="60" t="s">
        <v>11</v>
      </c>
      <c r="Q12" s="60" t="s">
        <v>12</v>
      </c>
    </row>
    <row r="13" spans="1:17" ht="63" customHeight="1">
      <c r="A13" s="78"/>
      <c r="B13" s="78"/>
      <c r="C13" s="72"/>
      <c r="D13" s="60" t="s">
        <v>4</v>
      </c>
      <c r="E13" s="60"/>
      <c r="F13" s="60"/>
      <c r="G13" s="60"/>
      <c r="H13" s="60"/>
      <c r="I13" s="60"/>
      <c r="J13" s="60"/>
      <c r="K13" s="60"/>
      <c r="L13" s="60"/>
      <c r="M13" s="84"/>
      <c r="N13" s="60"/>
      <c r="O13" s="60"/>
      <c r="P13" s="60"/>
      <c r="Q13" s="60"/>
    </row>
    <row r="14" spans="1:17" ht="12.75">
      <c r="A14" s="19"/>
      <c r="B14" s="19"/>
      <c r="C14" s="19" t="s">
        <v>6</v>
      </c>
      <c r="D14" s="19" t="s">
        <v>6</v>
      </c>
      <c r="E14" s="19" t="s">
        <v>6</v>
      </c>
      <c r="F14" s="19" t="s">
        <v>8</v>
      </c>
      <c r="G14" s="19" t="s">
        <v>6</v>
      </c>
      <c r="H14" s="19" t="s">
        <v>8</v>
      </c>
      <c r="I14" s="19" t="s">
        <v>6</v>
      </c>
      <c r="J14" s="19" t="s">
        <v>8</v>
      </c>
      <c r="K14" s="19" t="s">
        <v>6</v>
      </c>
      <c r="L14" s="19" t="s">
        <v>8</v>
      </c>
      <c r="M14" s="4"/>
      <c r="N14" s="19" t="s">
        <v>6</v>
      </c>
      <c r="O14" s="19" t="s">
        <v>8</v>
      </c>
      <c r="P14" s="19" t="s">
        <v>6</v>
      </c>
      <c r="Q14" s="19" t="s">
        <v>8</v>
      </c>
    </row>
    <row r="15" spans="1:17" ht="12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8</v>
      </c>
      <c r="H15" s="18">
        <v>9</v>
      </c>
      <c r="I15" s="18">
        <v>11</v>
      </c>
      <c r="J15" s="18">
        <v>12</v>
      </c>
      <c r="K15" s="18">
        <v>14</v>
      </c>
      <c r="L15" s="18">
        <v>15</v>
      </c>
      <c r="M15" s="3"/>
      <c r="N15" s="18">
        <v>14</v>
      </c>
      <c r="O15" s="18">
        <v>15</v>
      </c>
      <c r="P15" s="18">
        <v>14</v>
      </c>
      <c r="Q15" s="18">
        <v>15</v>
      </c>
    </row>
    <row r="16" spans="1:17" ht="27.75" customHeight="1">
      <c r="A16" s="65" t="s">
        <v>103</v>
      </c>
      <c r="B16" s="65"/>
      <c r="C16" s="26">
        <f>C17+C18</f>
        <v>7587.999999999999</v>
      </c>
      <c r="D16" s="26">
        <f aca="true" t="shared" si="0" ref="D16:L16">D17+D18</f>
        <v>272497834.09</v>
      </c>
      <c r="E16" s="26">
        <f t="shared" si="0"/>
        <v>5510.7</v>
      </c>
      <c r="F16" s="26">
        <f t="shared" si="0"/>
        <v>200677874.46</v>
      </c>
      <c r="G16" s="26">
        <f t="shared" si="0"/>
        <v>0</v>
      </c>
      <c r="H16" s="26">
        <f t="shared" si="0"/>
        <v>0</v>
      </c>
      <c r="I16" s="26">
        <f t="shared" si="0"/>
        <v>2077.2999999999997</v>
      </c>
      <c r="J16" s="26">
        <f t="shared" si="0"/>
        <v>71819959.63</v>
      </c>
      <c r="K16" s="26">
        <f t="shared" si="0"/>
        <v>0</v>
      </c>
      <c r="L16" s="26">
        <f t="shared" si="0"/>
        <v>0</v>
      </c>
      <c r="M16" s="6"/>
      <c r="N16" s="26">
        <f>N17+N18</f>
        <v>0</v>
      </c>
      <c r="O16" s="26">
        <f>O17+O18</f>
        <v>0</v>
      </c>
      <c r="P16" s="26">
        <f>P17+P18</f>
        <v>0</v>
      </c>
      <c r="Q16" s="26">
        <f>Q17+Q18</f>
        <v>0</v>
      </c>
    </row>
    <row r="17" spans="1:17" ht="27.75" customHeight="1">
      <c r="A17" s="66" t="s">
        <v>121</v>
      </c>
      <c r="B17" s="67"/>
      <c r="C17" s="26">
        <f>C20+C62+C79+C95</f>
        <v>7395.599999999999</v>
      </c>
      <c r="D17" s="26">
        <f>D20+D62+D79+D95</f>
        <v>272497834.09</v>
      </c>
      <c r="E17" s="26">
        <f>E20+E62+E79+E95</f>
        <v>5510.7</v>
      </c>
      <c r="F17" s="26">
        <f aca="true" t="shared" si="1" ref="F17:L17">F20+F62+F79+F95</f>
        <v>200677874.46</v>
      </c>
      <c r="G17" s="26">
        <f>G95</f>
        <v>0</v>
      </c>
      <c r="H17" s="26">
        <f t="shared" si="1"/>
        <v>0</v>
      </c>
      <c r="I17" s="26">
        <f t="shared" si="1"/>
        <v>1884.8999999999999</v>
      </c>
      <c r="J17" s="26">
        <f t="shared" si="1"/>
        <v>71819959.63</v>
      </c>
      <c r="K17" s="26">
        <f t="shared" si="1"/>
        <v>0</v>
      </c>
      <c r="L17" s="26">
        <f t="shared" si="1"/>
        <v>0</v>
      </c>
      <c r="M17" s="6"/>
      <c r="N17" s="26">
        <f>N20+N62+N79+N95</f>
        <v>0</v>
      </c>
      <c r="O17" s="26">
        <f>O20+O62+O79+O95</f>
        <v>0</v>
      </c>
      <c r="P17" s="26">
        <f>P20+P62+P79+P95</f>
        <v>0</v>
      </c>
      <c r="Q17" s="26">
        <f>Q20+Q62+Q79+Q95</f>
        <v>0</v>
      </c>
    </row>
    <row r="18" spans="1:17" ht="27.75" customHeight="1">
      <c r="A18" s="66" t="s">
        <v>122</v>
      </c>
      <c r="B18" s="67"/>
      <c r="C18" s="26">
        <f>C102</f>
        <v>192.39999999999998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f>C18</f>
        <v>192.39999999999998</v>
      </c>
      <c r="J18" s="26">
        <v>0</v>
      </c>
      <c r="K18" s="26">
        <v>0</v>
      </c>
      <c r="L18" s="26">
        <v>0</v>
      </c>
      <c r="M18" s="6"/>
      <c r="N18" s="26">
        <v>0</v>
      </c>
      <c r="O18" s="26">
        <v>0</v>
      </c>
      <c r="P18" s="26">
        <v>0</v>
      </c>
      <c r="Q18" s="26">
        <v>0</v>
      </c>
    </row>
    <row r="19" spans="1:17" ht="15" customHeight="1">
      <c r="A19" s="65" t="s">
        <v>105</v>
      </c>
      <c r="B19" s="65"/>
      <c r="C19" s="20"/>
      <c r="D19" s="25"/>
      <c r="E19" s="20"/>
      <c r="F19" s="25"/>
      <c r="G19" s="20"/>
      <c r="H19" s="20"/>
      <c r="I19" s="20"/>
      <c r="J19" s="20"/>
      <c r="K19" s="20"/>
      <c r="L19" s="20"/>
      <c r="M19" s="6"/>
      <c r="N19" s="20"/>
      <c r="O19" s="20"/>
      <c r="P19" s="20"/>
      <c r="Q19" s="20"/>
    </row>
    <row r="20" spans="1:17" ht="29.25" customHeight="1">
      <c r="A20" s="68" t="s">
        <v>123</v>
      </c>
      <c r="B20" s="69"/>
      <c r="C20" s="26">
        <v>3707.5</v>
      </c>
      <c r="D20" s="26">
        <f>SUM(D21:D60)</f>
        <v>127272288.65999995</v>
      </c>
      <c r="E20" s="26">
        <f>C20</f>
        <v>3707.5</v>
      </c>
      <c r="F20" s="26">
        <f>F21+F22+F23+F24+F25+F26+F27+F28+F29+F30+F31+F32+F33+F34+F35+F36+F37+F38+F39+F40+F41+F42+F43+F44+F45+F46+F47+F48+F49+F50+F51+F52+F53+F54+F55+F56+F57+F58</f>
        <v>127272288.66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"/>
      <c r="N20" s="20">
        <v>0</v>
      </c>
      <c r="O20" s="20">
        <v>0</v>
      </c>
      <c r="P20" s="20">
        <v>0</v>
      </c>
      <c r="Q20" s="20">
        <v>0</v>
      </c>
    </row>
    <row r="21" spans="1:17" ht="15">
      <c r="A21" s="39">
        <v>1</v>
      </c>
      <c r="B21" s="40" t="s">
        <v>91</v>
      </c>
      <c r="C21" s="21">
        <v>242.1</v>
      </c>
      <c r="D21" s="36">
        <v>8350491.26</v>
      </c>
      <c r="E21" s="44">
        <f aca="true" t="shared" si="2" ref="E21:E60">C21</f>
        <v>242.1</v>
      </c>
      <c r="F21" s="36">
        <v>8350491.26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"/>
      <c r="N21" s="23">
        <v>0</v>
      </c>
      <c r="O21" s="23">
        <v>0</v>
      </c>
      <c r="P21" s="23">
        <v>0</v>
      </c>
      <c r="Q21" s="23">
        <v>0</v>
      </c>
    </row>
    <row r="22" spans="1:17" ht="15">
      <c r="A22" s="39">
        <v>2</v>
      </c>
      <c r="B22" s="40" t="s">
        <v>111</v>
      </c>
      <c r="C22" s="21">
        <v>121.8</v>
      </c>
      <c r="D22" s="36">
        <v>4201114.56</v>
      </c>
      <c r="E22" s="44">
        <f t="shared" si="2"/>
        <v>121.8</v>
      </c>
      <c r="F22" s="36">
        <v>4201114.56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3"/>
      <c r="N22" s="23">
        <v>0</v>
      </c>
      <c r="O22" s="23">
        <v>0</v>
      </c>
      <c r="P22" s="23">
        <v>0</v>
      </c>
      <c r="Q22" s="23">
        <v>0</v>
      </c>
    </row>
    <row r="23" spans="1:17" ht="15">
      <c r="A23" s="39">
        <v>3</v>
      </c>
      <c r="B23" s="40" t="s">
        <v>112</v>
      </c>
      <c r="C23" s="21">
        <v>78.8</v>
      </c>
      <c r="D23" s="36">
        <v>2717962.45</v>
      </c>
      <c r="E23" s="44">
        <f t="shared" si="2"/>
        <v>78.8</v>
      </c>
      <c r="F23" s="36">
        <v>2717962.45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3"/>
      <c r="N23" s="23">
        <v>0</v>
      </c>
      <c r="O23" s="23">
        <v>0</v>
      </c>
      <c r="P23" s="23">
        <v>0</v>
      </c>
      <c r="Q23" s="23">
        <v>0</v>
      </c>
    </row>
    <row r="24" spans="1:17" ht="15">
      <c r="A24" s="39">
        <v>4</v>
      </c>
      <c r="B24" s="40" t="s">
        <v>113</v>
      </c>
      <c r="C24" s="21">
        <v>76.4</v>
      </c>
      <c r="D24" s="36">
        <v>2635181.87</v>
      </c>
      <c r="E24" s="44">
        <f t="shared" si="2"/>
        <v>76.4</v>
      </c>
      <c r="F24" s="36">
        <v>2635181.87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"/>
      <c r="N24" s="23">
        <v>0</v>
      </c>
      <c r="O24" s="23">
        <v>0</v>
      </c>
      <c r="P24" s="23">
        <v>0</v>
      </c>
      <c r="Q24" s="23">
        <v>0</v>
      </c>
    </row>
    <row r="25" spans="1:17" ht="15">
      <c r="A25" s="39">
        <v>5</v>
      </c>
      <c r="B25" s="40" t="s">
        <v>25</v>
      </c>
      <c r="C25" s="21">
        <v>74.8</v>
      </c>
      <c r="D25" s="36">
        <v>2579994.81</v>
      </c>
      <c r="E25" s="44">
        <f t="shared" si="2"/>
        <v>74.8</v>
      </c>
      <c r="F25" s="36">
        <v>2579994.81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"/>
      <c r="N25" s="23">
        <v>0</v>
      </c>
      <c r="O25" s="23">
        <v>0</v>
      </c>
      <c r="P25" s="23">
        <v>0</v>
      </c>
      <c r="Q25" s="23">
        <v>0</v>
      </c>
    </row>
    <row r="26" spans="1:17" ht="15">
      <c r="A26" s="39">
        <v>6</v>
      </c>
      <c r="B26" s="40" t="s">
        <v>53</v>
      </c>
      <c r="C26" s="21">
        <v>55.4</v>
      </c>
      <c r="D26" s="36">
        <v>1910851.77</v>
      </c>
      <c r="E26" s="44">
        <f t="shared" si="2"/>
        <v>55.4</v>
      </c>
      <c r="F26" s="36">
        <v>1910851.77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"/>
      <c r="N26" s="23">
        <v>0</v>
      </c>
      <c r="O26" s="23">
        <v>0</v>
      </c>
      <c r="P26" s="23">
        <v>0</v>
      </c>
      <c r="Q26" s="23">
        <v>0</v>
      </c>
    </row>
    <row r="27" spans="1:17" ht="15">
      <c r="A27" s="39">
        <v>7</v>
      </c>
      <c r="B27" s="40" t="s">
        <v>34</v>
      </c>
      <c r="C27" s="21">
        <v>53.7</v>
      </c>
      <c r="D27" s="36">
        <v>1852215.53</v>
      </c>
      <c r="E27" s="44">
        <f t="shared" si="2"/>
        <v>53.7</v>
      </c>
      <c r="F27" s="36">
        <v>1852215.53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"/>
      <c r="N27" s="23">
        <v>0</v>
      </c>
      <c r="O27" s="23">
        <v>0</v>
      </c>
      <c r="P27" s="23">
        <v>0</v>
      </c>
      <c r="Q27" s="23">
        <v>0</v>
      </c>
    </row>
    <row r="28" spans="1:17" ht="30">
      <c r="A28" s="39">
        <v>8</v>
      </c>
      <c r="B28" s="40" t="s">
        <v>30</v>
      </c>
      <c r="C28" s="21">
        <v>188.6</v>
      </c>
      <c r="D28" s="36">
        <v>6505174.09</v>
      </c>
      <c r="E28" s="44">
        <f t="shared" si="2"/>
        <v>188.6</v>
      </c>
      <c r="F28" s="36">
        <v>6505174.09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3"/>
      <c r="N28" s="23">
        <v>0</v>
      </c>
      <c r="O28" s="23">
        <v>0</v>
      </c>
      <c r="P28" s="23">
        <v>0</v>
      </c>
      <c r="Q28" s="23">
        <v>0</v>
      </c>
    </row>
    <row r="29" spans="1:19" ht="30">
      <c r="A29" s="41">
        <v>9</v>
      </c>
      <c r="B29" s="42" t="s">
        <v>92</v>
      </c>
      <c r="C29" s="34">
        <v>348.7</v>
      </c>
      <c r="D29" s="37">
        <v>11982329.27</v>
      </c>
      <c r="E29" s="44">
        <f t="shared" si="2"/>
        <v>348.7</v>
      </c>
      <c r="F29" s="37">
        <v>12023712.28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1">
        <v>0</v>
      </c>
      <c r="N29" s="35">
        <v>0</v>
      </c>
      <c r="O29" s="35">
        <v>0</v>
      </c>
      <c r="P29" s="35">
        <v>0</v>
      </c>
      <c r="Q29" s="35">
        <v>0</v>
      </c>
      <c r="R29" s="32"/>
      <c r="S29" s="30"/>
    </row>
    <row r="30" spans="1:17" ht="15">
      <c r="A30" s="41">
        <v>10</v>
      </c>
      <c r="B30" s="40" t="s">
        <v>114</v>
      </c>
      <c r="C30" s="21">
        <v>77.7</v>
      </c>
      <c r="D30" s="36">
        <v>2669994.22</v>
      </c>
      <c r="E30" s="44">
        <f t="shared" si="2"/>
        <v>77.7</v>
      </c>
      <c r="F30" s="36">
        <v>2679215.51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"/>
      <c r="N30" s="23">
        <v>0</v>
      </c>
      <c r="O30" s="23">
        <v>0</v>
      </c>
      <c r="P30" s="23">
        <v>0</v>
      </c>
      <c r="Q30" s="23">
        <v>0</v>
      </c>
    </row>
    <row r="31" spans="1:17" ht="15">
      <c r="A31" s="41">
        <v>11</v>
      </c>
      <c r="B31" s="40" t="s">
        <v>56</v>
      </c>
      <c r="C31" s="21">
        <v>73.9</v>
      </c>
      <c r="D31" s="36">
        <v>2539415.35</v>
      </c>
      <c r="E31" s="44">
        <f t="shared" si="2"/>
        <v>73.9</v>
      </c>
      <c r="F31" s="36">
        <v>2548185.64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"/>
      <c r="N31" s="23">
        <v>0</v>
      </c>
      <c r="O31" s="23">
        <v>0</v>
      </c>
      <c r="P31" s="23">
        <v>0</v>
      </c>
      <c r="Q31" s="23">
        <v>0</v>
      </c>
    </row>
    <row r="32" spans="1:17" ht="15">
      <c r="A32" s="41">
        <v>12</v>
      </c>
      <c r="B32" s="40" t="s">
        <v>26</v>
      </c>
      <c r="C32" s="21">
        <v>73.9</v>
      </c>
      <c r="D32" s="36">
        <v>2539415.35</v>
      </c>
      <c r="E32" s="44">
        <f t="shared" si="2"/>
        <v>73.9</v>
      </c>
      <c r="F32" s="36">
        <v>2548185.65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"/>
      <c r="N32" s="23">
        <v>0</v>
      </c>
      <c r="O32" s="23">
        <v>0</v>
      </c>
      <c r="P32" s="23">
        <v>0</v>
      </c>
      <c r="Q32" s="23">
        <v>0</v>
      </c>
    </row>
    <row r="33" spans="1:17" ht="15">
      <c r="A33" s="41">
        <v>13</v>
      </c>
      <c r="B33" s="40" t="s">
        <v>115</v>
      </c>
      <c r="C33" s="21">
        <v>41.1</v>
      </c>
      <c r="D33" s="36">
        <v>1412313.55</v>
      </c>
      <c r="E33" s="44">
        <f t="shared" si="2"/>
        <v>41.1</v>
      </c>
      <c r="F33" s="36">
        <v>1417191.21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3"/>
      <c r="N33" s="23">
        <v>0</v>
      </c>
      <c r="O33" s="23">
        <v>0</v>
      </c>
      <c r="P33" s="23">
        <v>0</v>
      </c>
      <c r="Q33" s="23">
        <v>0</v>
      </c>
    </row>
    <row r="34" spans="1:17" ht="15">
      <c r="A34" s="41">
        <v>14</v>
      </c>
      <c r="B34" s="40" t="s">
        <v>35</v>
      </c>
      <c r="C34" s="21">
        <v>103.9</v>
      </c>
      <c r="D34" s="36">
        <v>3570301.15</v>
      </c>
      <c r="E34" s="44">
        <f t="shared" si="2"/>
        <v>103.9</v>
      </c>
      <c r="F34" s="36">
        <v>3582631.79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"/>
      <c r="N34" s="23">
        <v>0</v>
      </c>
      <c r="O34" s="23">
        <v>0</v>
      </c>
      <c r="P34" s="23">
        <v>0</v>
      </c>
      <c r="Q34" s="23">
        <v>0</v>
      </c>
    </row>
    <row r="35" spans="1:17" ht="15">
      <c r="A35" s="41">
        <v>15</v>
      </c>
      <c r="B35" s="40" t="s">
        <v>47</v>
      </c>
      <c r="C35" s="23">
        <v>40</v>
      </c>
      <c r="D35" s="36">
        <v>1374514.4</v>
      </c>
      <c r="E35" s="44">
        <f t="shared" si="2"/>
        <v>40</v>
      </c>
      <c r="F35" s="36">
        <v>1379261.52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"/>
      <c r="N35" s="23">
        <v>0</v>
      </c>
      <c r="O35" s="23">
        <v>0</v>
      </c>
      <c r="P35" s="23">
        <v>0</v>
      </c>
      <c r="Q35" s="23">
        <v>0</v>
      </c>
    </row>
    <row r="36" spans="1:17" ht="30">
      <c r="A36" s="41">
        <v>16</v>
      </c>
      <c r="B36" s="40" t="s">
        <v>102</v>
      </c>
      <c r="C36" s="38">
        <v>176.6</v>
      </c>
      <c r="D36" s="36">
        <v>6007898.28</v>
      </c>
      <c r="E36" s="44">
        <f t="shared" si="2"/>
        <v>176.6</v>
      </c>
      <c r="F36" s="36">
        <v>5831306.05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"/>
      <c r="N36" s="23">
        <v>0</v>
      </c>
      <c r="O36" s="23">
        <v>0</v>
      </c>
      <c r="P36" s="23">
        <v>0</v>
      </c>
      <c r="Q36" s="23">
        <v>0</v>
      </c>
    </row>
    <row r="37" spans="1:17" ht="30">
      <c r="A37" s="39">
        <v>17</v>
      </c>
      <c r="B37" s="40" t="s">
        <v>29</v>
      </c>
      <c r="C37" s="21">
        <v>93.6</v>
      </c>
      <c r="D37" s="36">
        <v>3216363.69</v>
      </c>
      <c r="E37" s="44">
        <f t="shared" si="2"/>
        <v>93.6</v>
      </c>
      <c r="F37" s="36">
        <v>3227471.96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"/>
      <c r="N37" s="23">
        <v>0</v>
      </c>
      <c r="O37" s="23">
        <v>0</v>
      </c>
      <c r="P37" s="23">
        <v>0</v>
      </c>
      <c r="Q37" s="23">
        <v>0</v>
      </c>
    </row>
    <row r="38" spans="1:17" ht="15">
      <c r="A38" s="41">
        <v>18</v>
      </c>
      <c r="B38" s="43" t="s">
        <v>106</v>
      </c>
      <c r="C38" s="21">
        <v>62.6</v>
      </c>
      <c r="D38" s="36">
        <v>2143717.46</v>
      </c>
      <c r="E38" s="44">
        <f t="shared" si="2"/>
        <v>62.6</v>
      </c>
      <c r="F38" s="36">
        <v>2215631.31</v>
      </c>
      <c r="G38" s="23"/>
      <c r="H38" s="23"/>
      <c r="I38" s="23"/>
      <c r="J38" s="23"/>
      <c r="K38" s="23"/>
      <c r="L38" s="23"/>
      <c r="M38" s="3"/>
      <c r="N38" s="23"/>
      <c r="O38" s="23"/>
      <c r="P38" s="23"/>
      <c r="Q38" s="23"/>
    </row>
    <row r="39" spans="1:17" ht="15">
      <c r="A39" s="39">
        <v>19</v>
      </c>
      <c r="B39" s="40" t="s">
        <v>24</v>
      </c>
      <c r="C39" s="21">
        <v>180.8</v>
      </c>
      <c r="D39" s="36">
        <v>6197292.19</v>
      </c>
      <c r="E39" s="44">
        <f t="shared" si="2"/>
        <v>180.8</v>
      </c>
      <c r="F39" s="36">
        <v>6197292.18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3"/>
      <c r="N39" s="23">
        <v>0</v>
      </c>
      <c r="O39" s="23">
        <v>0</v>
      </c>
      <c r="P39" s="23">
        <v>0</v>
      </c>
      <c r="Q39" s="23">
        <v>0</v>
      </c>
    </row>
    <row r="40" spans="1:17" ht="15">
      <c r="A40" s="39">
        <v>20</v>
      </c>
      <c r="B40" s="40" t="s">
        <v>49</v>
      </c>
      <c r="C40" s="21">
        <v>150.1</v>
      </c>
      <c r="D40" s="36">
        <v>5144986.49</v>
      </c>
      <c r="E40" s="44">
        <f t="shared" si="2"/>
        <v>150.1</v>
      </c>
      <c r="F40" s="36">
        <v>5144986.49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3"/>
      <c r="N40" s="23">
        <v>0</v>
      </c>
      <c r="O40" s="23">
        <v>0</v>
      </c>
      <c r="P40" s="23">
        <v>0</v>
      </c>
      <c r="Q40" s="23">
        <v>0</v>
      </c>
    </row>
    <row r="41" spans="1:17" ht="15">
      <c r="A41" s="39">
        <v>21</v>
      </c>
      <c r="B41" s="40" t="s">
        <v>116</v>
      </c>
      <c r="C41" s="21">
        <v>130.9</v>
      </c>
      <c r="D41" s="36">
        <v>4486866.97</v>
      </c>
      <c r="E41" s="44">
        <f t="shared" si="2"/>
        <v>130.9</v>
      </c>
      <c r="F41" s="36">
        <v>4486866.97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3"/>
      <c r="N41" s="23">
        <v>0</v>
      </c>
      <c r="O41" s="23">
        <v>0</v>
      </c>
      <c r="P41" s="23">
        <v>0</v>
      </c>
      <c r="Q41" s="23">
        <v>0</v>
      </c>
    </row>
    <row r="42" spans="1:17" ht="15">
      <c r="A42" s="39">
        <v>22</v>
      </c>
      <c r="B42" s="40" t="s">
        <v>33</v>
      </c>
      <c r="C42" s="24">
        <v>41</v>
      </c>
      <c r="D42" s="36">
        <v>1405359.41</v>
      </c>
      <c r="E42" s="44">
        <f t="shared" si="2"/>
        <v>41</v>
      </c>
      <c r="F42" s="36">
        <v>1405359.41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3"/>
      <c r="N42" s="23">
        <v>0</v>
      </c>
      <c r="O42" s="23">
        <v>0</v>
      </c>
      <c r="P42" s="23">
        <v>0</v>
      </c>
      <c r="Q42" s="23">
        <v>0</v>
      </c>
    </row>
    <row r="43" spans="1:17" ht="15">
      <c r="A43" s="39">
        <v>23</v>
      </c>
      <c r="B43" s="40" t="s">
        <v>42</v>
      </c>
      <c r="C43" s="21">
        <v>33.3</v>
      </c>
      <c r="D43" s="36">
        <v>1141426.06</v>
      </c>
      <c r="E43" s="44">
        <f t="shared" si="2"/>
        <v>33.3</v>
      </c>
      <c r="F43" s="36">
        <v>1141426.05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3"/>
      <c r="N43" s="23">
        <v>0</v>
      </c>
      <c r="O43" s="23">
        <v>0</v>
      </c>
      <c r="P43" s="23">
        <v>0</v>
      </c>
      <c r="Q43" s="23">
        <v>0</v>
      </c>
    </row>
    <row r="44" spans="1:17" ht="15">
      <c r="A44" s="39">
        <v>24</v>
      </c>
      <c r="B44" s="40" t="s">
        <v>43</v>
      </c>
      <c r="C44" s="21">
        <v>79.6</v>
      </c>
      <c r="D44" s="36">
        <v>2728453.86</v>
      </c>
      <c r="E44" s="44">
        <f t="shared" si="2"/>
        <v>79.6</v>
      </c>
      <c r="F44" s="36">
        <v>2728453.86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3"/>
      <c r="N44" s="23">
        <v>0</v>
      </c>
      <c r="O44" s="23">
        <v>0</v>
      </c>
      <c r="P44" s="23">
        <v>0</v>
      </c>
      <c r="Q44" s="23">
        <v>0</v>
      </c>
    </row>
    <row r="45" spans="1:17" ht="15">
      <c r="A45" s="39">
        <v>25</v>
      </c>
      <c r="B45" s="40" t="s">
        <v>44</v>
      </c>
      <c r="C45" s="21">
        <v>80.3</v>
      </c>
      <c r="D45" s="36">
        <v>2752447.8</v>
      </c>
      <c r="E45" s="44">
        <f t="shared" si="2"/>
        <v>80.3</v>
      </c>
      <c r="F45" s="36">
        <v>2752447.81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3"/>
      <c r="N45" s="23">
        <v>0</v>
      </c>
      <c r="O45" s="23">
        <v>0</v>
      </c>
      <c r="P45" s="23">
        <v>0</v>
      </c>
      <c r="Q45" s="23">
        <v>0</v>
      </c>
    </row>
    <row r="46" spans="1:17" ht="15">
      <c r="A46" s="39">
        <v>26</v>
      </c>
      <c r="B46" s="40" t="s">
        <v>45</v>
      </c>
      <c r="C46" s="21">
        <v>39.6</v>
      </c>
      <c r="D46" s="36">
        <v>1357371.52</v>
      </c>
      <c r="E46" s="44">
        <f t="shared" si="2"/>
        <v>39.6</v>
      </c>
      <c r="F46" s="36">
        <v>1357371.51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3"/>
      <c r="N46" s="23">
        <v>0</v>
      </c>
      <c r="O46" s="23">
        <v>0</v>
      </c>
      <c r="P46" s="23">
        <v>0</v>
      </c>
      <c r="Q46" s="23">
        <v>0</v>
      </c>
    </row>
    <row r="47" spans="1:17" ht="30">
      <c r="A47" s="39">
        <v>27</v>
      </c>
      <c r="B47" s="40" t="s">
        <v>27</v>
      </c>
      <c r="C47" s="24">
        <v>43</v>
      </c>
      <c r="D47" s="36">
        <v>1473913.53</v>
      </c>
      <c r="E47" s="44">
        <f t="shared" si="2"/>
        <v>43</v>
      </c>
      <c r="F47" s="36">
        <v>1473913.53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3"/>
      <c r="N47" s="23">
        <v>0</v>
      </c>
      <c r="O47" s="23">
        <v>0</v>
      </c>
      <c r="P47" s="23">
        <v>0</v>
      </c>
      <c r="Q47" s="23">
        <v>0</v>
      </c>
    </row>
    <row r="48" spans="1:17" ht="30">
      <c r="A48" s="39">
        <v>28</v>
      </c>
      <c r="B48" s="40" t="s">
        <v>28</v>
      </c>
      <c r="C48" s="21">
        <v>43.1</v>
      </c>
      <c r="D48" s="36">
        <v>1477341.21</v>
      </c>
      <c r="E48" s="44">
        <f t="shared" si="2"/>
        <v>43.1</v>
      </c>
      <c r="F48" s="36">
        <v>1477341.23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3"/>
      <c r="N48" s="23">
        <v>0</v>
      </c>
      <c r="O48" s="23">
        <v>0</v>
      </c>
      <c r="P48" s="23">
        <v>0</v>
      </c>
      <c r="Q48" s="23">
        <v>0</v>
      </c>
    </row>
    <row r="49" spans="1:17" ht="15">
      <c r="A49" s="39">
        <v>29</v>
      </c>
      <c r="B49" s="42" t="s">
        <v>117</v>
      </c>
      <c r="C49" s="21">
        <v>61.3</v>
      </c>
      <c r="D49" s="36">
        <v>2100199.62</v>
      </c>
      <c r="E49" s="44">
        <f t="shared" si="2"/>
        <v>61.3</v>
      </c>
      <c r="F49" s="36">
        <v>2199538.36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3"/>
      <c r="N49" s="23">
        <v>0</v>
      </c>
      <c r="O49" s="23">
        <v>0</v>
      </c>
      <c r="P49" s="23">
        <v>0</v>
      </c>
      <c r="Q49" s="23">
        <v>0</v>
      </c>
    </row>
    <row r="50" spans="1:17" ht="15">
      <c r="A50" s="39">
        <v>30</v>
      </c>
      <c r="B50" s="40" t="s">
        <v>118</v>
      </c>
      <c r="C50" s="21">
        <v>31.6</v>
      </c>
      <c r="D50" s="36">
        <v>1083155.05</v>
      </c>
      <c r="E50" s="44">
        <f t="shared" si="2"/>
        <v>31.6</v>
      </c>
      <c r="F50" s="36">
        <v>1100293.58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3"/>
      <c r="N50" s="23">
        <v>0</v>
      </c>
      <c r="O50" s="23">
        <v>0</v>
      </c>
      <c r="P50" s="23">
        <v>0</v>
      </c>
      <c r="Q50" s="23">
        <v>0</v>
      </c>
    </row>
    <row r="51" spans="1:17" ht="15">
      <c r="A51" s="39">
        <v>31</v>
      </c>
      <c r="B51" s="40" t="s">
        <v>23</v>
      </c>
      <c r="C51" s="21">
        <v>151.5</v>
      </c>
      <c r="D51" s="36">
        <v>5188070.22</v>
      </c>
      <c r="E51" s="44">
        <f t="shared" si="2"/>
        <v>151.5</v>
      </c>
      <c r="F51" s="36">
        <v>6222259.79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3"/>
      <c r="N51" s="23">
        <v>0</v>
      </c>
      <c r="O51" s="23">
        <v>0</v>
      </c>
      <c r="P51" s="23">
        <v>0</v>
      </c>
      <c r="Q51" s="23">
        <v>0</v>
      </c>
    </row>
    <row r="52" spans="1:17" ht="15">
      <c r="A52" s="39">
        <v>32</v>
      </c>
      <c r="B52" s="40" t="s">
        <v>36</v>
      </c>
      <c r="C52" s="21">
        <v>150.8</v>
      </c>
      <c r="D52" s="36">
        <v>5164098.93</v>
      </c>
      <c r="E52" s="44">
        <f t="shared" si="2"/>
        <v>150.8</v>
      </c>
      <c r="F52" s="36">
        <v>5164098.92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3"/>
      <c r="N52" s="23">
        <v>0</v>
      </c>
      <c r="O52" s="23">
        <v>0</v>
      </c>
      <c r="P52" s="23">
        <v>0</v>
      </c>
      <c r="Q52" s="23">
        <v>0</v>
      </c>
    </row>
    <row r="53" spans="1:17" ht="15">
      <c r="A53" s="39">
        <v>33</v>
      </c>
      <c r="B53" s="40" t="s">
        <v>50</v>
      </c>
      <c r="C53" s="21">
        <v>181.5</v>
      </c>
      <c r="D53" s="36">
        <v>6215410.85</v>
      </c>
      <c r="E53" s="44">
        <f t="shared" si="2"/>
        <v>181.5</v>
      </c>
      <c r="F53" s="36">
        <v>6215410.86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3"/>
      <c r="N53" s="23">
        <v>0</v>
      </c>
      <c r="O53" s="23">
        <v>0</v>
      </c>
      <c r="P53" s="23">
        <v>0</v>
      </c>
      <c r="Q53" s="23">
        <v>0</v>
      </c>
    </row>
    <row r="54" spans="1:17" ht="15">
      <c r="A54" s="39">
        <v>34</v>
      </c>
      <c r="B54" s="40" t="s">
        <v>22</v>
      </c>
      <c r="C54" s="21">
        <v>41.5</v>
      </c>
      <c r="D54" s="36">
        <v>1421154.55</v>
      </c>
      <c r="E54" s="44">
        <f t="shared" si="2"/>
        <v>41.5</v>
      </c>
      <c r="F54" s="36">
        <v>1421154.55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3"/>
      <c r="N54" s="23">
        <v>0</v>
      </c>
      <c r="O54" s="23">
        <v>0</v>
      </c>
      <c r="P54" s="23">
        <v>0</v>
      </c>
      <c r="Q54" s="23">
        <v>0</v>
      </c>
    </row>
    <row r="55" spans="1:17" ht="15">
      <c r="A55" s="39">
        <v>35</v>
      </c>
      <c r="B55" s="40" t="s">
        <v>48</v>
      </c>
      <c r="C55" s="21">
        <v>42.5</v>
      </c>
      <c r="D55" s="36">
        <v>1455399.23</v>
      </c>
      <c r="E55" s="44">
        <f t="shared" si="2"/>
        <v>42.5</v>
      </c>
      <c r="F55" s="36">
        <v>2917647.4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3"/>
      <c r="N55" s="23">
        <v>0</v>
      </c>
      <c r="O55" s="23">
        <v>0</v>
      </c>
      <c r="P55" s="23">
        <v>0</v>
      </c>
      <c r="Q55" s="23">
        <v>0</v>
      </c>
    </row>
    <row r="56" spans="1:17" ht="15">
      <c r="A56" s="39">
        <v>36</v>
      </c>
      <c r="B56" s="40" t="s">
        <v>32</v>
      </c>
      <c r="C56" s="21">
        <v>79.9</v>
      </c>
      <c r="D56" s="36">
        <v>2736150.56</v>
      </c>
      <c r="E56" s="44">
        <f t="shared" si="2"/>
        <v>79.9</v>
      </c>
      <c r="F56" s="36">
        <v>2736150.57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3"/>
      <c r="N56" s="23">
        <v>0</v>
      </c>
      <c r="O56" s="23">
        <v>0</v>
      </c>
      <c r="P56" s="23">
        <v>0</v>
      </c>
      <c r="Q56" s="23">
        <v>0</v>
      </c>
    </row>
    <row r="57" spans="1:17" ht="15">
      <c r="A57" s="39">
        <v>37</v>
      </c>
      <c r="B57" s="40" t="s">
        <v>31</v>
      </c>
      <c r="C57" s="21">
        <v>41.7</v>
      </c>
      <c r="D57" s="36">
        <v>1428003.48</v>
      </c>
      <c r="E57" s="44">
        <f t="shared" si="2"/>
        <v>41.7</v>
      </c>
      <c r="F57" s="36">
        <v>1428003.48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3"/>
      <c r="N57" s="23">
        <v>0</v>
      </c>
      <c r="O57" s="23">
        <v>0</v>
      </c>
      <c r="P57" s="23">
        <v>0</v>
      </c>
      <c r="Q57" s="23">
        <v>0</v>
      </c>
    </row>
    <row r="58" spans="1:17" ht="15">
      <c r="A58" s="41">
        <v>38</v>
      </c>
      <c r="B58" s="40" t="s">
        <v>119</v>
      </c>
      <c r="C58" s="23">
        <v>47.7</v>
      </c>
      <c r="D58" s="36">
        <v>1633471.61</v>
      </c>
      <c r="E58" s="44">
        <f t="shared" si="2"/>
        <v>47.7</v>
      </c>
      <c r="F58" s="36">
        <v>1496492.85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3"/>
      <c r="N58" s="23">
        <v>0</v>
      </c>
      <c r="O58" s="23">
        <v>0</v>
      </c>
      <c r="P58" s="23">
        <v>0</v>
      </c>
      <c r="Q58" s="23">
        <v>0</v>
      </c>
    </row>
    <row r="59" spans="1:17" ht="15">
      <c r="A59" s="41">
        <v>39</v>
      </c>
      <c r="B59" s="40" t="s">
        <v>58</v>
      </c>
      <c r="C59" s="23">
        <v>31</v>
      </c>
      <c r="D59" s="36">
        <v>1061585.32</v>
      </c>
      <c r="E59" s="44">
        <f t="shared" si="2"/>
        <v>31</v>
      </c>
      <c r="F59" s="36">
        <v>1496492.85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3"/>
      <c r="N59" s="23">
        <v>0</v>
      </c>
      <c r="O59" s="23">
        <v>0</v>
      </c>
      <c r="P59" s="23">
        <v>0</v>
      </c>
      <c r="Q59" s="23">
        <v>0</v>
      </c>
    </row>
    <row r="60" spans="1:17" ht="15">
      <c r="A60" s="41">
        <v>40</v>
      </c>
      <c r="B60" s="40" t="s">
        <v>120</v>
      </c>
      <c r="C60" s="23">
        <v>41.2</v>
      </c>
      <c r="D60" s="36">
        <v>1410881.14</v>
      </c>
      <c r="E60" s="44">
        <f t="shared" si="2"/>
        <v>41.2</v>
      </c>
      <c r="F60" s="36">
        <v>1496492.85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3"/>
      <c r="N60" s="23">
        <v>0</v>
      </c>
      <c r="O60" s="23">
        <v>0</v>
      </c>
      <c r="P60" s="23">
        <v>0</v>
      </c>
      <c r="Q60" s="23">
        <v>0</v>
      </c>
    </row>
    <row r="61" spans="1:17" ht="35.25" customHeight="1">
      <c r="A61" s="66" t="s">
        <v>124</v>
      </c>
      <c r="B61" s="67"/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3"/>
      <c r="N61" s="23">
        <v>0</v>
      </c>
      <c r="O61" s="23">
        <v>0</v>
      </c>
      <c r="P61" s="23">
        <v>0</v>
      </c>
      <c r="Q61" s="23">
        <v>0</v>
      </c>
    </row>
    <row r="62" spans="1:17" ht="33" customHeight="1">
      <c r="A62" s="70" t="s">
        <v>125</v>
      </c>
      <c r="B62" s="70"/>
      <c r="C62" s="28">
        <f>SUM(C63:C77)</f>
        <v>1803.2</v>
      </c>
      <c r="D62" s="28">
        <f>SUM(D63:D77)</f>
        <v>73405585.80000001</v>
      </c>
      <c r="E62" s="28">
        <f>SUM(E63:E77)</f>
        <v>1803.2</v>
      </c>
      <c r="F62" s="28">
        <f>SUM(F63:F77)</f>
        <v>73405585.80000001</v>
      </c>
      <c r="G62" s="46">
        <f aca="true" t="shared" si="3" ref="G62:L62">G63+G64+G65+G66+G67+G68+G69+G70+G71+G72+G73+G74+G75+G77</f>
        <v>0</v>
      </c>
      <c r="H62" s="46">
        <f t="shared" si="3"/>
        <v>0</v>
      </c>
      <c r="I62" s="46">
        <f t="shared" si="3"/>
        <v>0</v>
      </c>
      <c r="J62" s="46">
        <f t="shared" si="3"/>
        <v>0</v>
      </c>
      <c r="K62" s="46">
        <f t="shared" si="3"/>
        <v>0</v>
      </c>
      <c r="L62" s="46">
        <f t="shared" si="3"/>
        <v>0</v>
      </c>
      <c r="M62" s="3"/>
      <c r="N62" s="46">
        <f>N63+N64+N65+N66+N67+N68+N69+N70+N71+N72+N73+N74+N75+N77</f>
        <v>0</v>
      </c>
      <c r="O62" s="46">
        <f>O63+O64+O65+O66+O67+O68+O69+O70+O71+O72+O73+O74+O75+O77</f>
        <v>0</v>
      </c>
      <c r="P62" s="46">
        <f>P63+P64+P65+P66+P67+P68+P69+P70+P71+P72+P73+P74+P75+P77</f>
        <v>0</v>
      </c>
      <c r="Q62" s="46">
        <f>Q63+Q64+Q65+Q66+Q67+Q68+Q69+Q70+Q71+Q72+Q73+Q74+Q75+Q77</f>
        <v>0</v>
      </c>
    </row>
    <row r="63" spans="1:17" ht="12.75">
      <c r="A63" s="21">
        <v>1</v>
      </c>
      <c r="B63" s="22" t="s">
        <v>93</v>
      </c>
      <c r="C63" s="21">
        <v>28.1</v>
      </c>
      <c r="D63" s="27">
        <v>1111166.3</v>
      </c>
      <c r="E63" s="21">
        <v>28.1</v>
      </c>
      <c r="F63" s="27">
        <v>1111166.3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3"/>
      <c r="N63" s="23">
        <v>0</v>
      </c>
      <c r="O63" s="23">
        <v>0</v>
      </c>
      <c r="P63" s="23">
        <v>0</v>
      </c>
      <c r="Q63" s="23">
        <v>0</v>
      </c>
    </row>
    <row r="64" spans="1:17" ht="12.75">
      <c r="A64" s="21">
        <v>2</v>
      </c>
      <c r="B64" s="22" t="s">
        <v>75</v>
      </c>
      <c r="C64" s="23">
        <v>614.1</v>
      </c>
      <c r="D64" s="27">
        <v>24006276.19</v>
      </c>
      <c r="E64" s="23">
        <v>614.1</v>
      </c>
      <c r="F64" s="27">
        <v>24006276.19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3"/>
      <c r="N64" s="23">
        <v>0</v>
      </c>
      <c r="O64" s="23">
        <v>0</v>
      </c>
      <c r="P64" s="23">
        <v>0</v>
      </c>
      <c r="Q64" s="23">
        <v>0</v>
      </c>
    </row>
    <row r="65" spans="1:17" ht="12.75">
      <c r="A65" s="21">
        <v>3</v>
      </c>
      <c r="B65" s="22" t="s">
        <v>60</v>
      </c>
      <c r="C65" s="23">
        <v>108.9</v>
      </c>
      <c r="D65" s="27">
        <v>4321202.34</v>
      </c>
      <c r="E65" s="23">
        <v>108.9</v>
      </c>
      <c r="F65" s="27">
        <v>4321202.34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3"/>
      <c r="N65" s="23">
        <v>0</v>
      </c>
      <c r="O65" s="23">
        <v>0</v>
      </c>
      <c r="P65" s="23">
        <v>0</v>
      </c>
      <c r="Q65" s="23">
        <v>0</v>
      </c>
    </row>
    <row r="66" spans="1:17" ht="12.75">
      <c r="A66" s="21">
        <v>4</v>
      </c>
      <c r="B66" s="22" t="s">
        <v>61</v>
      </c>
      <c r="C66" s="23">
        <v>58.2</v>
      </c>
      <c r="D66" s="27">
        <v>2298589.15</v>
      </c>
      <c r="E66" s="23">
        <v>58.2</v>
      </c>
      <c r="F66" s="27">
        <v>2298589.15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3"/>
      <c r="N66" s="23">
        <v>0</v>
      </c>
      <c r="O66" s="23">
        <v>0</v>
      </c>
      <c r="P66" s="23">
        <v>0</v>
      </c>
      <c r="Q66" s="23">
        <v>0</v>
      </c>
    </row>
    <row r="67" spans="1:17" ht="12.75">
      <c r="A67" s="21">
        <v>5</v>
      </c>
      <c r="B67" s="22" t="s">
        <v>62</v>
      </c>
      <c r="C67" s="23">
        <v>58.1</v>
      </c>
      <c r="D67" s="27">
        <v>2422520.11</v>
      </c>
      <c r="E67" s="23">
        <v>58.1</v>
      </c>
      <c r="F67" s="27">
        <v>2422520.11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3"/>
      <c r="N67" s="23">
        <v>0</v>
      </c>
      <c r="O67" s="23">
        <v>0</v>
      </c>
      <c r="P67" s="23">
        <v>0</v>
      </c>
      <c r="Q67" s="23">
        <v>0</v>
      </c>
    </row>
    <row r="68" spans="1:17" ht="12.75">
      <c r="A68" s="21">
        <v>6</v>
      </c>
      <c r="B68" s="22" t="s">
        <v>51</v>
      </c>
      <c r="C68" s="23">
        <v>121.3</v>
      </c>
      <c r="D68" s="27">
        <v>5245415.08</v>
      </c>
      <c r="E68" s="23">
        <v>121.3</v>
      </c>
      <c r="F68" s="27">
        <v>5245415.08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3"/>
      <c r="N68" s="23">
        <v>0</v>
      </c>
      <c r="O68" s="23">
        <v>0</v>
      </c>
      <c r="P68" s="23">
        <v>0</v>
      </c>
      <c r="Q68" s="23">
        <v>0</v>
      </c>
    </row>
    <row r="69" spans="1:17" ht="12.75">
      <c r="A69" s="21">
        <v>7</v>
      </c>
      <c r="B69" s="22" t="s">
        <v>84</v>
      </c>
      <c r="C69" s="23">
        <v>178.4</v>
      </c>
      <c r="D69" s="27">
        <v>7417218.96</v>
      </c>
      <c r="E69" s="23">
        <v>178.4</v>
      </c>
      <c r="F69" s="27">
        <v>7417218.96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3"/>
      <c r="N69" s="23">
        <v>0</v>
      </c>
      <c r="O69" s="23">
        <v>0</v>
      </c>
      <c r="P69" s="23">
        <v>0</v>
      </c>
      <c r="Q69" s="23">
        <v>0</v>
      </c>
    </row>
    <row r="70" spans="1:17" ht="12.75">
      <c r="A70" s="21">
        <v>8</v>
      </c>
      <c r="B70" s="22" t="s">
        <v>40</v>
      </c>
      <c r="C70" s="23">
        <v>107.3</v>
      </c>
      <c r="D70" s="27">
        <v>3964804.75</v>
      </c>
      <c r="E70" s="23">
        <v>107.3</v>
      </c>
      <c r="F70" s="27">
        <v>3964804.75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3"/>
      <c r="N70" s="23">
        <v>0</v>
      </c>
      <c r="O70" s="23">
        <v>0</v>
      </c>
      <c r="P70" s="23">
        <v>0</v>
      </c>
      <c r="Q70" s="23">
        <v>0</v>
      </c>
    </row>
    <row r="71" spans="1:17" ht="12.75">
      <c r="A71" s="21">
        <v>9</v>
      </c>
      <c r="B71" s="22" t="s">
        <v>39</v>
      </c>
      <c r="C71" s="23">
        <v>150.5</v>
      </c>
      <c r="D71" s="27">
        <v>6111355.08</v>
      </c>
      <c r="E71" s="23">
        <v>150.5</v>
      </c>
      <c r="F71" s="27">
        <v>6111355.08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3"/>
      <c r="N71" s="23">
        <v>0</v>
      </c>
      <c r="O71" s="23">
        <v>0</v>
      </c>
      <c r="P71" s="23">
        <v>0</v>
      </c>
      <c r="Q71" s="23">
        <v>0</v>
      </c>
    </row>
    <row r="72" spans="1:17" ht="12.75">
      <c r="A72" s="21">
        <v>10</v>
      </c>
      <c r="B72" s="22" t="s">
        <v>52</v>
      </c>
      <c r="C72" s="23">
        <v>75.4</v>
      </c>
      <c r="D72" s="27">
        <v>3251483.92</v>
      </c>
      <c r="E72" s="23">
        <v>75.4</v>
      </c>
      <c r="F72" s="27">
        <v>3251483.92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3"/>
      <c r="N72" s="23">
        <v>0</v>
      </c>
      <c r="O72" s="23">
        <v>0</v>
      </c>
      <c r="P72" s="23">
        <v>0</v>
      </c>
      <c r="Q72" s="23">
        <v>0</v>
      </c>
    </row>
    <row r="73" spans="1:17" ht="12.75">
      <c r="A73" s="21">
        <v>11</v>
      </c>
      <c r="B73" s="22" t="s">
        <v>55</v>
      </c>
      <c r="C73" s="23">
        <v>37.3</v>
      </c>
      <c r="D73" s="27">
        <v>1753473.61</v>
      </c>
      <c r="E73" s="23">
        <v>37.3</v>
      </c>
      <c r="F73" s="27">
        <v>1753473.61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3"/>
      <c r="N73" s="23">
        <v>0</v>
      </c>
      <c r="O73" s="23">
        <v>0</v>
      </c>
      <c r="P73" s="23">
        <v>0</v>
      </c>
      <c r="Q73" s="23">
        <v>0</v>
      </c>
    </row>
    <row r="74" spans="1:17" ht="12.75">
      <c r="A74" s="21">
        <v>12</v>
      </c>
      <c r="B74" s="22" t="s">
        <v>57</v>
      </c>
      <c r="C74" s="23">
        <v>55.8</v>
      </c>
      <c r="D74" s="27">
        <v>2589402.16</v>
      </c>
      <c r="E74" s="23">
        <v>55.8</v>
      </c>
      <c r="F74" s="27">
        <v>2589402.16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3"/>
      <c r="N74" s="23">
        <v>0</v>
      </c>
      <c r="O74" s="23">
        <v>0</v>
      </c>
      <c r="P74" s="23">
        <v>0</v>
      </c>
      <c r="Q74" s="23">
        <v>0</v>
      </c>
    </row>
    <row r="75" spans="1:17" ht="12.75">
      <c r="A75" s="21">
        <v>13</v>
      </c>
      <c r="B75" s="22" t="s">
        <v>68</v>
      </c>
      <c r="C75" s="23">
        <v>94.7</v>
      </c>
      <c r="D75" s="27">
        <v>4002868.03</v>
      </c>
      <c r="E75" s="23">
        <v>94.7</v>
      </c>
      <c r="F75" s="27">
        <v>4002868.03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3"/>
      <c r="N75" s="23">
        <v>0</v>
      </c>
      <c r="O75" s="23">
        <v>0</v>
      </c>
      <c r="P75" s="23">
        <v>0</v>
      </c>
      <c r="Q75" s="23">
        <v>0</v>
      </c>
    </row>
    <row r="76" spans="1:17" ht="12.75">
      <c r="A76" s="21">
        <v>14</v>
      </c>
      <c r="B76" s="22" t="s">
        <v>69</v>
      </c>
      <c r="C76" s="23">
        <v>97.8</v>
      </c>
      <c r="D76" s="27">
        <v>3798643.81</v>
      </c>
      <c r="E76" s="23">
        <v>97.8</v>
      </c>
      <c r="F76" s="27">
        <v>3798643.81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3"/>
      <c r="N76" s="23">
        <v>0</v>
      </c>
      <c r="O76" s="23">
        <v>0</v>
      </c>
      <c r="P76" s="23">
        <v>0</v>
      </c>
      <c r="Q76" s="23">
        <v>0</v>
      </c>
    </row>
    <row r="77" spans="1:17" ht="15">
      <c r="A77" s="41">
        <v>15</v>
      </c>
      <c r="B77" s="45" t="s">
        <v>41</v>
      </c>
      <c r="C77" s="23">
        <v>17.3</v>
      </c>
      <c r="D77" s="27">
        <v>1111166.31</v>
      </c>
      <c r="E77" s="23">
        <v>17.3</v>
      </c>
      <c r="F77" s="27">
        <v>1111166.31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3"/>
      <c r="N77" s="23">
        <v>0</v>
      </c>
      <c r="O77" s="23">
        <v>0</v>
      </c>
      <c r="P77" s="23">
        <v>0</v>
      </c>
      <c r="Q77" s="23">
        <v>0</v>
      </c>
    </row>
    <row r="78" spans="1:17" ht="29.25" customHeight="1">
      <c r="A78" s="66" t="s">
        <v>126</v>
      </c>
      <c r="B78" s="67"/>
      <c r="C78" s="23"/>
      <c r="D78" s="27"/>
      <c r="E78" s="23"/>
      <c r="F78" s="27"/>
      <c r="G78" s="23"/>
      <c r="H78" s="23"/>
      <c r="I78" s="23"/>
      <c r="J78" s="23"/>
      <c r="K78" s="23"/>
      <c r="L78" s="23"/>
      <c r="M78" s="3"/>
      <c r="N78" s="23"/>
      <c r="O78" s="23"/>
      <c r="P78" s="23"/>
      <c r="Q78" s="23"/>
    </row>
    <row r="79" spans="1:17" ht="32.25" customHeight="1">
      <c r="A79" s="61" t="s">
        <v>127</v>
      </c>
      <c r="B79" s="62"/>
      <c r="C79" s="28">
        <f>C80+C81+C82+C83+C84+C85+C86+C87+C88+C89+C90+C91+C92+C93</f>
        <v>1364.8999999999999</v>
      </c>
      <c r="D79" s="28">
        <f aca="true" t="shared" si="4" ref="D79:J79">D80+D81+D82+D83+D84+D85+D86+D87+D88+D89+D90+D91+D92+D93</f>
        <v>48258183.910000004</v>
      </c>
      <c r="E79" s="28">
        <f t="shared" si="4"/>
        <v>0</v>
      </c>
      <c r="F79" s="28">
        <f t="shared" si="4"/>
        <v>0</v>
      </c>
      <c r="G79" s="28">
        <f t="shared" si="4"/>
        <v>0</v>
      </c>
      <c r="H79" s="28">
        <f t="shared" si="4"/>
        <v>0</v>
      </c>
      <c r="I79" s="28">
        <f t="shared" si="4"/>
        <v>1364.8999999999999</v>
      </c>
      <c r="J79" s="28">
        <f t="shared" si="4"/>
        <v>48258183.910000004</v>
      </c>
      <c r="K79" s="28">
        <v>0</v>
      </c>
      <c r="L79" s="28">
        <f>L80+L84+L85+L86+L87+L88+L89+L90+L91+L92+L81+L82+L83</f>
        <v>0</v>
      </c>
      <c r="M79" s="28">
        <f>M80+M84+M85+M86+M87+M88+M89+M90+M91+M92</f>
        <v>0</v>
      </c>
      <c r="N79" s="28">
        <v>0</v>
      </c>
      <c r="O79" s="28">
        <f>O80+O84+O85+O86+O87+O88+O89+O90+O91+O92+O81+O82+O83</f>
        <v>0</v>
      </c>
      <c r="P79" s="28">
        <v>0</v>
      </c>
      <c r="Q79" s="28">
        <f>Q80+Q84+Q85+Q86+Q87+Q88+Q89+Q90+Q91+Q92+Q81+Q82+Q83</f>
        <v>0</v>
      </c>
    </row>
    <row r="80" spans="1:17" ht="12.75">
      <c r="A80" s="21">
        <v>1</v>
      </c>
      <c r="B80" s="22" t="s">
        <v>59</v>
      </c>
      <c r="C80" s="23">
        <v>157.4</v>
      </c>
      <c r="D80" s="27">
        <v>5555218</v>
      </c>
      <c r="E80" s="23">
        <v>0</v>
      </c>
      <c r="F80" s="27">
        <v>0</v>
      </c>
      <c r="G80" s="23">
        <v>0</v>
      </c>
      <c r="H80" s="23">
        <v>0</v>
      </c>
      <c r="I80" s="23">
        <f aca="true" t="shared" si="5" ref="I80:I93">C80</f>
        <v>157.4</v>
      </c>
      <c r="J80" s="23">
        <f aca="true" t="shared" si="6" ref="J80:J93">D80</f>
        <v>5555218</v>
      </c>
      <c r="K80" s="27">
        <v>0</v>
      </c>
      <c r="L80" s="23">
        <v>0</v>
      </c>
      <c r="M80" s="3"/>
      <c r="N80" s="27">
        <v>0</v>
      </c>
      <c r="O80" s="23">
        <v>0</v>
      </c>
      <c r="P80" s="27">
        <v>0</v>
      </c>
      <c r="Q80" s="23">
        <v>0</v>
      </c>
    </row>
    <row r="81" spans="1:17" ht="12.75">
      <c r="A81" s="21">
        <v>2</v>
      </c>
      <c r="B81" s="22" t="s">
        <v>38</v>
      </c>
      <c r="C81" s="23">
        <v>163</v>
      </c>
      <c r="D81" s="27">
        <v>5869995.03</v>
      </c>
      <c r="E81" s="23">
        <v>0</v>
      </c>
      <c r="F81" s="27">
        <v>0</v>
      </c>
      <c r="G81" s="23">
        <v>0</v>
      </c>
      <c r="H81" s="23">
        <v>0</v>
      </c>
      <c r="I81" s="23">
        <f t="shared" si="5"/>
        <v>163</v>
      </c>
      <c r="J81" s="23">
        <f t="shared" si="6"/>
        <v>5869995.03</v>
      </c>
      <c r="K81" s="27">
        <v>0</v>
      </c>
      <c r="L81" s="23">
        <v>0</v>
      </c>
      <c r="M81" s="3"/>
      <c r="N81" s="27">
        <v>0</v>
      </c>
      <c r="O81" s="23">
        <v>0</v>
      </c>
      <c r="P81" s="27">
        <v>0</v>
      </c>
      <c r="Q81" s="23">
        <v>0</v>
      </c>
    </row>
    <row r="82" spans="1:17" ht="12.75">
      <c r="A82" s="21">
        <v>3</v>
      </c>
      <c r="B82" s="22" t="s">
        <v>65</v>
      </c>
      <c r="C82" s="23">
        <v>137.1</v>
      </c>
      <c r="D82" s="27">
        <v>4938013.68</v>
      </c>
      <c r="E82" s="23">
        <v>0</v>
      </c>
      <c r="F82" s="27">
        <v>0</v>
      </c>
      <c r="G82" s="23">
        <v>0</v>
      </c>
      <c r="H82" s="23">
        <v>0</v>
      </c>
      <c r="I82" s="23">
        <f t="shared" si="5"/>
        <v>137.1</v>
      </c>
      <c r="J82" s="23">
        <f t="shared" si="6"/>
        <v>4938013.68</v>
      </c>
      <c r="K82" s="27">
        <v>0</v>
      </c>
      <c r="L82" s="23">
        <v>0</v>
      </c>
      <c r="M82" s="3"/>
      <c r="N82" s="27">
        <v>0</v>
      </c>
      <c r="O82" s="23">
        <v>0</v>
      </c>
      <c r="P82" s="27">
        <v>0</v>
      </c>
      <c r="Q82" s="23">
        <v>0</v>
      </c>
    </row>
    <row r="83" spans="1:17" ht="12.75">
      <c r="A83" s="21">
        <v>4</v>
      </c>
      <c r="B83" s="22" t="s">
        <v>66</v>
      </c>
      <c r="C83" s="23">
        <v>123.9</v>
      </c>
      <c r="D83" s="27">
        <v>4462587.48</v>
      </c>
      <c r="E83" s="23">
        <v>0</v>
      </c>
      <c r="F83" s="27">
        <v>0</v>
      </c>
      <c r="G83" s="23">
        <v>0</v>
      </c>
      <c r="H83" s="23">
        <v>0</v>
      </c>
      <c r="I83" s="23">
        <f t="shared" si="5"/>
        <v>123.9</v>
      </c>
      <c r="J83" s="23">
        <f t="shared" si="6"/>
        <v>4462587.48</v>
      </c>
      <c r="K83" s="27">
        <v>0</v>
      </c>
      <c r="L83" s="23">
        <v>0</v>
      </c>
      <c r="M83" s="3"/>
      <c r="N83" s="27">
        <v>0</v>
      </c>
      <c r="O83" s="23">
        <v>0</v>
      </c>
      <c r="P83" s="27">
        <v>0</v>
      </c>
      <c r="Q83" s="23">
        <v>0</v>
      </c>
    </row>
    <row r="84" spans="1:17" ht="12.75">
      <c r="A84" s="21">
        <v>5</v>
      </c>
      <c r="B84" s="22" t="s">
        <v>76</v>
      </c>
      <c r="C84" s="23">
        <v>30.4</v>
      </c>
      <c r="D84" s="27">
        <v>750000</v>
      </c>
      <c r="E84" s="23">
        <v>0</v>
      </c>
      <c r="F84" s="27">
        <v>0</v>
      </c>
      <c r="G84" s="23">
        <v>0</v>
      </c>
      <c r="H84" s="23">
        <v>0</v>
      </c>
      <c r="I84" s="23">
        <f t="shared" si="5"/>
        <v>30.4</v>
      </c>
      <c r="J84" s="23">
        <f t="shared" si="6"/>
        <v>750000</v>
      </c>
      <c r="K84" s="27">
        <v>0</v>
      </c>
      <c r="L84" s="23">
        <v>0</v>
      </c>
      <c r="M84" s="3"/>
      <c r="N84" s="27">
        <v>0</v>
      </c>
      <c r="O84" s="23">
        <v>0</v>
      </c>
      <c r="P84" s="27">
        <v>0</v>
      </c>
      <c r="Q84" s="23">
        <v>0</v>
      </c>
    </row>
    <row r="85" spans="1:17" ht="12.75">
      <c r="A85" s="21">
        <v>6</v>
      </c>
      <c r="B85" s="22" t="s">
        <v>71</v>
      </c>
      <c r="C85" s="23">
        <v>31.9</v>
      </c>
      <c r="D85" s="27">
        <v>1148960</v>
      </c>
      <c r="E85" s="23">
        <v>0</v>
      </c>
      <c r="F85" s="27">
        <v>0</v>
      </c>
      <c r="G85" s="23">
        <v>0</v>
      </c>
      <c r="H85" s="23"/>
      <c r="I85" s="23">
        <f t="shared" si="5"/>
        <v>31.9</v>
      </c>
      <c r="J85" s="23">
        <f t="shared" si="6"/>
        <v>1148960</v>
      </c>
      <c r="K85" s="27">
        <v>0</v>
      </c>
      <c r="L85" s="23">
        <v>0</v>
      </c>
      <c r="M85" s="3"/>
      <c r="N85" s="27">
        <v>0</v>
      </c>
      <c r="O85" s="23">
        <v>0</v>
      </c>
      <c r="P85" s="27">
        <v>0</v>
      </c>
      <c r="Q85" s="23">
        <v>0</v>
      </c>
    </row>
    <row r="86" spans="1:17" ht="12.75">
      <c r="A86" s="21">
        <v>7</v>
      </c>
      <c r="B86" s="22" t="s">
        <v>72</v>
      </c>
      <c r="C86" s="23">
        <v>30.9</v>
      </c>
      <c r="D86" s="27">
        <v>1112945.54</v>
      </c>
      <c r="E86" s="23">
        <v>0</v>
      </c>
      <c r="F86" s="27">
        <v>0</v>
      </c>
      <c r="G86" s="23">
        <v>0</v>
      </c>
      <c r="H86" s="23">
        <v>0</v>
      </c>
      <c r="I86" s="23">
        <f t="shared" si="5"/>
        <v>30.9</v>
      </c>
      <c r="J86" s="23">
        <f t="shared" si="6"/>
        <v>1112945.54</v>
      </c>
      <c r="K86" s="27">
        <v>0</v>
      </c>
      <c r="L86" s="23">
        <v>0</v>
      </c>
      <c r="M86" s="3"/>
      <c r="N86" s="27">
        <v>0</v>
      </c>
      <c r="O86" s="23">
        <v>0</v>
      </c>
      <c r="P86" s="27">
        <v>0</v>
      </c>
      <c r="Q86" s="23">
        <v>0</v>
      </c>
    </row>
    <row r="87" spans="1:17" ht="25.5">
      <c r="A87" s="21">
        <v>8</v>
      </c>
      <c r="B87" s="22" t="s">
        <v>74</v>
      </c>
      <c r="C87" s="23">
        <v>85.3</v>
      </c>
      <c r="D87" s="27">
        <v>3072302.12</v>
      </c>
      <c r="E87" s="23">
        <v>0</v>
      </c>
      <c r="F87" s="27">
        <v>0</v>
      </c>
      <c r="G87" s="23">
        <v>0</v>
      </c>
      <c r="H87" s="23">
        <v>0</v>
      </c>
      <c r="I87" s="23">
        <f t="shared" si="5"/>
        <v>85.3</v>
      </c>
      <c r="J87" s="23">
        <f t="shared" si="6"/>
        <v>3072302.12</v>
      </c>
      <c r="K87" s="27">
        <v>0</v>
      </c>
      <c r="L87" s="23">
        <v>0</v>
      </c>
      <c r="M87" s="3"/>
      <c r="N87" s="27">
        <v>0</v>
      </c>
      <c r="O87" s="23">
        <v>0</v>
      </c>
      <c r="P87" s="27">
        <v>0</v>
      </c>
      <c r="Q87" s="23">
        <v>0</v>
      </c>
    </row>
    <row r="88" spans="1:17" ht="25.5">
      <c r="A88" s="21">
        <v>9</v>
      </c>
      <c r="B88" s="22" t="s">
        <v>73</v>
      </c>
      <c r="C88" s="23">
        <v>36.3</v>
      </c>
      <c r="D88" s="27">
        <v>1307440</v>
      </c>
      <c r="E88" s="23">
        <v>0</v>
      </c>
      <c r="F88" s="27">
        <v>0</v>
      </c>
      <c r="G88" s="23">
        <v>0</v>
      </c>
      <c r="H88" s="23">
        <v>0</v>
      </c>
      <c r="I88" s="23">
        <f t="shared" si="5"/>
        <v>36.3</v>
      </c>
      <c r="J88" s="23">
        <f t="shared" si="6"/>
        <v>1307440</v>
      </c>
      <c r="K88" s="27">
        <v>0</v>
      </c>
      <c r="L88" s="23">
        <v>0</v>
      </c>
      <c r="M88" s="3"/>
      <c r="N88" s="27">
        <v>0</v>
      </c>
      <c r="O88" s="23">
        <v>0</v>
      </c>
      <c r="P88" s="27">
        <v>0</v>
      </c>
      <c r="Q88" s="23">
        <v>0</v>
      </c>
    </row>
    <row r="89" spans="1:17" ht="12.75">
      <c r="A89" s="21">
        <v>10</v>
      </c>
      <c r="B89" s="22" t="s">
        <v>63</v>
      </c>
      <c r="C89" s="23">
        <v>185.2</v>
      </c>
      <c r="D89" s="27">
        <v>6670469.74</v>
      </c>
      <c r="E89" s="23">
        <v>0</v>
      </c>
      <c r="F89" s="27">
        <v>0</v>
      </c>
      <c r="G89" s="23">
        <v>0</v>
      </c>
      <c r="H89" s="23">
        <v>0</v>
      </c>
      <c r="I89" s="23">
        <f t="shared" si="5"/>
        <v>185.2</v>
      </c>
      <c r="J89" s="23">
        <f t="shared" si="6"/>
        <v>6670469.74</v>
      </c>
      <c r="K89" s="27">
        <v>0</v>
      </c>
      <c r="L89" s="23">
        <v>0</v>
      </c>
      <c r="M89" s="3"/>
      <c r="N89" s="27">
        <v>0</v>
      </c>
      <c r="O89" s="23">
        <v>0</v>
      </c>
      <c r="P89" s="27">
        <v>0</v>
      </c>
      <c r="Q89" s="23">
        <v>0</v>
      </c>
    </row>
    <row r="90" spans="1:17" ht="12.75">
      <c r="A90" s="21">
        <v>11</v>
      </c>
      <c r="B90" s="22" t="s">
        <v>64</v>
      </c>
      <c r="C90" s="23">
        <v>81.1</v>
      </c>
      <c r="D90" s="27">
        <v>2800000</v>
      </c>
      <c r="E90" s="23">
        <v>0</v>
      </c>
      <c r="F90" s="27">
        <v>0</v>
      </c>
      <c r="G90" s="23"/>
      <c r="H90" s="23"/>
      <c r="I90" s="23">
        <f t="shared" si="5"/>
        <v>81.1</v>
      </c>
      <c r="J90" s="23">
        <f t="shared" si="6"/>
        <v>2800000</v>
      </c>
      <c r="K90" s="27">
        <v>0</v>
      </c>
      <c r="L90" s="23">
        <v>0</v>
      </c>
      <c r="M90" s="3"/>
      <c r="N90" s="27">
        <v>0</v>
      </c>
      <c r="O90" s="23">
        <v>0</v>
      </c>
      <c r="P90" s="27">
        <v>0</v>
      </c>
      <c r="Q90" s="23">
        <v>0</v>
      </c>
    </row>
    <row r="91" spans="1:17" ht="12.75">
      <c r="A91" s="21">
        <v>12</v>
      </c>
      <c r="B91" s="22" t="s">
        <v>67</v>
      </c>
      <c r="C91" s="23">
        <v>121.2</v>
      </c>
      <c r="D91" s="27">
        <v>4160403.08</v>
      </c>
      <c r="E91" s="23">
        <v>0</v>
      </c>
      <c r="F91" s="27">
        <v>0</v>
      </c>
      <c r="G91" s="23">
        <v>0</v>
      </c>
      <c r="H91" s="23">
        <v>0</v>
      </c>
      <c r="I91" s="23">
        <f t="shared" si="5"/>
        <v>121.2</v>
      </c>
      <c r="J91" s="23">
        <f t="shared" si="6"/>
        <v>4160403.08</v>
      </c>
      <c r="K91" s="27">
        <v>0</v>
      </c>
      <c r="L91" s="23">
        <v>0</v>
      </c>
      <c r="M91" s="3"/>
      <c r="N91" s="27">
        <v>0</v>
      </c>
      <c r="O91" s="23">
        <v>0</v>
      </c>
      <c r="P91" s="27">
        <v>0</v>
      </c>
      <c r="Q91" s="23">
        <v>0</v>
      </c>
    </row>
    <row r="92" spans="1:17" ht="12.75">
      <c r="A92" s="21">
        <v>13</v>
      </c>
      <c r="B92" s="22" t="s">
        <v>70</v>
      </c>
      <c r="C92" s="23">
        <v>155</v>
      </c>
      <c r="D92" s="27">
        <v>5466189.24</v>
      </c>
      <c r="E92" s="23">
        <v>0</v>
      </c>
      <c r="F92" s="27">
        <v>0</v>
      </c>
      <c r="G92" s="23">
        <v>0</v>
      </c>
      <c r="H92" s="23">
        <v>0</v>
      </c>
      <c r="I92" s="23">
        <f t="shared" si="5"/>
        <v>155</v>
      </c>
      <c r="J92" s="23">
        <f t="shared" si="6"/>
        <v>5466189.24</v>
      </c>
      <c r="K92" s="27">
        <v>0</v>
      </c>
      <c r="L92" s="23">
        <v>0</v>
      </c>
      <c r="M92" s="3"/>
      <c r="N92" s="27">
        <v>0</v>
      </c>
      <c r="O92" s="23">
        <v>0</v>
      </c>
      <c r="P92" s="27">
        <v>0</v>
      </c>
      <c r="Q92" s="23">
        <v>0</v>
      </c>
    </row>
    <row r="93" spans="1:17" ht="12.75">
      <c r="A93" s="21">
        <v>14</v>
      </c>
      <c r="B93" s="22" t="s">
        <v>58</v>
      </c>
      <c r="C93" s="23">
        <v>26.2</v>
      </c>
      <c r="D93" s="27">
        <v>943660</v>
      </c>
      <c r="E93" s="23">
        <v>0</v>
      </c>
      <c r="F93" s="27">
        <v>0</v>
      </c>
      <c r="G93" s="23">
        <v>0</v>
      </c>
      <c r="H93" s="23">
        <v>0</v>
      </c>
      <c r="I93" s="23">
        <f t="shared" si="5"/>
        <v>26.2</v>
      </c>
      <c r="J93" s="23">
        <f t="shared" si="6"/>
        <v>943660</v>
      </c>
      <c r="K93" s="27"/>
      <c r="L93" s="23"/>
      <c r="M93" s="3"/>
      <c r="N93" s="27"/>
      <c r="O93" s="23"/>
      <c r="P93" s="27"/>
      <c r="Q93" s="23"/>
    </row>
    <row r="94" spans="1:17" ht="30" customHeight="1">
      <c r="A94" s="66" t="s">
        <v>128</v>
      </c>
      <c r="B94" s="67"/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3"/>
      <c r="N94" s="47">
        <v>0</v>
      </c>
      <c r="O94" s="47">
        <v>0</v>
      </c>
      <c r="P94" s="47">
        <v>0</v>
      </c>
      <c r="Q94" s="47">
        <v>0</v>
      </c>
    </row>
    <row r="95" spans="1:17" ht="33.75" customHeight="1">
      <c r="A95" s="61" t="s">
        <v>129</v>
      </c>
      <c r="B95" s="62"/>
      <c r="C95" s="28">
        <f>C96+C97+C98+C99+C100+C101</f>
        <v>520</v>
      </c>
      <c r="D95" s="28">
        <f>D96+D97+D98+D99+D100+D101</f>
        <v>23561775.72</v>
      </c>
      <c r="E95" s="28">
        <f aca="true" t="shared" si="7" ref="E95:J95">E96+E97+E98+E99+E100+E101</f>
        <v>0</v>
      </c>
      <c r="F95" s="28">
        <f t="shared" si="7"/>
        <v>0</v>
      </c>
      <c r="G95" s="28">
        <f t="shared" si="7"/>
        <v>0</v>
      </c>
      <c r="H95" s="28">
        <f t="shared" si="7"/>
        <v>0</v>
      </c>
      <c r="I95" s="28">
        <f t="shared" si="7"/>
        <v>520</v>
      </c>
      <c r="J95" s="28">
        <f t="shared" si="7"/>
        <v>23561775.72</v>
      </c>
      <c r="K95" s="28">
        <f>K96+K97+K98+K99+K100+K101</f>
        <v>0</v>
      </c>
      <c r="L95" s="28">
        <f>L96+L97+L98+L99+L100+L101</f>
        <v>0</v>
      </c>
      <c r="M95" s="4"/>
      <c r="N95" s="28">
        <f>N96+N97+N98+N99+N100+N101</f>
        <v>0</v>
      </c>
      <c r="O95" s="28">
        <f>O96+O97+O98+O99+O100+O101</f>
        <v>0</v>
      </c>
      <c r="P95" s="28">
        <f>P96+P97+P98+P99+P100+P101</f>
        <v>0</v>
      </c>
      <c r="Q95" s="28">
        <f>Q96+Q97+Q98+Q99+Q100+Q101</f>
        <v>0</v>
      </c>
    </row>
    <row r="96" spans="1:17" ht="12.75">
      <c r="A96" s="21">
        <v>1</v>
      </c>
      <c r="B96" s="22" t="s">
        <v>41</v>
      </c>
      <c r="C96" s="23">
        <v>177.8</v>
      </c>
      <c r="D96" s="27">
        <v>6477155</v>
      </c>
      <c r="E96" s="27">
        <v>0</v>
      </c>
      <c r="F96" s="27">
        <v>0</v>
      </c>
      <c r="G96" s="23">
        <v>0</v>
      </c>
      <c r="H96" s="23">
        <v>0</v>
      </c>
      <c r="I96" s="23">
        <f>C96</f>
        <v>177.8</v>
      </c>
      <c r="J96" s="23">
        <v>6477155</v>
      </c>
      <c r="K96" s="27">
        <v>0</v>
      </c>
      <c r="L96" s="27">
        <v>0</v>
      </c>
      <c r="M96" s="4"/>
      <c r="N96" s="27">
        <v>0</v>
      </c>
      <c r="O96" s="27">
        <v>0</v>
      </c>
      <c r="P96" s="27">
        <v>0</v>
      </c>
      <c r="Q96" s="27">
        <v>0</v>
      </c>
    </row>
    <row r="97" spans="1:17" ht="12.75">
      <c r="A97" s="21">
        <v>2</v>
      </c>
      <c r="B97" s="22" t="s">
        <v>58</v>
      </c>
      <c r="C97" s="23">
        <v>59.8</v>
      </c>
      <c r="D97" s="27">
        <v>2178514</v>
      </c>
      <c r="E97" s="27">
        <v>0</v>
      </c>
      <c r="F97" s="27">
        <v>0</v>
      </c>
      <c r="G97" s="23">
        <v>0</v>
      </c>
      <c r="H97" s="23">
        <v>0</v>
      </c>
      <c r="I97" s="23">
        <f>C97</f>
        <v>59.8</v>
      </c>
      <c r="J97" s="23">
        <v>2178514</v>
      </c>
      <c r="K97" s="27">
        <v>0</v>
      </c>
      <c r="L97" s="27">
        <v>0</v>
      </c>
      <c r="N97" s="27">
        <v>0</v>
      </c>
      <c r="O97" s="27">
        <v>0</v>
      </c>
      <c r="P97" s="27">
        <v>0</v>
      </c>
      <c r="Q97" s="27">
        <v>0</v>
      </c>
    </row>
    <row r="98" spans="1:17" ht="12.75">
      <c r="A98" s="21">
        <v>3</v>
      </c>
      <c r="B98" s="22" t="s">
        <v>54</v>
      </c>
      <c r="C98" s="23">
        <v>87.6</v>
      </c>
      <c r="D98" s="27">
        <v>3191268</v>
      </c>
      <c r="E98" s="27">
        <v>0</v>
      </c>
      <c r="F98" s="27">
        <v>0</v>
      </c>
      <c r="G98" s="23">
        <v>0</v>
      </c>
      <c r="H98" s="23">
        <v>0</v>
      </c>
      <c r="I98" s="23">
        <f>C98</f>
        <v>87.6</v>
      </c>
      <c r="J98" s="23">
        <v>3191268</v>
      </c>
      <c r="K98" s="27">
        <v>0</v>
      </c>
      <c r="L98" s="27">
        <v>0</v>
      </c>
      <c r="N98" s="27">
        <v>0</v>
      </c>
      <c r="O98" s="27">
        <v>0</v>
      </c>
      <c r="P98" s="27">
        <v>0</v>
      </c>
      <c r="Q98" s="27">
        <v>0</v>
      </c>
    </row>
    <row r="99" spans="1:17" ht="12.75">
      <c r="A99" s="21">
        <v>4</v>
      </c>
      <c r="B99" s="22" t="s">
        <v>37</v>
      </c>
      <c r="C99" s="23">
        <v>80.9</v>
      </c>
      <c r="D99" s="27">
        <v>5867647.88</v>
      </c>
      <c r="E99" s="27">
        <v>0</v>
      </c>
      <c r="F99" s="27">
        <v>0</v>
      </c>
      <c r="G99" s="23">
        <v>0</v>
      </c>
      <c r="H99" s="23">
        <v>0</v>
      </c>
      <c r="I99" s="23">
        <v>80.9</v>
      </c>
      <c r="J99" s="23">
        <v>5867647.88</v>
      </c>
      <c r="K99" s="27">
        <v>0</v>
      </c>
      <c r="L99" s="27">
        <v>0</v>
      </c>
      <c r="M99" s="4"/>
      <c r="N99" s="27">
        <v>0</v>
      </c>
      <c r="O99" s="27">
        <v>0</v>
      </c>
      <c r="P99" s="27">
        <v>0</v>
      </c>
      <c r="Q99" s="27">
        <v>0</v>
      </c>
    </row>
    <row r="100" spans="1:17" ht="12.75">
      <c r="A100" s="21">
        <v>5</v>
      </c>
      <c r="B100" s="22" t="s">
        <v>46</v>
      </c>
      <c r="C100" s="23">
        <v>52.4</v>
      </c>
      <c r="D100" s="27">
        <v>3606745.84</v>
      </c>
      <c r="E100" s="27">
        <v>0</v>
      </c>
      <c r="F100" s="27">
        <v>0</v>
      </c>
      <c r="G100" s="23">
        <v>0</v>
      </c>
      <c r="H100" s="23">
        <v>0</v>
      </c>
      <c r="I100" s="23">
        <v>52.4</v>
      </c>
      <c r="J100" s="23">
        <v>3606745.84</v>
      </c>
      <c r="K100" s="27">
        <v>0</v>
      </c>
      <c r="L100" s="27">
        <v>0</v>
      </c>
      <c r="M100" s="3"/>
      <c r="N100" s="27">
        <v>0</v>
      </c>
      <c r="O100" s="27">
        <v>0</v>
      </c>
      <c r="P100" s="27">
        <v>0</v>
      </c>
      <c r="Q100" s="27">
        <v>0</v>
      </c>
    </row>
    <row r="101" spans="1:17" ht="15" customHeight="1">
      <c r="A101" s="21">
        <v>6</v>
      </c>
      <c r="B101" s="22" t="s">
        <v>104</v>
      </c>
      <c r="C101" s="23">
        <v>61.5</v>
      </c>
      <c r="D101" s="27">
        <v>2240445</v>
      </c>
      <c r="E101" s="27">
        <v>0</v>
      </c>
      <c r="F101" s="27">
        <v>0</v>
      </c>
      <c r="G101" s="23">
        <v>0</v>
      </c>
      <c r="H101" s="23">
        <v>0</v>
      </c>
      <c r="I101" s="23">
        <f>C101</f>
        <v>61.5</v>
      </c>
      <c r="J101" s="23">
        <v>2240445</v>
      </c>
      <c r="K101" s="27">
        <v>0</v>
      </c>
      <c r="L101" s="27">
        <v>0</v>
      </c>
      <c r="M101" s="3"/>
      <c r="N101" s="27">
        <v>0</v>
      </c>
      <c r="O101" s="27">
        <v>0</v>
      </c>
      <c r="P101" s="27">
        <v>0</v>
      </c>
      <c r="Q101" s="27">
        <v>0</v>
      </c>
    </row>
    <row r="102" spans="1:17" ht="36" customHeight="1">
      <c r="A102" s="63" t="s">
        <v>132</v>
      </c>
      <c r="B102" s="64"/>
      <c r="C102" s="50">
        <f>I102</f>
        <v>192.39999999999998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f>SUM(I103:I105)</f>
        <v>192.39999999999998</v>
      </c>
      <c r="J102" s="50">
        <v>0</v>
      </c>
      <c r="K102" s="50">
        <v>0</v>
      </c>
      <c r="L102" s="50">
        <v>0</v>
      </c>
      <c r="M102" s="3"/>
      <c r="N102" s="50">
        <v>0</v>
      </c>
      <c r="O102" s="50">
        <v>0</v>
      </c>
      <c r="P102" s="50">
        <v>0</v>
      </c>
      <c r="Q102" s="50">
        <v>0</v>
      </c>
    </row>
    <row r="103" spans="1:17" ht="36" customHeight="1">
      <c r="A103" s="48">
        <v>1</v>
      </c>
      <c r="B103" s="49" t="s">
        <v>133</v>
      </c>
      <c r="C103" s="47">
        <f>I103</f>
        <v>53.9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53.9</v>
      </c>
      <c r="J103" s="47">
        <v>0</v>
      </c>
      <c r="K103" s="47">
        <v>0</v>
      </c>
      <c r="L103" s="47">
        <v>0</v>
      </c>
      <c r="M103" s="3"/>
      <c r="N103" s="47">
        <v>0</v>
      </c>
      <c r="O103" s="47">
        <v>0</v>
      </c>
      <c r="P103" s="47">
        <v>0</v>
      </c>
      <c r="Q103" s="47">
        <v>0</v>
      </c>
    </row>
    <row r="104" spans="1:17" ht="36" customHeight="1">
      <c r="A104" s="48">
        <v>2</v>
      </c>
      <c r="B104" s="49" t="s">
        <v>134</v>
      </c>
      <c r="C104" s="47">
        <f>I104</f>
        <v>61.2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61.2</v>
      </c>
      <c r="J104" s="47">
        <v>0</v>
      </c>
      <c r="K104" s="47">
        <v>0</v>
      </c>
      <c r="L104" s="47">
        <v>0</v>
      </c>
      <c r="M104" s="3"/>
      <c r="N104" s="47">
        <v>0</v>
      </c>
      <c r="O104" s="47">
        <v>0</v>
      </c>
      <c r="P104" s="47">
        <v>0</v>
      </c>
      <c r="Q104" s="47">
        <v>0</v>
      </c>
    </row>
    <row r="105" spans="1:17" ht="36" customHeight="1">
      <c r="A105" s="48">
        <v>3</v>
      </c>
      <c r="B105" s="49" t="s">
        <v>135</v>
      </c>
      <c r="C105" s="47">
        <f>I105</f>
        <v>77.3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77.3</v>
      </c>
      <c r="J105" s="47">
        <v>0</v>
      </c>
      <c r="K105" s="47">
        <v>0</v>
      </c>
      <c r="L105" s="47">
        <v>0</v>
      </c>
      <c r="M105" s="3"/>
      <c r="N105" s="47">
        <v>0</v>
      </c>
      <c r="O105" s="47">
        <v>0</v>
      </c>
      <c r="P105" s="47">
        <v>0</v>
      </c>
      <c r="Q105" s="47">
        <v>0</v>
      </c>
    </row>
    <row r="106" spans="1:17" ht="33.75" customHeight="1">
      <c r="A106" s="61" t="s">
        <v>130</v>
      </c>
      <c r="B106" s="62"/>
      <c r="C106" s="20">
        <f aca="true" t="shared" si="8" ref="C106:F107">C107+C108+C109+C110</f>
        <v>0</v>
      </c>
      <c r="D106" s="26">
        <v>0</v>
      </c>
      <c r="E106" s="20">
        <f t="shared" si="8"/>
        <v>0</v>
      </c>
      <c r="F106" s="26">
        <f t="shared" si="8"/>
        <v>0</v>
      </c>
      <c r="G106" s="20">
        <f aca="true" t="shared" si="9" ref="G106:L107">G107+G108+G109+G110</f>
        <v>0</v>
      </c>
      <c r="H106" s="20">
        <f t="shared" si="9"/>
        <v>0</v>
      </c>
      <c r="I106" s="20">
        <f t="shared" si="9"/>
        <v>0</v>
      </c>
      <c r="J106" s="20">
        <f t="shared" si="9"/>
        <v>0</v>
      </c>
      <c r="K106" s="20">
        <f t="shared" si="9"/>
        <v>0</v>
      </c>
      <c r="L106" s="20">
        <f t="shared" si="9"/>
        <v>0</v>
      </c>
      <c r="M106" s="3"/>
      <c r="N106" s="20">
        <f aca="true" t="shared" si="10" ref="N106:Q107">N107+N108+N109+N110</f>
        <v>0</v>
      </c>
      <c r="O106" s="20">
        <f t="shared" si="10"/>
        <v>0</v>
      </c>
      <c r="P106" s="20">
        <f t="shared" si="10"/>
        <v>0</v>
      </c>
      <c r="Q106" s="20">
        <f t="shared" si="10"/>
        <v>0</v>
      </c>
    </row>
    <row r="107" spans="1:17" ht="14.25">
      <c r="A107" s="61" t="s">
        <v>131</v>
      </c>
      <c r="B107" s="62"/>
      <c r="C107" s="20">
        <f t="shared" si="8"/>
        <v>0</v>
      </c>
      <c r="D107" s="26">
        <f t="shared" si="8"/>
        <v>0</v>
      </c>
      <c r="E107" s="20">
        <f t="shared" si="8"/>
        <v>0</v>
      </c>
      <c r="F107" s="26">
        <f t="shared" si="8"/>
        <v>0</v>
      </c>
      <c r="G107" s="20">
        <f t="shared" si="9"/>
        <v>0</v>
      </c>
      <c r="H107" s="20">
        <f t="shared" si="9"/>
        <v>0</v>
      </c>
      <c r="I107" s="20">
        <f t="shared" si="9"/>
        <v>0</v>
      </c>
      <c r="J107" s="20">
        <f t="shared" si="9"/>
        <v>0</v>
      </c>
      <c r="K107" s="20">
        <f t="shared" si="9"/>
        <v>0</v>
      </c>
      <c r="L107" s="20">
        <f t="shared" si="9"/>
        <v>0</v>
      </c>
      <c r="N107" s="20">
        <f t="shared" si="10"/>
        <v>0</v>
      </c>
      <c r="O107" s="20">
        <f t="shared" si="10"/>
        <v>0</v>
      </c>
      <c r="P107" s="20">
        <f t="shared" si="10"/>
        <v>0</v>
      </c>
      <c r="Q107" s="20">
        <f t="shared" si="10"/>
        <v>0</v>
      </c>
    </row>
    <row r="108" spans="1:17" ht="12.75">
      <c r="A108" s="21"/>
      <c r="B108" s="22"/>
      <c r="C108" s="23"/>
      <c r="D108" s="27"/>
      <c r="E108" s="23"/>
      <c r="F108" s="27"/>
      <c r="G108" s="23"/>
      <c r="H108" s="23"/>
      <c r="I108" s="23"/>
      <c r="J108" s="23"/>
      <c r="K108" s="23"/>
      <c r="L108" s="23"/>
      <c r="M108" s="3"/>
      <c r="N108" s="23"/>
      <c r="O108" s="23"/>
      <c r="P108" s="23"/>
      <c r="Q108" s="23"/>
    </row>
    <row r="109" spans="1:17" ht="12.75">
      <c r="A109" s="21"/>
      <c r="B109" s="22"/>
      <c r="C109" s="23"/>
      <c r="D109" s="27"/>
      <c r="E109" s="23"/>
      <c r="F109" s="27"/>
      <c r="G109" s="23"/>
      <c r="H109" s="23"/>
      <c r="I109" s="23"/>
      <c r="J109" s="23"/>
      <c r="K109" s="23"/>
      <c r="L109" s="23"/>
      <c r="M109" s="3"/>
      <c r="N109" s="23"/>
      <c r="O109" s="23"/>
      <c r="P109" s="23"/>
      <c r="Q109" s="23"/>
    </row>
    <row r="110" spans="1:17" ht="12.75">
      <c r="A110" s="21"/>
      <c r="B110" s="22"/>
      <c r="C110" s="23"/>
      <c r="D110" s="27"/>
      <c r="E110" s="23"/>
      <c r="F110" s="27"/>
      <c r="G110" s="23"/>
      <c r="H110" s="23"/>
      <c r="I110" s="23"/>
      <c r="J110" s="23"/>
      <c r="K110" s="23"/>
      <c r="L110" s="23"/>
      <c r="M110" s="3"/>
      <c r="N110" s="23"/>
      <c r="O110" s="23"/>
      <c r="P110" s="23"/>
      <c r="Q110" s="23"/>
    </row>
    <row r="111" spans="1:17" ht="12.75">
      <c r="A111" s="21"/>
      <c r="B111" s="22"/>
      <c r="C111" s="23"/>
      <c r="D111" s="27"/>
      <c r="E111" s="23"/>
      <c r="F111" s="27"/>
      <c r="G111" s="23"/>
      <c r="H111" s="23"/>
      <c r="I111" s="23"/>
      <c r="J111" s="23"/>
      <c r="K111" s="23"/>
      <c r="L111" s="23"/>
      <c r="N111" s="23"/>
      <c r="O111" s="23"/>
      <c r="P111" s="23"/>
      <c r="Q111" s="23"/>
    </row>
  </sheetData>
  <sheetProtection/>
  <mergeCells count="46">
    <mergeCell ref="A2:L2"/>
    <mergeCell ref="A3:L3"/>
    <mergeCell ref="A4:L4"/>
    <mergeCell ref="A5:L5"/>
    <mergeCell ref="A6:L6"/>
    <mergeCell ref="A7:L7"/>
    <mergeCell ref="A9:L10"/>
    <mergeCell ref="M9:M10"/>
    <mergeCell ref="A11:A13"/>
    <mergeCell ref="B11:B13"/>
    <mergeCell ref="C11:D11"/>
    <mergeCell ref="E11:F11"/>
    <mergeCell ref="G11:H11"/>
    <mergeCell ref="I11:J11"/>
    <mergeCell ref="K11:L11"/>
    <mergeCell ref="M11:M13"/>
    <mergeCell ref="A19:B19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A107:B107"/>
    <mergeCell ref="N11:O11"/>
    <mergeCell ref="N12:N13"/>
    <mergeCell ref="O12:O13"/>
    <mergeCell ref="A20:B20"/>
    <mergeCell ref="A61:B61"/>
    <mergeCell ref="A62:B62"/>
    <mergeCell ref="A78:B78"/>
    <mergeCell ref="A79:B79"/>
    <mergeCell ref="A94:B94"/>
    <mergeCell ref="P11:Q11"/>
    <mergeCell ref="P12:P13"/>
    <mergeCell ref="Q12:Q13"/>
    <mergeCell ref="A95:B95"/>
    <mergeCell ref="A102:B102"/>
    <mergeCell ref="A106:B106"/>
    <mergeCell ref="L12:L13"/>
    <mergeCell ref="A16:B16"/>
    <mergeCell ref="A17:B17"/>
    <mergeCell ref="A18:B18"/>
  </mergeCells>
  <printOptions/>
  <pageMargins left="0.3937007874015748" right="0.3937007874015748" top="0.5905511811023622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2017-05-24T09:01:47Z</cp:lastPrinted>
  <dcterms:created xsi:type="dcterms:W3CDTF">1996-10-08T23:32:33Z</dcterms:created>
  <dcterms:modified xsi:type="dcterms:W3CDTF">2017-08-04T11:18:47Z</dcterms:modified>
  <cp:category/>
  <cp:version/>
  <cp:contentType/>
  <cp:contentStatus/>
</cp:coreProperties>
</file>