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318" i="1" l="1"/>
  <c r="E317" i="1" s="1"/>
  <c r="D317" i="1"/>
  <c r="D318" i="1"/>
  <c r="F320" i="1"/>
  <c r="E320" i="1"/>
  <c r="D320" i="1"/>
  <c r="F97" i="1"/>
  <c r="E322" i="1" l="1"/>
  <c r="D322" i="1"/>
  <c r="F337" i="1"/>
  <c r="F336" i="1" s="1"/>
  <c r="F335" i="1" s="1"/>
  <c r="E336" i="1"/>
  <c r="E335" i="1" s="1"/>
  <c r="D336" i="1"/>
  <c r="D335" i="1" s="1"/>
  <c r="F262" i="1"/>
  <c r="E261" i="1"/>
  <c r="F261" i="1" s="1"/>
  <c r="F100" i="1"/>
  <c r="F99" i="1" s="1"/>
  <c r="E99" i="1"/>
  <c r="F27" i="1"/>
  <c r="F26" i="1" s="1"/>
  <c r="E26" i="1"/>
  <c r="D26" i="1"/>
  <c r="F24" i="1"/>
  <c r="E24" i="1"/>
  <c r="F367" i="1"/>
  <c r="F366" i="1"/>
  <c r="E365" i="1"/>
  <c r="D365" i="1"/>
  <c r="E342" i="1"/>
  <c r="D342" i="1"/>
  <c r="F343" i="1"/>
  <c r="F342" i="1" s="1"/>
  <c r="E327" i="1"/>
  <c r="D308" i="1"/>
  <c r="D350" i="1"/>
  <c r="D253" i="1"/>
  <c r="D252" i="1"/>
  <c r="D239" i="1"/>
  <c r="D235" i="1"/>
  <c r="D233" i="1"/>
  <c r="D137" i="1"/>
  <c r="D84" i="1"/>
  <c r="D70" i="1"/>
  <c r="F365" i="1" l="1"/>
  <c r="F214" i="1"/>
  <c r="D78" i="1"/>
  <c r="D74" i="1"/>
  <c r="D73" i="1" s="1"/>
  <c r="D62" i="1"/>
  <c r="D57" i="1" s="1"/>
  <c r="D49" i="1"/>
  <c r="D47" i="1"/>
  <c r="E225" i="1" l="1"/>
  <c r="E70" i="1"/>
  <c r="F349" i="1"/>
  <c r="F348" i="1"/>
  <c r="E348" i="1"/>
  <c r="D348" i="1"/>
  <c r="D346" i="1" s="1"/>
  <c r="E257" i="1"/>
  <c r="D257" i="1"/>
  <c r="F236" i="1"/>
  <c r="E235" i="1"/>
  <c r="F235" i="1" s="1"/>
  <c r="F48" i="1"/>
  <c r="E47" i="1"/>
  <c r="F47" i="1" s="1"/>
  <c r="E350" i="1"/>
  <c r="F351" i="1"/>
  <c r="E137" i="1"/>
  <c r="F138" i="1"/>
  <c r="E84" i="1"/>
  <c r="F86" i="1"/>
  <c r="F81" i="1"/>
  <c r="E80" i="1"/>
  <c r="D80" i="1"/>
  <c r="F80" i="1" s="1"/>
  <c r="F79" i="1"/>
  <c r="E78" i="1"/>
  <c r="F78" i="1" s="1"/>
  <c r="F77" i="1"/>
  <c r="F76" i="1"/>
  <c r="F75" i="1"/>
  <c r="E74" i="1"/>
  <c r="E73" i="1"/>
  <c r="F73" i="1" s="1"/>
  <c r="F71" i="1"/>
  <c r="E62" i="1"/>
  <c r="F64" i="1"/>
  <c r="F63" i="1"/>
  <c r="F50" i="1"/>
  <c r="E49" i="1"/>
  <c r="F49" i="1" s="1"/>
  <c r="F21" i="1"/>
  <c r="F23" i="1"/>
  <c r="F30" i="1"/>
  <c r="F32" i="1"/>
  <c r="F35" i="1"/>
  <c r="F38" i="1"/>
  <c r="F42" i="1"/>
  <c r="F44" i="1"/>
  <c r="F46" i="1"/>
  <c r="F52" i="1"/>
  <c r="F54" i="1"/>
  <c r="F59" i="1"/>
  <c r="F60" i="1"/>
  <c r="F67" i="1"/>
  <c r="F69" i="1"/>
  <c r="F72" i="1"/>
  <c r="F83" i="1"/>
  <c r="F85" i="1"/>
  <c r="F88" i="1"/>
  <c r="F92" i="1"/>
  <c r="F93" i="1"/>
  <c r="F98" i="1"/>
  <c r="F103" i="1"/>
  <c r="F105" i="1"/>
  <c r="F109" i="1"/>
  <c r="F111" i="1"/>
  <c r="F113" i="1"/>
  <c r="F115" i="1"/>
  <c r="F117" i="1"/>
  <c r="F119" i="1"/>
  <c r="F121" i="1"/>
  <c r="F123" i="1"/>
  <c r="F126" i="1"/>
  <c r="F128" i="1"/>
  <c r="F130" i="1"/>
  <c r="F132" i="1"/>
  <c r="F134" i="1"/>
  <c r="F136" i="1"/>
  <c r="F139" i="1"/>
  <c r="F141" i="1"/>
  <c r="F143" i="1"/>
  <c r="F145" i="1"/>
  <c r="F147" i="1"/>
  <c r="F149" i="1"/>
  <c r="F152" i="1"/>
  <c r="F154" i="1"/>
  <c r="F156" i="1"/>
  <c r="F158" i="1"/>
  <c r="F160" i="1"/>
  <c r="F162" i="1"/>
  <c r="F164" i="1"/>
  <c r="F166" i="1"/>
  <c r="F168" i="1"/>
  <c r="F170" i="1"/>
  <c r="F172" i="1"/>
  <c r="F175" i="1"/>
  <c r="F177" i="1"/>
  <c r="F180" i="1"/>
  <c r="F182" i="1"/>
  <c r="F185" i="1"/>
  <c r="F187" i="1"/>
  <c r="F188" i="1"/>
  <c r="F189" i="1"/>
  <c r="F193" i="1"/>
  <c r="F195" i="1"/>
  <c r="F197" i="1"/>
  <c r="F199" i="1"/>
  <c r="F201" i="1"/>
  <c r="F203" i="1"/>
  <c r="F206" i="1"/>
  <c r="F208" i="1"/>
  <c r="F212" i="1"/>
  <c r="F216" i="1"/>
  <c r="F221" i="1"/>
  <c r="F223" i="1"/>
  <c r="F228" i="1"/>
  <c r="F230" i="1"/>
  <c r="F232" i="1"/>
  <c r="F234" i="1"/>
  <c r="F238" i="1"/>
  <c r="F240" i="1"/>
  <c r="F242" i="1"/>
  <c r="F244" i="1"/>
  <c r="F247" i="1"/>
  <c r="F249" i="1"/>
  <c r="F250" i="1"/>
  <c r="F251" i="1"/>
  <c r="F254" i="1"/>
  <c r="F260" i="1"/>
  <c r="F265" i="1"/>
  <c r="F267" i="1"/>
  <c r="F270" i="1"/>
  <c r="F274" i="1"/>
  <c r="F276" i="1"/>
  <c r="F279" i="1"/>
  <c r="F282" i="1"/>
  <c r="F285" i="1"/>
  <c r="F286" i="1"/>
  <c r="F287" i="1"/>
  <c r="F288" i="1"/>
  <c r="F289" i="1"/>
  <c r="F290" i="1"/>
  <c r="F293" i="1"/>
  <c r="F295" i="1"/>
  <c r="F296" i="1"/>
  <c r="F297" i="1"/>
  <c r="F299" i="1"/>
  <c r="F302" i="1"/>
  <c r="F303" i="1"/>
  <c r="F304" i="1"/>
  <c r="F311" i="1"/>
  <c r="F313" i="1"/>
  <c r="F319" i="1"/>
  <c r="F321" i="1"/>
  <c r="F325" i="1"/>
  <c r="F327" i="1"/>
  <c r="F329" i="1"/>
  <c r="F331" i="1"/>
  <c r="F334" i="1"/>
  <c r="F341" i="1"/>
  <c r="F345" i="1"/>
  <c r="F347" i="1"/>
  <c r="F352" i="1"/>
  <c r="F354" i="1"/>
  <c r="F356" i="1"/>
  <c r="F358" i="1"/>
  <c r="F360" i="1"/>
  <c r="F362" i="1"/>
  <c r="F364" i="1"/>
  <c r="F369" i="1"/>
  <c r="F370" i="1"/>
  <c r="F371" i="1"/>
  <c r="E253" i="1"/>
  <c r="F253" i="1" s="1"/>
  <c r="E239" i="1"/>
  <c r="F239" i="1" s="1"/>
  <c r="E233" i="1"/>
  <c r="F233" i="1" s="1"/>
  <c r="F62" i="1" l="1"/>
  <c r="F57" i="1" s="1"/>
  <c r="E57" i="1"/>
  <c r="E252" i="1"/>
  <c r="F252" i="1" s="1"/>
  <c r="F258" i="1"/>
  <c r="F65" i="1"/>
  <c r="F74" i="1"/>
  <c r="F257" i="1"/>
  <c r="E22" i="1"/>
  <c r="F22" i="1" s="1"/>
  <c r="E368" i="1"/>
  <c r="E363" i="1"/>
  <c r="E361" i="1"/>
  <c r="E359" i="1"/>
  <c r="E357" i="1"/>
  <c r="E355" i="1"/>
  <c r="E353" i="1"/>
  <c r="E346" i="1"/>
  <c r="E344" i="1"/>
  <c r="E340" i="1"/>
  <c r="E333" i="1"/>
  <c r="E332" i="1" s="1"/>
  <c r="E330" i="1"/>
  <c r="E328" i="1"/>
  <c r="E326" i="1"/>
  <c r="E324" i="1"/>
  <c r="E315" i="1"/>
  <c r="E314" i="1" s="1"/>
  <c r="E312" i="1"/>
  <c r="E310" i="1"/>
  <c r="E307" i="1"/>
  <c r="E306" i="1" s="1"/>
  <c r="E301" i="1"/>
  <c r="E300" i="1" s="1"/>
  <c r="E298" i="1"/>
  <c r="E294" i="1"/>
  <c r="E292" i="1"/>
  <c r="E284" i="1"/>
  <c r="E283" i="1"/>
  <c r="E281" i="1"/>
  <c r="E280" i="1" s="1"/>
  <c r="E278" i="1"/>
  <c r="E277" i="1" s="1"/>
  <c r="E275" i="1"/>
  <c r="E273" i="1"/>
  <c r="E272" i="1" s="1"/>
  <c r="E269" i="1"/>
  <c r="E268" i="1" s="1"/>
  <c r="E266" i="1"/>
  <c r="E264" i="1"/>
  <c r="E259" i="1"/>
  <c r="E256" i="1" s="1"/>
  <c r="E248" i="1"/>
  <c r="E246" i="1"/>
  <c r="E243" i="1"/>
  <c r="E241" i="1"/>
  <c r="E231" i="1"/>
  <c r="E229" i="1"/>
  <c r="E227" i="1"/>
  <c r="E222" i="1"/>
  <c r="E220" i="1"/>
  <c r="E217" i="1"/>
  <c r="E215" i="1"/>
  <c r="E213" i="1"/>
  <c r="E211" i="1"/>
  <c r="E209" i="1"/>
  <c r="E207" i="1"/>
  <c r="E205" i="1"/>
  <c r="E202" i="1"/>
  <c r="E200" i="1"/>
  <c r="E237" i="1"/>
  <c r="E198" i="1"/>
  <c r="E196" i="1"/>
  <c r="E194" i="1"/>
  <c r="E192" i="1"/>
  <c r="E186" i="1"/>
  <c r="E184" i="1"/>
  <c r="E181" i="1"/>
  <c r="E179" i="1"/>
  <c r="E176" i="1"/>
  <c r="E174" i="1"/>
  <c r="E171" i="1"/>
  <c r="E169" i="1"/>
  <c r="E167" i="1"/>
  <c r="E165" i="1"/>
  <c r="E163" i="1"/>
  <c r="E161" i="1"/>
  <c r="E159" i="1"/>
  <c r="E157" i="1"/>
  <c r="E155" i="1"/>
  <c r="E153" i="1"/>
  <c r="E151" i="1"/>
  <c r="E148" i="1"/>
  <c r="E146" i="1"/>
  <c r="E144" i="1"/>
  <c r="E142" i="1"/>
  <c r="E140" i="1"/>
  <c r="E135" i="1"/>
  <c r="E133" i="1"/>
  <c r="E131" i="1"/>
  <c r="E129" i="1"/>
  <c r="E127" i="1"/>
  <c r="E125" i="1"/>
  <c r="E122" i="1"/>
  <c r="E120" i="1"/>
  <c r="E118" i="1"/>
  <c r="E116" i="1"/>
  <c r="E114" i="1"/>
  <c r="E112" i="1"/>
  <c r="E110" i="1"/>
  <c r="E108" i="1"/>
  <c r="E104" i="1"/>
  <c r="E102" i="1"/>
  <c r="E95" i="1"/>
  <c r="E94" i="1" s="1"/>
  <c r="E91" i="1"/>
  <c r="E87" i="1"/>
  <c r="E82" i="1"/>
  <c r="E68" i="1"/>
  <c r="E66" i="1"/>
  <c r="E58" i="1"/>
  <c r="E53" i="1"/>
  <c r="E51" i="1"/>
  <c r="E45" i="1"/>
  <c r="E43" i="1"/>
  <c r="E41" i="1"/>
  <c r="E37" i="1"/>
  <c r="E36" i="1" s="1"/>
  <c r="E34" i="1"/>
  <c r="E33" i="1" s="1"/>
  <c r="E31" i="1"/>
  <c r="E29" i="1"/>
  <c r="E20" i="1"/>
  <c r="E18" i="1"/>
  <c r="E17" i="1" s="1"/>
  <c r="D368" i="1"/>
  <c r="F368" i="1" s="1"/>
  <c r="D363" i="1"/>
  <c r="D361" i="1"/>
  <c r="D359" i="1"/>
  <c r="D357" i="1"/>
  <c r="F357" i="1" s="1"/>
  <c r="D355" i="1"/>
  <c r="D353" i="1"/>
  <c r="F350" i="1"/>
  <c r="F346" i="1"/>
  <c r="D344" i="1"/>
  <c r="D340" i="1"/>
  <c r="D333" i="1"/>
  <c r="D330" i="1"/>
  <c r="F330" i="1" s="1"/>
  <c r="D328" i="1"/>
  <c r="D326" i="1"/>
  <c r="D324" i="1"/>
  <c r="F318" i="1"/>
  <c r="D316" i="1"/>
  <c r="D312" i="1"/>
  <c r="D310" i="1"/>
  <c r="D301" i="1"/>
  <c r="D298" i="1"/>
  <c r="D294" i="1"/>
  <c r="D292" i="1"/>
  <c r="F292" i="1" s="1"/>
  <c r="D284" i="1"/>
  <c r="D281" i="1"/>
  <c r="D278" i="1"/>
  <c r="D275" i="1"/>
  <c r="D273" i="1"/>
  <c r="D269" i="1"/>
  <c r="D266" i="1"/>
  <c r="F266" i="1" s="1"/>
  <c r="D264" i="1"/>
  <c r="D259" i="1"/>
  <c r="D256" i="1" s="1"/>
  <c r="D248" i="1"/>
  <c r="F248" i="1" s="1"/>
  <c r="D246" i="1"/>
  <c r="F246" i="1" s="1"/>
  <c r="D243" i="1"/>
  <c r="D241" i="1"/>
  <c r="D231" i="1"/>
  <c r="F231" i="1" s="1"/>
  <c r="D229" i="1"/>
  <c r="F229" i="1" s="1"/>
  <c r="D227" i="1"/>
  <c r="F227" i="1" s="1"/>
  <c r="F226" i="1"/>
  <c r="D222" i="1"/>
  <c r="D220" i="1"/>
  <c r="D218" i="1"/>
  <c r="D215" i="1"/>
  <c r="D213" i="1"/>
  <c r="D211" i="1"/>
  <c r="D210" i="1"/>
  <c r="D207" i="1"/>
  <c r="D205" i="1"/>
  <c r="D202" i="1"/>
  <c r="D200" i="1"/>
  <c r="D237" i="1"/>
  <c r="D198" i="1"/>
  <c r="D196" i="1"/>
  <c r="D194" i="1"/>
  <c r="F194" i="1" s="1"/>
  <c r="D192" i="1"/>
  <c r="D186" i="1"/>
  <c r="D184" i="1"/>
  <c r="D181" i="1"/>
  <c r="F181" i="1" s="1"/>
  <c r="D179" i="1"/>
  <c r="D176" i="1"/>
  <c r="D174" i="1"/>
  <c r="D171" i="1"/>
  <c r="F171" i="1" s="1"/>
  <c r="D169" i="1"/>
  <c r="D167" i="1"/>
  <c r="D165" i="1"/>
  <c r="D163" i="1"/>
  <c r="F163" i="1" s="1"/>
  <c r="D161" i="1"/>
  <c r="D159" i="1"/>
  <c r="D157" i="1"/>
  <c r="D155" i="1"/>
  <c r="F155" i="1" s="1"/>
  <c r="D153" i="1"/>
  <c r="D151" i="1"/>
  <c r="D148" i="1"/>
  <c r="D146" i="1"/>
  <c r="F146" i="1" s="1"/>
  <c r="D144" i="1"/>
  <c r="D142" i="1"/>
  <c r="D140" i="1"/>
  <c r="F137" i="1"/>
  <c r="D135" i="1"/>
  <c r="D133" i="1"/>
  <c r="D131" i="1"/>
  <c r="D129" i="1"/>
  <c r="D127" i="1"/>
  <c r="D125" i="1"/>
  <c r="D122" i="1"/>
  <c r="D120" i="1"/>
  <c r="D118" i="1"/>
  <c r="D116" i="1"/>
  <c r="D114" i="1"/>
  <c r="D112" i="1"/>
  <c r="D110" i="1"/>
  <c r="D108" i="1"/>
  <c r="D104" i="1"/>
  <c r="D102" i="1"/>
  <c r="D96" i="1"/>
  <c r="F96" i="1" s="1"/>
  <c r="D91" i="1"/>
  <c r="D90" i="1" s="1"/>
  <c r="D87" i="1"/>
  <c r="F84" i="1"/>
  <c r="D82" i="1"/>
  <c r="D68" i="1"/>
  <c r="F68" i="1" s="1"/>
  <c r="D66" i="1"/>
  <c r="F61" i="1"/>
  <c r="D53" i="1"/>
  <c r="D51" i="1"/>
  <c r="F51" i="1" s="1"/>
  <c r="D45" i="1"/>
  <c r="D43" i="1"/>
  <c r="D41" i="1"/>
  <c r="D37" i="1"/>
  <c r="D34" i="1"/>
  <c r="D31" i="1"/>
  <c r="D29" i="1"/>
  <c r="D20" i="1"/>
  <c r="F20" i="1" s="1"/>
  <c r="D19" i="1"/>
  <c r="F29" i="1" l="1"/>
  <c r="F53" i="1"/>
  <c r="F112" i="1"/>
  <c r="F129" i="1"/>
  <c r="D56" i="1"/>
  <c r="F140" i="1"/>
  <c r="F148" i="1"/>
  <c r="F157" i="1"/>
  <c r="F165" i="1"/>
  <c r="F174" i="1"/>
  <c r="F184" i="1"/>
  <c r="F196" i="1"/>
  <c r="F202" i="1"/>
  <c r="F211" i="1"/>
  <c r="F220" i="1"/>
  <c r="F294" i="1"/>
  <c r="F82" i="1"/>
  <c r="E339" i="1"/>
  <c r="F120" i="1"/>
  <c r="F310" i="1"/>
  <c r="D339" i="1"/>
  <c r="F41" i="1"/>
  <c r="D40" i="1"/>
  <c r="D95" i="1"/>
  <c r="D124" i="1"/>
  <c r="E204" i="1"/>
  <c r="E224" i="1"/>
  <c r="F200" i="1"/>
  <c r="F135" i="1"/>
  <c r="F104" i="1"/>
  <c r="F122" i="1"/>
  <c r="E191" i="1"/>
  <c r="F116" i="1"/>
  <c r="F125" i="1"/>
  <c r="F142" i="1"/>
  <c r="F151" i="1"/>
  <c r="F167" i="1"/>
  <c r="F186" i="1"/>
  <c r="F198" i="1"/>
  <c r="F213" i="1"/>
  <c r="F222" i="1"/>
  <c r="F45" i="1"/>
  <c r="F66" i="1"/>
  <c r="D191" i="1"/>
  <c r="F328" i="1"/>
  <c r="F344" i="1"/>
  <c r="F355" i="1"/>
  <c r="F363" i="1"/>
  <c r="E40" i="1"/>
  <c r="E39" i="1" s="1"/>
  <c r="E101" i="1"/>
  <c r="E219" i="1"/>
  <c r="F114" i="1"/>
  <c r="F131" i="1"/>
  <c r="F108" i="1"/>
  <c r="F133" i="1"/>
  <c r="F159" i="1"/>
  <c r="F176" i="1"/>
  <c r="F205" i="1"/>
  <c r="D18" i="1"/>
  <c r="F19" i="1"/>
  <c r="D277" i="1"/>
  <c r="F277" i="1" s="1"/>
  <c r="F278" i="1"/>
  <c r="D268" i="1"/>
  <c r="F269" i="1"/>
  <c r="D280" i="1"/>
  <c r="F280" i="1" s="1"/>
  <c r="F281" i="1"/>
  <c r="F298" i="1"/>
  <c r="F312" i="1"/>
  <c r="F324" i="1"/>
  <c r="D332" i="1"/>
  <c r="F332" i="1" s="1"/>
  <c r="F333" i="1"/>
  <c r="F359" i="1"/>
  <c r="F110" i="1"/>
  <c r="F118" i="1"/>
  <c r="F127" i="1"/>
  <c r="F144" i="1"/>
  <c r="F153" i="1"/>
  <c r="F161" i="1"/>
  <c r="F169" i="1"/>
  <c r="F179" i="1"/>
  <c r="F192" i="1"/>
  <c r="F237" i="1"/>
  <c r="F207" i="1"/>
  <c r="F215" i="1"/>
  <c r="F241" i="1"/>
  <c r="F259" i="1"/>
  <c r="F256" i="1" s="1"/>
  <c r="F273" i="1"/>
  <c r="D283" i="1"/>
  <c r="F283" i="1" s="1"/>
  <c r="F284" i="1"/>
  <c r="D300" i="1"/>
  <c r="F300" i="1" s="1"/>
  <c r="F301" i="1"/>
  <c r="D315" i="1"/>
  <c r="F316" i="1"/>
  <c r="F326" i="1"/>
  <c r="F340" i="1"/>
  <c r="F353" i="1"/>
  <c r="F361" i="1"/>
  <c r="F87" i="1"/>
  <c r="F31" i="1"/>
  <c r="F43" i="1"/>
  <c r="D58" i="1"/>
  <c r="D101" i="1"/>
  <c r="F102" i="1"/>
  <c r="D209" i="1"/>
  <c r="F209" i="1" s="1"/>
  <c r="F210" i="1"/>
  <c r="D217" i="1"/>
  <c r="F217" i="1" s="1"/>
  <c r="F218" i="1"/>
  <c r="F243" i="1"/>
  <c r="F264" i="1"/>
  <c r="F275" i="1"/>
  <c r="D307" i="1"/>
  <c r="F308" i="1"/>
  <c r="F317" i="1"/>
  <c r="E90" i="1"/>
  <c r="F90" i="1" s="1"/>
  <c r="F91" i="1"/>
  <c r="D94" i="1"/>
  <c r="D89" i="1" s="1"/>
  <c r="F95" i="1"/>
  <c r="F70" i="1"/>
  <c r="E56" i="1"/>
  <c r="D33" i="1"/>
  <c r="F33" i="1" s="1"/>
  <c r="F34" i="1"/>
  <c r="D36" i="1"/>
  <c r="F36" i="1" s="1"/>
  <c r="F37" i="1"/>
  <c r="D219" i="1"/>
  <c r="D150" i="1"/>
  <c r="D28" i="1"/>
  <c r="D178" i="1"/>
  <c r="D272" i="1"/>
  <c r="D309" i="1"/>
  <c r="D338" i="1"/>
  <c r="D225" i="1"/>
  <c r="D224" i="1" s="1"/>
  <c r="D173" i="1"/>
  <c r="E173" i="1"/>
  <c r="E183" i="1"/>
  <c r="E263" i="1"/>
  <c r="E255" i="1" s="1"/>
  <c r="D107" i="1"/>
  <c r="D245" i="1"/>
  <c r="D323" i="1"/>
  <c r="E245" i="1"/>
  <c r="E309" i="1"/>
  <c r="E305" i="1" s="1"/>
  <c r="D183" i="1"/>
  <c r="D263" i="1"/>
  <c r="D291" i="1"/>
  <c r="E291" i="1"/>
  <c r="E271" i="1" s="1"/>
  <c r="E323" i="1"/>
  <c r="E178" i="1"/>
  <c r="E150" i="1"/>
  <c r="E124" i="1"/>
  <c r="E107" i="1"/>
  <c r="E28" i="1"/>
  <c r="F245" i="1" l="1"/>
  <c r="D106" i="1"/>
  <c r="F18" i="1"/>
  <c r="F17" i="1" s="1"/>
  <c r="D17" i="1"/>
  <c r="E89" i="1"/>
  <c r="E55" i="1" s="1"/>
  <c r="D204" i="1"/>
  <c r="D190" i="1" s="1"/>
  <c r="F191" i="1"/>
  <c r="F339" i="1"/>
  <c r="D16" i="1"/>
  <c r="F268" i="1"/>
  <c r="D255" i="1"/>
  <c r="F255" i="1" s="1"/>
  <c r="F94" i="1"/>
  <c r="F89" i="1" s="1"/>
  <c r="D55" i="1"/>
  <c r="E190" i="1"/>
  <c r="F56" i="1"/>
  <c r="F58" i="1"/>
  <c r="F28" i="1"/>
  <c r="F150" i="1"/>
  <c r="F101" i="1"/>
  <c r="F291" i="1"/>
  <c r="D314" i="1"/>
  <c r="F314" i="1" s="1"/>
  <c r="F315" i="1"/>
  <c r="F124" i="1"/>
  <c r="F263" i="1"/>
  <c r="F107" i="1"/>
  <c r="F173" i="1"/>
  <c r="F309" i="1"/>
  <c r="D306" i="1"/>
  <c r="D305" i="1" s="1"/>
  <c r="F307" i="1"/>
  <c r="F183" i="1"/>
  <c r="F323" i="1"/>
  <c r="F322" i="1" s="1"/>
  <c r="D271" i="1"/>
  <c r="F271" i="1" s="1"/>
  <c r="F272" i="1"/>
  <c r="F219" i="1"/>
  <c r="D39" i="1"/>
  <c r="F39" i="1" s="1"/>
  <c r="F40" i="1"/>
  <c r="F224" i="1"/>
  <c r="F225" i="1"/>
  <c r="F178" i="1"/>
  <c r="E338" i="1"/>
  <c r="F338" i="1" s="1"/>
  <c r="E16" i="1"/>
  <c r="E106" i="1"/>
  <c r="E15" i="1" l="1"/>
  <c r="F204" i="1"/>
  <c r="F106" i="1"/>
  <c r="D15" i="1"/>
  <c r="F190" i="1"/>
  <c r="F16" i="1"/>
  <c r="F306" i="1"/>
  <c r="F305" i="1"/>
  <c r="F55" i="1"/>
  <c r="F15" i="1" l="1"/>
</calcChain>
</file>

<file path=xl/sharedStrings.xml><?xml version="1.0" encoding="utf-8"?>
<sst xmlns="http://schemas.openxmlformats.org/spreadsheetml/2006/main" count="903" uniqueCount="396">
  <si>
    <t/>
  </si>
  <si>
    <t>Наименование</t>
  </si>
  <si>
    <t>ЦСР</t>
  </si>
  <si>
    <t>ВР</t>
  </si>
  <si>
    <t>Сумма
(тыс. рублей)</t>
  </si>
  <si>
    <t>Целевая статья</t>
  </si>
  <si>
    <t>Вид расходов</t>
  </si>
  <si>
    <t>1</t>
  </si>
  <si>
    <t>2</t>
  </si>
  <si>
    <t>3</t>
  </si>
  <si>
    <t>4</t>
  </si>
  <si>
    <t>Всего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</si>
  <si>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</si>
  <si>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</si>
  <si>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</si>
  <si>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</si>
  <si>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государственных (муниципальных) нужд</t>
  </si>
  <si>
    <t>200</t>
  </si>
  <si>
    <t>Социальное обеспечение и иные выплаты населению</t>
  </si>
  <si>
    <t>300</t>
  </si>
  <si>
    <t>Межбюджетные трансферты</t>
  </si>
  <si>
    <t>500</t>
  </si>
  <si>
    <t>Иные бюджетные ассигнования</t>
  </si>
  <si>
    <t>800</t>
  </si>
  <si>
    <t>Непрограммные направления деятельности</t>
  </si>
  <si>
    <t>99 0 0000</t>
  </si>
  <si>
    <t>Субвенции на осуществление первичного воинского учета на территориях, где отсутствуют военные комиссариаты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</si>
  <si>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</si>
  <si>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комиссариаты"</t>
  </si>
  <si>
    <t>01 0 0000</t>
  </si>
  <si>
    <t>01 1 0000</t>
  </si>
  <si>
    <t xml:space="preserve"> муниципального района  "Княжпогостский" </t>
  </si>
  <si>
    <t>Приложение №7</t>
  </si>
  <si>
    <t>РАСПРЕДЕЛЕНИЕ БЮДЖЕТНЫХ АССИГНОВАНИЙ ПО ЦЕЛЕВЫМ СТАТЬЯМ МУНИЦИПАЛЬНЫХ ПРОГРАММ, ГРУППАМ ВИДОВ РАСХОДОВ КЛАССИФИКАЦИИ РАСХОДОВ БЮДЖЕТОВ НА 2014 ГОД</t>
  </si>
  <si>
    <t>Подпрограмма "Развитие малого и среднего предпринимательства"</t>
  </si>
  <si>
    <t>Субсидирование (грант) начинающих субъектов малого предпринимательства на создание собственного бизнеса в приоритетных отраслях малого предпринимательства</t>
  </si>
  <si>
    <t>Субсидирование субъектам малого и среднего предпринимательства  части затрат на уплату лизинговых платежей по договорам финансовой аренды (лизинга)</t>
  </si>
  <si>
    <t>Субсидирование  части затрат на уплату процентов по кредитам, привлеченным субъектами малого и среднего предпринимательства в кредитных организациях</t>
  </si>
  <si>
    <t>01 2 0000</t>
  </si>
  <si>
    <t>Организация конкурса на присуждение гранта за разработку туристических маршрутов (объектов)</t>
  </si>
  <si>
    <t>Рекламно-информационное обеспечение продвижения туристического продукта на внутреннем и внешнем рынках</t>
  </si>
  <si>
    <t>02 0 0000</t>
  </si>
  <si>
    <t>Подпрограмма "Развитие транспортной инфраструктуры и транспортного обслуживания населения и экономики МР "Княжпогостский""</t>
  </si>
  <si>
    <t>02 1 0000</t>
  </si>
  <si>
    <t>Содержание автомобильных дорог общего пользования местного значения</t>
  </si>
  <si>
    <t>02 1 0101</t>
  </si>
  <si>
    <t>Оборудование и содержание ледовых переправ</t>
  </si>
  <si>
    <t>02 1 0103</t>
  </si>
  <si>
    <t>Капитальный ремонт и ремонт дворовых территорий, проездов к дворовым территориям</t>
  </si>
  <si>
    <t>02 1 0104</t>
  </si>
  <si>
    <t>03 0 0000</t>
  </si>
  <si>
    <t>Подпрограмма "Обеспечение населения качественными жилищно-коммунальными услугами"</t>
  </si>
  <si>
    <t>03 2 0000</t>
  </si>
  <si>
    <t>Газификация населенных пунктов</t>
  </si>
  <si>
    <t>03 2 0201</t>
  </si>
  <si>
    <t>в том числе за счет средств республиканского бюджета</t>
  </si>
  <si>
    <t>за счет средств муниципального бюджета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</si>
  <si>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санитарно-эпидемиологическими правилами</t>
  </si>
  <si>
    <t>03 2 0202</t>
  </si>
  <si>
    <t>03 2 7211</t>
  </si>
  <si>
    <t>Подпрограмма "Градостроительная деятельность"</t>
  </si>
  <si>
    <t>03 3 0000</t>
  </si>
  <si>
    <t xml:space="preserve">Разработка и корректировка документов территориального планирования </t>
  </si>
  <si>
    <t>03 3 0301</t>
  </si>
  <si>
    <t xml:space="preserve">Подпрограмма "Создание условий для обеспечения населения доступным и комфортным жильем" </t>
  </si>
  <si>
    <t>03 1 0000</t>
  </si>
  <si>
    <t>Реализация МП "Переселение граждан из аварийного жилищного фонда МР "Княжпогостский" на 2013-2017годы"</t>
  </si>
  <si>
    <t>03 1 0101</t>
  </si>
  <si>
    <t>в том числе за счет средств Фонда СиРЖК</t>
  </si>
  <si>
    <t>за счет средств республиканского бюджета</t>
  </si>
  <si>
    <t>03 1 0102</t>
  </si>
  <si>
    <t>Формирование и проведение государственного кадастрового учета земельных участков под муниципальными объектами</t>
  </si>
  <si>
    <t>03 1 0103</t>
  </si>
  <si>
    <t>Предоставление земельных участков отдельным категориям граждан</t>
  </si>
  <si>
    <t>03 1 0104</t>
  </si>
  <si>
    <t>Субвенции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</si>
  <si>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03 1 5135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</si>
  <si>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</si>
  <si>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03 1 7303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</si>
  <si>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</si>
  <si>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03 1 7404</t>
  </si>
  <si>
    <t>Субвенции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</si>
  <si>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Внедрение информационной системы обеспечения градостроительной деятельности на территории муниципального района"</t>
  </si>
  <si>
    <t>03 3 0302</t>
  </si>
  <si>
    <t>04 0 0000</t>
  </si>
  <si>
    <t>04 2 0000</t>
  </si>
  <si>
    <t>Субвенции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</si>
  <si>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04 3 0000</t>
  </si>
  <si>
    <t>Субвенции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</si>
  <si>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</si>
  <si>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07 0 0000</t>
  </si>
  <si>
    <t>Подпрограмма "Развитие системы открытого муниципалитета в органах местного самоуправления муниципального района"</t>
  </si>
  <si>
    <t>07 1 0000</t>
  </si>
  <si>
    <t>Введение новых рубрик, вкладок, банеров</t>
  </si>
  <si>
    <t>07 1 0101</t>
  </si>
  <si>
    <t>Организация размещения информационных материалов</t>
  </si>
  <si>
    <t>07 1 0102</t>
  </si>
  <si>
    <t>Подпрограмма "Оптимизация деятельности органов местного самоуправления муниципального района "Княжпогостский""</t>
  </si>
  <si>
    <t>07 2 0000</t>
  </si>
  <si>
    <t>07 2 0201</t>
  </si>
  <si>
    <t>Подпрограмма "Развитие кадрового потенциала системы муниципального управления в муниципальном районе"</t>
  </si>
  <si>
    <t>07 3 0000</t>
  </si>
  <si>
    <t>Организация обучения лиц,замещающих должности муниципальных служб и лиц, включенных в кадровый резерв управленческих кадров"</t>
  </si>
  <si>
    <t>07 3 0301</t>
  </si>
  <si>
    <t>09 0 0000</t>
  </si>
  <si>
    <t>09 1 0000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</si>
  <si>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</si>
  <si>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09 1 0101</t>
  </si>
  <si>
    <t>Проведение мероприятий социальной направленности</t>
  </si>
  <si>
    <t>09 1 0102</t>
  </si>
  <si>
    <t>Мероприятия по поддержке районных общественных организаций ветеранов и инвалидов</t>
  </si>
  <si>
    <t>09 1 0103</t>
  </si>
  <si>
    <t>Оформление ветеранам подписки на периодические издания</t>
  </si>
  <si>
    <t>09 1 0104</t>
  </si>
  <si>
    <t>Подпрограмма "Забота о старшем поколении в Княжпогостском районе"</t>
  </si>
  <si>
    <t>09 2 0000</t>
  </si>
  <si>
    <t>Оказание помощи ветеранам и пожилым гражданам</t>
  </si>
  <si>
    <t>09 2 0201</t>
  </si>
  <si>
    <t>Непрограммные расходы</t>
  </si>
  <si>
    <t xml:space="preserve">99 9 0000 </t>
  </si>
  <si>
    <t>Руководитель администрации</t>
  </si>
  <si>
    <t>99 9 0020</t>
  </si>
  <si>
    <t>Резервный фонд по предупреждению и ликвидации чрезвычайных ситуаций и последствий стихийных бедствий</t>
  </si>
  <si>
    <t>99 9 9271</t>
  </si>
  <si>
    <t>99 9 9292</t>
  </si>
  <si>
    <t xml:space="preserve">99 9 9292 </t>
  </si>
  <si>
    <t>05 0 0000</t>
  </si>
  <si>
    <t>Подпрограмма Развитие учреждений культуры дополнительного образования</t>
  </si>
  <si>
    <t>05 1 0000</t>
  </si>
  <si>
    <t xml:space="preserve">Выполнение противопожарных мероприятий </t>
  </si>
  <si>
    <t>05 1 0101</t>
  </si>
  <si>
    <t>Укрепление материально-технической базы</t>
  </si>
  <si>
    <t>05 1 0102</t>
  </si>
  <si>
    <t>Выполнение муниципального задания</t>
  </si>
  <si>
    <t>05 1 0103</t>
  </si>
  <si>
    <t>Подпрограмма "Развитие библиотечного дела"</t>
  </si>
  <si>
    <t>05 2 0000</t>
  </si>
  <si>
    <t>Комплектование книжных фондов</t>
  </si>
  <si>
    <t>05 2 0201</t>
  </si>
  <si>
    <t xml:space="preserve">Подписка на периодические издания </t>
  </si>
  <si>
    <t>05 2 0202</t>
  </si>
  <si>
    <t>Внедрение информационных технологий</t>
  </si>
  <si>
    <t>05 2 0203</t>
  </si>
  <si>
    <t>Функционирование ИМНЦП</t>
  </si>
  <si>
    <t>05 2 0204</t>
  </si>
  <si>
    <t>05 2 0205</t>
  </si>
  <si>
    <t>Подпрограмма "Развитие музейного дела"</t>
  </si>
  <si>
    <t>05 3 0000</t>
  </si>
  <si>
    <t>05 3 0301</t>
  </si>
  <si>
    <t>05 3 0302</t>
  </si>
  <si>
    <t>Подпрограмма "Развитие народного, художественного творчества и культурно-досуговой деятельности</t>
  </si>
  <si>
    <t>05 4 0000</t>
  </si>
  <si>
    <t>05 4 0401</t>
  </si>
  <si>
    <t>Проведение культурно-досуговых мероприятий</t>
  </si>
  <si>
    <t>05 4 0402</t>
  </si>
  <si>
    <t>Приобретение спецоборудования</t>
  </si>
  <si>
    <t>05 4 0403</t>
  </si>
  <si>
    <t>06 0 0000</t>
  </si>
  <si>
    <t>Подпрограмма "Развитие инфраструктуры физической культуры и спорта"</t>
  </si>
  <si>
    <t>06 1 0000</t>
  </si>
  <si>
    <t>06 1 0103</t>
  </si>
  <si>
    <t>Подпрограмма "Массовая физическая культура"</t>
  </si>
  <si>
    <t>06 2 0000</t>
  </si>
  <si>
    <t>Укрепление материально-технической базы учреждений физкультурно-спортивной направленности</t>
  </si>
  <si>
    <t>06 2 0204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</si>
  <si>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здоровья</t>
  </si>
  <si>
    <t>Подпрограмма "Спорт высоких достижений"</t>
  </si>
  <si>
    <t>06 3 0000</t>
  </si>
  <si>
    <t>Участие в спортивных мероприятиях республиканского, межрегионального и всероссийского уровня</t>
  </si>
  <si>
    <t>06 3 0302</t>
  </si>
  <si>
    <t>Субсидии на комплектование документных фондов библиотек муниципальных образований</t>
  </si>
  <si>
    <t>05 2 7245</t>
  </si>
  <si>
    <t>08 0 0000</t>
  </si>
  <si>
    <t>Подпрограмма "Социальная защита населения"</t>
  </si>
  <si>
    <t>08 1 0000</t>
  </si>
  <si>
    <t xml:space="preserve">Оказание мер социальной поддержки работникам образования и культуры </t>
  </si>
  <si>
    <t>08 1 0101</t>
  </si>
  <si>
    <t>Подпрограмма "Безопасность населения"</t>
  </si>
  <si>
    <t>08 3 0301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</si>
  <si>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специализированного муниципального жилищного фонда, предоставляемыми по договорам найма специализированных жилых помещений</t>
  </si>
  <si>
    <t>Подпрограмма "Развитие системы дошкольного образования в Княжпогостском районе"</t>
  </si>
  <si>
    <t>04 1 0000</t>
  </si>
  <si>
    <t>Выполнение планового объема оказываемых муниципальных услуг, установленного муниципальным заданием</t>
  </si>
  <si>
    <t>04 1 0101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</si>
  <si>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</si>
  <si>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04 1 7301</t>
  </si>
  <si>
    <t>Создание дополнительных групп в ДОУ</t>
  </si>
  <si>
    <t>04 1 0102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</si>
  <si>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</si>
  <si>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04 1 7302</t>
  </si>
  <si>
    <t>Проведение текущих ремонтов в дошкольных образовательныхорганизациях</t>
  </si>
  <si>
    <t>04 1 0105</t>
  </si>
  <si>
    <t>Выполнение противопожарных мероприятий в дошкольных образовательных организациях</t>
  </si>
  <si>
    <t>04 1 0106</t>
  </si>
  <si>
    <t>Развитие кадровых ресурсов системы дошкольного образования</t>
  </si>
  <si>
    <t>Развитие инновационного потенциала педагогов дошкольного образования и дошкольных образовательных учреждений</t>
  </si>
  <si>
    <t>Оказание муниципальных услуг (выполнение работ) общеобразовательными учреждениями</t>
  </si>
  <si>
    <t>04 2 0201</t>
  </si>
  <si>
    <t>04 2 7301</t>
  </si>
  <si>
    <t>04 2 7302</t>
  </si>
  <si>
    <t>Предоставление доступа к сети интернет</t>
  </si>
  <si>
    <t>04 2 0203</t>
  </si>
  <si>
    <t>Проведение капитальных ремонтов в общеобразовательных учреждениях</t>
  </si>
  <si>
    <t>04 2 0205</t>
  </si>
  <si>
    <t>Выполнение противопожарных мероприятий в общеобразовательных учреждениях</t>
  </si>
  <si>
    <t>04 2 0206</t>
  </si>
  <si>
    <t>Проведение текущих ремонтов в общеобразовательных учреждениях</t>
  </si>
  <si>
    <t>04 2 0207</t>
  </si>
  <si>
    <t>04 2 0208</t>
  </si>
  <si>
    <t>Развитие системы оценки качества общего образования</t>
  </si>
  <si>
    <t>Развитие инновационного опыта работы педагогов и образовательных учреждений</t>
  </si>
  <si>
    <t>04 2 0211</t>
  </si>
  <si>
    <t>Развитие кадровых ресурсов системы общего образования</t>
  </si>
  <si>
    <t>Подпрограмма "Развитие системы дополнительного образования детей в Княжпогостском районе"</t>
  </si>
  <si>
    <t>Проведение капитальных ремонтов в учреждениях дополнительного образования детей</t>
  </si>
  <si>
    <t>04 4 0000</t>
  </si>
  <si>
    <t>Организация районного слета лидеров ученического самоуправления образовательных учреждений</t>
  </si>
  <si>
    <t>04 4 0401</t>
  </si>
  <si>
    <t>Содействие трудоустройству и временной занятости молодежи</t>
  </si>
  <si>
    <t>04 4 0402</t>
  </si>
  <si>
    <t>Районный конкурс "Твоя будущая пенсия зависит от тебя"</t>
  </si>
  <si>
    <t>Пропаганда здорового образа жизни среди молодежи</t>
  </si>
  <si>
    <t>Приобретение детских площадок</t>
  </si>
  <si>
    <t>Проведение районных мероприятий</t>
  </si>
  <si>
    <t xml:space="preserve">Реализация муниципальной программы "Обеспечение жильем молодых семей на территории МР "Княжпогостский" </t>
  </si>
  <si>
    <t>Подпрограмма "Организация оздоровления и отдыха детей Княжпогостского района"</t>
  </si>
  <si>
    <t>04 5 0000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</si>
  <si>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</si>
  <si>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</si>
  <si>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04 5 0502</t>
  </si>
  <si>
    <t>Подпрограмма "Допризывная подготовка граждан РФ в Княжпогостском районе"</t>
  </si>
  <si>
    <t>Военно-патриотическое воспитание молодежи допризывного возраста</t>
  </si>
  <si>
    <t>Проведение спортивно-массовых мероприятий для молодежи допризывного возраста</t>
  </si>
  <si>
    <t>Подпрограмма "Обращение с отходами производства"</t>
  </si>
  <si>
    <t>08 4 0000</t>
  </si>
  <si>
    <t>Строительство полигонов ТБО</t>
  </si>
  <si>
    <t>08 4 0401</t>
  </si>
  <si>
    <t>08 4 7234</t>
  </si>
  <si>
    <t>99 9 5118</t>
  </si>
  <si>
    <t>99 9 5900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</si>
  <si>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</si>
  <si>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99 9 7309</t>
  </si>
  <si>
    <t>99 9 7310</t>
  </si>
  <si>
    <t>Подпрограмма "Безопасность дорожного движения"</t>
  </si>
  <si>
    <t>08 2 0000</t>
  </si>
  <si>
    <t>Предоставление межбюджетных трансфертов на установку технических средст безопасности движения</t>
  </si>
  <si>
    <t>08 2 0201</t>
  </si>
  <si>
    <t>08 2 0202</t>
  </si>
  <si>
    <t>Субсидии на содержание автомобильных дорог общего пользования местного значения</t>
  </si>
  <si>
    <t>02 1 7222</t>
  </si>
  <si>
    <t xml:space="preserve"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 </t>
  </si>
  <si>
    <t>02 1 7221</t>
  </si>
  <si>
    <t>Муниципальная программа "Развитие экономики в Княжпогостском районе"</t>
  </si>
  <si>
    <t xml:space="preserve">к решению Совета </t>
  </si>
  <si>
    <t>04 1 0109</t>
  </si>
  <si>
    <t>04 1 0110</t>
  </si>
  <si>
    <t>04 2 0213</t>
  </si>
  <si>
    <t>04 2 0214</t>
  </si>
  <si>
    <t>01 5 7306</t>
  </si>
  <si>
    <t>99 9 7307</t>
  </si>
  <si>
    <t>99 9 7308</t>
  </si>
  <si>
    <t>Муниципальная программа "Развитие образования в Княжпогостском районе"</t>
  </si>
  <si>
    <t>04 3 0305</t>
  </si>
  <si>
    <t>04 3 0307</t>
  </si>
  <si>
    <t>04 3 0308</t>
  </si>
  <si>
    <t>04 3 0309</t>
  </si>
  <si>
    <t>04 3 0310</t>
  </si>
  <si>
    <t>04 3 0311</t>
  </si>
  <si>
    <t>04 3 0312</t>
  </si>
  <si>
    <t>04 3 0315</t>
  </si>
  <si>
    <t>04 3 0316</t>
  </si>
  <si>
    <t>Проведение текущих ремонтов в учреждениях дополнительного образования</t>
  </si>
  <si>
    <t>Выполнение противопожарных мероприятий</t>
  </si>
  <si>
    <t>04 3 0317</t>
  </si>
  <si>
    <t>04 5 0506</t>
  </si>
  <si>
    <t>Подпрограмма "Управление муниципальными финансами"</t>
  </si>
  <si>
    <t>07 5 0000</t>
  </si>
  <si>
    <t>Сбалансированность бюджетов поселений</t>
  </si>
  <si>
    <t>07 5 0505</t>
  </si>
  <si>
    <t>Руководство и управление в сфере  финансов</t>
  </si>
  <si>
    <t>07 5 0601</t>
  </si>
  <si>
    <t>Выравнивание бюджетной обеспеченности муниципальных районов и поселений из регионального фонда финансовой поддержки</t>
  </si>
  <si>
    <t>07 5 7311</t>
  </si>
  <si>
    <t>99 9 7304</t>
  </si>
  <si>
    <t>99 9 7305</t>
  </si>
  <si>
    <t>04 3 0302</t>
  </si>
  <si>
    <t>Подпрограмма "Управление муниципальным имуществом"</t>
  </si>
  <si>
    <t>Руководство и управление в сфере  муниципального имущества</t>
  </si>
  <si>
    <t>07 4 0405</t>
  </si>
  <si>
    <t>07 4 0000</t>
  </si>
  <si>
    <t>Подпрограмма "Обеспечение реализации муниципальной программы"</t>
  </si>
  <si>
    <t>Расходы на выплаты персоналу в целях обеспечения выполнения функций ОМС</t>
  </si>
  <si>
    <t>07 7 0000</t>
  </si>
  <si>
    <t>07 7 0701</t>
  </si>
  <si>
    <t>Подпрограмма "Обеспечение условий для реализации программы"</t>
  </si>
  <si>
    <t>04 6 0601</t>
  </si>
  <si>
    <t>04 6 0000</t>
  </si>
  <si>
    <t>Расходы в целях обеспечения выполнения функций ОМС</t>
  </si>
  <si>
    <t>Муниципальная программа "Развитие отрасли "Культура" в Княжпогостском районе "</t>
  </si>
  <si>
    <t>Обеспечение деятельности подведомственных учреждений</t>
  </si>
  <si>
    <t>04 6 0602</t>
  </si>
  <si>
    <t>01 1 0201</t>
  </si>
  <si>
    <t>01 1 0202</t>
  </si>
  <si>
    <t>01 1 0203</t>
  </si>
  <si>
    <t>01 2 0105</t>
  </si>
  <si>
    <t>01 2 0304</t>
  </si>
  <si>
    <t>Муниципальная программа "Развитие отрасли "Физическая культура и спорт" в Княжпогостском районе "</t>
  </si>
  <si>
    <t>Муниципальная программа "Развитие жилищного строительства и жилищно-коммунального хозяйства в Княжпогостском районе"</t>
  </si>
  <si>
    <t>Строительство образовательных учреждений, в том числе изготовление ПСД</t>
  </si>
  <si>
    <t>06 2 0202</t>
  </si>
  <si>
    <t xml:space="preserve">Обеспечение организационных, разъяснит мер </t>
  </si>
  <si>
    <t>05 5 0000</t>
  </si>
  <si>
    <t>05 5 0501</t>
  </si>
  <si>
    <t>05 5 0502</t>
  </si>
  <si>
    <t>Муниципальная программа "Развитие муниципального управления в муниципальном районе "Княжпогостский" "</t>
  </si>
  <si>
    <t>Муниципальная программа "Доступная среда "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</si>
  <si>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 "</t>
  </si>
  <si>
    <t>Подпрограмма "Развитие сельского хозяйства и переработки сельскохозяйственной продукции"</t>
  </si>
  <si>
    <t>01 3 0000</t>
  </si>
  <si>
    <t>01 3 0301</t>
  </si>
  <si>
    <t xml:space="preserve">Иные межбюджетные трансферты на мероприятия по орагнизации питания обучающихся 1-4 классов в муниципальных образовательных организациях  в РК, реализующих программу начального общего образования </t>
  </si>
  <si>
    <t>04 2 7401</t>
  </si>
  <si>
    <t>Усиление контроля за осуществлением дорожной и транспортной деятельности и ПДД</t>
  </si>
  <si>
    <t>Мероприятия по проведению ремонта, капитального ремонта и оснащение специальным оборудованием и материалами зданий муниципальных учреждений сферы культуры</t>
  </si>
  <si>
    <t>Предоставление субсидий на ремонт, капитальный ремонт и оснащение специальным оборудованием и материалами зданий муниципальных учреждений сферы культуры</t>
  </si>
  <si>
    <t>05 1 0104</t>
  </si>
  <si>
    <t>05 1 7215</t>
  </si>
  <si>
    <t>Предоставление субсидий бюджетам муниципальных районов на мероприятия по обеспечению первичных мер безопасности муниципальных учреждений сферы культуры</t>
  </si>
  <si>
    <t>Предоставление субсидий бюджетиам муниципальных районов на укрепление учебной, МТБ, осмнащение оборудованием муниципальных организаций дополнительного образования детей в сфере культуры и искусства</t>
  </si>
  <si>
    <t>Предоставление субсидий бюджетам муниципальных районов на внедрение в муниципальных библиотеках информационных технологий</t>
  </si>
  <si>
    <t>Внедрение в муниципальных культурно-досуговых учреждений информационных технологий</t>
  </si>
  <si>
    <t>Предоставление субсидий бюджетам муниципальных районов на обновление МТБ, приобретение специального оборудования, музыкальных инструментов для оснащения муниципальных учреждений культуры, в том числе для сельских учреждений культуры</t>
  </si>
  <si>
    <t>Предоставление субсидий бюджетам муниципальных районов на внедрение в муниципальных культурно-досуговых учреждений информационных технологий</t>
  </si>
  <si>
    <t>05 4 0404</t>
  </si>
  <si>
    <t>05 4 7215</t>
  </si>
  <si>
    <t>05 2 7215</t>
  </si>
  <si>
    <t>Подпрограмма "Развитие системы общего образования в Княжпогостском районе"</t>
  </si>
  <si>
    <t>Подпрограмма "Развитие лесного хозяйства"</t>
  </si>
  <si>
    <t>01 5 0000</t>
  </si>
  <si>
    <t>от 25.12.2013г. №246</t>
  </si>
  <si>
    <t xml:space="preserve">Реализация целевой программы по проведению капитального ремонта жилищного фонда на территории муниципального района "Княжпогостский" </t>
  </si>
  <si>
    <t>Обеспечение муниципальных учреждений спортивной направленности спортивным оборудованием и транспортом</t>
  </si>
  <si>
    <t>Программа "Безопасность жизнедеятельности и социальная защита населения в Княжпогостском районе"</t>
  </si>
  <si>
    <t>Выполнение других обязательств органов местного самоуправления</t>
  </si>
  <si>
    <t>06 1 0102</t>
  </si>
  <si>
    <t>05 4 0405</t>
  </si>
  <si>
    <t>05 4 7201</t>
  </si>
  <si>
    <t>Предоставление субсидий бюджетам муниципальных районов на мероприятия по обеспечению первичных мер пожарной безопасности муниципальных учреждений сферы культуры</t>
  </si>
  <si>
    <t>Подпрограмма "Хозяйственно-техническое обеспечение учреждений"</t>
  </si>
  <si>
    <t>05 6 0601</t>
  </si>
  <si>
    <t>05 6 0000</t>
  </si>
  <si>
    <t>Поставка самоходного парома</t>
  </si>
  <si>
    <t>02 1 0108</t>
  </si>
  <si>
    <t>Капитальные вложения в объекты недвижимого имущества государственной (муниципальной) собственности</t>
  </si>
  <si>
    <t>400</t>
  </si>
  <si>
    <t>Завершение МП "Переселение граждан из аварийного жилищного фонда МР "Княжпогостский" на 2012год"</t>
  </si>
  <si>
    <t>на дополнительные квадратные метры</t>
  </si>
  <si>
    <t>Переселение граждан из неперспективных населенных пунктов</t>
  </si>
  <si>
    <t>Субвенции на  обеспечение  предоставления жилых помещений детям-сиротам и детям, оставшимся без попечения родителей, лицам из числа по договрам найма специализированных жилых помещений</t>
  </si>
  <si>
    <t>03 1 0108</t>
  </si>
  <si>
    <t>03 1 0109</t>
  </si>
  <si>
    <t>03 1 5082</t>
  </si>
  <si>
    <t>Финансирование малых проектов в дорожной деятельности</t>
  </si>
  <si>
    <t>02 1 0107</t>
  </si>
  <si>
    <t>Строительство учреждений отрасли культура</t>
  </si>
  <si>
    <t>05 4 0407</t>
  </si>
  <si>
    <t>Модернизация действующих муниципальных спортивных сооружений</t>
  </si>
  <si>
    <t>99 9 5930</t>
  </si>
  <si>
    <t>+</t>
  </si>
  <si>
    <t>08 3 0000</t>
  </si>
  <si>
    <t>Субсидирование на реализацию малых проектов в сельском хозяйстве по благоустройству территорий, животноводческих помещений и переработки сельскохозяйственной продукции</t>
  </si>
  <si>
    <t>99 9 0030</t>
  </si>
  <si>
    <t>Руководитель контрольно-счетной палаты</t>
  </si>
  <si>
    <t>99 9 8204</t>
  </si>
  <si>
    <t xml:space="preserve">Субсидии на содействие обеспечению деятельности информационно-маркетинговых центров малого и среднего предпринимательства </t>
  </si>
  <si>
    <t>01 1 0204</t>
  </si>
  <si>
    <t>Предоставление субсидий бюджетным, автономным учреждениям и иным некоммерческим организациям (МБ)</t>
  </si>
  <si>
    <t>Предоставление субсидий бюджетным, автономным учреждениям и иным некоммерческим организациям (РБ)</t>
  </si>
  <si>
    <t>01 1 7218</t>
  </si>
  <si>
    <t>Реализация малых проектов в сфере благоустройства</t>
  </si>
  <si>
    <t>Реализация малых проектов в сфере физической культуры и спорта</t>
  </si>
  <si>
    <t>06 1 0104</t>
  </si>
  <si>
    <t>06 1 01 04</t>
  </si>
  <si>
    <t>Подпрограмма "Доступность социальных объектов и услуг"</t>
  </si>
  <si>
    <t>09 3 0000</t>
  </si>
  <si>
    <t>Обустройство тротуаров и пешеходных переходов для пользования инвалидами, предвигающимися к креслах-колясках и инвалидами с нарушениями зрения и слуха</t>
  </si>
  <si>
    <t>09 3 0307</t>
  </si>
  <si>
    <t>Реализация малых проектов в сфере культура</t>
  </si>
  <si>
    <t>03 2 0204</t>
  </si>
  <si>
    <t>Субсидии на строительство и реконструкцию объектов водоснабжения с приобретением российского оборудования и материалов и использованием инновационной продукции, обеспечивающей энергоснабжение и повышение энергетической эффективности, в населенных пунктах с неблагоприятным состоянием поверхностных и подземных источников питьевого водоснабжения</t>
  </si>
  <si>
    <t xml:space="preserve">Межбюджетные трансферты </t>
  </si>
  <si>
    <t>Субсидии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</t>
  </si>
  <si>
    <t>Муниципальная программа "Развитие дорожной и транспортной системы в Княжпогостском районе"</t>
  </si>
  <si>
    <t>от 18.02.2014г.  №278</t>
  </si>
  <si>
    <t>Приложение №6</t>
  </si>
  <si>
    <t>Подпрограмма "Развитие въездного и внутреннего туризма на территории муниципального района "Княжпогостский""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</si>
</sst>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?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4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97">
    <xf numFmtId="0" fontId="0" fillId="0" borderId="0" xfId="0"/>
    <xf numFmtId="49" fontId="6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0" fontId="0" fillId="0" borderId="0" xfId="0" applyFill="1"/>
    <xf numFmtId="49" fontId="6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justify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7" fillId="0" borderId="0" xfId="0" applyFont="1" applyFill="1"/>
    <xf numFmtId="49" fontId="8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justify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49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4" fontId="1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justify" vertical="center" wrapText="1"/>
    </xf>
    <xf numFmtId="4" fontId="1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vertical="top" wrapText="1"/>
      <protection locked="0"/>
    </xf>
    <xf numFmtId="49" fontId="11" fillId="2" borderId="0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justify" vertical="center" wrapText="1"/>
    </xf>
    <xf numFmtId="49" fontId="1" fillId="2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4" fontId="11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justify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justify" vertical="center" wrapText="1"/>
    </xf>
    <xf numFmtId="0" fontId="18" fillId="0" borderId="0" xfId="0" applyFont="1" applyFill="1" applyAlignment="1">
      <alignment wrapText="1"/>
    </xf>
    <xf numFmtId="49" fontId="8" fillId="0" borderId="0" xfId="0" applyNumberFormat="1" applyFont="1" applyFill="1" applyBorder="1" applyAlignment="1">
      <alignment horizontal="center" wrapText="1"/>
    </xf>
    <xf numFmtId="49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wrapText="1"/>
    </xf>
    <xf numFmtId="4" fontId="11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0" fontId="1" fillId="0" borderId="0" xfId="0" applyFont="1" applyAlignment="1">
      <alignment wrapText="1"/>
    </xf>
    <xf numFmtId="49" fontId="12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43" fontId="9" fillId="0" borderId="4" xfId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20" fillId="0" borderId="0" xfId="0" applyFont="1" applyFill="1"/>
    <xf numFmtId="0" fontId="1" fillId="0" borderId="0" xfId="0" applyFont="1" applyFill="1" applyAlignment="1">
      <alignment horizontal="right" wrapText="1"/>
    </xf>
    <xf numFmtId="0" fontId="20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9"/>
  <sheetViews>
    <sheetView tabSelected="1" workbookViewId="0">
      <selection activeCell="A10" sqref="A10:F10"/>
    </sheetView>
  </sheetViews>
  <sheetFormatPr defaultRowHeight="15" x14ac:dyDescent="0.25"/>
  <cols>
    <col min="1" max="1" width="57.85546875" style="9" customWidth="1"/>
    <col min="2" max="2" width="15.7109375" style="9" customWidth="1"/>
    <col min="3" max="3" width="11.42578125" style="9" customWidth="1"/>
    <col min="4" max="4" width="16.7109375" style="9" hidden="1" customWidth="1"/>
    <col min="5" max="5" width="15.140625" style="9" hidden="1" customWidth="1"/>
    <col min="6" max="6" width="20.28515625" style="9" customWidth="1"/>
    <col min="7" max="7" width="31.5703125" style="9" customWidth="1"/>
    <col min="8" max="16384" width="9.140625" style="9"/>
  </cols>
  <sheetData>
    <row r="1" spans="1:7" ht="18.75" customHeight="1" x14ac:dyDescent="0.3">
      <c r="A1" s="87"/>
      <c r="B1" s="89" t="s">
        <v>394</v>
      </c>
      <c r="C1" s="90"/>
      <c r="D1" s="90"/>
      <c r="E1" s="90"/>
      <c r="F1" s="90"/>
    </row>
    <row r="2" spans="1:7" ht="18.75" x14ac:dyDescent="0.3">
      <c r="A2" s="89" t="s">
        <v>253</v>
      </c>
      <c r="B2" s="89"/>
      <c r="C2" s="91"/>
      <c r="D2" s="91"/>
      <c r="E2" s="91"/>
      <c r="F2" s="92"/>
    </row>
    <row r="3" spans="1:7" ht="18.75" x14ac:dyDescent="0.3">
      <c r="A3" s="89" t="s">
        <v>31</v>
      </c>
      <c r="B3" s="89"/>
      <c r="C3" s="91"/>
      <c r="D3" s="91"/>
      <c r="E3" s="91"/>
      <c r="F3" s="92"/>
    </row>
    <row r="4" spans="1:7" ht="18.75" x14ac:dyDescent="0.3">
      <c r="A4" s="89" t="s">
        <v>393</v>
      </c>
      <c r="B4" s="89"/>
      <c r="C4" s="91"/>
      <c r="D4" s="91"/>
      <c r="E4" s="91"/>
      <c r="F4" s="92"/>
    </row>
    <row r="5" spans="1:7" ht="18.75" x14ac:dyDescent="0.3">
      <c r="A5" s="88"/>
      <c r="B5" s="88"/>
      <c r="C5" s="88"/>
      <c r="D5" s="88"/>
      <c r="E5" s="88"/>
      <c r="F5" s="88"/>
    </row>
    <row r="6" spans="1:7" ht="18.75" x14ac:dyDescent="0.3">
      <c r="A6" s="87"/>
      <c r="B6" s="89" t="s">
        <v>32</v>
      </c>
      <c r="C6" s="90"/>
      <c r="D6" s="90"/>
      <c r="E6" s="90"/>
      <c r="F6" s="90"/>
    </row>
    <row r="7" spans="1:7" ht="18.75" x14ac:dyDescent="0.3">
      <c r="A7" s="89" t="s">
        <v>253</v>
      </c>
      <c r="B7" s="89"/>
      <c r="C7" s="91"/>
      <c r="D7" s="91"/>
      <c r="E7" s="91"/>
      <c r="F7" s="92"/>
    </row>
    <row r="8" spans="1:7" ht="18.75" x14ac:dyDescent="0.3">
      <c r="A8" s="89" t="s">
        <v>31</v>
      </c>
      <c r="B8" s="89"/>
      <c r="C8" s="91"/>
      <c r="D8" s="91"/>
      <c r="E8" s="91"/>
      <c r="F8" s="92"/>
    </row>
    <row r="9" spans="1:7" ht="18.75" x14ac:dyDescent="0.3">
      <c r="A9" s="89" t="s">
        <v>339</v>
      </c>
      <c r="B9" s="89"/>
      <c r="C9" s="91"/>
      <c r="D9" s="91"/>
      <c r="E9" s="91"/>
      <c r="F9" s="92"/>
    </row>
    <row r="10" spans="1:7" ht="108" customHeight="1" x14ac:dyDescent="0.25">
      <c r="A10" s="96" t="s">
        <v>33</v>
      </c>
      <c r="B10" s="96"/>
      <c r="C10" s="96"/>
      <c r="D10" s="96"/>
      <c r="E10" s="96"/>
      <c r="F10" s="96"/>
    </row>
    <row r="11" spans="1:7" ht="18.75" x14ac:dyDescent="0.25">
      <c r="A11" s="19" t="s">
        <v>0</v>
      </c>
      <c r="B11" s="19" t="s">
        <v>0</v>
      </c>
      <c r="C11" s="19" t="s">
        <v>0</v>
      </c>
      <c r="D11" s="19"/>
      <c r="E11" s="19"/>
      <c r="F11" s="20"/>
    </row>
    <row r="12" spans="1:7" ht="18.75" customHeight="1" x14ac:dyDescent="0.25">
      <c r="A12" s="93" t="s">
        <v>1</v>
      </c>
      <c r="B12" s="94" t="s">
        <v>2</v>
      </c>
      <c r="C12" s="94" t="s">
        <v>3</v>
      </c>
      <c r="D12" s="71" t="s">
        <v>4</v>
      </c>
      <c r="E12" s="93" t="s">
        <v>4</v>
      </c>
      <c r="F12" s="93" t="s">
        <v>4</v>
      </c>
    </row>
    <row r="13" spans="1:7" ht="36.75" customHeight="1" x14ac:dyDescent="0.25">
      <c r="A13" s="93"/>
      <c r="B13" s="95" t="s">
        <v>5</v>
      </c>
      <c r="C13" s="95" t="s">
        <v>6</v>
      </c>
      <c r="D13" s="72"/>
      <c r="E13" s="93"/>
      <c r="F13" s="93"/>
    </row>
    <row r="14" spans="1:7" ht="18.75" x14ac:dyDescent="0.25">
      <c r="A14" s="21" t="s">
        <v>7</v>
      </c>
      <c r="B14" s="21" t="s">
        <v>8</v>
      </c>
      <c r="C14" s="21" t="s">
        <v>9</v>
      </c>
      <c r="D14" s="21" t="s">
        <v>10</v>
      </c>
      <c r="E14" s="21" t="s">
        <v>10</v>
      </c>
      <c r="F14" s="21" t="s">
        <v>10</v>
      </c>
    </row>
    <row r="15" spans="1:7" ht="18.75" x14ac:dyDescent="0.25">
      <c r="A15" s="22" t="s">
        <v>11</v>
      </c>
      <c r="B15" s="23" t="s">
        <v>0</v>
      </c>
      <c r="C15" s="23" t="s">
        <v>0</v>
      </c>
      <c r="D15" s="85">
        <f>D16+D39+D55+D106+D190+D255+D271+D305+D322+D338</f>
        <v>818794.48999999987</v>
      </c>
      <c r="E15" s="24">
        <f>E16+E39+E55+E106+E190+E255+E271+E305+E322+E338</f>
        <v>6925.6</v>
      </c>
      <c r="F15" s="24">
        <f>D15+E15</f>
        <v>825720.08999999985</v>
      </c>
    </row>
    <row r="16" spans="1:7" ht="45.75" customHeight="1" x14ac:dyDescent="0.3">
      <c r="A16" s="25" t="s">
        <v>252</v>
      </c>
      <c r="B16" s="26" t="s">
        <v>29</v>
      </c>
      <c r="C16" s="27"/>
      <c r="D16" s="35">
        <f>D17+D28+D37+D33</f>
        <v>4182</v>
      </c>
      <c r="E16" s="28">
        <f>E17+E28+E37+E33</f>
        <v>245.3</v>
      </c>
      <c r="F16" s="35">
        <f t="shared" ref="F16:F105" si="0">D16+E16</f>
        <v>4427.3</v>
      </c>
      <c r="G16" s="1"/>
    </row>
    <row r="17" spans="1:7" ht="44.25" customHeight="1" x14ac:dyDescent="0.35">
      <c r="A17" s="29" t="s">
        <v>34</v>
      </c>
      <c r="B17" s="26" t="s">
        <v>30</v>
      </c>
      <c r="C17" s="27"/>
      <c r="D17" s="35">
        <f>D18+D20+D22+D24+D26</f>
        <v>2915</v>
      </c>
      <c r="E17" s="35">
        <f t="shared" ref="E17:F17" si="1">E18+E20+E22+E24+E26</f>
        <v>245.3</v>
      </c>
      <c r="F17" s="35">
        <f t="shared" si="1"/>
        <v>3160.3</v>
      </c>
      <c r="G17" s="1"/>
    </row>
    <row r="18" spans="1:7" ht="71.25" customHeight="1" x14ac:dyDescent="0.3">
      <c r="A18" s="31" t="s">
        <v>35</v>
      </c>
      <c r="B18" s="26" t="s">
        <v>301</v>
      </c>
      <c r="C18" s="27"/>
      <c r="D18" s="35">
        <f>D19</f>
        <v>2065</v>
      </c>
      <c r="E18" s="30">
        <f>E19</f>
        <v>0</v>
      </c>
      <c r="F18" s="35">
        <f t="shared" si="0"/>
        <v>2065</v>
      </c>
      <c r="G18" s="1"/>
    </row>
    <row r="19" spans="1:7" ht="16.5" customHeight="1" x14ac:dyDescent="0.3">
      <c r="A19" s="18" t="s">
        <v>22</v>
      </c>
      <c r="B19" s="32" t="s">
        <v>301</v>
      </c>
      <c r="C19" s="32" t="s">
        <v>23</v>
      </c>
      <c r="D19" s="36">
        <f>2100-35</f>
        <v>2065</v>
      </c>
      <c r="E19" s="33"/>
      <c r="F19" s="77">
        <f t="shared" si="0"/>
        <v>2065</v>
      </c>
      <c r="G19" s="2"/>
    </row>
    <row r="20" spans="1:7" ht="75.75" customHeight="1" x14ac:dyDescent="0.3">
      <c r="A20" s="18" t="s">
        <v>36</v>
      </c>
      <c r="B20" s="26" t="s">
        <v>302</v>
      </c>
      <c r="C20" s="26"/>
      <c r="D20" s="35">
        <f>D21</f>
        <v>400</v>
      </c>
      <c r="E20" s="30">
        <f>E21</f>
        <v>0</v>
      </c>
      <c r="F20" s="35">
        <f t="shared" si="0"/>
        <v>400</v>
      </c>
      <c r="G20" s="1"/>
    </row>
    <row r="21" spans="1:7" ht="17.25" customHeight="1" x14ac:dyDescent="0.3">
      <c r="A21" s="18" t="s">
        <v>22</v>
      </c>
      <c r="B21" s="32" t="s">
        <v>302</v>
      </c>
      <c r="C21" s="32" t="s">
        <v>23</v>
      </c>
      <c r="D21" s="36">
        <v>400</v>
      </c>
      <c r="E21" s="33"/>
      <c r="F21" s="77">
        <f t="shared" si="0"/>
        <v>400</v>
      </c>
      <c r="G21" s="2"/>
    </row>
    <row r="22" spans="1:7" ht="94.5" customHeight="1" x14ac:dyDescent="0.3">
      <c r="A22" s="18" t="s">
        <v>37</v>
      </c>
      <c r="B22" s="26" t="s">
        <v>303</v>
      </c>
      <c r="C22" s="26"/>
      <c r="D22" s="35">
        <v>450</v>
      </c>
      <c r="E22" s="30">
        <f>E23</f>
        <v>0</v>
      </c>
      <c r="F22" s="35">
        <f t="shared" si="0"/>
        <v>450</v>
      </c>
      <c r="G22" s="1"/>
    </row>
    <row r="23" spans="1:7" ht="24" customHeight="1" x14ac:dyDescent="0.3">
      <c r="A23" s="18" t="s">
        <v>22</v>
      </c>
      <c r="B23" s="32" t="s">
        <v>303</v>
      </c>
      <c r="C23" s="32" t="s">
        <v>23</v>
      </c>
      <c r="D23" s="36">
        <v>450</v>
      </c>
      <c r="E23" s="33"/>
      <c r="F23" s="77">
        <f t="shared" si="0"/>
        <v>450</v>
      </c>
      <c r="G23" s="2"/>
    </row>
    <row r="24" spans="1:7" ht="18" customHeight="1" x14ac:dyDescent="0.3">
      <c r="A24" s="86" t="s">
        <v>374</v>
      </c>
      <c r="B24" s="26" t="s">
        <v>375</v>
      </c>
      <c r="D24" s="26"/>
      <c r="E24" s="30">
        <f>E25</f>
        <v>126</v>
      </c>
      <c r="F24" s="30">
        <f>F25</f>
        <v>126</v>
      </c>
      <c r="G24" s="30"/>
    </row>
    <row r="25" spans="1:7" ht="63" customHeight="1" x14ac:dyDescent="0.3">
      <c r="A25" s="18" t="s">
        <v>376</v>
      </c>
      <c r="B25" s="32" t="s">
        <v>375</v>
      </c>
      <c r="C25" s="32" t="s">
        <v>13</v>
      </c>
      <c r="E25" s="33">
        <v>126</v>
      </c>
      <c r="F25" s="36">
        <v>126</v>
      </c>
      <c r="G25" s="33"/>
    </row>
    <row r="26" spans="1:7" ht="75.75" customHeight="1" x14ac:dyDescent="0.3">
      <c r="A26" s="86" t="s">
        <v>374</v>
      </c>
      <c r="B26" s="26" t="s">
        <v>378</v>
      </c>
      <c r="C26" s="26"/>
      <c r="D26" s="30">
        <f>D27</f>
        <v>0</v>
      </c>
      <c r="E26" s="30">
        <f>E27</f>
        <v>119.3</v>
      </c>
      <c r="F26" s="30">
        <f>F27</f>
        <v>119.3</v>
      </c>
      <c r="G26" s="33"/>
    </row>
    <row r="27" spans="1:7" ht="60" customHeight="1" x14ac:dyDescent="0.3">
      <c r="A27" s="18" t="s">
        <v>377</v>
      </c>
      <c r="B27" s="32" t="s">
        <v>378</v>
      </c>
      <c r="C27" s="32" t="s">
        <v>13</v>
      </c>
      <c r="D27" s="33"/>
      <c r="E27" s="36">
        <v>119.3</v>
      </c>
      <c r="F27" s="33">
        <f>D27+E27</f>
        <v>119.3</v>
      </c>
      <c r="G27" s="33"/>
    </row>
    <row r="28" spans="1:7" ht="85.5" customHeight="1" x14ac:dyDescent="0.3">
      <c r="A28" s="34" t="s">
        <v>395</v>
      </c>
      <c r="B28" s="26" t="s">
        <v>38</v>
      </c>
      <c r="C28" s="26"/>
      <c r="D28" s="35">
        <f>D29+D31</f>
        <v>232</v>
      </c>
      <c r="E28" s="35">
        <f>E29+E31</f>
        <v>0</v>
      </c>
      <c r="F28" s="35">
        <f t="shared" si="0"/>
        <v>232</v>
      </c>
    </row>
    <row r="29" spans="1:7" ht="60" customHeight="1" x14ac:dyDescent="0.3">
      <c r="A29" s="18" t="s">
        <v>39</v>
      </c>
      <c r="B29" s="26" t="s">
        <v>304</v>
      </c>
      <c r="C29" s="26"/>
      <c r="D29" s="35">
        <f>D30</f>
        <v>200</v>
      </c>
      <c r="E29" s="35">
        <f>E30</f>
        <v>0</v>
      </c>
      <c r="F29" s="35">
        <f t="shared" si="0"/>
        <v>200</v>
      </c>
    </row>
    <row r="30" spans="1:7" ht="30" customHeight="1" x14ac:dyDescent="0.3">
      <c r="A30" s="18" t="s">
        <v>22</v>
      </c>
      <c r="B30" s="32" t="s">
        <v>304</v>
      </c>
      <c r="C30" s="32" t="s">
        <v>23</v>
      </c>
      <c r="D30" s="36">
        <v>200</v>
      </c>
      <c r="E30" s="36"/>
      <c r="F30" s="77">
        <f t="shared" si="0"/>
        <v>200</v>
      </c>
      <c r="G30" s="16"/>
    </row>
    <row r="31" spans="1:7" ht="68.25" customHeight="1" x14ac:dyDescent="0.3">
      <c r="A31" s="18" t="s">
        <v>40</v>
      </c>
      <c r="B31" s="26" t="s">
        <v>305</v>
      </c>
      <c r="C31" s="26"/>
      <c r="D31" s="35">
        <f>D32</f>
        <v>32</v>
      </c>
      <c r="E31" s="35">
        <f>E32</f>
        <v>0</v>
      </c>
      <c r="F31" s="35">
        <f t="shared" si="0"/>
        <v>32</v>
      </c>
      <c r="G31" s="16"/>
    </row>
    <row r="32" spans="1:7" ht="43.5" customHeight="1" x14ac:dyDescent="0.3">
      <c r="A32" s="18" t="s">
        <v>16</v>
      </c>
      <c r="B32" s="32" t="s">
        <v>305</v>
      </c>
      <c r="C32" s="32" t="s">
        <v>17</v>
      </c>
      <c r="D32" s="36">
        <v>32</v>
      </c>
      <c r="E32" s="36"/>
      <c r="F32" s="77">
        <f t="shared" si="0"/>
        <v>32</v>
      </c>
      <c r="G32" s="16"/>
    </row>
    <row r="33" spans="1:7" ht="59.25" customHeight="1" x14ac:dyDescent="0.3">
      <c r="A33" s="34" t="s">
        <v>317</v>
      </c>
      <c r="B33" s="26" t="s">
        <v>318</v>
      </c>
      <c r="C33" s="26"/>
      <c r="D33" s="35">
        <f t="shared" ref="D33:E34" si="2">D34</f>
        <v>35</v>
      </c>
      <c r="E33" s="35">
        <f t="shared" si="2"/>
        <v>0</v>
      </c>
      <c r="F33" s="35">
        <f t="shared" si="0"/>
        <v>35</v>
      </c>
      <c r="G33" s="16"/>
    </row>
    <row r="34" spans="1:7" ht="123" customHeight="1" x14ac:dyDescent="0.3">
      <c r="A34" s="18" t="s">
        <v>370</v>
      </c>
      <c r="B34" s="26" t="s">
        <v>319</v>
      </c>
      <c r="C34" s="26"/>
      <c r="D34" s="35">
        <f t="shared" si="2"/>
        <v>35</v>
      </c>
      <c r="E34" s="35">
        <f t="shared" si="2"/>
        <v>0</v>
      </c>
      <c r="F34" s="35">
        <f t="shared" si="0"/>
        <v>35</v>
      </c>
      <c r="G34" s="16"/>
    </row>
    <row r="35" spans="1:7" ht="16.5" customHeight="1" x14ac:dyDescent="0.3">
      <c r="A35" s="18" t="s">
        <v>22</v>
      </c>
      <c r="B35" s="32" t="s">
        <v>319</v>
      </c>
      <c r="C35" s="32" t="s">
        <v>23</v>
      </c>
      <c r="D35" s="36">
        <v>35</v>
      </c>
      <c r="E35" s="36"/>
      <c r="F35" s="77">
        <f t="shared" si="0"/>
        <v>35</v>
      </c>
      <c r="G35" s="16"/>
    </row>
    <row r="36" spans="1:7" ht="34.5" customHeight="1" x14ac:dyDescent="0.3">
      <c r="A36" s="34" t="s">
        <v>337</v>
      </c>
      <c r="B36" s="26" t="s">
        <v>338</v>
      </c>
      <c r="C36" s="26"/>
      <c r="D36" s="35">
        <f t="shared" ref="D36:E37" si="3">D37</f>
        <v>1000</v>
      </c>
      <c r="E36" s="35">
        <f t="shared" si="3"/>
        <v>0</v>
      </c>
      <c r="F36" s="35">
        <f t="shared" si="0"/>
        <v>1000</v>
      </c>
      <c r="G36" s="16"/>
    </row>
    <row r="37" spans="1:7" ht="102.75" customHeight="1" x14ac:dyDescent="0.3">
      <c r="A37" s="18" t="s">
        <v>86</v>
      </c>
      <c r="B37" s="47" t="s">
        <v>258</v>
      </c>
      <c r="C37" s="47"/>
      <c r="D37" s="30">
        <f t="shared" si="3"/>
        <v>1000</v>
      </c>
      <c r="E37" s="38">
        <f t="shared" si="3"/>
        <v>0</v>
      </c>
      <c r="F37" s="35">
        <f t="shared" si="0"/>
        <v>1000</v>
      </c>
      <c r="G37" s="16"/>
    </row>
    <row r="38" spans="1:7" ht="16.5" customHeight="1" x14ac:dyDescent="0.3">
      <c r="A38" s="18" t="s">
        <v>22</v>
      </c>
      <c r="B38" s="37" t="s">
        <v>258</v>
      </c>
      <c r="C38" s="37" t="s">
        <v>23</v>
      </c>
      <c r="D38" s="73">
        <v>1000</v>
      </c>
      <c r="E38" s="39"/>
      <c r="F38" s="77">
        <f t="shared" si="0"/>
        <v>1000</v>
      </c>
      <c r="G38" s="16"/>
    </row>
    <row r="39" spans="1:7" ht="57.75" customHeight="1" x14ac:dyDescent="0.3">
      <c r="A39" s="25" t="s">
        <v>392</v>
      </c>
      <c r="B39" s="26" t="s">
        <v>41</v>
      </c>
      <c r="C39" s="26"/>
      <c r="D39" s="35">
        <f>D40</f>
        <v>27733.62</v>
      </c>
      <c r="E39" s="35">
        <f>E40</f>
        <v>0</v>
      </c>
      <c r="F39" s="35">
        <f t="shared" si="0"/>
        <v>27733.62</v>
      </c>
    </row>
    <row r="40" spans="1:7" ht="75" customHeight="1" x14ac:dyDescent="0.35">
      <c r="A40" s="29" t="s">
        <v>42</v>
      </c>
      <c r="B40" s="26" t="s">
        <v>43</v>
      </c>
      <c r="C40" s="26"/>
      <c r="D40" s="35">
        <f>D41+D43+D45+D53+D51+D47+D49</f>
        <v>27733.62</v>
      </c>
      <c r="E40" s="35">
        <f>E41+E43+E45+E53+E51+E49+E47</f>
        <v>0</v>
      </c>
      <c r="F40" s="35">
        <f t="shared" si="0"/>
        <v>27733.62</v>
      </c>
    </row>
    <row r="41" spans="1:7" ht="37.5" customHeight="1" x14ac:dyDescent="0.3">
      <c r="A41" s="31" t="s">
        <v>44</v>
      </c>
      <c r="B41" s="26" t="s">
        <v>45</v>
      </c>
      <c r="C41" s="26"/>
      <c r="D41" s="35">
        <f>D42</f>
        <v>5000</v>
      </c>
      <c r="E41" s="35">
        <f>E42</f>
        <v>0</v>
      </c>
      <c r="F41" s="35">
        <f t="shared" si="0"/>
        <v>5000</v>
      </c>
    </row>
    <row r="42" spans="1:7" ht="23.25" customHeight="1" x14ac:dyDescent="0.3">
      <c r="A42" s="18" t="s">
        <v>20</v>
      </c>
      <c r="B42" s="32" t="s">
        <v>45</v>
      </c>
      <c r="C42" s="32" t="s">
        <v>21</v>
      </c>
      <c r="D42" s="36">
        <v>5000</v>
      </c>
      <c r="E42" s="36"/>
      <c r="F42" s="77">
        <f t="shared" si="0"/>
        <v>5000</v>
      </c>
    </row>
    <row r="43" spans="1:7" ht="15.75" customHeight="1" x14ac:dyDescent="0.3">
      <c r="A43" s="31" t="s">
        <v>46</v>
      </c>
      <c r="B43" s="26" t="s">
        <v>47</v>
      </c>
      <c r="C43" s="26"/>
      <c r="D43" s="35">
        <f>D44</f>
        <v>15.82</v>
      </c>
      <c r="E43" s="41">
        <f>E44</f>
        <v>0</v>
      </c>
      <c r="F43" s="35">
        <f t="shared" si="0"/>
        <v>15.82</v>
      </c>
    </row>
    <row r="44" spans="1:7" ht="22.5" customHeight="1" x14ac:dyDescent="0.3">
      <c r="A44" s="18" t="s">
        <v>20</v>
      </c>
      <c r="B44" s="32" t="s">
        <v>47</v>
      </c>
      <c r="C44" s="32" t="s">
        <v>21</v>
      </c>
      <c r="D44" s="36">
        <v>15.82</v>
      </c>
      <c r="E44" s="36"/>
      <c r="F44" s="77">
        <f t="shared" si="0"/>
        <v>15.82</v>
      </c>
    </row>
    <row r="45" spans="1:7" ht="56.25" x14ac:dyDescent="0.3">
      <c r="A45" s="18" t="s">
        <v>48</v>
      </c>
      <c r="B45" s="26" t="s">
        <v>49</v>
      </c>
      <c r="C45" s="26"/>
      <c r="D45" s="35">
        <f>D46</f>
        <v>3000</v>
      </c>
      <c r="E45" s="35">
        <f>E46</f>
        <v>0</v>
      </c>
      <c r="F45" s="35">
        <f t="shared" si="0"/>
        <v>3000</v>
      </c>
    </row>
    <row r="46" spans="1:7" ht="18.75" x14ac:dyDescent="0.3">
      <c r="A46" s="18" t="s">
        <v>20</v>
      </c>
      <c r="B46" s="32" t="s">
        <v>49</v>
      </c>
      <c r="C46" s="32" t="s">
        <v>21</v>
      </c>
      <c r="D46" s="36">
        <v>3000</v>
      </c>
      <c r="E46" s="36"/>
      <c r="F46" s="77">
        <f t="shared" si="0"/>
        <v>3000</v>
      </c>
    </row>
    <row r="47" spans="1:7" ht="37.5" x14ac:dyDescent="0.3">
      <c r="A47" s="18" t="s">
        <v>362</v>
      </c>
      <c r="B47" s="26" t="s">
        <v>363</v>
      </c>
      <c r="C47" s="26"/>
      <c r="D47" s="35">
        <f>D48</f>
        <v>35</v>
      </c>
      <c r="E47" s="35">
        <f>E48</f>
        <v>0</v>
      </c>
      <c r="F47" s="35">
        <f>E47</f>
        <v>0</v>
      </c>
    </row>
    <row r="48" spans="1:7" ht="18.75" x14ac:dyDescent="0.3">
      <c r="A48" s="44" t="s">
        <v>20</v>
      </c>
      <c r="B48" s="32" t="s">
        <v>363</v>
      </c>
      <c r="C48" s="32" t="s">
        <v>21</v>
      </c>
      <c r="D48" s="36">
        <v>35</v>
      </c>
      <c r="E48" s="36">
        <v>0</v>
      </c>
      <c r="F48" s="36">
        <f>D48+E48</f>
        <v>35</v>
      </c>
    </row>
    <row r="49" spans="1:6" ht="18.75" x14ac:dyDescent="0.3">
      <c r="A49" s="31" t="s">
        <v>351</v>
      </c>
      <c r="B49" s="27" t="s">
        <v>352</v>
      </c>
      <c r="C49" s="27"/>
      <c r="D49" s="35">
        <f>D50</f>
        <v>12452.3</v>
      </c>
      <c r="E49" s="79">
        <f>E50</f>
        <v>0</v>
      </c>
      <c r="F49" s="35">
        <f t="shared" si="0"/>
        <v>12452.3</v>
      </c>
    </row>
    <row r="50" spans="1:6" ht="46.5" customHeight="1" x14ac:dyDescent="0.3">
      <c r="A50" s="18" t="s">
        <v>16</v>
      </c>
      <c r="B50" s="49" t="s">
        <v>352</v>
      </c>
      <c r="C50" s="49" t="s">
        <v>17</v>
      </c>
      <c r="D50" s="36">
        <v>12452.3</v>
      </c>
      <c r="E50" s="80"/>
      <c r="F50" s="36">
        <f t="shared" si="0"/>
        <v>12452.3</v>
      </c>
    </row>
    <row r="51" spans="1:6" ht="100.5" customHeight="1" x14ac:dyDescent="0.3">
      <c r="A51" s="42" t="s">
        <v>250</v>
      </c>
      <c r="B51" s="43" t="s">
        <v>251</v>
      </c>
      <c r="C51" s="43"/>
      <c r="D51" s="74">
        <f>D52</f>
        <v>300.60000000000002</v>
      </c>
      <c r="E51" s="35">
        <f>E52</f>
        <v>0</v>
      </c>
      <c r="F51" s="35">
        <f t="shared" si="0"/>
        <v>300.60000000000002</v>
      </c>
    </row>
    <row r="52" spans="1:6" ht="18.75" x14ac:dyDescent="0.3">
      <c r="A52" s="44" t="s">
        <v>20</v>
      </c>
      <c r="B52" s="32" t="s">
        <v>251</v>
      </c>
      <c r="C52" s="32" t="s">
        <v>21</v>
      </c>
      <c r="D52" s="36">
        <v>300.60000000000002</v>
      </c>
      <c r="E52" s="36"/>
      <c r="F52" s="77">
        <f t="shared" si="0"/>
        <v>300.60000000000002</v>
      </c>
    </row>
    <row r="53" spans="1:6" ht="56.25" x14ac:dyDescent="0.3">
      <c r="A53" s="44" t="s">
        <v>248</v>
      </c>
      <c r="B53" s="43" t="s">
        <v>249</v>
      </c>
      <c r="C53" s="43"/>
      <c r="D53" s="74">
        <f>D54</f>
        <v>6929.9</v>
      </c>
      <c r="E53" s="35">
        <f>E54</f>
        <v>0</v>
      </c>
      <c r="F53" s="35">
        <f t="shared" si="0"/>
        <v>6929.9</v>
      </c>
    </row>
    <row r="54" spans="1:6" ht="18.75" x14ac:dyDescent="0.3">
      <c r="A54" s="44" t="s">
        <v>20</v>
      </c>
      <c r="B54" s="45" t="s">
        <v>249</v>
      </c>
      <c r="C54" s="45" t="s">
        <v>21</v>
      </c>
      <c r="D54" s="75">
        <v>6929.9</v>
      </c>
      <c r="E54" s="36"/>
      <c r="F54" s="77">
        <f t="shared" si="0"/>
        <v>6929.9</v>
      </c>
    </row>
    <row r="55" spans="1:6" ht="75" x14ac:dyDescent="0.3">
      <c r="A55" s="25" t="s">
        <v>307</v>
      </c>
      <c r="B55" s="26" t="s">
        <v>50</v>
      </c>
      <c r="C55" s="46"/>
      <c r="D55" s="35">
        <f>D56+D89+D101</f>
        <v>234299.95</v>
      </c>
      <c r="E55" s="35">
        <f>E56+E89+E101</f>
        <v>691.83</v>
      </c>
      <c r="F55" s="35">
        <f t="shared" si="0"/>
        <v>234991.78</v>
      </c>
    </row>
    <row r="56" spans="1:6" ht="58.5" x14ac:dyDescent="0.35">
      <c r="A56" s="29" t="s">
        <v>64</v>
      </c>
      <c r="B56" s="26" t="s">
        <v>65</v>
      </c>
      <c r="C56" s="26"/>
      <c r="D56" s="35">
        <f>D57+D66+D68+D70+D82+D84+D87+D73+D78+D80</f>
        <v>217344.49000000002</v>
      </c>
      <c r="E56" s="35">
        <f>E57+E66+E68+E70+E82+E84+E87+E62+E73+E78+E80</f>
        <v>0</v>
      </c>
      <c r="F56" s="35">
        <f t="shared" si="0"/>
        <v>217344.49000000002</v>
      </c>
    </row>
    <row r="57" spans="1:6" ht="56.25" x14ac:dyDescent="0.3">
      <c r="A57" s="31" t="s">
        <v>66</v>
      </c>
      <c r="B57" s="26" t="s">
        <v>67</v>
      </c>
      <c r="C57" s="26"/>
      <c r="D57" s="35">
        <f>D62</f>
        <v>157535.17000000001</v>
      </c>
      <c r="E57" s="35">
        <f t="shared" ref="E57:F57" si="4">E62</f>
        <v>0</v>
      </c>
      <c r="F57" s="35">
        <f t="shared" si="4"/>
        <v>157535.17000000001</v>
      </c>
    </row>
    <row r="58" spans="1:6" ht="18.75" x14ac:dyDescent="0.3">
      <c r="A58" s="18" t="s">
        <v>22</v>
      </c>
      <c r="B58" s="26" t="s">
        <v>67</v>
      </c>
      <c r="C58" s="26" t="s">
        <v>23</v>
      </c>
      <c r="D58" s="35">
        <f>D59+D60+D61</f>
        <v>0</v>
      </c>
      <c r="E58" s="35">
        <f>E59+E60+E61</f>
        <v>0</v>
      </c>
      <c r="F58" s="35">
        <f t="shared" si="0"/>
        <v>0</v>
      </c>
    </row>
    <row r="59" spans="1:6" ht="28.5" customHeight="1" x14ac:dyDescent="0.3">
      <c r="A59" s="18" t="s">
        <v>68</v>
      </c>
      <c r="B59" s="32" t="s">
        <v>67</v>
      </c>
      <c r="C59" s="32" t="s">
        <v>23</v>
      </c>
      <c r="D59" s="36">
        <v>0</v>
      </c>
      <c r="E59" s="36">
        <v>0</v>
      </c>
      <c r="F59" s="77">
        <f t="shared" si="0"/>
        <v>0</v>
      </c>
    </row>
    <row r="60" spans="1:6" ht="37.5" x14ac:dyDescent="0.3">
      <c r="A60" s="18" t="s">
        <v>69</v>
      </c>
      <c r="B60" s="32" t="s">
        <v>67</v>
      </c>
      <c r="C60" s="32" t="s">
        <v>23</v>
      </c>
      <c r="D60" s="36">
        <v>0</v>
      </c>
      <c r="E60" s="36">
        <v>0</v>
      </c>
      <c r="F60" s="77">
        <f t="shared" si="0"/>
        <v>0</v>
      </c>
    </row>
    <row r="61" spans="1:6" ht="18.75" x14ac:dyDescent="0.3">
      <c r="A61" s="18" t="s">
        <v>56</v>
      </c>
      <c r="B61" s="32" t="s">
        <v>67</v>
      </c>
      <c r="C61" s="32" t="s">
        <v>23</v>
      </c>
      <c r="D61" s="36">
        <v>0</v>
      </c>
      <c r="E61" s="36">
        <v>0</v>
      </c>
      <c r="F61" s="77">
        <f t="shared" si="0"/>
        <v>0</v>
      </c>
    </row>
    <row r="62" spans="1:6" ht="56.25" x14ac:dyDescent="0.3">
      <c r="A62" s="44" t="s">
        <v>353</v>
      </c>
      <c r="B62" s="26" t="s">
        <v>67</v>
      </c>
      <c r="C62" s="26" t="s">
        <v>354</v>
      </c>
      <c r="D62" s="35">
        <f>D63+D64+D65</f>
        <v>157535.17000000001</v>
      </c>
      <c r="E62" s="35">
        <f>E63+E64+E65</f>
        <v>0</v>
      </c>
      <c r="F62" s="35">
        <f t="shared" si="0"/>
        <v>157535.17000000001</v>
      </c>
    </row>
    <row r="63" spans="1:6" ht="16.5" customHeight="1" x14ac:dyDescent="0.3">
      <c r="A63" s="18" t="s">
        <v>68</v>
      </c>
      <c r="B63" s="32" t="s">
        <v>67</v>
      </c>
      <c r="C63" s="32" t="s">
        <v>354</v>
      </c>
      <c r="D63" s="36">
        <v>44337.89</v>
      </c>
      <c r="E63" s="36"/>
      <c r="F63" s="36">
        <f t="shared" si="0"/>
        <v>44337.89</v>
      </c>
    </row>
    <row r="64" spans="1:6" ht="22.5" customHeight="1" x14ac:dyDescent="0.3">
      <c r="A64" s="18" t="s">
        <v>69</v>
      </c>
      <c r="B64" s="32" t="s">
        <v>67</v>
      </c>
      <c r="C64" s="32" t="s">
        <v>354</v>
      </c>
      <c r="D64" s="36">
        <v>71379.88</v>
      </c>
      <c r="E64" s="36"/>
      <c r="F64" s="36">
        <f t="shared" si="0"/>
        <v>71379.88</v>
      </c>
    </row>
    <row r="65" spans="1:6" ht="18.75" x14ac:dyDescent="0.3">
      <c r="A65" s="18" t="s">
        <v>56</v>
      </c>
      <c r="B65" s="32" t="s">
        <v>67</v>
      </c>
      <c r="C65" s="32" t="s">
        <v>354</v>
      </c>
      <c r="D65" s="36">
        <v>41817.4</v>
      </c>
      <c r="E65" s="36"/>
      <c r="F65" s="35">
        <f t="shared" si="0"/>
        <v>41817.4</v>
      </c>
    </row>
    <row r="66" spans="1:6" ht="93.75" x14ac:dyDescent="0.3">
      <c r="A66" s="18" t="s">
        <v>340</v>
      </c>
      <c r="B66" s="26" t="s">
        <v>70</v>
      </c>
      <c r="C66" s="26"/>
      <c r="D66" s="35">
        <f>D67</f>
        <v>14500</v>
      </c>
      <c r="E66" s="35">
        <f>E67</f>
        <v>0</v>
      </c>
      <c r="F66" s="35">
        <f t="shared" si="0"/>
        <v>14500</v>
      </c>
    </row>
    <row r="67" spans="1:6" ht="18.75" x14ac:dyDescent="0.3">
      <c r="A67" s="18" t="s">
        <v>22</v>
      </c>
      <c r="B67" s="32" t="s">
        <v>70</v>
      </c>
      <c r="C67" s="32" t="s">
        <v>23</v>
      </c>
      <c r="D67" s="36">
        <v>14500</v>
      </c>
      <c r="E67" s="36"/>
      <c r="F67" s="77">
        <f t="shared" si="0"/>
        <v>14500</v>
      </c>
    </row>
    <row r="68" spans="1:6" ht="75" x14ac:dyDescent="0.3">
      <c r="A68" s="18" t="s">
        <v>71</v>
      </c>
      <c r="B68" s="58" t="s">
        <v>72</v>
      </c>
      <c r="C68" s="27"/>
      <c r="D68" s="35">
        <f>D69</f>
        <v>7050</v>
      </c>
      <c r="E68" s="35">
        <f>E69</f>
        <v>0</v>
      </c>
      <c r="F68" s="35">
        <f t="shared" si="0"/>
        <v>7050</v>
      </c>
    </row>
    <row r="69" spans="1:6" ht="37.5" x14ac:dyDescent="0.3">
      <c r="A69" s="18" t="s">
        <v>16</v>
      </c>
      <c r="B69" s="61" t="s">
        <v>72</v>
      </c>
      <c r="C69" s="49" t="s">
        <v>17</v>
      </c>
      <c r="D69" s="36">
        <v>7050</v>
      </c>
      <c r="E69" s="36"/>
      <c r="F69" s="77">
        <f t="shared" si="0"/>
        <v>7050</v>
      </c>
    </row>
    <row r="70" spans="1:6" ht="37.5" x14ac:dyDescent="0.3">
      <c r="A70" s="18" t="s">
        <v>73</v>
      </c>
      <c r="B70" s="58" t="s">
        <v>74</v>
      </c>
      <c r="C70" s="27"/>
      <c r="D70" s="35">
        <f>D71</f>
        <v>500</v>
      </c>
      <c r="E70" s="35">
        <f>E71+E72</f>
        <v>0</v>
      </c>
      <c r="F70" s="35">
        <f t="shared" si="0"/>
        <v>500</v>
      </c>
    </row>
    <row r="71" spans="1:6" ht="37.5" x14ac:dyDescent="0.3">
      <c r="A71" s="18" t="s">
        <v>16</v>
      </c>
      <c r="B71" s="61" t="s">
        <v>74</v>
      </c>
      <c r="C71" s="49" t="s">
        <v>17</v>
      </c>
      <c r="D71" s="36">
        <v>500</v>
      </c>
      <c r="E71" s="36">
        <v>0</v>
      </c>
      <c r="F71" s="36">
        <f>D71+E71</f>
        <v>500</v>
      </c>
    </row>
    <row r="72" spans="1:6" ht="37.5" x14ac:dyDescent="0.3">
      <c r="A72" s="18" t="s">
        <v>18</v>
      </c>
      <c r="B72" s="61" t="s">
        <v>74</v>
      </c>
      <c r="C72" s="49" t="s">
        <v>19</v>
      </c>
      <c r="D72" s="36">
        <v>0</v>
      </c>
      <c r="E72" s="36">
        <v>0</v>
      </c>
      <c r="F72" s="77">
        <f t="shared" si="0"/>
        <v>0</v>
      </c>
    </row>
    <row r="73" spans="1:6" ht="56.25" x14ac:dyDescent="0.3">
      <c r="A73" s="31" t="s">
        <v>355</v>
      </c>
      <c r="B73" s="26" t="s">
        <v>359</v>
      </c>
      <c r="C73" s="26"/>
      <c r="D73" s="84">
        <f>D74</f>
        <v>24865.58</v>
      </c>
      <c r="E73" s="35">
        <f>E74</f>
        <v>0</v>
      </c>
      <c r="F73" s="35">
        <f>D73+E73</f>
        <v>24865.58</v>
      </c>
    </row>
    <row r="74" spans="1:6" ht="56.25" x14ac:dyDescent="0.3">
      <c r="A74" s="44" t="s">
        <v>353</v>
      </c>
      <c r="B74" s="32" t="s">
        <v>359</v>
      </c>
      <c r="C74" s="32" t="s">
        <v>354</v>
      </c>
      <c r="D74" s="83">
        <f>D75+D76+D77</f>
        <v>24865.58</v>
      </c>
      <c r="E74" s="36">
        <f>E75+E76+E77</f>
        <v>0</v>
      </c>
      <c r="F74" s="36">
        <f>F75+F76+F77</f>
        <v>24865.58</v>
      </c>
    </row>
    <row r="75" spans="1:6" ht="29.25" customHeight="1" x14ac:dyDescent="0.3">
      <c r="A75" s="18" t="s">
        <v>68</v>
      </c>
      <c r="B75" s="32" t="s">
        <v>359</v>
      </c>
      <c r="C75" s="32" t="s">
        <v>354</v>
      </c>
      <c r="D75" s="36">
        <v>14860.56</v>
      </c>
      <c r="E75" s="36"/>
      <c r="F75" s="36">
        <f t="shared" ref="F75:F81" si="5">D75+E75</f>
        <v>14860.56</v>
      </c>
    </row>
    <row r="76" spans="1:6" ht="18.75" x14ac:dyDescent="0.3">
      <c r="A76" s="18" t="s">
        <v>56</v>
      </c>
      <c r="B76" s="32" t="s">
        <v>359</v>
      </c>
      <c r="C76" s="32" t="s">
        <v>354</v>
      </c>
      <c r="D76" s="36">
        <v>4771.01</v>
      </c>
      <c r="E76" s="36"/>
      <c r="F76" s="36">
        <f t="shared" si="5"/>
        <v>4771.01</v>
      </c>
    </row>
    <row r="77" spans="1:6" ht="18.75" x14ac:dyDescent="0.3">
      <c r="A77" s="18" t="s">
        <v>356</v>
      </c>
      <c r="B77" s="32" t="s">
        <v>359</v>
      </c>
      <c r="C77" s="32" t="s">
        <v>354</v>
      </c>
      <c r="D77" s="36">
        <v>5234.01</v>
      </c>
      <c r="E77" s="36"/>
      <c r="F77" s="36">
        <f t="shared" si="5"/>
        <v>5234.01</v>
      </c>
    </row>
    <row r="78" spans="1:6" ht="37.5" x14ac:dyDescent="0.3">
      <c r="A78" s="18" t="s">
        <v>357</v>
      </c>
      <c r="B78" s="26" t="s">
        <v>360</v>
      </c>
      <c r="C78" s="26"/>
      <c r="D78" s="84">
        <f>D79</f>
        <v>10525.14</v>
      </c>
      <c r="E78" s="35">
        <f>E79</f>
        <v>0</v>
      </c>
      <c r="F78" s="35">
        <f t="shared" si="5"/>
        <v>10525.14</v>
      </c>
    </row>
    <row r="79" spans="1:6" ht="56.25" x14ac:dyDescent="0.3">
      <c r="A79" s="44" t="s">
        <v>353</v>
      </c>
      <c r="B79" s="32" t="s">
        <v>360</v>
      </c>
      <c r="C79" s="32" t="s">
        <v>354</v>
      </c>
      <c r="D79" s="36">
        <v>10525.14</v>
      </c>
      <c r="E79" s="36">
        <v>0</v>
      </c>
      <c r="F79" s="36">
        <f t="shared" si="5"/>
        <v>10525.14</v>
      </c>
    </row>
    <row r="80" spans="1:6" ht="112.5" x14ac:dyDescent="0.3">
      <c r="A80" s="81" t="s">
        <v>358</v>
      </c>
      <c r="B80" s="58" t="s">
        <v>361</v>
      </c>
      <c r="C80" s="58"/>
      <c r="D80" s="35">
        <f>D81</f>
        <v>355.4</v>
      </c>
      <c r="E80" s="30">
        <f>E81</f>
        <v>0</v>
      </c>
      <c r="F80" s="35">
        <f t="shared" si="5"/>
        <v>355.4</v>
      </c>
    </row>
    <row r="81" spans="1:6" ht="56.25" x14ac:dyDescent="0.3">
      <c r="A81" s="44" t="s">
        <v>353</v>
      </c>
      <c r="B81" s="65" t="s">
        <v>361</v>
      </c>
      <c r="C81" s="65" t="s">
        <v>354</v>
      </c>
      <c r="D81" s="36">
        <v>355.4</v>
      </c>
      <c r="E81" s="73">
        <v>0</v>
      </c>
      <c r="F81" s="36">
        <f t="shared" si="5"/>
        <v>355.4</v>
      </c>
    </row>
    <row r="82" spans="1:6" ht="131.25" x14ac:dyDescent="0.3">
      <c r="A82" s="18" t="s">
        <v>75</v>
      </c>
      <c r="B82" s="58" t="s">
        <v>76</v>
      </c>
      <c r="C82" s="47" t="s">
        <v>0</v>
      </c>
      <c r="D82" s="30">
        <f>D83</f>
        <v>1026.0999999999999</v>
      </c>
      <c r="E82" s="50">
        <f>E83</f>
        <v>0</v>
      </c>
      <c r="F82" s="35">
        <f t="shared" si="0"/>
        <v>1026.0999999999999</v>
      </c>
    </row>
    <row r="83" spans="1:6" ht="37.5" x14ac:dyDescent="0.3">
      <c r="A83" s="18" t="s">
        <v>18</v>
      </c>
      <c r="B83" s="65" t="s">
        <v>76</v>
      </c>
      <c r="C83" s="37" t="s">
        <v>19</v>
      </c>
      <c r="D83" s="73">
        <v>1026.0999999999999</v>
      </c>
      <c r="E83" s="36"/>
      <c r="F83" s="77">
        <f t="shared" si="0"/>
        <v>1026.0999999999999</v>
      </c>
    </row>
    <row r="84" spans="1:6" ht="206.25" x14ac:dyDescent="0.3">
      <c r="A84" s="51" t="s">
        <v>77</v>
      </c>
      <c r="B84" s="58" t="s">
        <v>78</v>
      </c>
      <c r="C84" s="58" t="s">
        <v>0</v>
      </c>
      <c r="D84" s="30">
        <f>D86</f>
        <v>987.1</v>
      </c>
      <c r="E84" s="35">
        <f>E85+E86</f>
        <v>0</v>
      </c>
      <c r="F84" s="35">
        <f t="shared" si="0"/>
        <v>987.1</v>
      </c>
    </row>
    <row r="85" spans="1:6" ht="37.5" x14ac:dyDescent="0.3">
      <c r="A85" s="18" t="s">
        <v>18</v>
      </c>
      <c r="B85" s="65" t="s">
        <v>78</v>
      </c>
      <c r="C85" s="65" t="s">
        <v>19</v>
      </c>
      <c r="D85" s="73">
        <v>0</v>
      </c>
      <c r="E85" s="36">
        <v>0</v>
      </c>
      <c r="F85" s="77">
        <f t="shared" si="0"/>
        <v>0</v>
      </c>
    </row>
    <row r="86" spans="1:6" ht="56.25" x14ac:dyDescent="0.3">
      <c r="A86" s="44" t="s">
        <v>353</v>
      </c>
      <c r="B86" s="61" t="s">
        <v>78</v>
      </c>
      <c r="C86" s="61" t="s">
        <v>354</v>
      </c>
      <c r="D86" s="36">
        <v>987.1</v>
      </c>
      <c r="E86" s="33">
        <v>0</v>
      </c>
      <c r="F86" s="36">
        <f>D86+E86</f>
        <v>987.1</v>
      </c>
    </row>
    <row r="87" spans="1:6" ht="168.75" x14ac:dyDescent="0.3">
      <c r="A87" s="51" t="s">
        <v>79</v>
      </c>
      <c r="B87" s="58" t="s">
        <v>80</v>
      </c>
      <c r="C87" s="58" t="s">
        <v>0</v>
      </c>
      <c r="D87" s="30">
        <f>D88</f>
        <v>0</v>
      </c>
      <c r="E87" s="35">
        <f>E88</f>
        <v>0</v>
      </c>
      <c r="F87" s="35">
        <f t="shared" si="0"/>
        <v>0</v>
      </c>
    </row>
    <row r="88" spans="1:6" ht="37.5" x14ac:dyDescent="0.3">
      <c r="A88" s="18" t="s">
        <v>18</v>
      </c>
      <c r="B88" s="65" t="s">
        <v>80</v>
      </c>
      <c r="C88" s="65" t="s">
        <v>19</v>
      </c>
      <c r="D88" s="73">
        <v>0</v>
      </c>
      <c r="E88" s="36">
        <v>0</v>
      </c>
      <c r="F88" s="77">
        <f t="shared" si="0"/>
        <v>0</v>
      </c>
    </row>
    <row r="89" spans="1:6" ht="58.5" x14ac:dyDescent="0.3">
      <c r="A89" s="34" t="s">
        <v>51</v>
      </c>
      <c r="B89" s="58" t="s">
        <v>52</v>
      </c>
      <c r="C89" s="82"/>
      <c r="D89" s="40">
        <f>D90+D94+D98+D99</f>
        <v>15605.46</v>
      </c>
      <c r="E89" s="40">
        <f t="shared" ref="E89:F89" si="6">E90+E94+E98+E99</f>
        <v>691.83</v>
      </c>
      <c r="F89" s="40">
        <f t="shared" si="6"/>
        <v>16297.289999999999</v>
      </c>
    </row>
    <row r="90" spans="1:6" ht="18.75" x14ac:dyDescent="0.3">
      <c r="A90" s="18" t="s">
        <v>53</v>
      </c>
      <c r="B90" s="47" t="s">
        <v>54</v>
      </c>
      <c r="C90" s="47" t="s">
        <v>0</v>
      </c>
      <c r="D90" s="30">
        <f>D91</f>
        <v>7033.01</v>
      </c>
      <c r="E90" s="50">
        <f>E91</f>
        <v>0</v>
      </c>
      <c r="F90" s="35">
        <f t="shared" si="0"/>
        <v>7033.01</v>
      </c>
    </row>
    <row r="91" spans="1:6" ht="18.75" x14ac:dyDescent="0.3">
      <c r="A91" s="18" t="s">
        <v>20</v>
      </c>
      <c r="B91" s="47" t="s">
        <v>54</v>
      </c>
      <c r="C91" s="47" t="s">
        <v>21</v>
      </c>
      <c r="D91" s="30">
        <f>D92+D93</f>
        <v>7033.01</v>
      </c>
      <c r="E91" s="50">
        <f>E92+E93</f>
        <v>0</v>
      </c>
      <c r="F91" s="35">
        <f t="shared" si="0"/>
        <v>7033.01</v>
      </c>
    </row>
    <row r="92" spans="1:6" ht="37.5" x14ac:dyDescent="0.3">
      <c r="A92" s="18" t="s">
        <v>55</v>
      </c>
      <c r="B92" s="48" t="s">
        <v>54</v>
      </c>
      <c r="C92" s="48" t="s">
        <v>21</v>
      </c>
      <c r="D92" s="33"/>
      <c r="E92" s="52"/>
      <c r="F92" s="77">
        <f t="shared" si="0"/>
        <v>0</v>
      </c>
    </row>
    <row r="93" spans="1:6" ht="18.75" x14ac:dyDescent="0.3">
      <c r="A93" s="18" t="s">
        <v>56</v>
      </c>
      <c r="B93" s="48" t="s">
        <v>54</v>
      </c>
      <c r="C93" s="48" t="s">
        <v>21</v>
      </c>
      <c r="D93" s="33">
        <v>7033.01</v>
      </c>
      <c r="E93" s="52">
        <v>0</v>
      </c>
      <c r="F93" s="77">
        <f t="shared" si="0"/>
        <v>7033.01</v>
      </c>
    </row>
    <row r="94" spans="1:6" ht="72.75" customHeight="1" x14ac:dyDescent="0.3">
      <c r="A94" s="18" t="s">
        <v>57</v>
      </c>
      <c r="B94" s="47" t="s">
        <v>58</v>
      </c>
      <c r="C94" s="47"/>
      <c r="D94" s="30">
        <f t="shared" ref="D94:E95" si="7">D95</f>
        <v>2572.4499999999998</v>
      </c>
      <c r="E94" s="35">
        <f t="shared" si="7"/>
        <v>658.5</v>
      </c>
      <c r="F94" s="35">
        <f t="shared" si="0"/>
        <v>3230.95</v>
      </c>
    </row>
    <row r="95" spans="1:6" ht="18.75" x14ac:dyDescent="0.3">
      <c r="A95" s="18" t="s">
        <v>20</v>
      </c>
      <c r="B95" s="47" t="s">
        <v>58</v>
      </c>
      <c r="C95" s="47" t="s">
        <v>21</v>
      </c>
      <c r="D95" s="30">
        <f t="shared" si="7"/>
        <v>2572.4499999999998</v>
      </c>
      <c r="E95" s="50">
        <f t="shared" si="7"/>
        <v>658.5</v>
      </c>
      <c r="F95" s="35">
        <f t="shared" si="0"/>
        <v>3230.95</v>
      </c>
    </row>
    <row r="96" spans="1:6" ht="18.75" x14ac:dyDescent="0.3">
      <c r="A96" s="18" t="s">
        <v>20</v>
      </c>
      <c r="B96" s="37" t="s">
        <v>58</v>
      </c>
      <c r="C96" s="37" t="s">
        <v>21</v>
      </c>
      <c r="D96" s="73">
        <f>857.15+1715.3</f>
        <v>2572.4499999999998</v>
      </c>
      <c r="E96" s="52">
        <v>658.5</v>
      </c>
      <c r="F96" s="77">
        <f t="shared" si="0"/>
        <v>3230.95</v>
      </c>
    </row>
    <row r="97" spans="1:6" ht="168.75" customHeight="1" x14ac:dyDescent="0.3">
      <c r="A97" s="18" t="s">
        <v>389</v>
      </c>
      <c r="B97" s="58" t="s">
        <v>59</v>
      </c>
      <c r="D97" s="73">
        <v>6000</v>
      </c>
      <c r="E97" s="52"/>
      <c r="F97" s="77">
        <f>D97+E97</f>
        <v>6000</v>
      </c>
    </row>
    <row r="98" spans="1:6" ht="18.75" x14ac:dyDescent="0.3">
      <c r="A98" s="18" t="s">
        <v>390</v>
      </c>
      <c r="B98" s="48" t="s">
        <v>59</v>
      </c>
      <c r="C98" s="48" t="s">
        <v>21</v>
      </c>
      <c r="D98" s="33">
        <v>6000</v>
      </c>
      <c r="E98" s="52"/>
      <c r="F98" s="77">
        <f t="shared" si="0"/>
        <v>6000</v>
      </c>
    </row>
    <row r="99" spans="1:6" ht="37.5" x14ac:dyDescent="0.3">
      <c r="A99" s="18" t="s">
        <v>379</v>
      </c>
      <c r="B99" s="47" t="s">
        <v>388</v>
      </c>
      <c r="C99" s="47"/>
      <c r="D99" s="30"/>
      <c r="E99" s="50">
        <f>E100</f>
        <v>33.33</v>
      </c>
      <c r="F99" s="50">
        <f>F100</f>
        <v>33.33</v>
      </c>
    </row>
    <row r="100" spans="1:6" ht="18.75" x14ac:dyDescent="0.3">
      <c r="A100" s="18" t="s">
        <v>20</v>
      </c>
      <c r="B100" s="48" t="s">
        <v>388</v>
      </c>
      <c r="C100" s="48" t="s">
        <v>21</v>
      </c>
      <c r="D100" s="33"/>
      <c r="E100" s="52">
        <v>33.33</v>
      </c>
      <c r="F100" s="77">
        <f>D100+E100</f>
        <v>33.33</v>
      </c>
    </row>
    <row r="101" spans="1:6" ht="37.5" x14ac:dyDescent="0.3">
      <c r="A101" s="53" t="s">
        <v>60</v>
      </c>
      <c r="B101" s="47" t="s">
        <v>61</v>
      </c>
      <c r="C101" s="47"/>
      <c r="D101" s="30">
        <f>D102+D104</f>
        <v>1350</v>
      </c>
      <c r="E101" s="50">
        <f>E102+E104</f>
        <v>0</v>
      </c>
      <c r="F101" s="35">
        <f t="shared" si="0"/>
        <v>1350</v>
      </c>
    </row>
    <row r="102" spans="1:6" ht="37.5" x14ac:dyDescent="0.3">
      <c r="A102" s="18" t="s">
        <v>62</v>
      </c>
      <c r="B102" s="47" t="s">
        <v>63</v>
      </c>
      <c r="C102" s="47"/>
      <c r="D102" s="30">
        <f>D103</f>
        <v>1100</v>
      </c>
      <c r="E102" s="50">
        <f>E103</f>
        <v>0</v>
      </c>
      <c r="F102" s="35">
        <f t="shared" si="0"/>
        <v>1100</v>
      </c>
    </row>
    <row r="103" spans="1:6" ht="18.75" x14ac:dyDescent="0.3">
      <c r="A103" s="18" t="s">
        <v>20</v>
      </c>
      <c r="B103" s="37" t="s">
        <v>63</v>
      </c>
      <c r="C103" s="37" t="s">
        <v>21</v>
      </c>
      <c r="D103" s="73">
        <v>1100</v>
      </c>
      <c r="E103" s="52"/>
      <c r="F103" s="77">
        <f t="shared" si="0"/>
        <v>1100</v>
      </c>
    </row>
    <row r="104" spans="1:6" ht="57.75" customHeight="1" x14ac:dyDescent="0.3">
      <c r="A104" s="31" t="s">
        <v>82</v>
      </c>
      <c r="B104" s="26" t="s">
        <v>83</v>
      </c>
      <c r="C104" s="32"/>
      <c r="D104" s="36">
        <f>D105</f>
        <v>250</v>
      </c>
      <c r="E104" s="30">
        <f>E105</f>
        <v>0</v>
      </c>
      <c r="F104" s="77">
        <f t="shared" si="0"/>
        <v>250</v>
      </c>
    </row>
    <row r="105" spans="1:6" ht="37.5" x14ac:dyDescent="0.3">
      <c r="A105" s="18" t="s">
        <v>16</v>
      </c>
      <c r="B105" s="32" t="s">
        <v>83</v>
      </c>
      <c r="C105" s="32" t="s">
        <v>17</v>
      </c>
      <c r="D105" s="36">
        <v>250</v>
      </c>
      <c r="E105" s="33"/>
      <c r="F105" s="77">
        <f t="shared" si="0"/>
        <v>250</v>
      </c>
    </row>
    <row r="106" spans="1:6" ht="46.5" customHeight="1" x14ac:dyDescent="0.3">
      <c r="A106" s="34" t="s">
        <v>261</v>
      </c>
      <c r="B106" s="47" t="s">
        <v>84</v>
      </c>
      <c r="C106" s="47"/>
      <c r="D106" s="30">
        <f>D107+D124+D150+D173+D178+D183</f>
        <v>374891.83999999997</v>
      </c>
      <c r="E106" s="38">
        <f>E107+E124+E150+E173+E178+E183</f>
        <v>60</v>
      </c>
      <c r="F106" s="35">
        <f t="shared" ref="F106:F170" si="8">D106+E106</f>
        <v>374951.83999999997</v>
      </c>
    </row>
    <row r="107" spans="1:6" ht="56.25" x14ac:dyDescent="0.3">
      <c r="A107" s="54" t="s">
        <v>180</v>
      </c>
      <c r="B107" s="26" t="s">
        <v>181</v>
      </c>
      <c r="C107" s="55"/>
      <c r="D107" s="76">
        <f>D108+D120+D110+D122+D112+D114+D116+D118</f>
        <v>98519.1</v>
      </c>
      <c r="E107" s="35">
        <f>E108+E120+E110+E122+E112+E114+E116+E118</f>
        <v>0</v>
      </c>
      <c r="F107" s="77">
        <f t="shared" si="8"/>
        <v>98519.1</v>
      </c>
    </row>
    <row r="108" spans="1:6" ht="56.25" x14ac:dyDescent="0.3">
      <c r="A108" s="31" t="s">
        <v>182</v>
      </c>
      <c r="B108" s="26" t="s">
        <v>183</v>
      </c>
      <c r="C108" s="27"/>
      <c r="D108" s="35">
        <f>D109</f>
        <v>40910.199999999997</v>
      </c>
      <c r="E108" s="35">
        <f>E109</f>
        <v>0</v>
      </c>
      <c r="F108" s="35">
        <f t="shared" si="8"/>
        <v>40910.199999999997</v>
      </c>
    </row>
    <row r="109" spans="1:6" ht="56.25" x14ac:dyDescent="0.3">
      <c r="A109" s="18" t="s">
        <v>12</v>
      </c>
      <c r="B109" s="32" t="s">
        <v>183</v>
      </c>
      <c r="C109" s="32" t="s">
        <v>13</v>
      </c>
      <c r="D109" s="36">
        <v>40910.199999999997</v>
      </c>
      <c r="E109" s="36"/>
      <c r="F109" s="77">
        <f t="shared" si="8"/>
        <v>40910.199999999997</v>
      </c>
    </row>
    <row r="110" spans="1:6" ht="18.75" x14ac:dyDescent="0.3">
      <c r="A110" s="31" t="s">
        <v>186</v>
      </c>
      <c r="B110" s="26" t="s">
        <v>187</v>
      </c>
      <c r="C110" s="27"/>
      <c r="D110" s="35">
        <f>D111</f>
        <v>1000</v>
      </c>
      <c r="E110" s="35">
        <f>E111</f>
        <v>0</v>
      </c>
      <c r="F110" s="35">
        <f t="shared" si="8"/>
        <v>1000</v>
      </c>
    </row>
    <row r="111" spans="1:6" ht="56.25" x14ac:dyDescent="0.3">
      <c r="A111" s="18" t="s">
        <v>12</v>
      </c>
      <c r="B111" s="32" t="s">
        <v>187</v>
      </c>
      <c r="C111" s="32" t="s">
        <v>13</v>
      </c>
      <c r="D111" s="36">
        <v>1000</v>
      </c>
      <c r="E111" s="36"/>
      <c r="F111" s="77">
        <f t="shared" si="8"/>
        <v>1000</v>
      </c>
    </row>
    <row r="112" spans="1:6" ht="56.25" x14ac:dyDescent="0.3">
      <c r="A112" s="18" t="s">
        <v>190</v>
      </c>
      <c r="B112" s="26" t="s">
        <v>191</v>
      </c>
      <c r="C112" s="26"/>
      <c r="D112" s="35">
        <f>D113</f>
        <v>735</v>
      </c>
      <c r="E112" s="35">
        <f>E113</f>
        <v>0</v>
      </c>
      <c r="F112" s="35">
        <f t="shared" si="8"/>
        <v>735</v>
      </c>
    </row>
    <row r="113" spans="1:6" ht="56.25" x14ac:dyDescent="0.3">
      <c r="A113" s="18" t="s">
        <v>12</v>
      </c>
      <c r="B113" s="32" t="s">
        <v>191</v>
      </c>
      <c r="C113" s="56">
        <v>600</v>
      </c>
      <c r="D113" s="36">
        <v>735</v>
      </c>
      <c r="E113" s="36"/>
      <c r="F113" s="77">
        <f t="shared" si="8"/>
        <v>735</v>
      </c>
    </row>
    <row r="114" spans="1:6" ht="46.5" customHeight="1" x14ac:dyDescent="0.3">
      <c r="A114" s="18" t="s">
        <v>192</v>
      </c>
      <c r="B114" s="26" t="s">
        <v>193</v>
      </c>
      <c r="C114" s="26"/>
      <c r="D114" s="35">
        <f>D115</f>
        <v>1000</v>
      </c>
      <c r="E114" s="35">
        <f>E115</f>
        <v>0</v>
      </c>
      <c r="F114" s="35">
        <f t="shared" si="8"/>
        <v>1000</v>
      </c>
    </row>
    <row r="115" spans="1:6" ht="56.25" x14ac:dyDescent="0.3">
      <c r="A115" s="18" t="s">
        <v>12</v>
      </c>
      <c r="B115" s="32" t="s">
        <v>193</v>
      </c>
      <c r="C115" s="56">
        <v>600</v>
      </c>
      <c r="D115" s="36">
        <v>1000</v>
      </c>
      <c r="E115" s="36"/>
      <c r="F115" s="77">
        <f t="shared" si="8"/>
        <v>1000</v>
      </c>
    </row>
    <row r="116" spans="1:6" ht="37.5" x14ac:dyDescent="0.3">
      <c r="A116" s="18" t="s">
        <v>194</v>
      </c>
      <c r="B116" s="26" t="s">
        <v>254</v>
      </c>
      <c r="C116" s="26"/>
      <c r="D116" s="35">
        <f>D117</f>
        <v>15</v>
      </c>
      <c r="E116" s="35">
        <f>E117</f>
        <v>0</v>
      </c>
      <c r="F116" s="35">
        <f t="shared" si="8"/>
        <v>15</v>
      </c>
    </row>
    <row r="117" spans="1:6" ht="37.5" x14ac:dyDescent="0.3">
      <c r="A117" s="18" t="s">
        <v>16</v>
      </c>
      <c r="B117" s="32" t="s">
        <v>254</v>
      </c>
      <c r="C117" s="56">
        <v>200</v>
      </c>
      <c r="D117" s="36">
        <v>15</v>
      </c>
      <c r="E117" s="36"/>
      <c r="F117" s="77">
        <f t="shared" si="8"/>
        <v>15</v>
      </c>
    </row>
    <row r="118" spans="1:6" ht="63.75" customHeight="1" x14ac:dyDescent="0.3">
      <c r="A118" s="18" t="s">
        <v>195</v>
      </c>
      <c r="B118" s="26" t="s">
        <v>255</v>
      </c>
      <c r="C118" s="26"/>
      <c r="D118" s="35">
        <f>D119</f>
        <v>386</v>
      </c>
      <c r="E118" s="35">
        <f>E119</f>
        <v>0</v>
      </c>
      <c r="F118" s="35">
        <f t="shared" si="8"/>
        <v>386</v>
      </c>
    </row>
    <row r="119" spans="1:6" ht="37.5" x14ac:dyDescent="0.3">
      <c r="A119" s="18" t="s">
        <v>16</v>
      </c>
      <c r="B119" s="32" t="s">
        <v>255</v>
      </c>
      <c r="C119" s="32" t="s">
        <v>17</v>
      </c>
      <c r="D119" s="36">
        <v>386</v>
      </c>
      <c r="E119" s="36"/>
      <c r="F119" s="77">
        <f t="shared" si="8"/>
        <v>386</v>
      </c>
    </row>
    <row r="120" spans="1:6" ht="93.75" x14ac:dyDescent="0.3">
      <c r="A120" s="18" t="s">
        <v>184</v>
      </c>
      <c r="B120" s="47" t="s">
        <v>185</v>
      </c>
      <c r="C120" s="26"/>
      <c r="D120" s="35">
        <f>D121</f>
        <v>52388.4</v>
      </c>
      <c r="E120" s="35">
        <f>E121</f>
        <v>0</v>
      </c>
      <c r="F120" s="35">
        <f t="shared" si="8"/>
        <v>52388.4</v>
      </c>
    </row>
    <row r="121" spans="1:6" ht="56.25" x14ac:dyDescent="0.3">
      <c r="A121" s="18" t="s">
        <v>12</v>
      </c>
      <c r="B121" s="32" t="s">
        <v>185</v>
      </c>
      <c r="C121" s="32" t="s">
        <v>13</v>
      </c>
      <c r="D121" s="36">
        <v>52388.4</v>
      </c>
      <c r="E121" s="36"/>
      <c r="F121" s="77">
        <f t="shared" si="8"/>
        <v>52388.4</v>
      </c>
    </row>
    <row r="122" spans="1:6" ht="129" customHeight="1" x14ac:dyDescent="0.3">
      <c r="A122" s="18" t="s">
        <v>188</v>
      </c>
      <c r="B122" s="58" t="s">
        <v>189</v>
      </c>
      <c r="C122" s="57"/>
      <c r="D122" s="35">
        <f>D123</f>
        <v>2084.5</v>
      </c>
      <c r="E122" s="57">
        <f>E123</f>
        <v>0</v>
      </c>
      <c r="F122" s="35">
        <f t="shared" si="8"/>
        <v>2084.5</v>
      </c>
    </row>
    <row r="123" spans="1:6" ht="56.25" x14ac:dyDescent="0.3">
      <c r="A123" s="18" t="s">
        <v>12</v>
      </c>
      <c r="B123" s="37" t="s">
        <v>189</v>
      </c>
      <c r="C123" s="56">
        <v>600</v>
      </c>
      <c r="D123" s="36">
        <v>2084.5</v>
      </c>
      <c r="E123" s="56"/>
      <c r="F123" s="77">
        <f t="shared" si="8"/>
        <v>2084.5</v>
      </c>
    </row>
    <row r="124" spans="1:6" ht="42" customHeight="1" x14ac:dyDescent="0.3">
      <c r="A124" s="34" t="s">
        <v>336</v>
      </c>
      <c r="B124" s="47" t="s">
        <v>85</v>
      </c>
      <c r="C124" s="47"/>
      <c r="D124" s="30">
        <f>D125+D127+D129+D131+D133+D135+D137+D140+D142+D144+D146+D148</f>
        <v>235091.9</v>
      </c>
      <c r="E124" s="38">
        <f>E125+E127+E129+E131+E133+E135+E137+E140+E142+E144+E146+E148</f>
        <v>60</v>
      </c>
      <c r="F124" s="35">
        <f t="shared" si="8"/>
        <v>235151.9</v>
      </c>
    </row>
    <row r="125" spans="1:6" ht="39.75" customHeight="1" x14ac:dyDescent="0.3">
      <c r="A125" s="18" t="s">
        <v>196</v>
      </c>
      <c r="B125" s="26" t="s">
        <v>197</v>
      </c>
      <c r="C125" s="26"/>
      <c r="D125" s="35">
        <f>D126</f>
        <v>41257.5</v>
      </c>
      <c r="E125" s="35">
        <f>E126</f>
        <v>0</v>
      </c>
      <c r="F125" s="35">
        <f t="shared" si="8"/>
        <v>41257.5</v>
      </c>
    </row>
    <row r="126" spans="1:6" ht="56.25" x14ac:dyDescent="0.3">
      <c r="A126" s="18" t="s">
        <v>12</v>
      </c>
      <c r="B126" s="32" t="s">
        <v>197</v>
      </c>
      <c r="C126" s="32" t="s">
        <v>13</v>
      </c>
      <c r="D126" s="36">
        <v>41257.5</v>
      </c>
      <c r="E126" s="36"/>
      <c r="F126" s="77">
        <f t="shared" si="8"/>
        <v>41257.5</v>
      </c>
    </row>
    <row r="127" spans="1:6" ht="18.75" x14ac:dyDescent="0.3">
      <c r="A127" s="18" t="s">
        <v>200</v>
      </c>
      <c r="B127" s="26" t="s">
        <v>201</v>
      </c>
      <c r="C127" s="26"/>
      <c r="D127" s="35">
        <f>D128</f>
        <v>1799.8</v>
      </c>
      <c r="E127" s="35">
        <f>E128</f>
        <v>0</v>
      </c>
      <c r="F127" s="35">
        <f t="shared" si="8"/>
        <v>1799.8</v>
      </c>
    </row>
    <row r="128" spans="1:6" ht="56.25" x14ac:dyDescent="0.3">
      <c r="A128" s="18" t="s">
        <v>12</v>
      </c>
      <c r="B128" s="32" t="s">
        <v>201</v>
      </c>
      <c r="C128" s="32" t="s">
        <v>13</v>
      </c>
      <c r="D128" s="36">
        <v>1799.8</v>
      </c>
      <c r="E128" s="36"/>
      <c r="F128" s="77">
        <f t="shared" si="8"/>
        <v>1799.8</v>
      </c>
    </row>
    <row r="129" spans="1:6" ht="37.5" x14ac:dyDescent="0.3">
      <c r="A129" s="18" t="s">
        <v>202</v>
      </c>
      <c r="B129" s="26" t="s">
        <v>203</v>
      </c>
      <c r="C129" s="26"/>
      <c r="D129" s="35">
        <f>D130</f>
        <v>2619.6999999999998</v>
      </c>
      <c r="E129" s="35">
        <f>E130</f>
        <v>0</v>
      </c>
      <c r="F129" s="35">
        <f t="shared" si="8"/>
        <v>2619.6999999999998</v>
      </c>
    </row>
    <row r="130" spans="1:6" ht="56.25" x14ac:dyDescent="0.3">
      <c r="A130" s="18" t="s">
        <v>12</v>
      </c>
      <c r="B130" s="32" t="s">
        <v>203</v>
      </c>
      <c r="C130" s="32" t="s">
        <v>13</v>
      </c>
      <c r="D130" s="36">
        <v>2619.6999999999998</v>
      </c>
      <c r="E130" s="36"/>
      <c r="F130" s="77">
        <f t="shared" si="8"/>
        <v>2619.6999999999998</v>
      </c>
    </row>
    <row r="131" spans="1:6" ht="42.75" customHeight="1" x14ac:dyDescent="0.3">
      <c r="A131" s="18" t="s">
        <v>204</v>
      </c>
      <c r="B131" s="26" t="s">
        <v>205</v>
      </c>
      <c r="C131" s="26"/>
      <c r="D131" s="35">
        <f>D132</f>
        <v>2900</v>
      </c>
      <c r="E131" s="35">
        <f>E132</f>
        <v>0</v>
      </c>
      <c r="F131" s="35">
        <f t="shared" si="8"/>
        <v>2900</v>
      </c>
    </row>
    <row r="132" spans="1:6" ht="56.25" x14ac:dyDescent="0.3">
      <c r="A132" s="18" t="s">
        <v>12</v>
      </c>
      <c r="B132" s="32" t="s">
        <v>205</v>
      </c>
      <c r="C132" s="32" t="s">
        <v>13</v>
      </c>
      <c r="D132" s="36">
        <v>2900</v>
      </c>
      <c r="E132" s="36"/>
      <c r="F132" s="77">
        <f t="shared" si="8"/>
        <v>2900</v>
      </c>
    </row>
    <row r="133" spans="1:6" ht="37.5" x14ac:dyDescent="0.3">
      <c r="A133" s="18" t="s">
        <v>206</v>
      </c>
      <c r="B133" s="26" t="s">
        <v>207</v>
      </c>
      <c r="C133" s="26"/>
      <c r="D133" s="35">
        <f>D134</f>
        <v>1125</v>
      </c>
      <c r="E133" s="35">
        <f>E134</f>
        <v>0</v>
      </c>
      <c r="F133" s="35">
        <f t="shared" si="8"/>
        <v>1125</v>
      </c>
    </row>
    <row r="134" spans="1:6" ht="56.25" x14ac:dyDescent="0.3">
      <c r="A134" s="18" t="s">
        <v>12</v>
      </c>
      <c r="B134" s="32" t="s">
        <v>207</v>
      </c>
      <c r="C134" s="32" t="s">
        <v>13</v>
      </c>
      <c r="D134" s="36">
        <v>1125</v>
      </c>
      <c r="E134" s="36"/>
      <c r="F134" s="77">
        <f t="shared" si="8"/>
        <v>1125</v>
      </c>
    </row>
    <row r="135" spans="1:6" ht="41.25" customHeight="1" x14ac:dyDescent="0.3">
      <c r="A135" s="18" t="s">
        <v>308</v>
      </c>
      <c r="B135" s="26" t="s">
        <v>208</v>
      </c>
      <c r="C135" s="26"/>
      <c r="D135" s="35">
        <f>D136</f>
        <v>1226.5</v>
      </c>
      <c r="E135" s="35">
        <f>E136</f>
        <v>60</v>
      </c>
      <c r="F135" s="35">
        <f t="shared" si="8"/>
        <v>1286.5</v>
      </c>
    </row>
    <row r="136" spans="1:6" ht="56.25" x14ac:dyDescent="0.3">
      <c r="A136" s="18" t="s">
        <v>12</v>
      </c>
      <c r="B136" s="32" t="s">
        <v>208</v>
      </c>
      <c r="C136" s="32" t="s">
        <v>13</v>
      </c>
      <c r="D136" s="36">
        <v>1226.5</v>
      </c>
      <c r="E136" s="36">
        <v>60</v>
      </c>
      <c r="F136" s="77">
        <f t="shared" si="8"/>
        <v>1286.5</v>
      </c>
    </row>
    <row r="137" spans="1:6" ht="37.5" x14ac:dyDescent="0.3">
      <c r="A137" s="18" t="s">
        <v>209</v>
      </c>
      <c r="B137" s="26" t="s">
        <v>211</v>
      </c>
      <c r="C137" s="26"/>
      <c r="D137" s="35">
        <f>D138</f>
        <v>123.6</v>
      </c>
      <c r="E137" s="35">
        <f>E138+E139</f>
        <v>0</v>
      </c>
      <c r="F137" s="35">
        <f t="shared" si="8"/>
        <v>123.6</v>
      </c>
    </row>
    <row r="138" spans="1:6" ht="37.5" x14ac:dyDescent="0.3">
      <c r="A138" s="18" t="s">
        <v>16</v>
      </c>
      <c r="B138" s="32" t="s">
        <v>211</v>
      </c>
      <c r="C138" s="32" t="s">
        <v>17</v>
      </c>
      <c r="D138" s="36">
        <v>123.6</v>
      </c>
      <c r="E138" s="36">
        <v>0</v>
      </c>
      <c r="F138" s="36">
        <f>D138+E138</f>
        <v>123.6</v>
      </c>
    </row>
    <row r="139" spans="1:6" ht="56.25" x14ac:dyDescent="0.3">
      <c r="A139" s="18" t="s">
        <v>12</v>
      </c>
      <c r="B139" s="32" t="s">
        <v>211</v>
      </c>
      <c r="C139" s="32" t="s">
        <v>13</v>
      </c>
      <c r="D139" s="36">
        <v>0</v>
      </c>
      <c r="E139" s="36">
        <v>0</v>
      </c>
      <c r="F139" s="77">
        <f t="shared" si="8"/>
        <v>0</v>
      </c>
    </row>
    <row r="140" spans="1:6" ht="37.5" x14ac:dyDescent="0.3">
      <c r="A140" s="18" t="s">
        <v>210</v>
      </c>
      <c r="B140" s="26" t="s">
        <v>256</v>
      </c>
      <c r="C140" s="26"/>
      <c r="D140" s="35">
        <f>D141</f>
        <v>494.9</v>
      </c>
      <c r="E140" s="35">
        <f>E141</f>
        <v>0</v>
      </c>
      <c r="F140" s="35">
        <f t="shared" si="8"/>
        <v>494.9</v>
      </c>
    </row>
    <row r="141" spans="1:6" ht="37.5" x14ac:dyDescent="0.3">
      <c r="A141" s="18" t="s">
        <v>16</v>
      </c>
      <c r="B141" s="32" t="s">
        <v>256</v>
      </c>
      <c r="C141" s="32" t="s">
        <v>17</v>
      </c>
      <c r="D141" s="36">
        <v>494.9</v>
      </c>
      <c r="E141" s="36"/>
      <c r="F141" s="77">
        <f t="shared" si="8"/>
        <v>494.9</v>
      </c>
    </row>
    <row r="142" spans="1:6" ht="37.5" x14ac:dyDescent="0.3">
      <c r="A142" s="18" t="s">
        <v>212</v>
      </c>
      <c r="B142" s="26" t="s">
        <v>257</v>
      </c>
      <c r="C142" s="26"/>
      <c r="D142" s="35">
        <f>D143</f>
        <v>135</v>
      </c>
      <c r="E142" s="35">
        <f>E143</f>
        <v>0</v>
      </c>
      <c r="F142" s="35">
        <f t="shared" si="8"/>
        <v>135</v>
      </c>
    </row>
    <row r="143" spans="1:6" ht="37.5" x14ac:dyDescent="0.3">
      <c r="A143" s="18" t="s">
        <v>16</v>
      </c>
      <c r="B143" s="32" t="s">
        <v>257</v>
      </c>
      <c r="C143" s="32" t="s">
        <v>17</v>
      </c>
      <c r="D143" s="36">
        <v>135</v>
      </c>
      <c r="E143" s="36"/>
      <c r="F143" s="77">
        <f t="shared" si="8"/>
        <v>135</v>
      </c>
    </row>
    <row r="144" spans="1:6" ht="83.25" customHeight="1" x14ac:dyDescent="0.3">
      <c r="A144" s="18" t="s">
        <v>184</v>
      </c>
      <c r="B144" s="58" t="s">
        <v>198</v>
      </c>
      <c r="C144" s="26"/>
      <c r="D144" s="35">
        <f>D145</f>
        <v>175621.3</v>
      </c>
      <c r="E144" s="35">
        <f>E145</f>
        <v>0</v>
      </c>
      <c r="F144" s="35">
        <f t="shared" si="8"/>
        <v>175621.3</v>
      </c>
    </row>
    <row r="145" spans="1:6" ht="56.25" x14ac:dyDescent="0.3">
      <c r="A145" s="18" t="s">
        <v>12</v>
      </c>
      <c r="B145" s="32" t="s">
        <v>198</v>
      </c>
      <c r="C145" s="32" t="s">
        <v>13</v>
      </c>
      <c r="D145" s="36">
        <v>175621.3</v>
      </c>
      <c r="E145" s="36"/>
      <c r="F145" s="77">
        <f t="shared" si="8"/>
        <v>175621.3</v>
      </c>
    </row>
    <row r="146" spans="1:6" ht="135" customHeight="1" x14ac:dyDescent="0.3">
      <c r="A146" s="18" t="s">
        <v>188</v>
      </c>
      <c r="B146" s="58" t="s">
        <v>199</v>
      </c>
      <c r="C146" s="57"/>
      <c r="D146" s="35">
        <f>D147</f>
        <v>301.39999999999998</v>
      </c>
      <c r="E146" s="35">
        <f>E147</f>
        <v>0</v>
      </c>
      <c r="F146" s="35">
        <f t="shared" si="8"/>
        <v>301.39999999999998</v>
      </c>
    </row>
    <row r="147" spans="1:6" ht="56.25" x14ac:dyDescent="0.3">
      <c r="A147" s="18" t="s">
        <v>12</v>
      </c>
      <c r="B147" s="65" t="s">
        <v>199</v>
      </c>
      <c r="C147" s="56">
        <v>600</v>
      </c>
      <c r="D147" s="36">
        <v>301.39999999999998</v>
      </c>
      <c r="E147" s="36"/>
      <c r="F147" s="77">
        <f t="shared" si="8"/>
        <v>301.39999999999998</v>
      </c>
    </row>
    <row r="148" spans="1:6" ht="114.75" customHeight="1" x14ac:dyDescent="0.3">
      <c r="A148" s="18" t="s">
        <v>320</v>
      </c>
      <c r="B148" s="58" t="s">
        <v>321</v>
      </c>
      <c r="C148" s="57"/>
      <c r="D148" s="35">
        <f>D149</f>
        <v>7487.2</v>
      </c>
      <c r="E148" s="35">
        <f>E149</f>
        <v>0</v>
      </c>
      <c r="F148" s="35">
        <f t="shared" si="8"/>
        <v>7487.2</v>
      </c>
    </row>
    <row r="149" spans="1:6" ht="56.25" x14ac:dyDescent="0.3">
      <c r="A149" s="18" t="s">
        <v>12</v>
      </c>
      <c r="B149" s="37" t="s">
        <v>321</v>
      </c>
      <c r="C149" s="56">
        <v>600</v>
      </c>
      <c r="D149" s="36">
        <v>7487.2</v>
      </c>
      <c r="E149" s="36"/>
      <c r="F149" s="77">
        <f t="shared" si="8"/>
        <v>7487.2</v>
      </c>
    </row>
    <row r="150" spans="1:6" ht="56.25" x14ac:dyDescent="0.3">
      <c r="A150" s="53" t="s">
        <v>213</v>
      </c>
      <c r="B150" s="26" t="s">
        <v>87</v>
      </c>
      <c r="C150" s="26"/>
      <c r="D150" s="35">
        <f>D151+D153+D155+D157+D159+D161+D163+D165+D167+D169+D171</f>
        <v>25653.999999999996</v>
      </c>
      <c r="E150" s="35">
        <f>E151+E153+E155+E157+E159+E161+E163+E165+E167+E169+E171</f>
        <v>0</v>
      </c>
      <c r="F150" s="35">
        <f t="shared" si="8"/>
        <v>25653.999999999996</v>
      </c>
    </row>
    <row r="151" spans="1:6" ht="56.25" x14ac:dyDescent="0.3">
      <c r="A151" s="18" t="s">
        <v>216</v>
      </c>
      <c r="B151" s="26" t="s">
        <v>285</v>
      </c>
      <c r="C151" s="26"/>
      <c r="D151" s="35">
        <f>D152</f>
        <v>6</v>
      </c>
      <c r="E151" s="35">
        <f>E152</f>
        <v>0</v>
      </c>
      <c r="F151" s="35">
        <f t="shared" si="8"/>
        <v>6</v>
      </c>
    </row>
    <row r="152" spans="1:6" ht="37.5" x14ac:dyDescent="0.3">
      <c r="A152" s="18" t="s">
        <v>16</v>
      </c>
      <c r="B152" s="32" t="s">
        <v>285</v>
      </c>
      <c r="C152" s="32" t="s">
        <v>13</v>
      </c>
      <c r="D152" s="36">
        <v>6</v>
      </c>
      <c r="E152" s="36"/>
      <c r="F152" s="77">
        <f t="shared" si="8"/>
        <v>6</v>
      </c>
    </row>
    <row r="153" spans="1:6" ht="37.5" x14ac:dyDescent="0.3">
      <c r="A153" s="18" t="s">
        <v>218</v>
      </c>
      <c r="B153" s="26" t="s">
        <v>262</v>
      </c>
      <c r="C153" s="26"/>
      <c r="D153" s="35">
        <f>D154</f>
        <v>800</v>
      </c>
      <c r="E153" s="35">
        <f>E154</f>
        <v>0</v>
      </c>
      <c r="F153" s="35">
        <f t="shared" si="8"/>
        <v>800</v>
      </c>
    </row>
    <row r="154" spans="1:6" ht="56.25" x14ac:dyDescent="0.3">
      <c r="A154" s="18" t="s">
        <v>12</v>
      </c>
      <c r="B154" s="32" t="s">
        <v>262</v>
      </c>
      <c r="C154" s="32" t="s">
        <v>13</v>
      </c>
      <c r="D154" s="36">
        <v>800</v>
      </c>
      <c r="E154" s="36"/>
      <c r="F154" s="77">
        <f t="shared" si="8"/>
        <v>800</v>
      </c>
    </row>
    <row r="155" spans="1:6" ht="37.5" x14ac:dyDescent="0.3">
      <c r="A155" s="18" t="s">
        <v>220</v>
      </c>
      <c r="B155" s="26" t="s">
        <v>263</v>
      </c>
      <c r="C155" s="26"/>
      <c r="D155" s="35">
        <f>D156</f>
        <v>9</v>
      </c>
      <c r="E155" s="35">
        <f>E156</f>
        <v>0</v>
      </c>
      <c r="F155" s="35">
        <f t="shared" si="8"/>
        <v>9</v>
      </c>
    </row>
    <row r="156" spans="1:6" ht="56.25" x14ac:dyDescent="0.3">
      <c r="A156" s="18" t="s">
        <v>12</v>
      </c>
      <c r="B156" s="32" t="s">
        <v>263</v>
      </c>
      <c r="C156" s="32" t="s">
        <v>13</v>
      </c>
      <c r="D156" s="36">
        <v>9</v>
      </c>
      <c r="E156" s="36"/>
      <c r="F156" s="77">
        <f t="shared" si="8"/>
        <v>9</v>
      </c>
    </row>
    <row r="157" spans="1:6" ht="37.5" x14ac:dyDescent="0.3">
      <c r="A157" s="18" t="s">
        <v>221</v>
      </c>
      <c r="B157" s="26" t="s">
        <v>264</v>
      </c>
      <c r="C157" s="26"/>
      <c r="D157" s="35">
        <f>D158</f>
        <v>187.5</v>
      </c>
      <c r="E157" s="35">
        <f>E158</f>
        <v>0</v>
      </c>
      <c r="F157" s="35">
        <f t="shared" si="8"/>
        <v>187.5</v>
      </c>
    </row>
    <row r="158" spans="1:6" ht="56.25" x14ac:dyDescent="0.3">
      <c r="A158" s="18" t="s">
        <v>12</v>
      </c>
      <c r="B158" s="32" t="s">
        <v>264</v>
      </c>
      <c r="C158" s="32" t="s">
        <v>13</v>
      </c>
      <c r="D158" s="36">
        <v>187.5</v>
      </c>
      <c r="E158" s="36"/>
      <c r="F158" s="77">
        <f t="shared" si="8"/>
        <v>187.5</v>
      </c>
    </row>
    <row r="159" spans="1:6" ht="18.75" x14ac:dyDescent="0.3">
      <c r="A159" s="18" t="s">
        <v>222</v>
      </c>
      <c r="B159" s="26" t="s">
        <v>265</v>
      </c>
      <c r="C159" s="26"/>
      <c r="D159" s="35">
        <f>D160</f>
        <v>1000</v>
      </c>
      <c r="E159" s="35">
        <f>E160</f>
        <v>0</v>
      </c>
      <c r="F159" s="35">
        <f t="shared" si="8"/>
        <v>1000</v>
      </c>
    </row>
    <row r="160" spans="1:6" ht="37.5" x14ac:dyDescent="0.3">
      <c r="A160" s="18" t="s">
        <v>16</v>
      </c>
      <c r="B160" s="32" t="s">
        <v>265</v>
      </c>
      <c r="C160" s="32" t="s">
        <v>17</v>
      </c>
      <c r="D160" s="36">
        <v>1000</v>
      </c>
      <c r="E160" s="36"/>
      <c r="F160" s="77">
        <f t="shared" si="8"/>
        <v>1000</v>
      </c>
    </row>
    <row r="161" spans="1:6" ht="18.75" x14ac:dyDescent="0.3">
      <c r="A161" s="18" t="s">
        <v>223</v>
      </c>
      <c r="B161" s="26" t="s">
        <v>266</v>
      </c>
      <c r="C161" s="26"/>
      <c r="D161" s="35">
        <f>D162</f>
        <v>192</v>
      </c>
      <c r="E161" s="35">
        <f>E162</f>
        <v>0</v>
      </c>
      <c r="F161" s="35">
        <f t="shared" si="8"/>
        <v>192</v>
      </c>
    </row>
    <row r="162" spans="1:6" ht="37.5" x14ac:dyDescent="0.3">
      <c r="A162" s="18" t="s">
        <v>16</v>
      </c>
      <c r="B162" s="32" t="s">
        <v>266</v>
      </c>
      <c r="C162" s="32" t="s">
        <v>17</v>
      </c>
      <c r="D162" s="36">
        <v>192</v>
      </c>
      <c r="E162" s="36"/>
      <c r="F162" s="77">
        <f t="shared" si="8"/>
        <v>192</v>
      </c>
    </row>
    <row r="163" spans="1:6" ht="56.25" x14ac:dyDescent="0.3">
      <c r="A163" s="18" t="s">
        <v>224</v>
      </c>
      <c r="B163" s="26" t="s">
        <v>267</v>
      </c>
      <c r="C163" s="26"/>
      <c r="D163" s="35">
        <f>D164</f>
        <v>761.1</v>
      </c>
      <c r="E163" s="35">
        <f>E164</f>
        <v>0</v>
      </c>
      <c r="F163" s="35">
        <f t="shared" si="8"/>
        <v>761.1</v>
      </c>
    </row>
    <row r="164" spans="1:6" ht="37.5" x14ac:dyDescent="0.3">
      <c r="A164" s="18" t="s">
        <v>18</v>
      </c>
      <c r="B164" s="32" t="s">
        <v>267</v>
      </c>
      <c r="C164" s="32" t="s">
        <v>19</v>
      </c>
      <c r="D164" s="36">
        <v>761.1</v>
      </c>
      <c r="E164" s="36"/>
      <c r="F164" s="77">
        <f t="shared" si="8"/>
        <v>761.1</v>
      </c>
    </row>
    <row r="165" spans="1:6" ht="56.25" x14ac:dyDescent="0.3">
      <c r="A165" s="18" t="s">
        <v>182</v>
      </c>
      <c r="B165" s="26" t="s">
        <v>268</v>
      </c>
      <c r="C165" s="26"/>
      <c r="D165" s="35">
        <f>D166</f>
        <v>20978.1</v>
      </c>
      <c r="E165" s="35">
        <f>E166</f>
        <v>0</v>
      </c>
      <c r="F165" s="35">
        <f t="shared" si="8"/>
        <v>20978.1</v>
      </c>
    </row>
    <row r="166" spans="1:6" ht="56.25" x14ac:dyDescent="0.3">
      <c r="A166" s="18" t="s">
        <v>12</v>
      </c>
      <c r="B166" s="32" t="s">
        <v>268</v>
      </c>
      <c r="C166" s="32" t="s">
        <v>13</v>
      </c>
      <c r="D166" s="36">
        <v>20978.1</v>
      </c>
      <c r="E166" s="36"/>
      <c r="F166" s="77">
        <f t="shared" si="8"/>
        <v>20978.1</v>
      </c>
    </row>
    <row r="167" spans="1:6" ht="56.25" x14ac:dyDescent="0.3">
      <c r="A167" s="18" t="s">
        <v>214</v>
      </c>
      <c r="B167" s="26" t="s">
        <v>269</v>
      </c>
      <c r="C167" s="26"/>
      <c r="D167" s="35">
        <f>D168</f>
        <v>1380.3</v>
      </c>
      <c r="E167" s="35">
        <f>E168</f>
        <v>0</v>
      </c>
      <c r="F167" s="35">
        <f t="shared" si="8"/>
        <v>1380.3</v>
      </c>
    </row>
    <row r="168" spans="1:6" ht="56.25" x14ac:dyDescent="0.3">
      <c r="A168" s="18" t="s">
        <v>12</v>
      </c>
      <c r="B168" s="32" t="s">
        <v>269</v>
      </c>
      <c r="C168" s="32" t="s">
        <v>13</v>
      </c>
      <c r="D168" s="36">
        <v>1380.3</v>
      </c>
      <c r="E168" s="36"/>
      <c r="F168" s="77">
        <f t="shared" si="8"/>
        <v>1380.3</v>
      </c>
    </row>
    <row r="169" spans="1:6" ht="41.25" customHeight="1" x14ac:dyDescent="0.3">
      <c r="A169" s="18" t="s">
        <v>271</v>
      </c>
      <c r="B169" s="26" t="s">
        <v>270</v>
      </c>
      <c r="C169" s="26"/>
      <c r="D169" s="35">
        <f>D170</f>
        <v>140</v>
      </c>
      <c r="E169" s="35">
        <f>E170</f>
        <v>0</v>
      </c>
      <c r="F169" s="35">
        <f t="shared" si="8"/>
        <v>140</v>
      </c>
    </row>
    <row r="170" spans="1:6" ht="56.25" x14ac:dyDescent="0.3">
      <c r="A170" s="18" t="s">
        <v>12</v>
      </c>
      <c r="B170" s="32" t="s">
        <v>270</v>
      </c>
      <c r="C170" s="32" t="s">
        <v>13</v>
      </c>
      <c r="D170" s="36">
        <v>140</v>
      </c>
      <c r="E170" s="36"/>
      <c r="F170" s="77">
        <f t="shared" si="8"/>
        <v>140</v>
      </c>
    </row>
    <row r="171" spans="1:6" ht="21" customHeight="1" x14ac:dyDescent="0.3">
      <c r="A171" s="18" t="s">
        <v>272</v>
      </c>
      <c r="B171" s="26" t="s">
        <v>273</v>
      </c>
      <c r="C171" s="26"/>
      <c r="D171" s="35">
        <f>D172</f>
        <v>200</v>
      </c>
      <c r="E171" s="35">
        <f>E172</f>
        <v>0</v>
      </c>
      <c r="F171" s="35">
        <f t="shared" ref="F171:F234" si="9">D171+E171</f>
        <v>200</v>
      </c>
    </row>
    <row r="172" spans="1:6" ht="56.25" x14ac:dyDescent="0.3">
      <c r="A172" s="18" t="s">
        <v>12</v>
      </c>
      <c r="B172" s="32" t="s">
        <v>273</v>
      </c>
      <c r="C172" s="32" t="s">
        <v>13</v>
      </c>
      <c r="D172" s="36">
        <v>200</v>
      </c>
      <c r="E172" s="36"/>
      <c r="F172" s="77">
        <f t="shared" si="9"/>
        <v>200</v>
      </c>
    </row>
    <row r="173" spans="1:6" ht="32.25" customHeight="1" x14ac:dyDescent="0.3">
      <c r="A173" s="53" t="s">
        <v>225</v>
      </c>
      <c r="B173" s="26" t="s">
        <v>215</v>
      </c>
      <c r="C173" s="26"/>
      <c r="D173" s="35">
        <f>D174+D176</f>
        <v>1200</v>
      </c>
      <c r="E173" s="35">
        <f>E174+E176</f>
        <v>0</v>
      </c>
      <c r="F173" s="35">
        <f t="shared" si="9"/>
        <v>1200</v>
      </c>
    </row>
    <row r="174" spans="1:6" ht="37.5" x14ac:dyDescent="0.3">
      <c r="A174" s="18" t="s">
        <v>227</v>
      </c>
      <c r="B174" s="26" t="s">
        <v>217</v>
      </c>
      <c r="C174" s="26"/>
      <c r="D174" s="35">
        <f>D175</f>
        <v>554.70000000000005</v>
      </c>
      <c r="E174" s="35">
        <f>E175</f>
        <v>0</v>
      </c>
      <c r="F174" s="35">
        <f t="shared" si="9"/>
        <v>554.70000000000005</v>
      </c>
    </row>
    <row r="175" spans="1:6" ht="37.5" x14ac:dyDescent="0.3">
      <c r="A175" s="18" t="s">
        <v>16</v>
      </c>
      <c r="B175" s="32" t="s">
        <v>217</v>
      </c>
      <c r="C175" s="32" t="s">
        <v>17</v>
      </c>
      <c r="D175" s="36">
        <v>554.70000000000005</v>
      </c>
      <c r="E175" s="36"/>
      <c r="F175" s="77">
        <f t="shared" si="9"/>
        <v>554.70000000000005</v>
      </c>
    </row>
    <row r="176" spans="1:6" ht="39.75" customHeight="1" x14ac:dyDescent="0.3">
      <c r="A176" s="18" t="s">
        <v>228</v>
      </c>
      <c r="B176" s="26" t="s">
        <v>219</v>
      </c>
      <c r="C176" s="26"/>
      <c r="D176" s="35">
        <f>D177</f>
        <v>645.29999999999995</v>
      </c>
      <c r="E176" s="35">
        <f>E177</f>
        <v>0</v>
      </c>
      <c r="F176" s="35">
        <f t="shared" si="9"/>
        <v>645.29999999999995</v>
      </c>
    </row>
    <row r="177" spans="1:6" ht="37.5" x14ac:dyDescent="0.3">
      <c r="A177" s="18" t="s">
        <v>16</v>
      </c>
      <c r="B177" s="32" t="s">
        <v>219</v>
      </c>
      <c r="C177" s="32" t="s">
        <v>17</v>
      </c>
      <c r="D177" s="36">
        <v>645.29999999999995</v>
      </c>
      <c r="E177" s="36"/>
      <c r="F177" s="77">
        <f t="shared" si="9"/>
        <v>645.29999999999995</v>
      </c>
    </row>
    <row r="178" spans="1:6" ht="37.5" x14ac:dyDescent="0.3">
      <c r="A178" s="53" t="s">
        <v>230</v>
      </c>
      <c r="B178" s="26" t="s">
        <v>226</v>
      </c>
      <c r="C178" s="26"/>
      <c r="D178" s="35">
        <f>D179+D181</f>
        <v>48.6</v>
      </c>
      <c r="E178" s="35">
        <f>E179+E181</f>
        <v>0</v>
      </c>
      <c r="F178" s="35">
        <f t="shared" si="9"/>
        <v>48.6</v>
      </c>
    </row>
    <row r="179" spans="1:6" ht="37.5" x14ac:dyDescent="0.3">
      <c r="A179" s="18" t="s">
        <v>231</v>
      </c>
      <c r="B179" s="26" t="s">
        <v>229</v>
      </c>
      <c r="C179" s="26"/>
      <c r="D179" s="35">
        <f>D180</f>
        <v>27.5</v>
      </c>
      <c r="E179" s="35">
        <f>E180</f>
        <v>0</v>
      </c>
      <c r="F179" s="35">
        <f t="shared" si="9"/>
        <v>27.5</v>
      </c>
    </row>
    <row r="180" spans="1:6" ht="37.5" x14ac:dyDescent="0.3">
      <c r="A180" s="18" t="s">
        <v>16</v>
      </c>
      <c r="B180" s="32" t="s">
        <v>229</v>
      </c>
      <c r="C180" s="32" t="s">
        <v>17</v>
      </c>
      <c r="D180" s="36">
        <v>27.5</v>
      </c>
      <c r="E180" s="36"/>
      <c r="F180" s="77">
        <f t="shared" si="9"/>
        <v>27.5</v>
      </c>
    </row>
    <row r="181" spans="1:6" ht="37.5" customHeight="1" x14ac:dyDescent="0.3">
      <c r="A181" s="18" t="s">
        <v>232</v>
      </c>
      <c r="B181" s="26" t="s">
        <v>274</v>
      </c>
      <c r="C181" s="26"/>
      <c r="D181" s="35">
        <f>D182</f>
        <v>21.1</v>
      </c>
      <c r="E181" s="35">
        <f>E182</f>
        <v>0</v>
      </c>
      <c r="F181" s="35">
        <f t="shared" si="9"/>
        <v>21.1</v>
      </c>
    </row>
    <row r="182" spans="1:6" ht="37.5" x14ac:dyDescent="0.3">
      <c r="A182" s="18" t="s">
        <v>16</v>
      </c>
      <c r="B182" s="32" t="s">
        <v>274</v>
      </c>
      <c r="C182" s="32" t="s">
        <v>17</v>
      </c>
      <c r="D182" s="36">
        <v>21.1</v>
      </c>
      <c r="E182" s="36"/>
      <c r="F182" s="77">
        <f t="shared" si="9"/>
        <v>21.1</v>
      </c>
    </row>
    <row r="183" spans="1:6" ht="37.5" x14ac:dyDescent="0.3">
      <c r="A183" s="59" t="s">
        <v>294</v>
      </c>
      <c r="B183" s="26" t="s">
        <v>296</v>
      </c>
      <c r="C183" s="26"/>
      <c r="D183" s="35">
        <f>D184+D186</f>
        <v>14378.239999999998</v>
      </c>
      <c r="E183" s="35">
        <f>E184+E186</f>
        <v>0</v>
      </c>
      <c r="F183" s="35">
        <f t="shared" si="9"/>
        <v>14378.239999999998</v>
      </c>
    </row>
    <row r="184" spans="1:6" ht="37.5" x14ac:dyDescent="0.3">
      <c r="A184" s="18" t="s">
        <v>297</v>
      </c>
      <c r="B184" s="26" t="s">
        <v>295</v>
      </c>
      <c r="C184" s="26"/>
      <c r="D184" s="35">
        <f>D185</f>
        <v>2497.63</v>
      </c>
      <c r="E184" s="35">
        <f>E185</f>
        <v>0</v>
      </c>
      <c r="F184" s="35">
        <f t="shared" si="9"/>
        <v>2497.63</v>
      </c>
    </row>
    <row r="185" spans="1:6" ht="93" customHeight="1" x14ac:dyDescent="0.3">
      <c r="A185" s="18" t="s">
        <v>14</v>
      </c>
      <c r="B185" s="32" t="s">
        <v>295</v>
      </c>
      <c r="C185" s="32" t="s">
        <v>15</v>
      </c>
      <c r="D185" s="36">
        <v>2497.63</v>
      </c>
      <c r="E185" s="36"/>
      <c r="F185" s="77">
        <f t="shared" si="9"/>
        <v>2497.63</v>
      </c>
    </row>
    <row r="186" spans="1:6" ht="37.5" x14ac:dyDescent="0.3">
      <c r="A186" s="18" t="s">
        <v>299</v>
      </c>
      <c r="B186" s="26" t="s">
        <v>300</v>
      </c>
      <c r="C186" s="26"/>
      <c r="D186" s="35">
        <f>D187+D188+D189</f>
        <v>11880.609999999999</v>
      </c>
      <c r="E186" s="35">
        <f>E187+E188+E189</f>
        <v>0</v>
      </c>
      <c r="F186" s="35">
        <f t="shared" si="9"/>
        <v>11880.609999999999</v>
      </c>
    </row>
    <row r="187" spans="1:6" ht="89.25" customHeight="1" x14ac:dyDescent="0.3">
      <c r="A187" s="18" t="s">
        <v>14</v>
      </c>
      <c r="B187" s="32" t="s">
        <v>300</v>
      </c>
      <c r="C187" s="61" t="s">
        <v>15</v>
      </c>
      <c r="D187" s="33">
        <v>8513.2099999999991</v>
      </c>
      <c r="E187" s="36"/>
      <c r="F187" s="77">
        <f t="shared" si="9"/>
        <v>8513.2099999999991</v>
      </c>
    </row>
    <row r="188" spans="1:6" ht="37.5" x14ac:dyDescent="0.3">
      <c r="A188" s="18" t="s">
        <v>16</v>
      </c>
      <c r="B188" s="32" t="s">
        <v>300</v>
      </c>
      <c r="C188" s="32" t="s">
        <v>17</v>
      </c>
      <c r="D188" s="36">
        <v>3365.4</v>
      </c>
      <c r="E188" s="36"/>
      <c r="F188" s="77">
        <f t="shared" si="9"/>
        <v>3365.4</v>
      </c>
    </row>
    <row r="189" spans="1:6" ht="18.75" x14ac:dyDescent="0.3">
      <c r="A189" s="18" t="s">
        <v>22</v>
      </c>
      <c r="B189" s="32" t="s">
        <v>300</v>
      </c>
      <c r="C189" s="32" t="s">
        <v>23</v>
      </c>
      <c r="D189" s="36">
        <v>2</v>
      </c>
      <c r="E189" s="36"/>
      <c r="F189" s="77">
        <f t="shared" si="9"/>
        <v>2</v>
      </c>
    </row>
    <row r="190" spans="1:6" ht="58.5" x14ac:dyDescent="0.35">
      <c r="A190" s="29" t="s">
        <v>298</v>
      </c>
      <c r="B190" s="26" t="s">
        <v>126</v>
      </c>
      <c r="C190" s="26"/>
      <c r="D190" s="35">
        <f>D191+D204+D219+D224+D245+D252</f>
        <v>67506.77</v>
      </c>
      <c r="E190" s="35">
        <f>E191+E204+E219+E224+E217+E245+E252</f>
        <v>-114.89</v>
      </c>
      <c r="F190" s="35">
        <f t="shared" si="9"/>
        <v>67391.88</v>
      </c>
    </row>
    <row r="191" spans="1:6" ht="37.5" x14ac:dyDescent="0.3">
      <c r="A191" s="54" t="s">
        <v>127</v>
      </c>
      <c r="B191" s="26" t="s">
        <v>128</v>
      </c>
      <c r="C191" s="26"/>
      <c r="D191" s="35">
        <f>D192+D194+D196+D198+D200+D202</f>
        <v>14534.2</v>
      </c>
      <c r="E191" s="35">
        <f>E192+E194+E196+E198+E200+E202</f>
        <v>0</v>
      </c>
      <c r="F191" s="35">
        <f t="shared" si="9"/>
        <v>14534.2</v>
      </c>
    </row>
    <row r="192" spans="1:6" ht="14.25" customHeight="1" x14ac:dyDescent="0.3">
      <c r="A192" s="31" t="s">
        <v>129</v>
      </c>
      <c r="B192" s="26" t="s">
        <v>130</v>
      </c>
      <c r="C192" s="26"/>
      <c r="D192" s="35">
        <f>D193</f>
        <v>2800</v>
      </c>
      <c r="E192" s="35">
        <f>E193</f>
        <v>0</v>
      </c>
      <c r="F192" s="35">
        <f t="shared" si="9"/>
        <v>2800</v>
      </c>
    </row>
    <row r="193" spans="1:7" ht="56.25" x14ac:dyDescent="0.3">
      <c r="A193" s="18" t="s">
        <v>12</v>
      </c>
      <c r="B193" s="32" t="s">
        <v>130</v>
      </c>
      <c r="C193" s="32" t="s">
        <v>13</v>
      </c>
      <c r="D193" s="36">
        <v>2800</v>
      </c>
      <c r="E193" s="36"/>
      <c r="F193" s="77">
        <f t="shared" si="9"/>
        <v>2800</v>
      </c>
      <c r="G193" s="9" t="s">
        <v>368</v>
      </c>
    </row>
    <row r="194" spans="1:7" ht="21" customHeight="1" x14ac:dyDescent="0.3">
      <c r="A194" s="60" t="s">
        <v>131</v>
      </c>
      <c r="B194" s="58" t="s">
        <v>132</v>
      </c>
      <c r="C194" s="26"/>
      <c r="D194" s="35">
        <f>D195</f>
        <v>100.3</v>
      </c>
      <c r="E194" s="35">
        <f>E195</f>
        <v>0</v>
      </c>
      <c r="F194" s="77">
        <f t="shared" si="9"/>
        <v>100.3</v>
      </c>
    </row>
    <row r="195" spans="1:7" ht="56.25" x14ac:dyDescent="0.3">
      <c r="A195" s="18" t="s">
        <v>12</v>
      </c>
      <c r="B195" s="61" t="s">
        <v>132</v>
      </c>
      <c r="C195" s="32" t="s">
        <v>13</v>
      </c>
      <c r="D195" s="36">
        <v>100.3</v>
      </c>
      <c r="E195" s="36"/>
      <c r="F195" s="77">
        <f t="shared" si="9"/>
        <v>100.3</v>
      </c>
      <c r="G195" s="9" t="s">
        <v>368</v>
      </c>
    </row>
    <row r="196" spans="1:7" ht="18.75" x14ac:dyDescent="0.3">
      <c r="A196" s="60" t="s">
        <v>133</v>
      </c>
      <c r="B196" s="58" t="s">
        <v>134</v>
      </c>
      <c r="C196" s="26"/>
      <c r="D196" s="35">
        <f>D197</f>
        <v>11533.6</v>
      </c>
      <c r="E196" s="41">
        <f>E197</f>
        <v>0</v>
      </c>
      <c r="F196" s="35">
        <f t="shared" si="9"/>
        <v>11533.6</v>
      </c>
    </row>
    <row r="197" spans="1:7" ht="56.25" x14ac:dyDescent="0.3">
      <c r="A197" s="18" t="s">
        <v>12</v>
      </c>
      <c r="B197" s="61" t="s">
        <v>134</v>
      </c>
      <c r="C197" s="32" t="s">
        <v>13</v>
      </c>
      <c r="D197" s="36">
        <v>11533.6</v>
      </c>
      <c r="E197" s="36"/>
      <c r="F197" s="77">
        <f t="shared" si="9"/>
        <v>11533.6</v>
      </c>
    </row>
    <row r="198" spans="1:7" ht="93.75" x14ac:dyDescent="0.3">
      <c r="A198" s="18" t="s">
        <v>323</v>
      </c>
      <c r="B198" s="58" t="s">
        <v>325</v>
      </c>
      <c r="C198" s="26"/>
      <c r="D198" s="35">
        <f>D199</f>
        <v>0</v>
      </c>
      <c r="E198" s="35">
        <f>E199</f>
        <v>0</v>
      </c>
      <c r="F198" s="35">
        <f t="shared" si="9"/>
        <v>0</v>
      </c>
    </row>
    <row r="199" spans="1:7" ht="56.25" x14ac:dyDescent="0.3">
      <c r="A199" s="18" t="s">
        <v>12</v>
      </c>
      <c r="B199" s="61" t="s">
        <v>325</v>
      </c>
      <c r="C199" s="32" t="s">
        <v>13</v>
      </c>
      <c r="D199" s="36">
        <v>0</v>
      </c>
      <c r="E199" s="36">
        <v>0</v>
      </c>
      <c r="F199" s="35">
        <f t="shared" si="9"/>
        <v>0</v>
      </c>
    </row>
    <row r="200" spans="1:7" ht="81" customHeight="1" x14ac:dyDescent="0.3">
      <c r="A200" s="18" t="s">
        <v>324</v>
      </c>
      <c r="B200" s="58" t="s">
        <v>326</v>
      </c>
      <c r="C200" s="26"/>
      <c r="D200" s="35">
        <f>D201</f>
        <v>0</v>
      </c>
      <c r="E200" s="35">
        <f>E201</f>
        <v>0</v>
      </c>
      <c r="F200" s="35">
        <f t="shared" si="9"/>
        <v>0</v>
      </c>
    </row>
    <row r="201" spans="1:7" ht="56.25" x14ac:dyDescent="0.3">
      <c r="A201" s="18" t="s">
        <v>12</v>
      </c>
      <c r="B201" s="61" t="s">
        <v>326</v>
      </c>
      <c r="C201" s="32" t="s">
        <v>13</v>
      </c>
      <c r="D201" s="36">
        <v>0</v>
      </c>
      <c r="E201" s="36">
        <v>0</v>
      </c>
      <c r="F201" s="77">
        <f t="shared" si="9"/>
        <v>0</v>
      </c>
    </row>
    <row r="202" spans="1:7" ht="102.75" customHeight="1" x14ac:dyDescent="0.3">
      <c r="A202" s="18" t="s">
        <v>328</v>
      </c>
      <c r="B202" s="58" t="s">
        <v>326</v>
      </c>
      <c r="C202" s="26"/>
      <c r="D202" s="35">
        <f>D203</f>
        <v>100.3</v>
      </c>
      <c r="E202" s="35">
        <f>E203</f>
        <v>0</v>
      </c>
      <c r="F202" s="35">
        <f t="shared" si="9"/>
        <v>100.3</v>
      </c>
    </row>
    <row r="203" spans="1:7" ht="56.25" x14ac:dyDescent="0.3">
      <c r="A203" s="18" t="s">
        <v>12</v>
      </c>
      <c r="B203" s="61" t="s">
        <v>326</v>
      </c>
      <c r="C203" s="32" t="s">
        <v>13</v>
      </c>
      <c r="D203" s="36">
        <v>100.3</v>
      </c>
      <c r="E203" s="36"/>
      <c r="F203" s="77">
        <f t="shared" si="9"/>
        <v>100.3</v>
      </c>
    </row>
    <row r="204" spans="1:7" ht="19.5" customHeight="1" x14ac:dyDescent="0.3">
      <c r="A204" s="54" t="s">
        <v>135</v>
      </c>
      <c r="B204" s="26" t="s">
        <v>136</v>
      </c>
      <c r="C204" s="26"/>
      <c r="D204" s="35">
        <f>D205+D207+D209+D211+D213+D215+D217</f>
        <v>16084.359999999999</v>
      </c>
      <c r="E204" s="35">
        <f>E205+E207+E209+E211+E213+E215+E217</f>
        <v>-126</v>
      </c>
      <c r="F204" s="35">
        <f t="shared" si="9"/>
        <v>15958.359999999999</v>
      </c>
    </row>
    <row r="205" spans="1:7" ht="18.75" x14ac:dyDescent="0.3">
      <c r="A205" s="31" t="s">
        <v>137</v>
      </c>
      <c r="B205" s="26" t="s">
        <v>138</v>
      </c>
      <c r="C205" s="26"/>
      <c r="D205" s="35">
        <f>D206</f>
        <v>81.3</v>
      </c>
      <c r="E205" s="35">
        <f>E206</f>
        <v>0</v>
      </c>
      <c r="F205" s="35">
        <f t="shared" si="9"/>
        <v>81.3</v>
      </c>
    </row>
    <row r="206" spans="1:7" ht="56.25" x14ac:dyDescent="0.3">
      <c r="A206" s="18" t="s">
        <v>12</v>
      </c>
      <c r="B206" s="32" t="s">
        <v>138</v>
      </c>
      <c r="C206" s="32" t="s">
        <v>13</v>
      </c>
      <c r="D206" s="36">
        <v>81.3</v>
      </c>
      <c r="E206" s="36"/>
      <c r="F206" s="77">
        <f t="shared" si="9"/>
        <v>81.3</v>
      </c>
    </row>
    <row r="207" spans="1:7" ht="18.75" x14ac:dyDescent="0.3">
      <c r="A207" s="31" t="s">
        <v>139</v>
      </c>
      <c r="B207" s="26" t="s">
        <v>140</v>
      </c>
      <c r="C207" s="26"/>
      <c r="D207" s="35">
        <f>D208</f>
        <v>230</v>
      </c>
      <c r="E207" s="35">
        <f>E208</f>
        <v>0</v>
      </c>
      <c r="F207" s="35">
        <f t="shared" si="9"/>
        <v>230</v>
      </c>
    </row>
    <row r="208" spans="1:7" ht="56.25" x14ac:dyDescent="0.3">
      <c r="A208" s="18" t="s">
        <v>12</v>
      </c>
      <c r="B208" s="32" t="s">
        <v>140</v>
      </c>
      <c r="C208" s="32" t="s">
        <v>13</v>
      </c>
      <c r="D208" s="36">
        <v>230</v>
      </c>
      <c r="E208" s="36"/>
      <c r="F208" s="77">
        <f t="shared" si="9"/>
        <v>230</v>
      </c>
    </row>
    <row r="209" spans="1:7" ht="18.75" x14ac:dyDescent="0.3">
      <c r="A209" s="18" t="s">
        <v>141</v>
      </c>
      <c r="B209" s="26" t="s">
        <v>142</v>
      </c>
      <c r="C209" s="26"/>
      <c r="D209" s="35">
        <f>D210</f>
        <v>136.10000000000002</v>
      </c>
      <c r="E209" s="35">
        <f>E210</f>
        <v>0</v>
      </c>
      <c r="F209" s="35">
        <f t="shared" si="9"/>
        <v>136.10000000000002</v>
      </c>
    </row>
    <row r="210" spans="1:7" ht="56.25" x14ac:dyDescent="0.3">
      <c r="A210" s="18" t="s">
        <v>12</v>
      </c>
      <c r="B210" s="32" t="s">
        <v>142</v>
      </c>
      <c r="C210" s="32" t="s">
        <v>13</v>
      </c>
      <c r="D210" s="36">
        <f>135.3+0.8</f>
        <v>136.10000000000002</v>
      </c>
      <c r="E210" s="36"/>
      <c r="F210" s="77">
        <f t="shared" si="9"/>
        <v>136.10000000000002</v>
      </c>
    </row>
    <row r="211" spans="1:7" ht="18.75" x14ac:dyDescent="0.3">
      <c r="A211" s="18" t="s">
        <v>143</v>
      </c>
      <c r="B211" s="26" t="s">
        <v>144</v>
      </c>
      <c r="C211" s="26"/>
      <c r="D211" s="35">
        <f>D212</f>
        <v>126</v>
      </c>
      <c r="E211" s="35">
        <f>E212</f>
        <v>-126</v>
      </c>
      <c r="F211" s="35">
        <f t="shared" si="9"/>
        <v>0</v>
      </c>
    </row>
    <row r="212" spans="1:7" ht="56.25" x14ac:dyDescent="0.3">
      <c r="A212" s="18" t="s">
        <v>12</v>
      </c>
      <c r="B212" s="32" t="s">
        <v>144</v>
      </c>
      <c r="C212" s="32" t="s">
        <v>13</v>
      </c>
      <c r="D212" s="36">
        <v>126</v>
      </c>
      <c r="E212" s="36">
        <v>-126</v>
      </c>
      <c r="F212" s="77">
        <f t="shared" si="9"/>
        <v>0</v>
      </c>
    </row>
    <row r="213" spans="1:7" ht="18.75" x14ac:dyDescent="0.3">
      <c r="A213" s="18" t="s">
        <v>133</v>
      </c>
      <c r="B213" s="26" t="s">
        <v>145</v>
      </c>
      <c r="C213" s="26"/>
      <c r="D213" s="35">
        <f>D214</f>
        <v>15294.56</v>
      </c>
      <c r="E213" s="35">
        <f>E214</f>
        <v>0</v>
      </c>
      <c r="F213" s="35">
        <f t="shared" si="9"/>
        <v>15294.56</v>
      </c>
    </row>
    <row r="214" spans="1:7" ht="56.25" x14ac:dyDescent="0.3">
      <c r="A214" s="18" t="s">
        <v>12</v>
      </c>
      <c r="B214" s="32" t="s">
        <v>145</v>
      </c>
      <c r="C214" s="32" t="s">
        <v>13</v>
      </c>
      <c r="D214" s="36">
        <v>15294.56</v>
      </c>
      <c r="E214" s="36">
        <v>0</v>
      </c>
      <c r="F214" s="77">
        <f>D214+E214</f>
        <v>15294.56</v>
      </c>
    </row>
    <row r="215" spans="1:7" ht="75" x14ac:dyDescent="0.3">
      <c r="A215" s="18" t="s">
        <v>329</v>
      </c>
      <c r="B215" s="58" t="s">
        <v>335</v>
      </c>
      <c r="C215" s="26"/>
      <c r="D215" s="35">
        <f>D216</f>
        <v>136.1</v>
      </c>
      <c r="E215" s="35">
        <f>E216</f>
        <v>0</v>
      </c>
      <c r="F215" s="35">
        <f t="shared" si="9"/>
        <v>136.1</v>
      </c>
      <c r="G215" s="4"/>
    </row>
    <row r="216" spans="1:7" ht="56.25" x14ac:dyDescent="0.3">
      <c r="A216" s="18" t="s">
        <v>12</v>
      </c>
      <c r="B216" s="65" t="s">
        <v>335</v>
      </c>
      <c r="C216" s="32" t="s">
        <v>13</v>
      </c>
      <c r="D216" s="36">
        <v>136.1</v>
      </c>
      <c r="E216" s="36"/>
      <c r="F216" s="77">
        <f t="shared" si="9"/>
        <v>136.1</v>
      </c>
      <c r="G216" s="4"/>
    </row>
    <row r="217" spans="1:7" ht="39.75" customHeight="1" x14ac:dyDescent="0.3">
      <c r="A217" s="18" t="s">
        <v>170</v>
      </c>
      <c r="B217" s="58" t="s">
        <v>171</v>
      </c>
      <c r="C217" s="26"/>
      <c r="D217" s="35">
        <f>D218</f>
        <v>80.3</v>
      </c>
      <c r="E217" s="35">
        <f>E218</f>
        <v>0</v>
      </c>
      <c r="F217" s="35">
        <f t="shared" si="9"/>
        <v>80.3</v>
      </c>
    </row>
    <row r="218" spans="1:7" ht="37.5" x14ac:dyDescent="0.3">
      <c r="A218" s="18" t="s">
        <v>16</v>
      </c>
      <c r="B218" s="65" t="s">
        <v>171</v>
      </c>
      <c r="C218" s="32" t="s">
        <v>17</v>
      </c>
      <c r="D218" s="36">
        <f>58.9+21.4</f>
        <v>80.3</v>
      </c>
      <c r="E218" s="36"/>
      <c r="F218" s="77">
        <f t="shared" si="9"/>
        <v>80.3</v>
      </c>
    </row>
    <row r="219" spans="1:7" ht="18" customHeight="1" x14ac:dyDescent="0.3">
      <c r="A219" s="53" t="s">
        <v>146</v>
      </c>
      <c r="B219" s="26" t="s">
        <v>147</v>
      </c>
      <c r="C219" s="26"/>
      <c r="D219" s="35">
        <f>D220+D222</f>
        <v>1938.83</v>
      </c>
      <c r="E219" s="35">
        <f>E220+E222</f>
        <v>0</v>
      </c>
      <c r="F219" s="35">
        <f t="shared" si="9"/>
        <v>1938.83</v>
      </c>
    </row>
    <row r="220" spans="1:7" ht="18.75" x14ac:dyDescent="0.3">
      <c r="A220" s="18" t="s">
        <v>141</v>
      </c>
      <c r="B220" s="26" t="s">
        <v>148</v>
      </c>
      <c r="C220" s="26"/>
      <c r="D220" s="35">
        <f>D221</f>
        <v>18.600000000000001</v>
      </c>
      <c r="E220" s="35">
        <f>E221</f>
        <v>0</v>
      </c>
      <c r="F220" s="35">
        <f t="shared" si="9"/>
        <v>18.600000000000001</v>
      </c>
    </row>
    <row r="221" spans="1:7" ht="56.25" x14ac:dyDescent="0.3">
      <c r="A221" s="18" t="s">
        <v>12</v>
      </c>
      <c r="B221" s="32" t="s">
        <v>148</v>
      </c>
      <c r="C221" s="32" t="s">
        <v>13</v>
      </c>
      <c r="D221" s="36">
        <v>18.600000000000001</v>
      </c>
      <c r="E221" s="36"/>
      <c r="F221" s="77">
        <f t="shared" si="9"/>
        <v>18.600000000000001</v>
      </c>
    </row>
    <row r="222" spans="1:7" ht="18.75" x14ac:dyDescent="0.3">
      <c r="A222" s="18" t="s">
        <v>133</v>
      </c>
      <c r="B222" s="26" t="s">
        <v>149</v>
      </c>
      <c r="C222" s="26"/>
      <c r="D222" s="35">
        <f>D223</f>
        <v>1920.23</v>
      </c>
      <c r="E222" s="35">
        <f>E223</f>
        <v>0</v>
      </c>
      <c r="F222" s="35">
        <f t="shared" si="9"/>
        <v>1920.23</v>
      </c>
    </row>
    <row r="223" spans="1:7" ht="56.25" x14ac:dyDescent="0.3">
      <c r="A223" s="18" t="s">
        <v>12</v>
      </c>
      <c r="B223" s="32" t="s">
        <v>149</v>
      </c>
      <c r="C223" s="32" t="s">
        <v>13</v>
      </c>
      <c r="D223" s="36">
        <v>1920.23</v>
      </c>
      <c r="E223" s="36">
        <v>0</v>
      </c>
      <c r="F223" s="77">
        <f t="shared" si="9"/>
        <v>1920.23</v>
      </c>
    </row>
    <row r="224" spans="1:7" ht="56.25" x14ac:dyDescent="0.3">
      <c r="A224" s="53" t="s">
        <v>150</v>
      </c>
      <c r="B224" s="26" t="s">
        <v>151</v>
      </c>
      <c r="C224" s="26"/>
      <c r="D224" s="35">
        <f>D225+D227+D229+D231+D233+D235+D237+D239+D241+D243</f>
        <v>25553.219999999998</v>
      </c>
      <c r="E224" s="35">
        <f>E225+E227+E229+E231+E233+E235+E237+E239+E241+E243</f>
        <v>11.11</v>
      </c>
      <c r="F224" s="35">
        <f t="shared" si="9"/>
        <v>25564.329999999998</v>
      </c>
    </row>
    <row r="225" spans="1:6" ht="18.75" x14ac:dyDescent="0.3">
      <c r="A225" s="18" t="s">
        <v>133</v>
      </c>
      <c r="B225" s="26" t="s">
        <v>152</v>
      </c>
      <c r="C225" s="26"/>
      <c r="D225" s="35">
        <f>D226</f>
        <v>24122.799999999999</v>
      </c>
      <c r="E225" s="35">
        <f>E226</f>
        <v>0</v>
      </c>
      <c r="F225" s="35">
        <f t="shared" si="9"/>
        <v>24122.799999999999</v>
      </c>
    </row>
    <row r="226" spans="1:6" ht="56.25" x14ac:dyDescent="0.3">
      <c r="A226" s="18" t="s">
        <v>12</v>
      </c>
      <c r="B226" s="32" t="s">
        <v>152</v>
      </c>
      <c r="C226" s="32" t="s">
        <v>13</v>
      </c>
      <c r="D226" s="36">
        <v>24122.799999999999</v>
      </c>
      <c r="E226" s="36">
        <v>0</v>
      </c>
      <c r="F226" s="77">
        <f t="shared" si="9"/>
        <v>24122.799999999999</v>
      </c>
    </row>
    <row r="227" spans="1:6" ht="24.75" customHeight="1" x14ac:dyDescent="0.3">
      <c r="A227" s="18" t="s">
        <v>153</v>
      </c>
      <c r="B227" s="26" t="s">
        <v>154</v>
      </c>
      <c r="C227" s="26"/>
      <c r="D227" s="35">
        <f>D228</f>
        <v>400</v>
      </c>
      <c r="E227" s="35">
        <f>E228</f>
        <v>0</v>
      </c>
      <c r="F227" s="35">
        <f t="shared" si="9"/>
        <v>400</v>
      </c>
    </row>
    <row r="228" spans="1:6" ht="56.25" x14ac:dyDescent="0.3">
      <c r="A228" s="18" t="s">
        <v>12</v>
      </c>
      <c r="B228" s="32" t="s">
        <v>154</v>
      </c>
      <c r="C228" s="32" t="s">
        <v>13</v>
      </c>
      <c r="D228" s="36">
        <v>400</v>
      </c>
      <c r="E228" s="36"/>
      <c r="F228" s="77">
        <f t="shared" si="9"/>
        <v>400</v>
      </c>
    </row>
    <row r="229" spans="1:6" ht="18.75" x14ac:dyDescent="0.3">
      <c r="A229" s="18" t="s">
        <v>155</v>
      </c>
      <c r="B229" s="26" t="s">
        <v>156</v>
      </c>
      <c r="C229" s="26"/>
      <c r="D229" s="35">
        <f>D230</f>
        <v>250</v>
      </c>
      <c r="E229" s="35">
        <f>E230</f>
        <v>0</v>
      </c>
      <c r="F229" s="35">
        <f t="shared" si="9"/>
        <v>250</v>
      </c>
    </row>
    <row r="230" spans="1:6" ht="56.25" x14ac:dyDescent="0.3">
      <c r="A230" s="18" t="s">
        <v>12</v>
      </c>
      <c r="B230" s="32" t="s">
        <v>156</v>
      </c>
      <c r="C230" s="32" t="s">
        <v>13</v>
      </c>
      <c r="D230" s="36">
        <v>250</v>
      </c>
      <c r="E230" s="36"/>
      <c r="F230" s="77">
        <f t="shared" si="9"/>
        <v>250</v>
      </c>
    </row>
    <row r="231" spans="1:6" ht="56.25" x14ac:dyDescent="0.3">
      <c r="A231" s="18" t="s">
        <v>330</v>
      </c>
      <c r="B231" s="26" t="s">
        <v>333</v>
      </c>
      <c r="C231" s="26"/>
      <c r="D231" s="35">
        <f>D232</f>
        <v>39.1</v>
      </c>
      <c r="E231" s="35">
        <f>E232</f>
        <v>0</v>
      </c>
      <c r="F231" s="35">
        <f t="shared" si="9"/>
        <v>39.1</v>
      </c>
    </row>
    <row r="232" spans="1:6" ht="56.25" x14ac:dyDescent="0.3">
      <c r="A232" s="18" t="s">
        <v>12</v>
      </c>
      <c r="B232" s="32" t="s">
        <v>333</v>
      </c>
      <c r="C232" s="32" t="s">
        <v>13</v>
      </c>
      <c r="D232" s="36">
        <v>39.1</v>
      </c>
      <c r="E232" s="36"/>
      <c r="F232" s="77">
        <f t="shared" si="9"/>
        <v>39.1</v>
      </c>
    </row>
    <row r="233" spans="1:6" ht="23.25" customHeight="1" x14ac:dyDescent="0.3">
      <c r="A233" s="18" t="s">
        <v>387</v>
      </c>
      <c r="B233" s="58" t="s">
        <v>345</v>
      </c>
      <c r="C233" s="26"/>
      <c r="D233" s="35">
        <f>D234</f>
        <v>22.22</v>
      </c>
      <c r="E233" s="35">
        <f>E234</f>
        <v>11.11</v>
      </c>
      <c r="F233" s="35">
        <f t="shared" si="9"/>
        <v>33.33</v>
      </c>
    </row>
    <row r="234" spans="1:6" ht="56.25" x14ac:dyDescent="0.3">
      <c r="A234" s="18" t="s">
        <v>12</v>
      </c>
      <c r="B234" s="61" t="s">
        <v>345</v>
      </c>
      <c r="C234" s="32" t="s">
        <v>13</v>
      </c>
      <c r="D234" s="36">
        <v>22.22</v>
      </c>
      <c r="E234" s="36">
        <v>11.11</v>
      </c>
      <c r="F234" s="77">
        <f t="shared" si="9"/>
        <v>33.33</v>
      </c>
    </row>
    <row r="235" spans="1:6" ht="20.25" customHeight="1" x14ac:dyDescent="0.25">
      <c r="A235" s="18" t="s">
        <v>364</v>
      </c>
      <c r="B235" s="47" t="s">
        <v>365</v>
      </c>
      <c r="C235" s="47"/>
      <c r="D235" s="50">
        <f>D236</f>
        <v>30</v>
      </c>
      <c r="E235" s="38">
        <f>E236</f>
        <v>0</v>
      </c>
      <c r="F235" s="50">
        <f t="shared" ref="F235:F236" si="10">D235+E235</f>
        <v>30</v>
      </c>
    </row>
    <row r="236" spans="1:6" ht="56.25" x14ac:dyDescent="0.25">
      <c r="A236" s="44" t="s">
        <v>353</v>
      </c>
      <c r="B236" s="37" t="s">
        <v>365</v>
      </c>
      <c r="C236" s="37" t="s">
        <v>354</v>
      </c>
      <c r="D236" s="52">
        <v>30</v>
      </c>
      <c r="E236" s="39">
        <v>0</v>
      </c>
      <c r="F236" s="52">
        <f t="shared" si="10"/>
        <v>30</v>
      </c>
    </row>
    <row r="237" spans="1:6" ht="81.75" customHeight="1" x14ac:dyDescent="0.3">
      <c r="A237" s="18" t="s">
        <v>327</v>
      </c>
      <c r="B237" s="58" t="s">
        <v>346</v>
      </c>
      <c r="C237" s="26"/>
      <c r="D237" s="35">
        <f>D238</f>
        <v>0</v>
      </c>
      <c r="E237" s="35">
        <f>E238</f>
        <v>0</v>
      </c>
      <c r="F237" s="35">
        <f t="shared" ref="F237:F300" si="11">D237+E237</f>
        <v>0</v>
      </c>
    </row>
    <row r="238" spans="1:6" ht="61.5" customHeight="1" x14ac:dyDescent="0.3">
      <c r="A238" s="18" t="s">
        <v>12</v>
      </c>
      <c r="B238" s="61" t="s">
        <v>346</v>
      </c>
      <c r="C238" s="32" t="s">
        <v>13</v>
      </c>
      <c r="D238" s="36">
        <v>0</v>
      </c>
      <c r="E238" s="36">
        <v>0</v>
      </c>
      <c r="F238" s="77">
        <f t="shared" si="11"/>
        <v>0</v>
      </c>
    </row>
    <row r="239" spans="1:6" ht="93.75" x14ac:dyDescent="0.3">
      <c r="A239" s="18" t="s">
        <v>347</v>
      </c>
      <c r="B239" s="58" t="s">
        <v>334</v>
      </c>
      <c r="C239" s="26"/>
      <c r="D239" s="35">
        <f>D240</f>
        <v>400</v>
      </c>
      <c r="E239" s="35">
        <f>E240</f>
        <v>0</v>
      </c>
      <c r="F239" s="35">
        <f t="shared" si="11"/>
        <v>400</v>
      </c>
    </row>
    <row r="240" spans="1:6" ht="56.25" x14ac:dyDescent="0.3">
      <c r="A240" s="18" t="s">
        <v>12</v>
      </c>
      <c r="B240" s="61" t="s">
        <v>334</v>
      </c>
      <c r="C240" s="32"/>
      <c r="D240" s="36">
        <v>400</v>
      </c>
      <c r="E240" s="36">
        <v>0</v>
      </c>
      <c r="F240" s="77">
        <f t="shared" si="11"/>
        <v>400</v>
      </c>
    </row>
    <row r="241" spans="1:7" ht="120" customHeight="1" x14ac:dyDescent="0.3">
      <c r="A241" s="18" t="s">
        <v>331</v>
      </c>
      <c r="B241" s="26" t="s">
        <v>334</v>
      </c>
      <c r="C241" s="26"/>
      <c r="D241" s="35">
        <f>D242</f>
        <v>250</v>
      </c>
      <c r="E241" s="35">
        <f>E242</f>
        <v>0</v>
      </c>
      <c r="F241" s="35">
        <f t="shared" si="11"/>
        <v>250</v>
      </c>
    </row>
    <row r="242" spans="1:7" ht="56.25" x14ac:dyDescent="0.3">
      <c r="A242" s="18" t="s">
        <v>12</v>
      </c>
      <c r="B242" s="32" t="s">
        <v>334</v>
      </c>
      <c r="C242" s="32" t="s">
        <v>13</v>
      </c>
      <c r="D242" s="36">
        <v>250</v>
      </c>
      <c r="E242" s="36"/>
      <c r="F242" s="77">
        <f t="shared" si="11"/>
        <v>250</v>
      </c>
    </row>
    <row r="243" spans="1:7" ht="75" x14ac:dyDescent="0.3">
      <c r="A243" s="18" t="s">
        <v>332</v>
      </c>
      <c r="B243" s="26" t="s">
        <v>334</v>
      </c>
      <c r="C243" s="26"/>
      <c r="D243" s="35">
        <f>D244</f>
        <v>39.1</v>
      </c>
      <c r="E243" s="35">
        <f>E244</f>
        <v>0</v>
      </c>
      <c r="F243" s="35">
        <f t="shared" si="11"/>
        <v>39.1</v>
      </c>
    </row>
    <row r="244" spans="1:7" ht="56.25" x14ac:dyDescent="0.3">
      <c r="A244" s="18" t="s">
        <v>12</v>
      </c>
      <c r="B244" s="32" t="s">
        <v>334</v>
      </c>
      <c r="C244" s="32" t="s">
        <v>13</v>
      </c>
      <c r="D244" s="36">
        <v>39.1</v>
      </c>
      <c r="E244" s="36"/>
      <c r="F244" s="77">
        <f t="shared" si="11"/>
        <v>39.1</v>
      </c>
    </row>
    <row r="245" spans="1:7" ht="37.5" x14ac:dyDescent="0.3">
      <c r="A245" s="62" t="s">
        <v>294</v>
      </c>
      <c r="B245" s="26" t="s">
        <v>311</v>
      </c>
      <c r="C245" s="26"/>
      <c r="D245" s="35">
        <f>D246+D248</f>
        <v>3053.41</v>
      </c>
      <c r="E245" s="35">
        <f>E246+E248</f>
        <v>0</v>
      </c>
      <c r="F245" s="35">
        <f t="shared" si="11"/>
        <v>3053.41</v>
      </c>
      <c r="G245" s="17"/>
    </row>
    <row r="246" spans="1:7" ht="37.5" x14ac:dyDescent="0.3">
      <c r="A246" s="63" t="s">
        <v>297</v>
      </c>
      <c r="B246" s="26" t="s">
        <v>312</v>
      </c>
      <c r="C246" s="26"/>
      <c r="D246" s="35">
        <f>D247</f>
        <v>1421.7</v>
      </c>
      <c r="E246" s="35">
        <f>E247</f>
        <v>0</v>
      </c>
      <c r="F246" s="35">
        <f t="shared" si="11"/>
        <v>1421.7</v>
      </c>
    </row>
    <row r="247" spans="1:7" ht="112.5" x14ac:dyDescent="0.3">
      <c r="A247" s="63" t="s">
        <v>14</v>
      </c>
      <c r="B247" s="32" t="s">
        <v>312</v>
      </c>
      <c r="C247" s="32" t="s">
        <v>15</v>
      </c>
      <c r="D247" s="36">
        <v>1421.7</v>
      </c>
      <c r="E247" s="36"/>
      <c r="F247" s="77">
        <f t="shared" si="11"/>
        <v>1421.7</v>
      </c>
    </row>
    <row r="248" spans="1:7" ht="37.5" x14ac:dyDescent="0.3">
      <c r="A248" s="63" t="s">
        <v>299</v>
      </c>
      <c r="B248" s="26" t="s">
        <v>313</v>
      </c>
      <c r="C248" s="58"/>
      <c r="D248" s="30">
        <f>D249+D250+D251</f>
        <v>1631.71</v>
      </c>
      <c r="E248" s="35">
        <f>E249+E250+E251</f>
        <v>0</v>
      </c>
      <c r="F248" s="35">
        <f t="shared" si="11"/>
        <v>1631.71</v>
      </c>
    </row>
    <row r="249" spans="1:7" ht="90.75" customHeight="1" x14ac:dyDescent="0.3">
      <c r="A249" s="63" t="s">
        <v>14</v>
      </c>
      <c r="B249" s="32" t="s">
        <v>313</v>
      </c>
      <c r="C249" s="32" t="s">
        <v>15</v>
      </c>
      <c r="D249" s="36">
        <v>1075.71</v>
      </c>
      <c r="E249" s="36"/>
      <c r="F249" s="77">
        <f t="shared" si="11"/>
        <v>1075.71</v>
      </c>
    </row>
    <row r="250" spans="1:7" ht="37.5" x14ac:dyDescent="0.3">
      <c r="A250" s="63" t="s">
        <v>16</v>
      </c>
      <c r="B250" s="32" t="s">
        <v>313</v>
      </c>
      <c r="C250" s="32" t="s">
        <v>17</v>
      </c>
      <c r="D250" s="36">
        <v>555</v>
      </c>
      <c r="E250" s="36"/>
      <c r="F250" s="77">
        <f t="shared" si="11"/>
        <v>555</v>
      </c>
    </row>
    <row r="251" spans="1:7" ht="18.75" x14ac:dyDescent="0.3">
      <c r="A251" s="63" t="s">
        <v>22</v>
      </c>
      <c r="B251" s="32" t="s">
        <v>313</v>
      </c>
      <c r="C251" s="32" t="s">
        <v>23</v>
      </c>
      <c r="D251" s="36">
        <v>1</v>
      </c>
      <c r="E251" s="36"/>
      <c r="F251" s="77">
        <f t="shared" si="11"/>
        <v>1</v>
      </c>
    </row>
    <row r="252" spans="1:7" ht="39" x14ac:dyDescent="0.3">
      <c r="A252" s="34" t="s">
        <v>348</v>
      </c>
      <c r="B252" s="26" t="s">
        <v>350</v>
      </c>
      <c r="C252" s="26"/>
      <c r="D252" s="35">
        <f>D253</f>
        <v>6342.75</v>
      </c>
      <c r="E252" s="35">
        <f>E253</f>
        <v>0</v>
      </c>
      <c r="F252" s="35">
        <f t="shared" si="11"/>
        <v>6342.75</v>
      </c>
    </row>
    <row r="253" spans="1:7" ht="18.75" x14ac:dyDescent="0.3">
      <c r="A253" s="18" t="s">
        <v>133</v>
      </c>
      <c r="B253" s="26" t="s">
        <v>349</v>
      </c>
      <c r="C253" s="26"/>
      <c r="D253" s="35">
        <f>D254</f>
        <v>6342.75</v>
      </c>
      <c r="E253" s="35">
        <f>E254</f>
        <v>0</v>
      </c>
      <c r="F253" s="35">
        <f t="shared" si="11"/>
        <v>6342.75</v>
      </c>
    </row>
    <row r="254" spans="1:7" ht="56.25" x14ac:dyDescent="0.3">
      <c r="A254" s="18" t="s">
        <v>12</v>
      </c>
      <c r="B254" s="32" t="s">
        <v>349</v>
      </c>
      <c r="C254" s="32" t="s">
        <v>13</v>
      </c>
      <c r="D254" s="36">
        <v>6342.75</v>
      </c>
      <c r="E254" s="36">
        <v>0</v>
      </c>
      <c r="F254" s="77">
        <f t="shared" si="11"/>
        <v>6342.75</v>
      </c>
    </row>
    <row r="255" spans="1:7" ht="58.5" x14ac:dyDescent="0.3">
      <c r="A255" s="34" t="s">
        <v>306</v>
      </c>
      <c r="B255" s="26" t="s">
        <v>157</v>
      </c>
      <c r="C255" s="26"/>
      <c r="D255" s="35">
        <f>D256+D263+D268</f>
        <v>3748.82</v>
      </c>
      <c r="E255" s="35">
        <f>E256+E263+E268</f>
        <v>22.22</v>
      </c>
      <c r="F255" s="35">
        <f t="shared" si="11"/>
        <v>3771.04</v>
      </c>
    </row>
    <row r="256" spans="1:7" ht="32.25" customHeight="1" x14ac:dyDescent="0.3">
      <c r="A256" s="53" t="s">
        <v>158</v>
      </c>
      <c r="B256" s="26" t="s">
        <v>159</v>
      </c>
      <c r="C256" s="26"/>
      <c r="D256" s="35">
        <f>D259+D257+D261</f>
        <v>3247</v>
      </c>
      <c r="E256" s="35">
        <f t="shared" ref="E256:F256" si="12">E259+E257+E261</f>
        <v>22.22</v>
      </c>
      <c r="F256" s="35">
        <f t="shared" si="12"/>
        <v>3269.22</v>
      </c>
    </row>
    <row r="257" spans="1:6" ht="37.5" x14ac:dyDescent="0.3">
      <c r="A257" s="18" t="s">
        <v>366</v>
      </c>
      <c r="B257" s="26" t="s">
        <v>344</v>
      </c>
      <c r="C257" s="26"/>
      <c r="D257" s="35">
        <f>D258</f>
        <v>1747</v>
      </c>
      <c r="E257" s="38">
        <f>E258</f>
        <v>0</v>
      </c>
      <c r="F257" s="50">
        <f t="shared" si="11"/>
        <v>1747</v>
      </c>
    </row>
    <row r="258" spans="1:6" ht="18.75" x14ac:dyDescent="0.3">
      <c r="A258" s="18" t="s">
        <v>20</v>
      </c>
      <c r="B258" s="32" t="s">
        <v>344</v>
      </c>
      <c r="C258" s="32" t="s">
        <v>21</v>
      </c>
      <c r="D258" s="36">
        <v>1747</v>
      </c>
      <c r="E258" s="39">
        <v>0</v>
      </c>
      <c r="F258" s="52">
        <f t="shared" si="11"/>
        <v>1747</v>
      </c>
    </row>
    <row r="259" spans="1:6" ht="56.25" x14ac:dyDescent="0.3">
      <c r="A259" s="18" t="s">
        <v>341</v>
      </c>
      <c r="B259" s="26" t="s">
        <v>160</v>
      </c>
      <c r="C259" s="26"/>
      <c r="D259" s="35">
        <f>D260</f>
        <v>1500</v>
      </c>
      <c r="E259" s="35">
        <f>E260</f>
        <v>0</v>
      </c>
      <c r="F259" s="35">
        <f t="shared" si="11"/>
        <v>1500</v>
      </c>
    </row>
    <row r="260" spans="1:6" ht="37.5" x14ac:dyDescent="0.3">
      <c r="A260" s="18" t="s">
        <v>16</v>
      </c>
      <c r="B260" s="32" t="s">
        <v>160</v>
      </c>
      <c r="C260" s="32" t="s">
        <v>17</v>
      </c>
      <c r="D260" s="36">
        <v>1500</v>
      </c>
      <c r="E260" s="36"/>
      <c r="F260" s="77">
        <f t="shared" si="11"/>
        <v>1500</v>
      </c>
    </row>
    <row r="261" spans="1:6" ht="37.5" x14ac:dyDescent="0.25">
      <c r="A261" s="18" t="s">
        <v>380</v>
      </c>
      <c r="B261" s="47" t="s">
        <v>381</v>
      </c>
      <c r="C261" s="47"/>
      <c r="D261" s="50"/>
      <c r="E261" s="38">
        <f>E262</f>
        <v>22.22</v>
      </c>
      <c r="F261" s="50">
        <f>D261+E261</f>
        <v>22.22</v>
      </c>
    </row>
    <row r="262" spans="1:6" ht="18.75" x14ac:dyDescent="0.25">
      <c r="A262" s="18" t="s">
        <v>20</v>
      </c>
      <c r="B262" s="37" t="s">
        <v>382</v>
      </c>
      <c r="C262" s="37" t="s">
        <v>21</v>
      </c>
      <c r="D262" s="52"/>
      <c r="E262" s="39">
        <v>22.22</v>
      </c>
      <c r="F262" s="52">
        <f>D262+E262</f>
        <v>22.22</v>
      </c>
    </row>
    <row r="263" spans="1:6" ht="37.5" x14ac:dyDescent="0.3">
      <c r="A263" s="53" t="s">
        <v>161</v>
      </c>
      <c r="B263" s="26" t="s">
        <v>162</v>
      </c>
      <c r="C263" s="26"/>
      <c r="D263" s="35">
        <f>D264+D266</f>
        <v>201.82</v>
      </c>
      <c r="E263" s="35">
        <f>E264+E266</f>
        <v>0</v>
      </c>
      <c r="F263" s="35">
        <f t="shared" si="11"/>
        <v>201.82</v>
      </c>
    </row>
    <row r="264" spans="1:6" ht="56.25" x14ac:dyDescent="0.3">
      <c r="A264" s="18" t="s">
        <v>163</v>
      </c>
      <c r="B264" s="26" t="s">
        <v>309</v>
      </c>
      <c r="C264" s="26"/>
      <c r="D264" s="35">
        <f>D265</f>
        <v>1.82</v>
      </c>
      <c r="E264" s="35">
        <f>E265</f>
        <v>0</v>
      </c>
      <c r="F264" s="35">
        <f t="shared" si="11"/>
        <v>1.82</v>
      </c>
    </row>
    <row r="265" spans="1:6" ht="37.5" x14ac:dyDescent="0.3">
      <c r="A265" s="18" t="s">
        <v>16</v>
      </c>
      <c r="B265" s="32" t="s">
        <v>309</v>
      </c>
      <c r="C265" s="32" t="s">
        <v>17</v>
      </c>
      <c r="D265" s="36">
        <v>1.82</v>
      </c>
      <c r="E265" s="36"/>
      <c r="F265" s="77">
        <f t="shared" si="11"/>
        <v>1.82</v>
      </c>
    </row>
    <row r="266" spans="1:6" ht="73.5" customHeight="1" x14ac:dyDescent="0.3">
      <c r="A266" s="18" t="s">
        <v>165</v>
      </c>
      <c r="B266" s="26" t="s">
        <v>164</v>
      </c>
      <c r="C266" s="26"/>
      <c r="D266" s="35">
        <f>D267</f>
        <v>200</v>
      </c>
      <c r="E266" s="35">
        <f>E267</f>
        <v>0</v>
      </c>
      <c r="F266" s="35">
        <f t="shared" si="11"/>
        <v>200</v>
      </c>
    </row>
    <row r="267" spans="1:6" ht="37.5" x14ac:dyDescent="0.3">
      <c r="A267" s="18" t="s">
        <v>16</v>
      </c>
      <c r="B267" s="32" t="s">
        <v>164</v>
      </c>
      <c r="C267" s="32" t="s">
        <v>17</v>
      </c>
      <c r="D267" s="36">
        <v>200</v>
      </c>
      <c r="E267" s="36"/>
      <c r="F267" s="77">
        <f t="shared" si="11"/>
        <v>200</v>
      </c>
    </row>
    <row r="268" spans="1:6" ht="23.25" customHeight="1" x14ac:dyDescent="0.3">
      <c r="A268" s="53" t="s">
        <v>166</v>
      </c>
      <c r="B268" s="26" t="s">
        <v>167</v>
      </c>
      <c r="C268" s="26"/>
      <c r="D268" s="35">
        <f t="shared" ref="D268:E269" si="13">D269</f>
        <v>300</v>
      </c>
      <c r="E268" s="35">
        <f t="shared" si="13"/>
        <v>0</v>
      </c>
      <c r="F268" s="35">
        <f t="shared" si="11"/>
        <v>300</v>
      </c>
    </row>
    <row r="269" spans="1:6" ht="56.25" x14ac:dyDescent="0.3">
      <c r="A269" s="18" t="s">
        <v>168</v>
      </c>
      <c r="B269" s="26" t="s">
        <v>169</v>
      </c>
      <c r="C269" s="26"/>
      <c r="D269" s="35">
        <f t="shared" si="13"/>
        <v>300</v>
      </c>
      <c r="E269" s="35">
        <f t="shared" si="13"/>
        <v>0</v>
      </c>
      <c r="F269" s="35">
        <f t="shared" si="11"/>
        <v>300</v>
      </c>
    </row>
    <row r="270" spans="1:6" ht="37.5" x14ac:dyDescent="0.3">
      <c r="A270" s="18" t="s">
        <v>16</v>
      </c>
      <c r="B270" s="32" t="s">
        <v>169</v>
      </c>
      <c r="C270" s="32" t="s">
        <v>17</v>
      </c>
      <c r="D270" s="36">
        <v>300</v>
      </c>
      <c r="E270" s="36"/>
      <c r="F270" s="77">
        <f t="shared" si="11"/>
        <v>300</v>
      </c>
    </row>
    <row r="271" spans="1:6" ht="78" x14ac:dyDescent="0.35">
      <c r="A271" s="29" t="s">
        <v>314</v>
      </c>
      <c r="B271" s="26" t="s">
        <v>90</v>
      </c>
      <c r="C271" s="26"/>
      <c r="D271" s="35">
        <f>D272+D277+D280+D291+D283+D300</f>
        <v>77822.28</v>
      </c>
      <c r="E271" s="35">
        <f>E272+E277+E280+E291+E283+E300</f>
        <v>0</v>
      </c>
      <c r="F271" s="35">
        <f t="shared" si="11"/>
        <v>77822.28</v>
      </c>
    </row>
    <row r="272" spans="1:6" ht="56.25" customHeight="1" x14ac:dyDescent="0.3">
      <c r="A272" s="54" t="s">
        <v>91</v>
      </c>
      <c r="B272" s="26" t="s">
        <v>92</v>
      </c>
      <c r="C272" s="26"/>
      <c r="D272" s="35">
        <f>D273+D275</f>
        <v>10</v>
      </c>
      <c r="E272" s="35">
        <f>E273+E275</f>
        <v>0</v>
      </c>
      <c r="F272" s="35">
        <f t="shared" si="11"/>
        <v>10</v>
      </c>
    </row>
    <row r="273" spans="1:7" ht="18.75" x14ac:dyDescent="0.3">
      <c r="A273" s="31" t="s">
        <v>93</v>
      </c>
      <c r="B273" s="26" t="s">
        <v>94</v>
      </c>
      <c r="C273" s="26"/>
      <c r="D273" s="35">
        <f>D274</f>
        <v>5</v>
      </c>
      <c r="E273" s="35">
        <f>E274</f>
        <v>0</v>
      </c>
      <c r="F273" s="35">
        <f t="shared" si="11"/>
        <v>5</v>
      </c>
    </row>
    <row r="274" spans="1:7" ht="37.5" x14ac:dyDescent="0.3">
      <c r="A274" s="18" t="s">
        <v>16</v>
      </c>
      <c r="B274" s="32" t="s">
        <v>94</v>
      </c>
      <c r="C274" s="32" t="s">
        <v>17</v>
      </c>
      <c r="D274" s="36">
        <v>5</v>
      </c>
      <c r="E274" s="36"/>
      <c r="F274" s="77">
        <f t="shared" si="11"/>
        <v>5</v>
      </c>
    </row>
    <row r="275" spans="1:7" ht="37.5" x14ac:dyDescent="0.3">
      <c r="A275" s="18" t="s">
        <v>95</v>
      </c>
      <c r="B275" s="26" t="s">
        <v>96</v>
      </c>
      <c r="C275" s="26"/>
      <c r="D275" s="35">
        <f>D276</f>
        <v>5</v>
      </c>
      <c r="E275" s="35">
        <f>E276</f>
        <v>0</v>
      </c>
      <c r="F275" s="35">
        <f t="shared" si="11"/>
        <v>5</v>
      </c>
    </row>
    <row r="276" spans="1:7" ht="37.5" x14ac:dyDescent="0.3">
      <c r="A276" s="18" t="s">
        <v>16</v>
      </c>
      <c r="B276" s="32" t="s">
        <v>96</v>
      </c>
      <c r="C276" s="32" t="s">
        <v>17</v>
      </c>
      <c r="D276" s="36">
        <v>5</v>
      </c>
      <c r="E276" s="36"/>
      <c r="F276" s="77">
        <f t="shared" si="11"/>
        <v>5</v>
      </c>
    </row>
    <row r="277" spans="1:7" ht="56.25" customHeight="1" x14ac:dyDescent="0.3">
      <c r="A277" s="53" t="s">
        <v>97</v>
      </c>
      <c r="B277" s="26" t="s">
        <v>98</v>
      </c>
      <c r="C277" s="26"/>
      <c r="D277" s="35">
        <f t="shared" ref="D277:E278" si="14">D278</f>
        <v>10</v>
      </c>
      <c r="E277" s="35">
        <f t="shared" si="14"/>
        <v>0</v>
      </c>
      <c r="F277" s="35">
        <f t="shared" si="11"/>
        <v>10</v>
      </c>
    </row>
    <row r="278" spans="1:7" ht="16.5" customHeight="1" x14ac:dyDescent="0.3">
      <c r="A278" s="64" t="s">
        <v>310</v>
      </c>
      <c r="B278" s="26" t="s">
        <v>99</v>
      </c>
      <c r="C278" s="26"/>
      <c r="D278" s="35">
        <f t="shared" si="14"/>
        <v>10</v>
      </c>
      <c r="E278" s="35">
        <f t="shared" si="14"/>
        <v>0</v>
      </c>
      <c r="F278" s="35">
        <f t="shared" si="11"/>
        <v>10</v>
      </c>
      <c r="G278" s="15"/>
    </row>
    <row r="279" spans="1:7" ht="37.5" x14ac:dyDescent="0.3">
      <c r="A279" s="18" t="s">
        <v>16</v>
      </c>
      <c r="B279" s="32" t="s">
        <v>99</v>
      </c>
      <c r="C279" s="32" t="s">
        <v>17</v>
      </c>
      <c r="D279" s="36">
        <v>10</v>
      </c>
      <c r="E279" s="36"/>
      <c r="F279" s="77">
        <f t="shared" si="11"/>
        <v>10</v>
      </c>
    </row>
    <row r="280" spans="1:7" ht="56.25" x14ac:dyDescent="0.3">
      <c r="A280" s="53" t="s">
        <v>100</v>
      </c>
      <c r="B280" s="26" t="s">
        <v>101</v>
      </c>
      <c r="C280" s="26"/>
      <c r="D280" s="35">
        <f t="shared" ref="D280:E281" si="15">D281</f>
        <v>60</v>
      </c>
      <c r="E280" s="35">
        <f t="shared" si="15"/>
        <v>0</v>
      </c>
      <c r="F280" s="35">
        <f t="shared" si="11"/>
        <v>60</v>
      </c>
    </row>
    <row r="281" spans="1:7" ht="75" x14ac:dyDescent="0.3">
      <c r="A281" s="18" t="s">
        <v>102</v>
      </c>
      <c r="B281" s="26" t="s">
        <v>103</v>
      </c>
      <c r="C281" s="26"/>
      <c r="D281" s="35">
        <f t="shared" si="15"/>
        <v>60</v>
      </c>
      <c r="E281" s="35">
        <f t="shared" si="15"/>
        <v>0</v>
      </c>
      <c r="F281" s="35">
        <f t="shared" si="11"/>
        <v>60</v>
      </c>
    </row>
    <row r="282" spans="1:7" ht="37.5" x14ac:dyDescent="0.3">
      <c r="A282" s="18" t="s">
        <v>16</v>
      </c>
      <c r="B282" s="32" t="s">
        <v>103</v>
      </c>
      <c r="C282" s="32" t="s">
        <v>17</v>
      </c>
      <c r="D282" s="36">
        <v>60</v>
      </c>
      <c r="E282" s="36"/>
      <c r="F282" s="77">
        <f t="shared" si="11"/>
        <v>60</v>
      </c>
    </row>
    <row r="283" spans="1:7" ht="37.5" x14ac:dyDescent="0.3">
      <c r="A283" s="59" t="s">
        <v>286</v>
      </c>
      <c r="B283" s="26" t="s">
        <v>289</v>
      </c>
      <c r="C283" s="26"/>
      <c r="D283" s="35">
        <f>D284</f>
        <v>3294.2</v>
      </c>
      <c r="E283" s="35">
        <f>E284</f>
        <v>0</v>
      </c>
      <c r="F283" s="35">
        <f t="shared" si="11"/>
        <v>3294.2</v>
      </c>
    </row>
    <row r="284" spans="1:7" ht="37.5" x14ac:dyDescent="0.3">
      <c r="A284" s="18" t="s">
        <v>287</v>
      </c>
      <c r="B284" s="26" t="s">
        <v>288</v>
      </c>
      <c r="C284" s="26"/>
      <c r="D284" s="35">
        <f>D285+D286</f>
        <v>3294.2</v>
      </c>
      <c r="E284" s="35">
        <f>E285+E286</f>
        <v>0</v>
      </c>
      <c r="F284" s="35">
        <f t="shared" si="11"/>
        <v>3294.2</v>
      </c>
    </row>
    <row r="285" spans="1:7" ht="94.5" customHeight="1" x14ac:dyDescent="0.3">
      <c r="A285" s="18" t="s">
        <v>14</v>
      </c>
      <c r="B285" s="32" t="s">
        <v>288</v>
      </c>
      <c r="C285" s="65" t="s">
        <v>15</v>
      </c>
      <c r="D285" s="73">
        <v>3019.54</v>
      </c>
      <c r="E285" s="36"/>
      <c r="F285" s="77">
        <f t="shared" si="11"/>
        <v>3019.54</v>
      </c>
    </row>
    <row r="286" spans="1:7" ht="37.5" x14ac:dyDescent="0.3">
      <c r="A286" s="18" t="s">
        <v>16</v>
      </c>
      <c r="B286" s="32" t="s">
        <v>288</v>
      </c>
      <c r="C286" s="65" t="s">
        <v>17</v>
      </c>
      <c r="D286" s="73">
        <v>274.66000000000003</v>
      </c>
      <c r="E286" s="36"/>
      <c r="F286" s="77">
        <f t="shared" si="11"/>
        <v>274.66000000000003</v>
      </c>
    </row>
    <row r="287" spans="1:7" ht="18.75" hidden="1" customHeight="1" x14ac:dyDescent="0.3">
      <c r="A287" s="18"/>
      <c r="B287" s="32"/>
      <c r="C287" s="32"/>
      <c r="D287" s="36"/>
      <c r="E287" s="36"/>
      <c r="F287" s="77">
        <f t="shared" si="11"/>
        <v>0</v>
      </c>
    </row>
    <row r="288" spans="1:7" ht="18.75" hidden="1" customHeight="1" x14ac:dyDescent="0.3">
      <c r="A288" s="18"/>
      <c r="B288" s="32"/>
      <c r="C288" s="32"/>
      <c r="D288" s="36"/>
      <c r="E288" s="36"/>
      <c r="F288" s="77">
        <f t="shared" si="11"/>
        <v>0</v>
      </c>
    </row>
    <row r="289" spans="1:6" ht="18.75" hidden="1" customHeight="1" x14ac:dyDescent="0.3">
      <c r="A289" s="18"/>
      <c r="B289" s="32"/>
      <c r="C289" s="32"/>
      <c r="D289" s="36"/>
      <c r="E289" s="36"/>
      <c r="F289" s="77">
        <f t="shared" si="11"/>
        <v>0</v>
      </c>
    </row>
    <row r="290" spans="1:6" ht="18.75" hidden="1" customHeight="1" x14ac:dyDescent="0.3">
      <c r="A290" s="18"/>
      <c r="B290" s="32"/>
      <c r="C290" s="32"/>
      <c r="D290" s="36"/>
      <c r="E290" s="36"/>
      <c r="F290" s="77">
        <f t="shared" si="11"/>
        <v>0</v>
      </c>
    </row>
    <row r="291" spans="1:6" ht="39" x14ac:dyDescent="0.3">
      <c r="A291" s="34" t="s">
        <v>275</v>
      </c>
      <c r="B291" s="47" t="s">
        <v>276</v>
      </c>
      <c r="C291" s="37"/>
      <c r="D291" s="30">
        <f>D292+D294+D298</f>
        <v>48215.75</v>
      </c>
      <c r="E291" s="35">
        <f>E292+E294+E298</f>
        <v>0</v>
      </c>
      <c r="F291" s="35">
        <f t="shared" si="11"/>
        <v>48215.75</v>
      </c>
    </row>
    <row r="292" spans="1:6" ht="19.5" customHeight="1" x14ac:dyDescent="0.3">
      <c r="A292" s="18" t="s">
        <v>277</v>
      </c>
      <c r="B292" s="47" t="s">
        <v>278</v>
      </c>
      <c r="C292" s="47" t="s">
        <v>0</v>
      </c>
      <c r="D292" s="30">
        <f>D293</f>
        <v>38040</v>
      </c>
      <c r="E292" s="38">
        <f>E293</f>
        <v>0</v>
      </c>
      <c r="F292" s="35">
        <f t="shared" si="11"/>
        <v>38040</v>
      </c>
    </row>
    <row r="293" spans="1:6" ht="18.75" x14ac:dyDescent="0.3">
      <c r="A293" s="18" t="s">
        <v>20</v>
      </c>
      <c r="B293" s="37" t="s">
        <v>278</v>
      </c>
      <c r="C293" s="37" t="s">
        <v>21</v>
      </c>
      <c r="D293" s="73">
        <v>38040</v>
      </c>
      <c r="E293" s="39"/>
      <c r="F293" s="77">
        <f t="shared" si="11"/>
        <v>38040</v>
      </c>
    </row>
    <row r="294" spans="1:6" ht="21" customHeight="1" x14ac:dyDescent="0.3">
      <c r="A294" s="18" t="s">
        <v>279</v>
      </c>
      <c r="B294" s="37" t="s">
        <v>280</v>
      </c>
      <c r="C294" s="47" t="s">
        <v>0</v>
      </c>
      <c r="D294" s="30">
        <f>D295+D296+D297</f>
        <v>9522.5500000000011</v>
      </c>
      <c r="E294" s="38">
        <f>E295+E296+E297</f>
        <v>0</v>
      </c>
      <c r="F294" s="35">
        <f t="shared" si="11"/>
        <v>9522.5500000000011</v>
      </c>
    </row>
    <row r="295" spans="1:6" ht="96" customHeight="1" x14ac:dyDescent="0.3">
      <c r="A295" s="18" t="s">
        <v>14</v>
      </c>
      <c r="B295" s="65" t="s">
        <v>280</v>
      </c>
      <c r="C295" s="65" t="s">
        <v>15</v>
      </c>
      <c r="D295" s="73">
        <v>8831.9500000000007</v>
      </c>
      <c r="E295" s="73"/>
      <c r="F295" s="77">
        <f t="shared" si="11"/>
        <v>8831.9500000000007</v>
      </c>
    </row>
    <row r="296" spans="1:6" ht="37.5" x14ac:dyDescent="0.3">
      <c r="A296" s="18" t="s">
        <v>16</v>
      </c>
      <c r="B296" s="37" t="s">
        <v>280</v>
      </c>
      <c r="C296" s="37" t="s">
        <v>17</v>
      </c>
      <c r="D296" s="73">
        <v>688.5</v>
      </c>
      <c r="E296" s="39"/>
      <c r="F296" s="77">
        <f t="shared" si="11"/>
        <v>688.5</v>
      </c>
    </row>
    <row r="297" spans="1:6" ht="18.75" x14ac:dyDescent="0.3">
      <c r="A297" s="18" t="s">
        <v>22</v>
      </c>
      <c r="B297" s="37" t="s">
        <v>280</v>
      </c>
      <c r="C297" s="37" t="s">
        <v>23</v>
      </c>
      <c r="D297" s="73">
        <v>2.1</v>
      </c>
      <c r="E297" s="52"/>
      <c r="F297" s="77">
        <f t="shared" si="11"/>
        <v>2.1</v>
      </c>
    </row>
    <row r="298" spans="1:6" ht="55.5" customHeight="1" x14ac:dyDescent="0.3">
      <c r="A298" s="18" t="s">
        <v>281</v>
      </c>
      <c r="B298" s="47" t="s">
        <v>282</v>
      </c>
      <c r="C298" s="37"/>
      <c r="D298" s="73">
        <f>D299</f>
        <v>653.20000000000005</v>
      </c>
      <c r="E298" s="50">
        <f>E299</f>
        <v>0</v>
      </c>
      <c r="F298" s="77">
        <f t="shared" si="11"/>
        <v>653.20000000000005</v>
      </c>
    </row>
    <row r="299" spans="1:6" ht="18.75" x14ac:dyDescent="0.3">
      <c r="A299" s="18" t="s">
        <v>20</v>
      </c>
      <c r="B299" s="37" t="s">
        <v>282</v>
      </c>
      <c r="C299" s="37" t="s">
        <v>21</v>
      </c>
      <c r="D299" s="73">
        <v>653.20000000000005</v>
      </c>
      <c r="E299" s="39"/>
      <c r="F299" s="77">
        <f t="shared" si="11"/>
        <v>653.20000000000005</v>
      </c>
    </row>
    <row r="300" spans="1:6" ht="43.5" customHeight="1" x14ac:dyDescent="0.3">
      <c r="A300" s="59" t="s">
        <v>290</v>
      </c>
      <c r="B300" s="26" t="s">
        <v>292</v>
      </c>
      <c r="C300" s="26"/>
      <c r="D300" s="35">
        <f>D301</f>
        <v>26232.329999999998</v>
      </c>
      <c r="E300" s="35">
        <f>E301</f>
        <v>0</v>
      </c>
      <c r="F300" s="35">
        <f t="shared" si="11"/>
        <v>26232.329999999998</v>
      </c>
    </row>
    <row r="301" spans="1:6" ht="37.5" x14ac:dyDescent="0.3">
      <c r="A301" s="18" t="s">
        <v>291</v>
      </c>
      <c r="B301" s="26" t="s">
        <v>293</v>
      </c>
      <c r="C301" s="26"/>
      <c r="D301" s="35">
        <f>D302+D303+D304</f>
        <v>26232.329999999998</v>
      </c>
      <c r="E301" s="35">
        <f>E302+E303+E304</f>
        <v>0</v>
      </c>
      <c r="F301" s="35">
        <f t="shared" ref="F301:F371" si="16">D301+E301</f>
        <v>26232.329999999998</v>
      </c>
    </row>
    <row r="302" spans="1:6" ht="93" customHeight="1" x14ac:dyDescent="0.3">
      <c r="A302" s="18" t="s">
        <v>14</v>
      </c>
      <c r="B302" s="66" t="s">
        <v>293</v>
      </c>
      <c r="C302" s="65" t="s">
        <v>15</v>
      </c>
      <c r="D302" s="73">
        <v>21915.62</v>
      </c>
      <c r="E302" s="73"/>
      <c r="F302" s="77">
        <f t="shared" si="16"/>
        <v>21915.62</v>
      </c>
    </row>
    <row r="303" spans="1:6" ht="37.5" x14ac:dyDescent="0.3">
      <c r="A303" s="18" t="s">
        <v>16</v>
      </c>
      <c r="B303" s="66" t="s">
        <v>293</v>
      </c>
      <c r="C303" s="37" t="s">
        <v>17</v>
      </c>
      <c r="D303" s="73">
        <v>4300.71</v>
      </c>
      <c r="E303" s="39"/>
      <c r="F303" s="77">
        <f t="shared" si="16"/>
        <v>4300.71</v>
      </c>
    </row>
    <row r="304" spans="1:6" ht="18.75" x14ac:dyDescent="0.3">
      <c r="A304" s="18" t="s">
        <v>22</v>
      </c>
      <c r="B304" s="66" t="s">
        <v>293</v>
      </c>
      <c r="C304" s="37" t="s">
        <v>23</v>
      </c>
      <c r="D304" s="73">
        <v>16</v>
      </c>
      <c r="E304" s="39"/>
      <c r="F304" s="77">
        <f t="shared" si="16"/>
        <v>16</v>
      </c>
    </row>
    <row r="305" spans="1:7" ht="60" customHeight="1" x14ac:dyDescent="0.3">
      <c r="A305" s="59" t="s">
        <v>342</v>
      </c>
      <c r="B305" s="47" t="s">
        <v>172</v>
      </c>
      <c r="C305" s="26"/>
      <c r="D305" s="35">
        <f>D306+D309+D315+D317</f>
        <v>17193.5</v>
      </c>
      <c r="E305" s="35">
        <f>E306+E309+E315+E317</f>
        <v>5000</v>
      </c>
      <c r="F305" s="35">
        <f t="shared" si="16"/>
        <v>22193.5</v>
      </c>
    </row>
    <row r="306" spans="1:7" ht="39" x14ac:dyDescent="0.3">
      <c r="A306" s="34" t="s">
        <v>173</v>
      </c>
      <c r="B306" s="47" t="s">
        <v>174</v>
      </c>
      <c r="C306" s="26"/>
      <c r="D306" s="35">
        <f t="shared" ref="D306:E307" si="17">D307</f>
        <v>393.5</v>
      </c>
      <c r="E306" s="35">
        <f t="shared" si="17"/>
        <v>0</v>
      </c>
      <c r="F306" s="35">
        <f t="shared" si="16"/>
        <v>393.5</v>
      </c>
    </row>
    <row r="307" spans="1:7" ht="37.5" x14ac:dyDescent="0.3">
      <c r="A307" s="18" t="s">
        <v>175</v>
      </c>
      <c r="B307" s="47" t="s">
        <v>176</v>
      </c>
      <c r="C307" s="26"/>
      <c r="D307" s="35">
        <f t="shared" si="17"/>
        <v>393.5</v>
      </c>
      <c r="E307" s="35">
        <f t="shared" si="17"/>
        <v>0</v>
      </c>
      <c r="F307" s="35">
        <f t="shared" si="16"/>
        <v>393.5</v>
      </c>
    </row>
    <row r="308" spans="1:7" ht="37.5" x14ac:dyDescent="0.3">
      <c r="A308" s="18" t="s">
        <v>18</v>
      </c>
      <c r="B308" s="48" t="s">
        <v>176</v>
      </c>
      <c r="C308" s="48" t="s">
        <v>19</v>
      </c>
      <c r="D308" s="33">
        <f>363.5+30</f>
        <v>393.5</v>
      </c>
      <c r="E308" s="36"/>
      <c r="F308" s="77">
        <f t="shared" si="16"/>
        <v>393.5</v>
      </c>
      <c r="G308" s="3"/>
    </row>
    <row r="309" spans="1:7" ht="39" x14ac:dyDescent="0.3">
      <c r="A309" s="34" t="s">
        <v>243</v>
      </c>
      <c r="B309" s="47" t="s">
        <v>244</v>
      </c>
      <c r="C309" s="37"/>
      <c r="D309" s="30">
        <f>D310+D312</f>
        <v>2000</v>
      </c>
      <c r="E309" s="50">
        <f>E310+E312</f>
        <v>0</v>
      </c>
      <c r="F309" s="35">
        <f t="shared" si="16"/>
        <v>2000</v>
      </c>
    </row>
    <row r="310" spans="1:7" ht="56.25" x14ac:dyDescent="0.3">
      <c r="A310" s="18" t="s">
        <v>245</v>
      </c>
      <c r="B310" s="47" t="s">
        <v>246</v>
      </c>
      <c r="C310" s="37"/>
      <c r="D310" s="30">
        <f>D311</f>
        <v>1000</v>
      </c>
      <c r="E310" s="50">
        <f>E311</f>
        <v>0</v>
      </c>
      <c r="F310" s="35">
        <f t="shared" si="16"/>
        <v>1000</v>
      </c>
    </row>
    <row r="311" spans="1:7" ht="18.75" x14ac:dyDescent="0.3">
      <c r="A311" s="18" t="s">
        <v>20</v>
      </c>
      <c r="B311" s="37" t="s">
        <v>246</v>
      </c>
      <c r="C311" s="37" t="s">
        <v>21</v>
      </c>
      <c r="D311" s="73">
        <v>1000</v>
      </c>
      <c r="E311" s="67"/>
      <c r="F311" s="77">
        <f t="shared" si="16"/>
        <v>1000</v>
      </c>
    </row>
    <row r="312" spans="1:7" ht="58.5" x14ac:dyDescent="0.3">
      <c r="A312" s="34" t="s">
        <v>322</v>
      </c>
      <c r="B312" s="47" t="s">
        <v>247</v>
      </c>
      <c r="C312" s="47"/>
      <c r="D312" s="30">
        <f>D313</f>
        <v>1000</v>
      </c>
      <c r="E312" s="50">
        <f>E313</f>
        <v>0</v>
      </c>
      <c r="F312" s="35">
        <f t="shared" si="16"/>
        <v>1000</v>
      </c>
    </row>
    <row r="313" spans="1:7" ht="18.75" x14ac:dyDescent="0.3">
      <c r="A313" s="18" t="s">
        <v>20</v>
      </c>
      <c r="B313" s="37" t="s">
        <v>247</v>
      </c>
      <c r="C313" s="37" t="s">
        <v>21</v>
      </c>
      <c r="D313" s="73">
        <v>1000</v>
      </c>
      <c r="E313" s="52"/>
      <c r="F313" s="77">
        <f t="shared" si="16"/>
        <v>1000</v>
      </c>
    </row>
    <row r="314" spans="1:7" ht="24" customHeight="1" x14ac:dyDescent="0.3">
      <c r="A314" s="34" t="s">
        <v>177</v>
      </c>
      <c r="B314" s="47" t="s">
        <v>369</v>
      </c>
      <c r="C314" s="47"/>
      <c r="D314" s="30">
        <f t="shared" ref="D314:E315" si="18">D315</f>
        <v>2300</v>
      </c>
      <c r="E314" s="50">
        <f t="shared" si="18"/>
        <v>0</v>
      </c>
      <c r="F314" s="35">
        <f t="shared" si="16"/>
        <v>2300</v>
      </c>
    </row>
    <row r="315" spans="1:7" ht="18.75" customHeight="1" x14ac:dyDescent="0.3">
      <c r="A315" s="18" t="s">
        <v>131</v>
      </c>
      <c r="B315" s="47" t="s">
        <v>178</v>
      </c>
      <c r="C315" s="47"/>
      <c r="D315" s="30">
        <f t="shared" si="18"/>
        <v>2300</v>
      </c>
      <c r="E315" s="35">
        <f t="shared" si="18"/>
        <v>0</v>
      </c>
      <c r="F315" s="35">
        <f t="shared" si="16"/>
        <v>2300</v>
      </c>
    </row>
    <row r="316" spans="1:7" ht="37.5" x14ac:dyDescent="0.3">
      <c r="A316" s="18" t="s">
        <v>16</v>
      </c>
      <c r="B316" s="37" t="s">
        <v>178</v>
      </c>
      <c r="C316" s="37" t="s">
        <v>17</v>
      </c>
      <c r="D316" s="73">
        <f>1000+1300</f>
        <v>2300</v>
      </c>
      <c r="E316" s="36"/>
      <c r="F316" s="77">
        <f t="shared" si="16"/>
        <v>2300</v>
      </c>
    </row>
    <row r="317" spans="1:7" ht="39" x14ac:dyDescent="0.3">
      <c r="A317" s="34" t="s">
        <v>233</v>
      </c>
      <c r="B317" s="47" t="s">
        <v>234</v>
      </c>
      <c r="C317" s="37"/>
      <c r="D317" s="73">
        <f>D318+D320</f>
        <v>12500</v>
      </c>
      <c r="E317" s="50">
        <f>E318+E320</f>
        <v>5000</v>
      </c>
      <c r="F317" s="77">
        <f t="shared" si="16"/>
        <v>17500</v>
      </c>
    </row>
    <row r="318" spans="1:7" ht="18.75" x14ac:dyDescent="0.3">
      <c r="A318" s="18" t="s">
        <v>235</v>
      </c>
      <c r="B318" s="47" t="s">
        <v>236</v>
      </c>
      <c r="C318" s="47"/>
      <c r="D318" s="30">
        <f>D319</f>
        <v>2500</v>
      </c>
      <c r="E318" s="50">
        <f>E319</f>
        <v>1000</v>
      </c>
      <c r="F318" s="35">
        <f t="shared" si="16"/>
        <v>3500</v>
      </c>
    </row>
    <row r="319" spans="1:7" ht="18.75" x14ac:dyDescent="0.3">
      <c r="A319" s="18" t="s">
        <v>20</v>
      </c>
      <c r="B319" s="37" t="s">
        <v>236</v>
      </c>
      <c r="C319" s="37" t="s">
        <v>21</v>
      </c>
      <c r="D319" s="73">
        <v>2500</v>
      </c>
      <c r="E319" s="52">
        <v>1000</v>
      </c>
      <c r="F319" s="77">
        <f t="shared" si="16"/>
        <v>3500</v>
      </c>
    </row>
    <row r="320" spans="1:7" ht="99" customHeight="1" x14ac:dyDescent="0.3">
      <c r="A320" s="18" t="s">
        <v>391</v>
      </c>
      <c r="B320" s="47" t="s">
        <v>237</v>
      </c>
      <c r="C320" s="47"/>
      <c r="D320" s="30">
        <f>D321</f>
        <v>10000</v>
      </c>
      <c r="E320" s="50">
        <f>E321</f>
        <v>4000</v>
      </c>
      <c r="F320" s="35">
        <f>D320+E320</f>
        <v>14000</v>
      </c>
    </row>
    <row r="321" spans="1:6" ht="18.75" x14ac:dyDescent="0.3">
      <c r="A321" s="18" t="s">
        <v>390</v>
      </c>
      <c r="B321" s="37" t="s">
        <v>237</v>
      </c>
      <c r="C321" s="37" t="s">
        <v>21</v>
      </c>
      <c r="D321" s="73">
        <v>10000</v>
      </c>
      <c r="E321" s="52">
        <v>4000</v>
      </c>
      <c r="F321" s="77">
        <f t="shared" si="16"/>
        <v>14000</v>
      </c>
    </row>
    <row r="322" spans="1:6" ht="39" x14ac:dyDescent="0.3">
      <c r="A322" s="34" t="s">
        <v>315</v>
      </c>
      <c r="B322" s="26" t="s">
        <v>104</v>
      </c>
      <c r="C322" s="26"/>
      <c r="D322" s="35">
        <f>D323+D332+D335</f>
        <v>1600</v>
      </c>
      <c r="E322" s="35">
        <f t="shared" ref="E322:F322" si="19">E323+E332+E335</f>
        <v>-66.659999999999968</v>
      </c>
      <c r="F322" s="35">
        <f t="shared" si="19"/>
        <v>1533.3400000000001</v>
      </c>
    </row>
    <row r="323" spans="1:6" ht="78" customHeight="1" x14ac:dyDescent="0.3">
      <c r="A323" s="53" t="s">
        <v>316</v>
      </c>
      <c r="B323" s="26" t="s">
        <v>105</v>
      </c>
      <c r="C323" s="26"/>
      <c r="D323" s="35">
        <f>D324+D326+D328+D330</f>
        <v>1415</v>
      </c>
      <c r="E323" s="35">
        <f>E324+E326+E328+E330</f>
        <v>-366.65999999999997</v>
      </c>
      <c r="F323" s="35">
        <f t="shared" si="16"/>
        <v>1048.3400000000001</v>
      </c>
    </row>
    <row r="324" spans="1:6" ht="93.75" x14ac:dyDescent="0.3">
      <c r="A324" s="18" t="s">
        <v>106</v>
      </c>
      <c r="B324" s="26" t="s">
        <v>107</v>
      </c>
      <c r="C324" s="26"/>
      <c r="D324" s="35">
        <f>D325</f>
        <v>310</v>
      </c>
      <c r="E324" s="35">
        <f>E325</f>
        <v>-100</v>
      </c>
      <c r="F324" s="35">
        <f t="shared" si="16"/>
        <v>210</v>
      </c>
    </row>
    <row r="325" spans="1:6" ht="37.5" x14ac:dyDescent="0.3">
      <c r="A325" s="18" t="s">
        <v>18</v>
      </c>
      <c r="B325" s="32" t="s">
        <v>107</v>
      </c>
      <c r="C325" s="32" t="s">
        <v>19</v>
      </c>
      <c r="D325" s="36">
        <v>310</v>
      </c>
      <c r="E325" s="36">
        <v>-100</v>
      </c>
      <c r="F325" s="77">
        <f t="shared" si="16"/>
        <v>210</v>
      </c>
    </row>
    <row r="326" spans="1:6" ht="37.5" x14ac:dyDescent="0.3">
      <c r="A326" s="18" t="s">
        <v>108</v>
      </c>
      <c r="B326" s="26" t="s">
        <v>109</v>
      </c>
      <c r="C326" s="26"/>
      <c r="D326" s="35">
        <f>D327</f>
        <v>550</v>
      </c>
      <c r="E326" s="35">
        <f>E327</f>
        <v>-266.65999999999997</v>
      </c>
      <c r="F326" s="35">
        <f t="shared" si="16"/>
        <v>283.34000000000003</v>
      </c>
    </row>
    <row r="327" spans="1:6" ht="37.5" x14ac:dyDescent="0.3">
      <c r="A327" s="18" t="s">
        <v>16</v>
      </c>
      <c r="B327" s="32" t="s">
        <v>109</v>
      </c>
      <c r="C327" s="32" t="s">
        <v>17</v>
      </c>
      <c r="D327" s="36">
        <v>550</v>
      </c>
      <c r="E327" s="36">
        <f>-200-66.66</f>
        <v>-266.65999999999997</v>
      </c>
      <c r="F327" s="77">
        <f t="shared" si="16"/>
        <v>283.34000000000003</v>
      </c>
    </row>
    <row r="328" spans="1:6" ht="56.25" x14ac:dyDescent="0.3">
      <c r="A328" s="18" t="s">
        <v>110</v>
      </c>
      <c r="B328" s="26" t="s">
        <v>111</v>
      </c>
      <c r="C328" s="26"/>
      <c r="D328" s="35">
        <f>D329</f>
        <v>190</v>
      </c>
      <c r="E328" s="35">
        <f>E329</f>
        <v>0</v>
      </c>
      <c r="F328" s="35">
        <f t="shared" si="16"/>
        <v>190</v>
      </c>
    </row>
    <row r="329" spans="1:6" ht="18.75" x14ac:dyDescent="0.3">
      <c r="A329" s="18" t="s">
        <v>22</v>
      </c>
      <c r="B329" s="32" t="s">
        <v>111</v>
      </c>
      <c r="C329" s="32" t="s">
        <v>23</v>
      </c>
      <c r="D329" s="36">
        <v>190</v>
      </c>
      <c r="E329" s="36"/>
      <c r="F329" s="77">
        <f t="shared" si="16"/>
        <v>190</v>
      </c>
    </row>
    <row r="330" spans="1:6" ht="37.5" x14ac:dyDescent="0.3">
      <c r="A330" s="18" t="s">
        <v>112</v>
      </c>
      <c r="B330" s="26" t="s">
        <v>113</v>
      </c>
      <c r="C330" s="26"/>
      <c r="D330" s="35">
        <f>D331</f>
        <v>365</v>
      </c>
      <c r="E330" s="35">
        <f>E331</f>
        <v>0</v>
      </c>
      <c r="F330" s="35">
        <f t="shared" si="16"/>
        <v>365</v>
      </c>
    </row>
    <row r="331" spans="1:6" ht="37.5" x14ac:dyDescent="0.3">
      <c r="A331" s="18" t="s">
        <v>16</v>
      </c>
      <c r="B331" s="32" t="s">
        <v>113</v>
      </c>
      <c r="C331" s="32" t="s">
        <v>17</v>
      </c>
      <c r="D331" s="36">
        <v>365</v>
      </c>
      <c r="E331" s="36"/>
      <c r="F331" s="77">
        <f t="shared" si="16"/>
        <v>365</v>
      </c>
    </row>
    <row r="332" spans="1:6" ht="39" x14ac:dyDescent="0.3">
      <c r="A332" s="34" t="s">
        <v>114</v>
      </c>
      <c r="B332" s="26" t="s">
        <v>115</v>
      </c>
      <c r="C332" s="26"/>
      <c r="D332" s="35">
        <f t="shared" ref="D332:E333" si="20">D333</f>
        <v>185</v>
      </c>
      <c r="E332" s="35">
        <f t="shared" si="20"/>
        <v>-100</v>
      </c>
      <c r="F332" s="35">
        <f t="shared" si="16"/>
        <v>85</v>
      </c>
    </row>
    <row r="333" spans="1:6" ht="37.5" x14ac:dyDescent="0.3">
      <c r="A333" s="18" t="s">
        <v>116</v>
      </c>
      <c r="B333" s="26" t="s">
        <v>117</v>
      </c>
      <c r="C333" s="26"/>
      <c r="D333" s="35">
        <f t="shared" si="20"/>
        <v>185</v>
      </c>
      <c r="E333" s="35">
        <f t="shared" si="20"/>
        <v>-100</v>
      </c>
      <c r="F333" s="35">
        <f t="shared" si="16"/>
        <v>85</v>
      </c>
    </row>
    <row r="334" spans="1:6" ht="33.75" customHeight="1" x14ac:dyDescent="0.3">
      <c r="A334" s="18" t="s">
        <v>18</v>
      </c>
      <c r="B334" s="56" t="s">
        <v>117</v>
      </c>
      <c r="C334" s="56">
        <v>300</v>
      </c>
      <c r="D334" s="36">
        <v>185</v>
      </c>
      <c r="E334" s="36">
        <v>-100</v>
      </c>
      <c r="F334" s="77">
        <f t="shared" si="16"/>
        <v>85</v>
      </c>
    </row>
    <row r="335" spans="1:6" ht="36.75" customHeight="1" x14ac:dyDescent="0.3">
      <c r="A335" s="34" t="s">
        <v>383</v>
      </c>
      <c r="B335" s="57" t="s">
        <v>384</v>
      </c>
      <c r="C335" s="57"/>
      <c r="D335" s="35">
        <f t="shared" ref="D335:F336" si="21">D336</f>
        <v>0</v>
      </c>
      <c r="E335" s="35">
        <f t="shared" si="21"/>
        <v>400</v>
      </c>
      <c r="F335" s="35">
        <f t="shared" si="21"/>
        <v>400</v>
      </c>
    </row>
    <row r="336" spans="1:6" ht="79.5" customHeight="1" x14ac:dyDescent="0.3">
      <c r="A336" s="18" t="s">
        <v>385</v>
      </c>
      <c r="B336" s="57" t="s">
        <v>386</v>
      </c>
      <c r="C336" s="57"/>
      <c r="D336" s="35">
        <f t="shared" si="21"/>
        <v>0</v>
      </c>
      <c r="E336" s="35">
        <f t="shared" si="21"/>
        <v>400</v>
      </c>
      <c r="F336" s="35">
        <f t="shared" si="21"/>
        <v>400</v>
      </c>
    </row>
    <row r="337" spans="1:6" ht="26.25" customHeight="1" x14ac:dyDescent="0.3">
      <c r="A337" s="18" t="s">
        <v>20</v>
      </c>
      <c r="B337" s="56" t="s">
        <v>386</v>
      </c>
      <c r="C337" s="56">
        <v>500</v>
      </c>
      <c r="D337" s="36">
        <v>0</v>
      </c>
      <c r="E337" s="36">
        <v>400</v>
      </c>
      <c r="F337" s="36">
        <f>D337+E337</f>
        <v>400</v>
      </c>
    </row>
    <row r="338" spans="1:6" ht="19.5" customHeight="1" x14ac:dyDescent="0.3">
      <c r="A338" s="34" t="s">
        <v>24</v>
      </c>
      <c r="B338" s="47" t="s">
        <v>25</v>
      </c>
      <c r="C338" s="47" t="s">
        <v>0</v>
      </c>
      <c r="D338" s="30">
        <f>D339</f>
        <v>9815.7099999999991</v>
      </c>
      <c r="E338" s="38">
        <f>E339</f>
        <v>1087.8</v>
      </c>
      <c r="F338" s="35">
        <f t="shared" si="16"/>
        <v>10903.509999999998</v>
      </c>
    </row>
    <row r="339" spans="1:6" ht="19.5" customHeight="1" x14ac:dyDescent="0.3">
      <c r="A339" s="18" t="s">
        <v>118</v>
      </c>
      <c r="B339" s="47" t="s">
        <v>119</v>
      </c>
      <c r="C339" s="47"/>
      <c r="D339" s="30">
        <f>D340+D344+D346+D350+D353+D355+D357+D359+D361+D363+D368+D342+D365</f>
        <v>9815.7099999999991</v>
      </c>
      <c r="E339" s="30">
        <f t="shared" ref="E339:F339" si="22">E340+E344+E346+E350+E353+E355+E357+E359+E361+E363+E368+E342+E365</f>
        <v>1087.8</v>
      </c>
      <c r="F339" s="30">
        <f t="shared" si="22"/>
        <v>10903.509999999998</v>
      </c>
    </row>
    <row r="340" spans="1:6" ht="19.5" customHeight="1" x14ac:dyDescent="0.3">
      <c r="A340" s="18" t="s">
        <v>120</v>
      </c>
      <c r="B340" s="47" t="s">
        <v>121</v>
      </c>
      <c r="C340" s="47"/>
      <c r="D340" s="30">
        <f>D341</f>
        <v>1632</v>
      </c>
      <c r="E340" s="38">
        <f>E341</f>
        <v>0</v>
      </c>
      <c r="F340" s="35">
        <f t="shared" si="16"/>
        <v>1632</v>
      </c>
    </row>
    <row r="341" spans="1:6" ht="99" customHeight="1" x14ac:dyDescent="0.3">
      <c r="A341" s="18" t="s">
        <v>14</v>
      </c>
      <c r="B341" s="65" t="s">
        <v>121</v>
      </c>
      <c r="C341" s="65" t="s">
        <v>15</v>
      </c>
      <c r="D341" s="73">
        <v>1632</v>
      </c>
      <c r="E341" s="39"/>
      <c r="F341" s="77">
        <f t="shared" si="16"/>
        <v>1632</v>
      </c>
    </row>
    <row r="342" spans="1:6" ht="21.75" customHeight="1" x14ac:dyDescent="0.3">
      <c r="A342" s="18" t="s">
        <v>372</v>
      </c>
      <c r="B342" s="58" t="s">
        <v>371</v>
      </c>
      <c r="C342" s="58"/>
      <c r="D342" s="30">
        <f>D343</f>
        <v>0</v>
      </c>
      <c r="E342" s="30">
        <f t="shared" ref="E342:F342" si="23">E343</f>
        <v>625.74</v>
      </c>
      <c r="F342" s="30">
        <f t="shared" si="23"/>
        <v>625.74</v>
      </c>
    </row>
    <row r="343" spans="1:6" ht="90.75" customHeight="1" x14ac:dyDescent="0.3">
      <c r="A343" s="18" t="s">
        <v>14</v>
      </c>
      <c r="B343" s="65" t="s">
        <v>371</v>
      </c>
      <c r="C343" s="65" t="s">
        <v>15</v>
      </c>
      <c r="D343" s="73"/>
      <c r="E343" s="73">
        <v>625.74</v>
      </c>
      <c r="F343" s="77">
        <f>D343+E343</f>
        <v>625.74</v>
      </c>
    </row>
    <row r="344" spans="1:6" ht="63" customHeight="1" x14ac:dyDescent="0.3">
      <c r="A344" s="18" t="s">
        <v>26</v>
      </c>
      <c r="B344" s="58" t="s">
        <v>238</v>
      </c>
      <c r="C344" s="58" t="s">
        <v>0</v>
      </c>
      <c r="D344" s="30">
        <f>D345</f>
        <v>1132.1099999999999</v>
      </c>
      <c r="E344" s="30">
        <f>E345</f>
        <v>0</v>
      </c>
      <c r="F344" s="35">
        <f t="shared" si="16"/>
        <v>1132.1099999999999</v>
      </c>
    </row>
    <row r="345" spans="1:6" ht="21.75" customHeight="1" x14ac:dyDescent="0.3">
      <c r="A345" s="18" t="s">
        <v>20</v>
      </c>
      <c r="B345" s="37" t="s">
        <v>238</v>
      </c>
      <c r="C345" s="37" t="s">
        <v>21</v>
      </c>
      <c r="D345" s="73">
        <v>1132.1099999999999</v>
      </c>
      <c r="E345" s="39">
        <v>0</v>
      </c>
      <c r="F345" s="77">
        <f t="shared" si="16"/>
        <v>1132.1099999999999</v>
      </c>
    </row>
    <row r="346" spans="1:6" ht="76.5" customHeight="1" x14ac:dyDescent="0.3">
      <c r="A346" s="18" t="s">
        <v>27</v>
      </c>
      <c r="B346" s="58" t="s">
        <v>239</v>
      </c>
      <c r="C346" s="58" t="s">
        <v>0</v>
      </c>
      <c r="D346" s="30">
        <f>D347+D348</f>
        <v>82</v>
      </c>
      <c r="E346" s="30">
        <f>E347</f>
        <v>0</v>
      </c>
      <c r="F346" s="35">
        <f t="shared" si="16"/>
        <v>82</v>
      </c>
    </row>
    <row r="347" spans="1:6" ht="19.5" customHeight="1" x14ac:dyDescent="0.3">
      <c r="A347" s="18" t="s">
        <v>20</v>
      </c>
      <c r="B347" s="37" t="s">
        <v>239</v>
      </c>
      <c r="C347" s="37" t="s">
        <v>21</v>
      </c>
      <c r="D347" s="73">
        <v>0</v>
      </c>
      <c r="E347" s="39">
        <v>0</v>
      </c>
      <c r="F347" s="77">
        <f t="shared" si="16"/>
        <v>0</v>
      </c>
    </row>
    <row r="348" spans="1:6" ht="76.5" customHeight="1" x14ac:dyDescent="0.3">
      <c r="A348" s="18" t="s">
        <v>27</v>
      </c>
      <c r="B348" s="65" t="s">
        <v>367</v>
      </c>
      <c r="C348" s="65"/>
      <c r="D348" s="73">
        <f>D349</f>
        <v>82</v>
      </c>
      <c r="E348" s="73">
        <f>E349</f>
        <v>0</v>
      </c>
      <c r="F348" s="73">
        <f>F349</f>
        <v>82</v>
      </c>
    </row>
    <row r="349" spans="1:6" ht="19.5" customHeight="1" x14ac:dyDescent="0.25">
      <c r="A349" s="18" t="s">
        <v>20</v>
      </c>
      <c r="B349" s="37" t="s">
        <v>367</v>
      </c>
      <c r="C349" s="37" t="s">
        <v>21</v>
      </c>
      <c r="D349" s="39">
        <v>82</v>
      </c>
      <c r="E349" s="39">
        <v>0</v>
      </c>
      <c r="F349" s="39">
        <f>D349+E349</f>
        <v>82</v>
      </c>
    </row>
    <row r="350" spans="1:6" ht="178.5" customHeight="1" x14ac:dyDescent="0.3">
      <c r="A350" s="51" t="s">
        <v>179</v>
      </c>
      <c r="B350" s="58" t="s">
        <v>283</v>
      </c>
      <c r="C350" s="26"/>
      <c r="D350" s="35">
        <f>D352+D351</f>
        <v>26.799999999999997</v>
      </c>
      <c r="E350" s="35">
        <f>E351+E352</f>
        <v>0</v>
      </c>
      <c r="F350" s="35">
        <f t="shared" si="16"/>
        <v>26.799999999999997</v>
      </c>
    </row>
    <row r="351" spans="1:6" ht="95.25" customHeight="1" x14ac:dyDescent="0.3">
      <c r="A351" s="18" t="s">
        <v>14</v>
      </c>
      <c r="B351" s="61" t="s">
        <v>283</v>
      </c>
      <c r="C351" s="32" t="s">
        <v>15</v>
      </c>
      <c r="D351" s="36">
        <v>10.4</v>
      </c>
      <c r="E351" s="36">
        <v>0</v>
      </c>
      <c r="F351" s="36">
        <f>D351+E351</f>
        <v>10.4</v>
      </c>
    </row>
    <row r="352" spans="1:6" ht="36" customHeight="1" x14ac:dyDescent="0.3">
      <c r="A352" s="18" t="s">
        <v>16</v>
      </c>
      <c r="B352" s="61" t="s">
        <v>283</v>
      </c>
      <c r="C352" s="61" t="s">
        <v>17</v>
      </c>
      <c r="D352" s="33">
        <v>16.399999999999999</v>
      </c>
      <c r="E352" s="36">
        <v>0</v>
      </c>
      <c r="F352" s="77">
        <f t="shared" si="16"/>
        <v>16.399999999999999</v>
      </c>
    </row>
    <row r="353" spans="1:7" ht="148.5" customHeight="1" x14ac:dyDescent="0.3">
      <c r="A353" s="51" t="s">
        <v>81</v>
      </c>
      <c r="B353" s="58" t="s">
        <v>284</v>
      </c>
      <c r="C353" s="58" t="s">
        <v>0</v>
      </c>
      <c r="D353" s="30">
        <f>D354</f>
        <v>8.9</v>
      </c>
      <c r="E353" s="35">
        <f>E354</f>
        <v>0</v>
      </c>
      <c r="F353" s="35">
        <f t="shared" si="16"/>
        <v>8.9</v>
      </c>
    </row>
    <row r="354" spans="1:7" ht="41.25" customHeight="1" x14ac:dyDescent="0.3">
      <c r="A354" s="18" t="s">
        <v>16</v>
      </c>
      <c r="B354" s="37" t="s">
        <v>284</v>
      </c>
      <c r="C354" s="37" t="s">
        <v>17</v>
      </c>
      <c r="D354" s="73">
        <v>8.9</v>
      </c>
      <c r="E354" s="36"/>
      <c r="F354" s="77">
        <f t="shared" si="16"/>
        <v>8.9</v>
      </c>
    </row>
    <row r="355" spans="1:7" ht="114" customHeight="1" x14ac:dyDescent="0.3">
      <c r="A355" s="18" t="s">
        <v>88</v>
      </c>
      <c r="B355" s="26" t="s">
        <v>259</v>
      </c>
      <c r="C355" s="26"/>
      <c r="D355" s="35">
        <f>D356</f>
        <v>46.7</v>
      </c>
      <c r="E355" s="35">
        <f>E356</f>
        <v>0</v>
      </c>
      <c r="F355" s="35">
        <f t="shared" si="16"/>
        <v>46.7</v>
      </c>
    </row>
    <row r="356" spans="1:7" ht="34.5" customHeight="1" x14ac:dyDescent="0.3">
      <c r="A356" s="18" t="s">
        <v>16</v>
      </c>
      <c r="B356" s="32" t="s">
        <v>259</v>
      </c>
      <c r="C356" s="32" t="s">
        <v>17</v>
      </c>
      <c r="D356" s="36">
        <v>46.7</v>
      </c>
      <c r="E356" s="36"/>
      <c r="F356" s="77">
        <f t="shared" si="16"/>
        <v>46.7</v>
      </c>
    </row>
    <row r="357" spans="1:7" ht="269.25" customHeight="1" x14ac:dyDescent="0.3">
      <c r="A357" s="51" t="s">
        <v>89</v>
      </c>
      <c r="B357" s="68" t="s">
        <v>260</v>
      </c>
      <c r="C357" s="47"/>
      <c r="D357" s="30">
        <f>D358</f>
        <v>116.9</v>
      </c>
      <c r="E357" s="38">
        <f>E358</f>
        <v>0</v>
      </c>
      <c r="F357" s="35">
        <f t="shared" si="16"/>
        <v>116.9</v>
      </c>
    </row>
    <row r="358" spans="1:7" ht="32.25" customHeight="1" x14ac:dyDescent="0.3">
      <c r="A358" s="18" t="s">
        <v>16</v>
      </c>
      <c r="B358" s="32" t="s">
        <v>260</v>
      </c>
      <c r="C358" s="32" t="s">
        <v>17</v>
      </c>
      <c r="D358" s="36">
        <v>116.9</v>
      </c>
      <c r="E358" s="36"/>
      <c r="F358" s="77">
        <f t="shared" si="16"/>
        <v>116.9</v>
      </c>
    </row>
    <row r="359" spans="1:7" ht="27.75" customHeight="1" x14ac:dyDescent="0.3">
      <c r="A359" s="18" t="s">
        <v>20</v>
      </c>
      <c r="B359" s="47" t="s">
        <v>241</v>
      </c>
      <c r="C359" s="47"/>
      <c r="D359" s="30">
        <f>D360</f>
        <v>4.5</v>
      </c>
      <c r="E359" s="38">
        <f>E360</f>
        <v>0</v>
      </c>
      <c r="F359" s="35">
        <f t="shared" si="16"/>
        <v>4.5</v>
      </c>
    </row>
    <row r="360" spans="1:7" ht="158.25" customHeight="1" x14ac:dyDescent="0.3">
      <c r="A360" s="51" t="s">
        <v>240</v>
      </c>
      <c r="B360" s="65" t="s">
        <v>241</v>
      </c>
      <c r="C360" s="65" t="s">
        <v>17</v>
      </c>
      <c r="D360" s="73">
        <v>4.5</v>
      </c>
      <c r="E360" s="73"/>
      <c r="F360" s="77">
        <f t="shared" si="16"/>
        <v>4.5</v>
      </c>
    </row>
    <row r="361" spans="1:7" ht="36" customHeight="1" x14ac:dyDescent="0.3">
      <c r="A361" s="18" t="s">
        <v>16</v>
      </c>
      <c r="B361" s="58" t="s">
        <v>242</v>
      </c>
      <c r="C361" s="58"/>
      <c r="D361" s="30">
        <f>D362</f>
        <v>5</v>
      </c>
      <c r="E361" s="30">
        <f>E362</f>
        <v>0</v>
      </c>
      <c r="F361" s="35">
        <f t="shared" si="16"/>
        <v>5</v>
      </c>
    </row>
    <row r="362" spans="1:7" ht="274.5" customHeight="1" x14ac:dyDescent="0.3">
      <c r="A362" s="51" t="s">
        <v>28</v>
      </c>
      <c r="B362" s="65" t="s">
        <v>242</v>
      </c>
      <c r="C362" s="65" t="s">
        <v>17</v>
      </c>
      <c r="D362" s="73">
        <v>5</v>
      </c>
      <c r="E362" s="73"/>
      <c r="F362" s="77">
        <f t="shared" si="16"/>
        <v>5</v>
      </c>
    </row>
    <row r="363" spans="1:7" ht="54.75" customHeight="1" x14ac:dyDescent="0.3">
      <c r="A363" s="18" t="s">
        <v>122</v>
      </c>
      <c r="B363" s="58" t="s">
        <v>123</v>
      </c>
      <c r="C363" s="58"/>
      <c r="D363" s="30">
        <f>D364</f>
        <v>3000</v>
      </c>
      <c r="E363" s="30">
        <f>E364</f>
        <v>0</v>
      </c>
      <c r="F363" s="35">
        <f t="shared" si="16"/>
        <v>3000</v>
      </c>
      <c r="G363" s="3"/>
    </row>
    <row r="364" spans="1:7" ht="15.75" customHeight="1" x14ac:dyDescent="0.3">
      <c r="A364" s="18" t="s">
        <v>22</v>
      </c>
      <c r="B364" s="37" t="s">
        <v>123</v>
      </c>
      <c r="C364" s="37" t="s">
        <v>23</v>
      </c>
      <c r="D364" s="73">
        <v>3000</v>
      </c>
      <c r="E364" s="39"/>
      <c r="F364" s="77">
        <f t="shared" si="16"/>
        <v>3000</v>
      </c>
      <c r="G364" s="3"/>
    </row>
    <row r="365" spans="1:7" ht="103.5" customHeight="1" x14ac:dyDescent="0.3">
      <c r="A365" s="18" t="s">
        <v>14</v>
      </c>
      <c r="B365" s="47" t="s">
        <v>373</v>
      </c>
      <c r="C365" s="47"/>
      <c r="D365" s="30">
        <f>D366+D367</f>
        <v>0</v>
      </c>
      <c r="E365" s="30">
        <f t="shared" ref="E365:F365" si="24">E366+E367</f>
        <v>462.06</v>
      </c>
      <c r="F365" s="30">
        <f t="shared" si="24"/>
        <v>462.06</v>
      </c>
      <c r="G365" s="3"/>
    </row>
    <row r="366" spans="1:7" ht="87.75" customHeight="1" x14ac:dyDescent="0.3">
      <c r="A366" s="18" t="s">
        <v>14</v>
      </c>
      <c r="B366" s="37" t="s">
        <v>373</v>
      </c>
      <c r="C366" s="37" t="s">
        <v>15</v>
      </c>
      <c r="D366" s="73"/>
      <c r="E366" s="73">
        <v>298.06</v>
      </c>
      <c r="F366" s="77">
        <f>D366+E366</f>
        <v>298.06</v>
      </c>
      <c r="G366" s="3"/>
    </row>
    <row r="367" spans="1:7" ht="15.75" customHeight="1" x14ac:dyDescent="0.3">
      <c r="A367" s="18" t="s">
        <v>16</v>
      </c>
      <c r="B367" s="37" t="s">
        <v>373</v>
      </c>
      <c r="C367" s="37" t="s">
        <v>17</v>
      </c>
      <c r="D367" s="73"/>
      <c r="E367" s="39">
        <v>164</v>
      </c>
      <c r="F367" s="77">
        <f>D367+E367</f>
        <v>164</v>
      </c>
      <c r="G367" s="3"/>
    </row>
    <row r="368" spans="1:7" ht="35.25" customHeight="1" x14ac:dyDescent="0.3">
      <c r="A368" s="18" t="s">
        <v>343</v>
      </c>
      <c r="B368" s="47" t="s">
        <v>124</v>
      </c>
      <c r="C368" s="47"/>
      <c r="D368" s="30">
        <f>D369+D371+D370</f>
        <v>3760.8</v>
      </c>
      <c r="E368" s="38">
        <f>E369+E371+E370</f>
        <v>0</v>
      </c>
      <c r="F368" s="35">
        <f t="shared" si="16"/>
        <v>3760.8</v>
      </c>
    </row>
    <row r="369" spans="1:7" ht="33" customHeight="1" x14ac:dyDescent="0.3">
      <c r="A369" s="18" t="s">
        <v>16</v>
      </c>
      <c r="B369" s="48" t="s">
        <v>124</v>
      </c>
      <c r="C369" s="48" t="s">
        <v>17</v>
      </c>
      <c r="D369" s="33">
        <v>210</v>
      </c>
      <c r="E369" s="69"/>
      <c r="F369" s="77">
        <f t="shared" si="16"/>
        <v>210</v>
      </c>
    </row>
    <row r="370" spans="1:7" ht="36.75" customHeight="1" x14ac:dyDescent="0.3">
      <c r="A370" s="18" t="s">
        <v>18</v>
      </c>
      <c r="B370" s="48" t="s">
        <v>124</v>
      </c>
      <c r="C370" s="48" t="s">
        <v>19</v>
      </c>
      <c r="D370" s="33">
        <v>3480.8</v>
      </c>
      <c r="E370" s="69"/>
      <c r="F370" s="77">
        <f t="shared" si="16"/>
        <v>3480.8</v>
      </c>
    </row>
    <row r="371" spans="1:7" ht="19.5" customHeight="1" x14ac:dyDescent="0.3">
      <c r="A371" s="18" t="s">
        <v>22</v>
      </c>
      <c r="B371" s="37" t="s">
        <v>125</v>
      </c>
      <c r="C371" s="37" t="s">
        <v>23</v>
      </c>
      <c r="D371" s="73">
        <v>70</v>
      </c>
      <c r="E371" s="39"/>
      <c r="F371" s="77">
        <f t="shared" si="16"/>
        <v>70</v>
      </c>
    </row>
    <row r="372" spans="1:7" ht="19.5" customHeight="1" x14ac:dyDescent="0.3">
      <c r="A372" s="55"/>
      <c r="B372" s="37"/>
      <c r="C372" s="37"/>
      <c r="D372" s="73"/>
      <c r="E372" s="37"/>
      <c r="F372" s="78"/>
      <c r="G372" s="5"/>
    </row>
    <row r="373" spans="1:7" ht="19.5" customHeight="1" x14ac:dyDescent="0.25">
      <c r="A373" s="18"/>
      <c r="B373" s="37"/>
      <c r="C373" s="37"/>
      <c r="D373" s="37"/>
      <c r="E373" s="37"/>
      <c r="F373" s="70"/>
      <c r="G373" s="5"/>
    </row>
    <row r="374" spans="1:7" ht="19.5" customHeight="1" x14ac:dyDescent="0.25">
      <c r="A374" s="8"/>
      <c r="B374" s="11"/>
      <c r="C374" s="11"/>
      <c r="D374" s="11"/>
      <c r="E374" s="11"/>
      <c r="F374" s="13"/>
      <c r="G374" s="5"/>
    </row>
    <row r="375" spans="1:7" ht="19.5" customHeight="1" x14ac:dyDescent="0.25">
      <c r="A375" s="8"/>
      <c r="B375" s="11"/>
      <c r="C375" s="11"/>
      <c r="D375" s="11"/>
      <c r="E375" s="11"/>
      <c r="F375" s="13"/>
      <c r="G375" s="5"/>
    </row>
    <row r="376" spans="1:7" ht="54.75" customHeight="1" x14ac:dyDescent="0.25">
      <c r="A376" s="8"/>
      <c r="B376" s="10"/>
      <c r="C376" s="10"/>
      <c r="D376" s="10"/>
      <c r="E376" s="10"/>
      <c r="F376" s="6"/>
      <c r="G376" s="5"/>
    </row>
    <row r="377" spans="1:7" ht="19.5" customHeight="1" x14ac:dyDescent="0.25">
      <c r="A377" s="8"/>
      <c r="B377" s="11"/>
      <c r="C377" s="11"/>
      <c r="D377" s="11"/>
      <c r="E377" s="11"/>
      <c r="F377" s="7"/>
      <c r="G377" s="5"/>
    </row>
    <row r="378" spans="1:7" ht="15.75" x14ac:dyDescent="0.25">
      <c r="A378" s="8"/>
      <c r="B378" s="11"/>
      <c r="C378" s="11"/>
      <c r="D378" s="11"/>
      <c r="E378" s="11"/>
      <c r="F378" s="11"/>
      <c r="G378" s="5"/>
    </row>
    <row r="379" spans="1:7" ht="15.75" x14ac:dyDescent="0.25">
      <c r="A379" s="8"/>
      <c r="B379" s="11"/>
      <c r="C379" s="11"/>
      <c r="D379" s="11"/>
      <c r="E379" s="11"/>
      <c r="F379" s="11"/>
      <c r="G379" s="5"/>
    </row>
    <row r="380" spans="1:7" ht="15.75" x14ac:dyDescent="0.25">
      <c r="A380" s="8"/>
      <c r="B380" s="11"/>
      <c r="C380" s="11"/>
      <c r="D380" s="11"/>
      <c r="E380" s="11"/>
      <c r="F380" s="11"/>
      <c r="G380" s="5"/>
    </row>
    <row r="381" spans="1:7" ht="15.75" x14ac:dyDescent="0.25">
      <c r="A381" s="8"/>
      <c r="B381" s="11"/>
      <c r="C381" s="11"/>
      <c r="D381" s="11"/>
      <c r="E381" s="11"/>
      <c r="F381" s="11"/>
    </row>
    <row r="382" spans="1:7" ht="15.75" x14ac:dyDescent="0.25">
      <c r="A382" s="8"/>
      <c r="B382" s="11"/>
      <c r="C382" s="11"/>
      <c r="D382" s="11"/>
      <c r="E382" s="11"/>
      <c r="F382" s="11"/>
    </row>
    <row r="383" spans="1:7" ht="15.75" x14ac:dyDescent="0.25">
      <c r="A383" s="8"/>
      <c r="B383" s="11"/>
      <c r="C383" s="11"/>
      <c r="D383" s="11"/>
      <c r="E383" s="11"/>
      <c r="F383" s="11"/>
    </row>
    <row r="384" spans="1:7" ht="15.75" x14ac:dyDescent="0.25">
      <c r="A384" s="8"/>
    </row>
    <row r="390" spans="1:6" ht="15.75" x14ac:dyDescent="0.25">
      <c r="B390" s="11"/>
      <c r="C390" s="11"/>
      <c r="D390" s="11"/>
      <c r="E390" s="11"/>
      <c r="F390" s="13"/>
    </row>
    <row r="391" spans="1:6" ht="15.75" x14ac:dyDescent="0.25">
      <c r="A391" s="8"/>
      <c r="B391" s="11"/>
      <c r="C391" s="11"/>
      <c r="D391" s="11"/>
      <c r="E391" s="11"/>
      <c r="F391" s="13"/>
    </row>
    <row r="392" spans="1:6" ht="15.75" x14ac:dyDescent="0.25">
      <c r="A392" s="8"/>
      <c r="B392" s="11"/>
      <c r="C392" s="11"/>
      <c r="D392" s="11"/>
      <c r="E392" s="11"/>
      <c r="F392" s="13"/>
    </row>
    <row r="393" spans="1:6" ht="15.75" x14ac:dyDescent="0.25">
      <c r="A393" s="8"/>
      <c r="B393" s="11"/>
      <c r="C393" s="11"/>
      <c r="D393" s="11"/>
      <c r="E393" s="11"/>
      <c r="F393" s="13"/>
    </row>
    <row r="394" spans="1:6" ht="15.75" x14ac:dyDescent="0.25">
      <c r="A394" s="8"/>
      <c r="B394" s="11"/>
      <c r="C394" s="11"/>
      <c r="D394" s="11"/>
      <c r="E394" s="11"/>
      <c r="F394" s="13"/>
    </row>
    <row r="395" spans="1:6" ht="15.75" x14ac:dyDescent="0.25">
      <c r="A395" s="8"/>
      <c r="B395" s="11"/>
      <c r="C395" s="11"/>
      <c r="D395" s="11"/>
      <c r="E395" s="11"/>
      <c r="F395" s="13"/>
    </row>
    <row r="396" spans="1:6" ht="15.75" x14ac:dyDescent="0.25">
      <c r="A396" s="8"/>
      <c r="B396" s="11"/>
      <c r="C396" s="11"/>
      <c r="D396" s="11"/>
      <c r="E396" s="11"/>
      <c r="F396" s="13"/>
    </row>
    <row r="397" spans="1:6" ht="15.75" x14ac:dyDescent="0.25">
      <c r="A397" s="8"/>
      <c r="B397" s="11"/>
      <c r="C397" s="11"/>
      <c r="D397" s="11"/>
      <c r="E397" s="11"/>
      <c r="F397" s="13"/>
    </row>
    <row r="398" spans="1:6" ht="15.75" x14ac:dyDescent="0.25">
      <c r="A398" s="8"/>
      <c r="B398" s="11"/>
      <c r="C398" s="11"/>
      <c r="D398" s="11"/>
      <c r="E398" s="11"/>
      <c r="F398" s="13"/>
    </row>
    <row r="399" spans="1:6" ht="15.75" x14ac:dyDescent="0.25">
      <c r="A399" s="8"/>
      <c r="B399" s="11"/>
      <c r="C399" s="11"/>
      <c r="D399" s="11"/>
      <c r="E399" s="11"/>
      <c r="F399" s="13"/>
    </row>
    <row r="400" spans="1:6" ht="15.75" x14ac:dyDescent="0.25">
      <c r="A400" s="8"/>
      <c r="B400" s="11"/>
      <c r="C400" s="11"/>
      <c r="D400" s="11"/>
      <c r="E400" s="11"/>
      <c r="F400" s="13"/>
    </row>
    <row r="401" spans="1:6" ht="15.75" x14ac:dyDescent="0.25">
      <c r="A401" s="8"/>
      <c r="B401" s="11"/>
      <c r="C401" s="11"/>
      <c r="D401" s="11"/>
      <c r="E401" s="11"/>
      <c r="F401" s="13"/>
    </row>
    <row r="402" spans="1:6" ht="15.75" x14ac:dyDescent="0.25">
      <c r="A402" s="8"/>
      <c r="B402" s="11"/>
      <c r="C402" s="11"/>
      <c r="D402" s="11"/>
      <c r="E402" s="11"/>
      <c r="F402" s="13"/>
    </row>
    <row r="403" spans="1:6" ht="15.75" x14ac:dyDescent="0.25">
      <c r="A403" s="8"/>
      <c r="B403" s="11"/>
      <c r="C403" s="11"/>
      <c r="D403" s="11"/>
      <c r="E403" s="11"/>
      <c r="F403" s="13"/>
    </row>
    <row r="404" spans="1:6" ht="15.75" x14ac:dyDescent="0.25">
      <c r="A404" s="8"/>
      <c r="B404" s="11"/>
      <c r="C404" s="11"/>
      <c r="D404" s="11"/>
      <c r="E404" s="11"/>
      <c r="F404" s="13"/>
    </row>
    <row r="405" spans="1:6" ht="15.75" x14ac:dyDescent="0.25">
      <c r="A405" s="8"/>
      <c r="B405" s="11"/>
      <c r="C405" s="11"/>
      <c r="D405" s="11"/>
      <c r="E405" s="11"/>
      <c r="F405" s="13"/>
    </row>
    <row r="406" spans="1:6" ht="15.75" x14ac:dyDescent="0.25">
      <c r="A406" s="8"/>
      <c r="B406" s="11"/>
      <c r="C406" s="11"/>
      <c r="D406" s="11"/>
      <c r="E406" s="11"/>
      <c r="F406" s="13"/>
    </row>
    <row r="407" spans="1:6" ht="15.75" x14ac:dyDescent="0.25">
      <c r="A407" s="8"/>
      <c r="B407" s="11"/>
      <c r="C407" s="11"/>
      <c r="D407" s="11"/>
      <c r="E407" s="11"/>
      <c r="F407" s="13"/>
    </row>
    <row r="408" spans="1:6" ht="15.75" x14ac:dyDescent="0.25">
      <c r="A408" s="8"/>
      <c r="B408" s="11"/>
      <c r="C408" s="11"/>
      <c r="D408" s="11"/>
      <c r="E408" s="11"/>
      <c r="F408" s="13"/>
    </row>
    <row r="409" spans="1:6" ht="15.75" x14ac:dyDescent="0.25">
      <c r="A409" s="8"/>
      <c r="B409" s="11"/>
      <c r="C409" s="11"/>
      <c r="D409" s="11"/>
      <c r="E409" s="11"/>
      <c r="F409" s="13"/>
    </row>
    <row r="410" spans="1:6" ht="15.75" x14ac:dyDescent="0.25">
      <c r="A410" s="8"/>
      <c r="B410" s="11"/>
      <c r="C410" s="11"/>
      <c r="D410" s="11"/>
      <c r="E410" s="11"/>
      <c r="F410" s="13"/>
    </row>
    <row r="411" spans="1:6" ht="15.75" x14ac:dyDescent="0.25">
      <c r="A411" s="8"/>
      <c r="B411" s="11"/>
      <c r="C411" s="11"/>
      <c r="D411" s="11"/>
      <c r="E411" s="11"/>
      <c r="F411" s="13"/>
    </row>
    <row r="412" spans="1:6" ht="15.75" x14ac:dyDescent="0.25">
      <c r="A412" s="8"/>
      <c r="B412" s="11"/>
      <c r="C412" s="11"/>
      <c r="D412" s="11"/>
      <c r="E412" s="11"/>
      <c r="F412" s="13"/>
    </row>
    <row r="413" spans="1:6" ht="15.75" x14ac:dyDescent="0.25">
      <c r="A413" s="8"/>
      <c r="B413" s="11"/>
      <c r="C413" s="11"/>
      <c r="D413" s="11"/>
      <c r="E413" s="11"/>
      <c r="F413" s="13"/>
    </row>
    <row r="414" spans="1:6" ht="15.75" x14ac:dyDescent="0.25">
      <c r="A414" s="8"/>
      <c r="B414" s="11"/>
      <c r="C414" s="11"/>
      <c r="D414" s="11"/>
      <c r="E414" s="11"/>
      <c r="F414" s="13"/>
    </row>
    <row r="415" spans="1:6" ht="15.75" x14ac:dyDescent="0.25">
      <c r="A415" s="8"/>
      <c r="B415" s="11"/>
      <c r="C415" s="11"/>
      <c r="D415" s="11"/>
      <c r="E415" s="11"/>
      <c r="F415" s="13"/>
    </row>
    <row r="416" spans="1:6" ht="15.75" x14ac:dyDescent="0.25">
      <c r="A416" s="8"/>
      <c r="B416" s="11"/>
      <c r="C416" s="11"/>
      <c r="D416" s="11"/>
      <c r="E416" s="11"/>
      <c r="F416" s="13"/>
    </row>
    <row r="417" spans="1:6" ht="15.75" x14ac:dyDescent="0.25">
      <c r="A417" s="8"/>
      <c r="B417" s="11"/>
      <c r="C417" s="11"/>
      <c r="D417" s="11"/>
      <c r="E417" s="11"/>
      <c r="F417" s="13"/>
    </row>
    <row r="418" spans="1:6" ht="15.75" x14ac:dyDescent="0.25">
      <c r="A418" s="8"/>
      <c r="B418" s="11"/>
      <c r="C418" s="11"/>
      <c r="D418" s="11"/>
      <c r="E418" s="11"/>
      <c r="F418" s="13"/>
    </row>
    <row r="419" spans="1:6" ht="15.75" x14ac:dyDescent="0.25">
      <c r="A419" s="8"/>
      <c r="B419" s="11"/>
      <c r="C419" s="11"/>
      <c r="D419" s="11"/>
      <c r="E419" s="11"/>
      <c r="F419" s="13"/>
    </row>
    <row r="420" spans="1:6" ht="15.75" x14ac:dyDescent="0.25">
      <c r="A420" s="8"/>
      <c r="B420" s="11"/>
      <c r="C420" s="11"/>
      <c r="D420" s="11"/>
      <c r="E420" s="11"/>
      <c r="F420" s="13"/>
    </row>
    <row r="421" spans="1:6" ht="15.75" x14ac:dyDescent="0.25">
      <c r="A421" s="12"/>
      <c r="B421" s="11"/>
      <c r="C421" s="11"/>
      <c r="D421" s="11"/>
      <c r="E421" s="11"/>
      <c r="F421" s="13"/>
    </row>
    <row r="422" spans="1:6" ht="15.75" x14ac:dyDescent="0.25">
      <c r="A422" s="8"/>
      <c r="B422" s="11"/>
      <c r="C422" s="11"/>
      <c r="D422" s="11"/>
      <c r="E422" s="11"/>
      <c r="F422" s="13"/>
    </row>
    <row r="423" spans="1:6" ht="15.75" x14ac:dyDescent="0.25">
      <c r="A423" s="12"/>
      <c r="B423" s="11"/>
      <c r="C423" s="11"/>
      <c r="D423" s="11"/>
      <c r="E423" s="11"/>
      <c r="F423" s="13"/>
    </row>
    <row r="424" spans="1:6" ht="15.75" x14ac:dyDescent="0.25">
      <c r="A424" s="8"/>
      <c r="B424" s="11"/>
      <c r="C424" s="11"/>
      <c r="D424" s="11"/>
      <c r="E424" s="11"/>
      <c r="F424" s="13"/>
    </row>
    <row r="425" spans="1:6" ht="15.75" x14ac:dyDescent="0.25">
      <c r="A425" s="8"/>
      <c r="B425" s="11"/>
      <c r="C425" s="11"/>
      <c r="D425" s="11"/>
      <c r="E425" s="11"/>
      <c r="F425" s="13"/>
    </row>
    <row r="426" spans="1:6" ht="15.75" x14ac:dyDescent="0.25">
      <c r="A426" s="8"/>
      <c r="B426" s="11"/>
      <c r="C426" s="11"/>
      <c r="D426" s="11"/>
      <c r="E426" s="11"/>
      <c r="F426" s="13"/>
    </row>
    <row r="427" spans="1:6" ht="15.75" x14ac:dyDescent="0.25">
      <c r="A427" s="8"/>
      <c r="B427" s="11"/>
      <c r="C427" s="11"/>
      <c r="D427" s="11"/>
      <c r="E427" s="11"/>
      <c r="F427" s="13"/>
    </row>
    <row r="428" spans="1:6" ht="15.75" x14ac:dyDescent="0.25">
      <c r="A428" s="8"/>
      <c r="B428" s="11"/>
      <c r="C428" s="11"/>
      <c r="D428" s="11"/>
      <c r="E428" s="11"/>
      <c r="F428" s="13"/>
    </row>
    <row r="429" spans="1:6" ht="15.75" x14ac:dyDescent="0.25">
      <c r="A429" s="8"/>
      <c r="B429" s="11"/>
      <c r="C429" s="11"/>
      <c r="D429" s="11"/>
      <c r="E429" s="11"/>
      <c r="F429" s="13"/>
    </row>
    <row r="430" spans="1:6" ht="15.75" x14ac:dyDescent="0.25">
      <c r="A430" s="8"/>
      <c r="B430" s="11"/>
      <c r="C430" s="11"/>
      <c r="D430" s="11"/>
      <c r="E430" s="11"/>
      <c r="F430" s="13"/>
    </row>
    <row r="431" spans="1:6" ht="15.75" x14ac:dyDescent="0.25">
      <c r="A431" s="8"/>
      <c r="B431" s="11"/>
      <c r="C431" s="11"/>
      <c r="D431" s="11"/>
      <c r="E431" s="11"/>
      <c r="F431" s="13"/>
    </row>
    <row r="432" spans="1:6" ht="15.75" x14ac:dyDescent="0.25">
      <c r="A432" s="8"/>
      <c r="B432" s="11"/>
      <c r="C432" s="11"/>
      <c r="D432" s="11"/>
      <c r="E432" s="11"/>
      <c r="F432" s="13"/>
    </row>
    <row r="433" spans="1:6" ht="15.75" x14ac:dyDescent="0.25">
      <c r="A433" s="8"/>
      <c r="B433" s="11"/>
      <c r="C433" s="11"/>
      <c r="D433" s="11"/>
      <c r="E433" s="11"/>
      <c r="F433" s="13"/>
    </row>
    <row r="434" spans="1:6" ht="15.75" x14ac:dyDescent="0.25">
      <c r="A434" s="8"/>
      <c r="B434" s="11"/>
      <c r="C434" s="11"/>
      <c r="D434" s="11"/>
      <c r="E434" s="11"/>
      <c r="F434" s="13"/>
    </row>
    <row r="435" spans="1:6" ht="15.75" x14ac:dyDescent="0.25">
      <c r="A435" s="8"/>
      <c r="B435" s="11"/>
      <c r="C435" s="11"/>
      <c r="D435" s="11"/>
      <c r="E435" s="11"/>
      <c r="F435" s="13"/>
    </row>
    <row r="436" spans="1:6" ht="15.75" x14ac:dyDescent="0.25">
      <c r="A436" s="8"/>
      <c r="B436" s="11"/>
      <c r="C436" s="11"/>
      <c r="D436" s="11"/>
      <c r="E436" s="11"/>
      <c r="F436" s="13"/>
    </row>
    <row r="437" spans="1:6" ht="15.75" x14ac:dyDescent="0.25">
      <c r="A437" s="8"/>
      <c r="B437" s="11"/>
      <c r="C437" s="11"/>
      <c r="D437" s="11"/>
      <c r="E437" s="11"/>
      <c r="F437" s="13"/>
    </row>
    <row r="438" spans="1:6" ht="15.75" x14ac:dyDescent="0.25">
      <c r="A438" s="12"/>
      <c r="B438" s="11"/>
      <c r="C438" s="11"/>
      <c r="D438" s="11"/>
      <c r="E438" s="11"/>
      <c r="F438" s="13"/>
    </row>
    <row r="439" spans="1:6" ht="15.75" x14ac:dyDescent="0.25">
      <c r="A439" s="8"/>
      <c r="B439" s="11"/>
      <c r="C439" s="11"/>
      <c r="D439" s="11"/>
      <c r="E439" s="11"/>
      <c r="F439" s="13"/>
    </row>
    <row r="440" spans="1:6" ht="15.75" x14ac:dyDescent="0.25">
      <c r="A440" s="8"/>
      <c r="B440" s="11"/>
      <c r="C440" s="11"/>
      <c r="D440" s="11"/>
      <c r="E440" s="11"/>
      <c r="F440" s="13"/>
    </row>
    <row r="441" spans="1:6" ht="15.75" x14ac:dyDescent="0.25">
      <c r="A441" s="8"/>
      <c r="B441" s="11"/>
      <c r="C441" s="11"/>
      <c r="D441" s="11"/>
      <c r="E441" s="11"/>
      <c r="F441" s="13"/>
    </row>
    <row r="442" spans="1:6" ht="15.75" x14ac:dyDescent="0.25">
      <c r="A442" s="8"/>
      <c r="B442" s="11"/>
      <c r="C442" s="11"/>
      <c r="D442" s="11"/>
      <c r="E442" s="11"/>
      <c r="F442" s="13"/>
    </row>
    <row r="443" spans="1:6" ht="15.75" x14ac:dyDescent="0.25">
      <c r="A443" s="8"/>
      <c r="B443" s="11"/>
      <c r="C443" s="11"/>
      <c r="D443" s="11"/>
      <c r="E443" s="11"/>
      <c r="F443" s="13"/>
    </row>
    <row r="444" spans="1:6" ht="15.75" x14ac:dyDescent="0.25">
      <c r="A444" s="8"/>
      <c r="B444" s="11"/>
      <c r="C444" s="11"/>
      <c r="D444" s="11"/>
      <c r="E444" s="11"/>
      <c r="F444" s="13"/>
    </row>
    <row r="445" spans="1:6" ht="15.75" x14ac:dyDescent="0.25">
      <c r="A445" s="8"/>
      <c r="B445" s="11"/>
      <c r="C445" s="11"/>
      <c r="D445" s="11"/>
      <c r="E445" s="11"/>
      <c r="F445" s="13"/>
    </row>
    <row r="446" spans="1:6" ht="15.75" x14ac:dyDescent="0.25">
      <c r="A446" s="8"/>
      <c r="B446" s="11"/>
      <c r="C446" s="11"/>
      <c r="D446" s="11"/>
      <c r="E446" s="11"/>
      <c r="F446" s="13"/>
    </row>
    <row r="447" spans="1:6" ht="15.75" x14ac:dyDescent="0.25">
      <c r="A447" s="8"/>
      <c r="B447" s="11"/>
      <c r="C447" s="11"/>
      <c r="D447" s="11"/>
      <c r="E447" s="11"/>
      <c r="F447" s="13"/>
    </row>
    <row r="448" spans="1:6" ht="15.75" x14ac:dyDescent="0.25">
      <c r="A448" s="8"/>
      <c r="B448" s="14"/>
      <c r="C448" s="14"/>
      <c r="D448" s="14"/>
      <c r="E448" s="14"/>
      <c r="F448" s="14"/>
    </row>
    <row r="449" spans="1:1" x14ac:dyDescent="0.25">
      <c r="A449" s="14"/>
    </row>
  </sheetData>
  <sheetProtection password="EEDF" sheet="1" objects="1" scenarios="1"/>
  <mergeCells count="14">
    <mergeCell ref="B1:F1"/>
    <mergeCell ref="A2:F2"/>
    <mergeCell ref="A3:F3"/>
    <mergeCell ref="A4:F4"/>
    <mergeCell ref="A12:A13"/>
    <mergeCell ref="B12:B13"/>
    <mergeCell ref="C12:C13"/>
    <mergeCell ref="F12:F13"/>
    <mergeCell ref="B6:F6"/>
    <mergeCell ref="A7:F7"/>
    <mergeCell ref="A8:F8"/>
    <mergeCell ref="A9:F9"/>
    <mergeCell ref="A10:F10"/>
    <mergeCell ref="E12:E13"/>
  </mergeCells>
  <pageMargins left="1.1023622047244095" right="0" top="0.74803149606299213" bottom="0.74803149606299213" header="0.31496062992125984" footer="0.31496062992125984"/>
  <pageSetup paperSize="9" scale="65" fitToHeight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2014-02-27T09:36:32Z</dcterms:modified>
</cp:coreProperties>
</file>