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615" windowWidth="17130" windowHeight="11310" activeTab="2"/>
  </bookViews>
  <sheets>
    <sheet name="Прил 1 Доходы 2018 " sheetId="1" r:id="rId1"/>
    <sheet name="Прил 3 Ведомств 2018" sheetId="3" r:id="rId2"/>
    <sheet name="Прил 4 Ведомств 19-20" sheetId="4" r:id="rId3"/>
    <sheet name="Прил 5 Прогр 18 " sheetId="5" r:id="rId4"/>
    <sheet name="Прил 6 Прогр 19-20" sheetId="6" r:id="rId5"/>
    <sheet name="Прил 7 источн 18" sheetId="7" r:id="rId6"/>
    <sheet name="Прил 13 (8) сбалан" sheetId="10" r:id="rId7"/>
    <sheet name="Прил 13(9)" sheetId="22" r:id="rId8"/>
    <sheet name="Прил 13 (10) нар пр зан" sheetId="15" r:id="rId9"/>
    <sheet name="Прил 13(11)" sheetId="17" r:id="rId10"/>
    <sheet name="прил 13 (12)" sheetId="20" r:id="rId11"/>
    <sheet name="Прил 13 (13)" sheetId="18" r:id="rId12"/>
    <sheet name="Прил 13 (14)" sheetId="19" r:id="rId13"/>
    <sheet name="Прил 13(15)" sheetId="21" r:id="rId14"/>
  </sheets>
  <definedNames>
    <definedName name="_xlnm.Print_Titles" localSheetId="0">'Прил 1 Доходы 2018 '!$18:$18</definedName>
    <definedName name="_xlnm.Print_Area" localSheetId="8">'Прил 13 (10) нар пр зан'!$A$1:$D$24</definedName>
    <definedName name="_xlnm.Print_Area" localSheetId="6">'Прил 13 (8) сбалан'!$A$1:$C$27</definedName>
    <definedName name="_xlnm.Print_Area" localSheetId="7">'Прил 13(9)'!$A$1:$F$23</definedName>
  </definedNames>
  <calcPr calcId="145621"/>
</workbook>
</file>

<file path=xl/calcChain.xml><?xml version="1.0" encoding="utf-8"?>
<calcChain xmlns="http://schemas.openxmlformats.org/spreadsheetml/2006/main">
  <c r="C25" i="10" l="1"/>
  <c r="C26" i="10"/>
  <c r="D19" i="20" l="1"/>
  <c r="B21" i="20"/>
  <c r="C17" i="10"/>
  <c r="C19" i="10"/>
  <c r="E167" i="1" l="1"/>
  <c r="E166" i="1"/>
  <c r="E165" i="1" s="1"/>
  <c r="E164" i="1" s="1"/>
  <c r="D166" i="1"/>
  <c r="D165" i="1" s="1"/>
  <c r="D164" i="1" s="1"/>
  <c r="C166" i="1"/>
  <c r="C165" i="1"/>
  <c r="C164" i="1" s="1"/>
  <c r="E163" i="1"/>
  <c r="E162" i="1" s="1"/>
  <c r="E161" i="1" s="1"/>
  <c r="D162" i="1"/>
  <c r="C162" i="1"/>
  <c r="C161" i="1" s="1"/>
  <c r="D161" i="1"/>
  <c r="E160" i="1"/>
  <c r="E159" i="1"/>
  <c r="D159" i="1"/>
  <c r="C159" i="1"/>
  <c r="E157" i="1"/>
  <c r="E156" i="1"/>
  <c r="E155" i="1"/>
  <c r="E154" i="1" s="1"/>
  <c r="E153" i="1" s="1"/>
  <c r="D154" i="1"/>
  <c r="D153" i="1" s="1"/>
  <c r="D124" i="1" s="1"/>
  <c r="C154" i="1"/>
  <c r="C153" i="1" s="1"/>
  <c r="C124" i="1" s="1"/>
  <c r="E124" i="1" s="1"/>
  <c r="E151" i="1"/>
  <c r="E150" i="1" s="1"/>
  <c r="E148" i="1"/>
  <c r="E147" i="1"/>
  <c r="E146" i="1"/>
  <c r="E145" i="1" s="1"/>
  <c r="D146" i="1"/>
  <c r="C146" i="1"/>
  <c r="D145" i="1"/>
  <c r="C145" i="1"/>
  <c r="E143" i="1"/>
  <c r="E142" i="1"/>
  <c r="E139" i="1"/>
  <c r="E137" i="1"/>
  <c r="E126" i="1" s="1"/>
  <c r="E125" i="1" s="1"/>
  <c r="E132" i="1"/>
  <c r="D125" i="1"/>
  <c r="C125" i="1"/>
  <c r="E123" i="1"/>
  <c r="E122" i="1"/>
  <c r="E121" i="1"/>
  <c r="E120" i="1"/>
  <c r="E119" i="1"/>
  <c r="E117" i="1"/>
  <c r="E115" i="1"/>
  <c r="E114" i="1" s="1"/>
  <c r="E107" i="1" s="1"/>
  <c r="D115" i="1"/>
  <c r="C115" i="1"/>
  <c r="D114" i="1"/>
  <c r="D107" i="1" s="1"/>
  <c r="C114" i="1"/>
  <c r="E113" i="1"/>
  <c r="E112" i="1"/>
  <c r="D112" i="1"/>
  <c r="C112" i="1"/>
  <c r="E111" i="1"/>
  <c r="E110" i="1"/>
  <c r="D110" i="1"/>
  <c r="C110" i="1"/>
  <c r="E109" i="1"/>
  <c r="E108" i="1"/>
  <c r="D108" i="1"/>
  <c r="C108" i="1"/>
  <c r="C107" i="1"/>
  <c r="E106" i="1"/>
  <c r="E105" i="1" s="1"/>
  <c r="E104" i="1" s="1"/>
  <c r="D105" i="1"/>
  <c r="D104" i="1" s="1"/>
  <c r="D100" i="1" s="1"/>
  <c r="C105" i="1"/>
  <c r="C104" i="1" s="1"/>
  <c r="C100" i="1" s="1"/>
  <c r="E102" i="1"/>
  <c r="E101" i="1" s="1"/>
  <c r="E82" i="1"/>
  <c r="E81" i="1"/>
  <c r="D81" i="1"/>
  <c r="D73" i="1"/>
  <c r="E73" i="1" s="1"/>
  <c r="E71" i="1"/>
  <c r="D70" i="1"/>
  <c r="E70" i="1" s="1"/>
  <c r="E69" i="1"/>
  <c r="D69" i="1"/>
  <c r="D65" i="1" s="1"/>
  <c r="E65" i="1" s="1"/>
  <c r="E64" i="1"/>
  <c r="D64" i="1"/>
  <c r="D63" i="1" s="1"/>
  <c r="E63" i="1" s="1"/>
  <c r="E62" i="1"/>
  <c r="E61" i="1"/>
  <c r="E60" i="1"/>
  <c r="E59" i="1"/>
  <c r="E58" i="1"/>
  <c r="D58" i="1"/>
  <c r="D57" i="1" s="1"/>
  <c r="E57" i="1" s="1"/>
  <c r="E51" i="1"/>
  <c r="E50" i="1"/>
  <c r="E49" i="1" s="1"/>
  <c r="D49" i="1"/>
  <c r="E48" i="1"/>
  <c r="D48" i="1"/>
  <c r="D47" i="1" s="1"/>
  <c r="E40" i="1"/>
  <c r="D39" i="1"/>
  <c r="D31" i="1" s="1"/>
  <c r="E25" i="1"/>
  <c r="E24" i="1"/>
  <c r="D46" i="1" l="1"/>
  <c r="E46" i="1" s="1"/>
  <c r="E47" i="1"/>
  <c r="E100" i="1"/>
  <c r="E99" i="1" s="1"/>
  <c r="E98" i="1" s="1"/>
  <c r="E31" i="1"/>
  <c r="D20" i="1"/>
  <c r="C99" i="1"/>
  <c r="D99" i="1"/>
  <c r="D98" i="1" s="1"/>
  <c r="E39" i="1"/>
  <c r="F19" i="22"/>
  <c r="B20" i="22"/>
  <c r="B19" i="22" s="1"/>
  <c r="E19" i="22"/>
  <c r="D19" i="22"/>
  <c r="C19" i="22"/>
  <c r="F99" i="1" l="1"/>
  <c r="C98" i="1"/>
  <c r="C168" i="1" s="1"/>
  <c r="E20" i="1"/>
  <c r="D19" i="1"/>
  <c r="E19" i="1" s="1"/>
  <c r="E168" i="1"/>
  <c r="B19" i="21"/>
  <c r="D19" i="21"/>
  <c r="B20" i="21"/>
  <c r="C19" i="21"/>
  <c r="B20" i="20" l="1"/>
  <c r="B19" i="20" s="1"/>
  <c r="C19" i="20"/>
  <c r="B21" i="19" l="1"/>
  <c r="B20" i="19" s="1"/>
  <c r="D20" i="19"/>
  <c r="C20" i="19"/>
  <c r="B20" i="18"/>
  <c r="B21" i="18"/>
  <c r="D20" i="18"/>
  <c r="C20" i="18"/>
  <c r="C22" i="10" l="1"/>
  <c r="C23" i="10"/>
  <c r="C21" i="10"/>
  <c r="C24" i="10"/>
  <c r="B20" i="17" l="1"/>
  <c r="B19" i="17"/>
  <c r="D18" i="17"/>
  <c r="C18" i="17"/>
  <c r="B19" i="15"/>
  <c r="B18" i="15" s="1"/>
  <c r="D18" i="15"/>
  <c r="C18" i="15"/>
  <c r="B18" i="17" l="1"/>
  <c r="C20" i="10"/>
  <c r="I25" i="7"/>
  <c r="I24" i="7"/>
  <c r="I23" i="7" s="1"/>
  <c r="I21" i="7"/>
  <c r="I20" i="7" s="1"/>
  <c r="I19" i="7" l="1"/>
  <c r="I18" i="7"/>
  <c r="I17" i="7" s="1"/>
</calcChain>
</file>

<file path=xl/sharedStrings.xml><?xml version="1.0" encoding="utf-8"?>
<sst xmlns="http://schemas.openxmlformats.org/spreadsheetml/2006/main" count="4703" uniqueCount="930">
  <si>
    <t xml:space="preserve">
(тыс. руб.)</t>
  </si>
  <si>
    <t>Код бюджетной классификации Российской Федерации</t>
  </si>
  <si>
    <t>1</t>
  </si>
  <si>
    <t>2</t>
  </si>
  <si>
    <t>3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</si>
  <si>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</si>
  <si>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</si>
  <si>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</si>
  <si>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</si>
  <si>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</si>
  <si>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</si>
  <si>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</si>
  <si>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</si>
  <si>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</si>
  <si>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</si>
  <si>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000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</si>
  <si>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</si>
  <si>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</si>
  <si>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</si>
  <si>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</si>
  <si>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</si>
  <si>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</si>
  <si>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</si>
  <si>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</si>
  <si>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</si>
  <si>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</si>
  <si>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</si>
  <si>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</si>
  <si>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</si>
  <si>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</si>
  <si>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</si>
  <si>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</si>
  <si>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</si>
  <si>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</si>
  <si>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</si>
  <si>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</si>
  <si>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</si>
  <si>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</si>
  <si>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</si>
  <si>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</si>
  <si>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</si>
  <si>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</si>
  <si>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</si>
  <si>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</si>
  <si>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</si>
  <si>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</si>
  <si>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</si>
  <si>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</si>
  <si>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</si>
  <si>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</si>
  <si>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 5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</si>
  <si>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</si>
  <si>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</si>
  <si>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</si>
  <si>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</si>
  <si>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</si>
  <si>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</si>
  <si>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</si>
  <si>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</si>
  <si>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</si>
  <si>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</si>
  <si>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</si>
  <si>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</si>
  <si>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</si>
  <si>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</si>
  <si>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</si>
  <si>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</si>
  <si>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</si>
  <si>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</si>
  <si>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</si>
  <si>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</si>
  <si>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</si>
  <si>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</si>
  <si>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</si>
  <si>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</si>
  <si>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</si>
  <si>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</si>
  <si>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</si>
  <si>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</si>
  <si>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</si>
  <si>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</si>
  <si>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</si>
  <si>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</si>
  <si>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</si>
  <si>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</si>
  <si>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</si>
  <si>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</si>
  <si>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</si>
  <si>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</si>
  <si>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</si>
  <si>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</si>
  <si>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</si>
  <si>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</si>
  <si>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</si>
  <si>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</si>
  <si>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</si>
  <si>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</si>
  <si>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</si>
  <si>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</si>
  <si>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1 14 06 013 05 0000 430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</si>
  <si>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</si>
  <si>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</si>
  <si>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</si>
  <si>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</si>
  <si>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</si>
  <si>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</si>
  <si>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</si>
  <si>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</si>
  <si>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1191, 1192, пунктами 1 и 2 статьи 120, статьями 125, 126, 1261, 128, 129, 1291, 1294, 132, 133, 134, 135, 1351, 1352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</si>
  <si>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</si>
  <si>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</si>
  <si>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</si>
  <si>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</si>
  <si>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1 16 08 010 01 6000 140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</si>
  <si>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</si>
  <si>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</si>
  <si>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</si>
  <si>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</si>
  <si>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</si>
  <si>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</si>
  <si>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</si>
  <si>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</si>
  <si>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</si>
  <si>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</si>
  <si>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</si>
  <si>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</si>
  <si>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</si>
  <si>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1 16 30 010 01 0000 140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</si>
  <si>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</si>
  <si>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1 16 30 014 01 0000 140 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</si>
  <si>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</si>
  <si>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</si>
  <si>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</si>
  <si>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</si>
  <si>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</si>
  <si>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</si>
  <si>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</si>
  <si>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</si>
  <si>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</si>
  <si>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</si>
  <si>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</si>
  <si>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</si>
  <si>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</si>
  <si>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</si>
  <si>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</si>
  <si>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</si>
  <si>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</si>
  <si>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</si>
  <si>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</si>
  <si>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</si>
  <si>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</si>
  <si>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</si>
  <si>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</si>
  <si>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</si>
  <si>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</si>
  <si>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</si>
  <si>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</si>
  <si>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200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</si>
  <si>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</si>
  <si>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</si>
  <si>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</si>
  <si>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</si>
  <si>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</si>
  <si>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</si>
  <si>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</si>
  <si>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</si>
  <si>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</si>
  <si>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на обеспечение развития и укрепления материально-технической базы муниципальных домов культуры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</si>
  <si>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</si>
  <si>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</si>
  <si>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</si>
  <si>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</si>
  <si>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</si>
  <si>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</si>
  <si>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</si>
  <si>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300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</si>
  <si>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</si>
  <si>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</si>
  <si>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</si>
  <si>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</si>
  <si>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повышение оплаты труда педагогическим работникам муниципальных учреждений дополнительного образования</t>
  </si>
  <si>
    <t>Субсидия на повышение оплаты труда работникам муниципальных учреждений культуры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</si>
  <si>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</si>
  <si>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</si>
  <si>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</si>
  <si>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</si>
  <si>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</si>
  <si>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</si>
  <si>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</si>
  <si>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</si>
  <si>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</si>
  <si>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</si>
  <si>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</si>
  <si>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</si>
  <si>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</si>
  <si>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</si>
  <si>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</si>
  <si>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</si>
  <si>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</si>
  <si>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</si>
  <si>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</si>
  <si>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</si>
  <si>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</si>
  <si>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</si>
  <si>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</si>
  <si>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</si>
  <si>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</si>
  <si>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</si>
  <si>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</si>
  <si>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</si>
  <si>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</si>
  <si>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</si>
  <si>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</si>
  <si>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</si>
  <si>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</si>
  <si>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</si>
  <si>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2 02 35 120 00 0000 151 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</si>
  <si>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</si>
  <si>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2 02 35 120 05 0000 151 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</si>
  <si>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</si>
  <si>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400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</si>
  <si>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</si>
  <si>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</si>
  <si>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</si>
  <si>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</si>
  <si>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</si>
  <si>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</si>
  <si>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</si>
  <si>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</si>
  <si>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</si>
  <si>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</si>
  <si>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</si>
  <si>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</si>
  <si>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</si>
  <si>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</si>
  <si>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</si>
  <si>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</si>
  <si>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</si>
  <si>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</si>
  <si>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</si>
  <si>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</si>
  <si>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</si>
  <si>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</si>
  <si>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</si>
  <si>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ИТОГО ДОХОДОВ</t>
  </si>
  <si>
    <t>Приложение № 1</t>
  </si>
  <si>
    <t xml:space="preserve">к решению Совета </t>
  </si>
  <si>
    <t>муниципального района "Княжпогостский"</t>
  </si>
  <si>
    <t xml:space="preserve">Объем поступлений доходов в бюджет муниципального района "Княжпогостский" на 2018 год </t>
  </si>
  <si>
    <t>от 22 декабря 2017 г. № 227</t>
  </si>
  <si>
    <t xml:space="preserve"> (тыс. руб.)</t>
  </si>
  <si>
    <t>Наименование</t>
  </si>
  <si>
    <t>Мин</t>
  </si>
  <si>
    <t>ЦСР</t>
  </si>
  <si>
    <t>ВР</t>
  </si>
  <si>
    <t>Сумма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</si>
  <si>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</si>
  <si>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</si>
  <si>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</si>
  <si>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</si>
  <si>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</si>
  <si>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</si>
  <si>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</si>
  <si>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</si>
  <si>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</si>
  <si>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</si>
  <si>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</si>
  <si>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Осуществление полномочий по формированию, исполнению и контролю за исполнением бюджета поселений</t>
  </si>
  <si>
    <t>99 9 00 00502</t>
  </si>
  <si>
    <t>Закупка товаров, работ и услуг для обеспечения государственных (муниципальных) нужд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</si>
  <si>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</si>
  <si>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</si>
  <si>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СОВЕТ МУНИЦИПАЛЬНОГО РАЙОНА "КНЯЖПОГОСТСКИЙ"</t>
  </si>
  <si>
    <t>921</t>
  </si>
  <si>
    <t>Выполнение других обязательств государства</t>
  </si>
  <si>
    <t>99 9 00 92920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</si>
  <si>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</si>
  <si>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</si>
  <si>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</si>
  <si>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</si>
  <si>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</si>
  <si>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</si>
  <si>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</si>
  <si>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</si>
  <si>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800</t>
  </si>
  <si>
    <t>«Развитие лесного хозяйства на территории муниципального района «Княжпогостский»</t>
  </si>
  <si>
    <t>01 5 00 00000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</si>
  <si>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</si>
  <si>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</si>
  <si>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</si>
  <si>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</si>
  <si>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</si>
  <si>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</si>
  <si>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</si>
  <si>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</si>
  <si>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</si>
  <si>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</si>
  <si>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</si>
  <si>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</si>
  <si>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</si>
  <si>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</si>
  <si>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02 1 1В S2210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</si>
  <si>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</si>
  <si>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</si>
  <si>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</si>
  <si>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</si>
  <si>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</si>
  <si>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</si>
  <si>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Разработка и утверждение схем водоснабжения, водоотведения</t>
  </si>
  <si>
    <t>03 2 2И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</si>
  <si>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</si>
  <si>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</si>
  <si>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</si>
  <si>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</si>
  <si>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Осуществление полномочий в области градостроительной деятельности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</si>
  <si>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</si>
  <si>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</si>
  <si>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</si>
  <si>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</si>
  <si>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</si>
  <si>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</si>
  <si>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</si>
  <si>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</si>
  <si>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</si>
  <si>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</si>
  <si>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</si>
  <si>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</si>
  <si>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</si>
  <si>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</si>
  <si>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</si>
  <si>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</si>
  <si>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</si>
  <si>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</si>
  <si>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</si>
  <si>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</si>
  <si>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</si>
  <si>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</si>
  <si>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</si>
  <si>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</si>
  <si>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</si>
  <si>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</si>
  <si>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</si>
  <si>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</si>
  <si>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Повышение антитеррористической защищенности административных зданий</t>
  </si>
  <si>
    <t>08 3 3В 00000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</si>
  <si>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</si>
  <si>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</si>
  <si>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</si>
  <si>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</si>
  <si>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</si>
  <si>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</si>
  <si>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</si>
  <si>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</si>
  <si>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</si>
  <si>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</si>
  <si>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</si>
  <si>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</si>
  <si>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600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</si>
  <si>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</si>
  <si>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</si>
  <si>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</si>
  <si>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</si>
  <si>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</si>
  <si>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</si>
  <si>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</si>
  <si>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</si>
  <si>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</si>
  <si>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</si>
  <si>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</si>
  <si>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</si>
  <si>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</si>
  <si>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</si>
  <si>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</si>
  <si>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</si>
  <si>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</si>
  <si>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</si>
  <si>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</si>
  <si>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</si>
  <si>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</si>
  <si>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</si>
  <si>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</si>
  <si>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</si>
  <si>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</si>
  <si>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</si>
  <si>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05 1 1А S2150</t>
  </si>
  <si>
    <t>Выполнение муниципального задания (ДШИ)</t>
  </si>
  <si>
    <t>05 1 1В 00000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</si>
  <si>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</si>
  <si>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1 1В S2700</t>
  </si>
  <si>
    <t>Подпрограмма "Развитие библиотечного дела"</t>
  </si>
  <si>
    <t>05 2 00 00000</t>
  </si>
  <si>
    <t>Субсидия на поддержку отрасли культуры</t>
  </si>
  <si>
    <t>05 2 2А L5190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</si>
  <si>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</si>
  <si>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2А S2690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</si>
  <si>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</si>
  <si>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</si>
  <si>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</si>
  <si>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</si>
  <si>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05 2 2В S2180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</si>
  <si>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</si>
  <si>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</si>
  <si>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</si>
  <si>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</si>
  <si>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</si>
  <si>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05 3 3Б S2690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</si>
  <si>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</si>
  <si>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</si>
  <si>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</si>
  <si>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</si>
  <si>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05 4 4А S2690</t>
  </si>
  <si>
    <t>Проведение культурно-досуговых мероприятий</t>
  </si>
  <si>
    <t>05 4 4Б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</si>
  <si>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</si>
  <si>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</si>
  <si>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</si>
  <si>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</si>
  <si>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</si>
  <si>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</si>
  <si>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</si>
  <si>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</si>
  <si>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</si>
  <si>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</si>
  <si>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</si>
  <si>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</si>
  <si>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05 8 8А S2690</t>
  </si>
  <si>
    <t>Проведение ремонтных работ (ЦНК)</t>
  </si>
  <si>
    <t>05 8 8Б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</si>
  <si>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</si>
  <si>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</si>
  <si>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</si>
  <si>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</si>
  <si>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</si>
  <si>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</si>
  <si>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</si>
  <si>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</si>
  <si>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</si>
  <si>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</si>
  <si>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</si>
  <si>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</si>
  <si>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</si>
  <si>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</si>
  <si>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06 4 4А S2700</t>
  </si>
  <si>
    <t>Укрепление материально-технической базы организаций физкультурно-спортивной направленности</t>
  </si>
  <si>
    <t>06 4 4Б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</si>
  <si>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</si>
  <si>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</si>
  <si>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</si>
  <si>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</si>
  <si>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Реализация мероприятий государственной программы Российской Федерации "Доступная среда" на 2011 - 2020 годы.</t>
  </si>
  <si>
    <t>09 3 3А L0270</t>
  </si>
  <si>
    <t>УПРАВЛЕНИЕ МУНИЦИПАЛЬНЫМ ИМУЩЕСТВОМ, ЗЕМЛЯМИ И ПРИРОДНЫМИ РЕСУРСАМИ АДМИНИСТРАЦИИ МР "КНЯЖПОГОСТСКИЙ"</t>
  </si>
  <si>
    <t>963</t>
  </si>
  <si>
    <t>Подпрограмма "Создание условий для обеспечения населения доступным и комфортным жильем"</t>
  </si>
  <si>
    <t>03 1 00 00000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</si>
  <si>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</si>
  <si>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</si>
  <si>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</si>
  <si>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</si>
  <si>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</t>
  </si>
  <si>
    <t>03 1 1Д 51350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</si>
  <si>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</si>
  <si>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1Д 51760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</si>
  <si>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</si>
  <si>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</si>
  <si>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</si>
  <si>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</si>
  <si>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</si>
  <si>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</si>
  <si>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</si>
  <si>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</si>
  <si>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</si>
  <si>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</si>
  <si>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</si>
  <si>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</si>
  <si>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</si>
  <si>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</si>
  <si>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</si>
  <si>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</si>
  <si>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</si>
  <si>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</si>
  <si>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</si>
  <si>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</si>
  <si>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</si>
  <si>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</si>
  <si>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</si>
  <si>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</si>
  <si>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</si>
  <si>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</si>
  <si>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</si>
  <si>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</si>
  <si>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</si>
  <si>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</si>
  <si>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</si>
  <si>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</si>
  <si>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</si>
  <si>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</si>
  <si>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</si>
  <si>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</si>
  <si>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</si>
  <si>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</si>
  <si>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</si>
  <si>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</si>
  <si>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</si>
  <si>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</si>
  <si>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</si>
  <si>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</si>
  <si>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</si>
  <si>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</si>
  <si>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</si>
  <si>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</si>
  <si>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</si>
  <si>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</si>
  <si>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</si>
  <si>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</si>
  <si>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</si>
  <si>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</si>
  <si>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</si>
  <si>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</si>
  <si>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</si>
  <si>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</si>
  <si>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</si>
  <si>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</si>
  <si>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</si>
  <si>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</si>
  <si>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</si>
  <si>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</si>
  <si>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</si>
  <si>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</si>
  <si>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Обеспечение жильем молодых семей</t>
  </si>
  <si>
    <t>04 3 3Л 00000</t>
  </si>
  <si>
    <t>04 3 3Л S2700</t>
  </si>
  <si>
    <t>Выявление и поддержка одарённых детей и молодёжи</t>
  </si>
  <si>
    <t>04 3 3О 00000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</si>
  <si>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</si>
  <si>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</si>
  <si>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</si>
  <si>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</si>
  <si>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</si>
  <si>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S2040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</si>
  <si>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</si>
  <si>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</si>
  <si>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</si>
  <si>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</si>
  <si>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</si>
  <si>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</si>
  <si>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</si>
  <si>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</si>
  <si>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</si>
  <si>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</si>
  <si>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</si>
  <si>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</si>
  <si>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</si>
  <si>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</si>
  <si>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</si>
  <si>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</si>
  <si>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</si>
  <si>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</si>
  <si>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ФИНАНСОВОЕ УПРАВЛЕНИЕ АДМИНИСТРАЦИИ МУНИЦИПАЛЬНОГО РАЙОНА "КНЯЖПОГОСТСКИЙ"</t>
  </si>
  <si>
    <t>992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</si>
  <si>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</si>
  <si>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</si>
  <si>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Межбюджетные трансферты</t>
  </si>
  <si>
    <t>500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</si>
  <si>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</si>
  <si>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</si>
  <si>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</si>
  <si>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</si>
  <si>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</si>
  <si>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</si>
  <si>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</si>
  <si>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Снос аварийных домов</t>
  </si>
  <si>
    <t>03 1 1М 00000</t>
  </si>
  <si>
    <t>Реализация народых проектов в сфере благоустройства</t>
  </si>
  <si>
    <t>03 2 2Е 00000</t>
  </si>
  <si>
    <t>03 2 2Е S2480</t>
  </si>
  <si>
    <t>Подпрограмма "Формирование городской среды"</t>
  </si>
  <si>
    <t>03 4 00 00000</t>
  </si>
  <si>
    <t>Субсидии на поддержку муниципальных программ формирования современной городской среды</t>
  </si>
  <si>
    <t>03 4 1A 85550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</si>
  <si>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</si>
  <si>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</si>
  <si>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</si>
  <si>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</si>
  <si>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</si>
  <si>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</si>
  <si>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</si>
  <si>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</si>
  <si>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</si>
  <si>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</si>
  <si>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</si>
  <si>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</si>
  <si>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</si>
  <si>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</si>
  <si>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</si>
  <si>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</si>
  <si>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</si>
  <si>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</si>
  <si>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</si>
  <si>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</si>
  <si>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</si>
  <si>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Приложение № 3</t>
  </si>
  <si>
    <t xml:space="preserve">Ведомственная структура расходов бюджета муниципального района "Княжпогостский" на 2018 год </t>
  </si>
  <si>
    <t>2019 г.</t>
  </si>
  <si>
    <t>2020 г.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</si>
  <si>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</si>
  <si>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</si>
  <si>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Реализация народных проектов в сфере предпринимательства</t>
  </si>
  <si>
    <t>01 1 2Ж 00000</t>
  </si>
  <si>
    <t>Забота о старшем поколении в Княжпогостском районе</t>
  </si>
  <si>
    <t>09 2 00 00000</t>
  </si>
  <si>
    <t>Оказание помощи ветеранам и пожилым людям</t>
  </si>
  <si>
    <t>09 2 2А 00000</t>
  </si>
  <si>
    <t>Организация конкурса на присуждение гранта за разработку туристических маршрутов (объектов)</t>
  </si>
  <si>
    <t>01 2 1Д 00000</t>
  </si>
  <si>
    <t>Проведение текущих ремонтов в организациях дополнительного образования детей</t>
  </si>
  <si>
    <t>04 3 3Н 00000</t>
  </si>
  <si>
    <t>Организация оздоровления и отдыха детей на базе выездных оздоровительных лагерей</t>
  </si>
  <si>
    <t>04 4 4Б 00000</t>
  </si>
  <si>
    <t>04 4 4Б S0240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</si>
  <si>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</si>
  <si>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</si>
  <si>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Реализация народных проектов в сфере сельского хозяйства</t>
  </si>
  <si>
    <t>01 3 1Ж 00000</t>
  </si>
  <si>
    <t>Условно утверждаемые (утвержденные) расходы</t>
  </si>
  <si>
    <t>99 9 00 99990</t>
  </si>
  <si>
    <t>Приложение № 4</t>
  </si>
  <si>
    <t xml:space="preserve"> (тыс.рублей)</t>
  </si>
  <si>
    <t>Вид расходов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</si>
  <si>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(Межбюджетные трансферты)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</si>
  <si>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</si>
  <si>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</si>
  <si>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</si>
  <si>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</si>
  <si>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</si>
  <si>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</si>
  <si>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(Межбюджетные трансферты)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</si>
  <si>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</si>
  <si>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</si>
  <si>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</si>
  <si>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</si>
  <si>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</si>
  <si>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(Социальное обеспечение и иные выплаты населению)</t>
  </si>
  <si>
    <t>Субвенции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</si>
  <si>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</si>
  <si>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Снос аварийных домов (Межбюджетные трансферты)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</si>
  <si>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</si>
  <si>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Оплата коммунальных услуг по муниципальному жилищному фонду (Иные бюджетные ассигнования)</t>
  </si>
  <si>
    <t>Реализация народых проектов в сфере благоустройства (Межбюджетные трансферты)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</si>
  <si>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</si>
  <si>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(Межбюджетные трансферты)</t>
  </si>
  <si>
    <t>Разработка и утверждение схем водоснабжения, водоотведения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</si>
  <si>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</si>
  <si>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Осуществление полномочий в области градостроительной деятельности (Закупка товаров, работ и услуг для обеспечения государственных (муниципальных) нужд)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</si>
  <si>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</si>
  <si>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</si>
  <si>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</si>
  <si>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</si>
  <si>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</si>
  <si>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</si>
  <si>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</si>
  <si>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</si>
  <si>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</si>
  <si>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</si>
  <si>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</si>
  <si>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</si>
  <si>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</si>
  <si>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</si>
  <si>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</si>
  <si>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</si>
  <si>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</si>
  <si>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</si>
  <si>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Обеспечение жильем молодых семей (Социальное обеспечение и иные выплаты населению)</t>
  </si>
  <si>
    <t>Обеспечение роста уровня оплаты труда педагогических работников муниципальных организаций дополнительного образования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</si>
  <si>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</si>
  <si>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</si>
  <si>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</si>
  <si>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</si>
  <si>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</si>
  <si>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</si>
  <si>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</si>
  <si>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</si>
  <si>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</si>
  <si>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</si>
  <si>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</si>
  <si>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</si>
  <si>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Субсидия на софинансирование расходных обязательств, связанных с повышением оплаты труда работникам муниципальных учреждений культуры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</si>
  <si>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</si>
  <si>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</si>
  <si>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</si>
  <si>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</si>
  <si>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</si>
  <si>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</si>
  <si>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</si>
  <si>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</si>
  <si>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</si>
  <si>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Проведение ремонтных работ (ЦНК) (Предоставление субсидий бюджетным, автономным учреждениям и иным некоммерческим организациям)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</si>
  <si>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</si>
  <si>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</si>
  <si>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</si>
  <si>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организаций физкультурно-спортивной направленности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</si>
  <si>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</si>
  <si>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</si>
  <si>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</si>
  <si>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</si>
  <si>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</si>
  <si>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</si>
  <si>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</si>
  <si>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</si>
  <si>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</si>
  <si>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</si>
  <si>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</si>
  <si>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</si>
  <si>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Осуществление полномочий по формированию, исполнению и контролю за исполнением бюджета поселений (Закупка товаров, работ и услуг для обеспечения государственных (муниципальных) нужд)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</si>
  <si>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</si>
  <si>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</si>
  <si>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</si>
  <si>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</si>
  <si>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</si>
  <si>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</si>
  <si>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Субвенция по отлову и содержанию безнадзорных животных (Закупка товаров, работ и услуг для обеспечения государственных (муниципальных) нужд)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</si>
  <si>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</si>
  <si>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Повышение антитеррористической защищенности административных зданий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</si>
  <si>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</si>
  <si>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</si>
  <si>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</si>
  <si>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</si>
  <si>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</si>
  <si>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</si>
  <si>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Реализация мероприятий государственной программы Российской Федерации "Доступная среда" на 2011 - 2020 годы.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</si>
  <si>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</si>
  <si>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</si>
  <si>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</si>
  <si>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обеспечения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</si>
  <si>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</si>
  <si>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</si>
  <si>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</si>
  <si>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</si>
  <si>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</si>
  <si>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</si>
  <si>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</si>
  <si>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</si>
  <si>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</si>
  <si>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</si>
  <si>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</si>
  <si>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</si>
  <si>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</si>
  <si>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</si>
  <si>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</si>
  <si>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</si>
  <si>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2018 год </t>
  </si>
  <si>
    <t>Приложение № 5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</si>
  <si>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(Иные бюджетные ассигнования)</t>
  </si>
  <si>
    <t>Реализация народных проектов в сфере предпринимательства (Иные бюджетные ассигнования)</t>
  </si>
  <si>
    <t>Организация конкурса на присуждение гранта за разработку туристических маршрутов (объектов) (Иные бюджетные ассигнования)</t>
  </si>
  <si>
    <t>Реализация народных проектов в сфере сельского хозяйства (Межбюджетные трансферты)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</si>
  <si>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</si>
  <si>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</si>
  <si>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Оказание помощи ветеранам и пожилым людям (Социальное обеспечение и иные выплаты населению)</t>
  </si>
  <si>
    <t>Осуществление полномочий по формированию, исполнению и контролю за исполнением бюджета поселений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</si>
  <si>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Условно утверждаемые (утвержденные) расходы (НЕ УКАЗАНО)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</si>
  <si>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плановый период 2019-2020 годов </t>
  </si>
  <si>
    <t>Приложение № 6</t>
  </si>
  <si>
    <t xml:space="preserve">Источники  финансирования дефицита </t>
  </si>
  <si>
    <t>бюджета муниципального района "Княжпогостский" на 2018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</si>
  <si>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</si>
  <si>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</si>
  <si>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</si>
  <si>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</si>
  <si>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</si>
  <si>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</si>
  <si>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</si>
  <si>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</si>
  <si>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</si>
  <si>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</si>
  <si>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</si>
  <si>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</si>
  <si>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</si>
  <si>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</si>
  <si>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</si>
  <si>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</si>
  <si>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</si>
  <si>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</si>
  <si>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</si>
  <si>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</si>
  <si>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Приложение № 7</t>
  </si>
  <si>
    <t>к решению Совета</t>
  </si>
  <si>
    <t>Таблица №2</t>
  </si>
  <si>
    <t>Распределение дотаций</t>
  </si>
  <si>
    <t xml:space="preserve">    на поддержку мер по обеспечению сбалансированности бюджетов  поселений на 2018год</t>
  </si>
  <si>
    <t>Наименование поселений</t>
  </si>
  <si>
    <t>ВСЕГО:</t>
  </si>
  <si>
    <t>Городское поселение "Емва"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</si>
  <si>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</si>
  <si>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</si>
  <si>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</si>
  <si>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</si>
  <si>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</si>
  <si>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</si>
  <si>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</si>
  <si>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"Синдор"</t>
  </si>
  <si>
    <t>Приложение № 13</t>
  </si>
  <si>
    <t xml:space="preserve"> Распределение межбюджетных трансфертов</t>
  </si>
  <si>
    <t>Всего сумма, тыс.рублей</t>
  </si>
  <si>
    <t>за счет средств республиканского бюджета РК</t>
  </si>
  <si>
    <t>за счет средств бюджета МР "Княжпогостский"</t>
  </si>
  <si>
    <t>Выполнение противоаварийных и противопожарных мероприятий</t>
  </si>
  <si>
    <t>05 4 4К 00000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</si>
  <si>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</si>
  <si>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</si>
  <si>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</si>
  <si>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Таблица №8</t>
  </si>
  <si>
    <t>бюджетам поселений на реализацию  народных проектов в сфере занятости населения на 2018 год</t>
  </si>
  <si>
    <t>Таблица №9</t>
  </si>
  <si>
    <t>бюджетам поселений на реализацию  народных проектов в сфере благоустройства на 2018 год</t>
  </si>
  <si>
    <t>Городское поселение  "Синдор"</t>
  </si>
  <si>
    <t>Сельское поселение "Серёгово"</t>
  </si>
  <si>
    <t>Приложение №4</t>
  </si>
  <si>
    <t>Приложение №8</t>
  </si>
  <si>
    <t>Приложение №13</t>
  </si>
  <si>
    <t>Приложение №10</t>
  </si>
  <si>
    <t>бюджетам поселений на 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на 2018 год</t>
  </si>
  <si>
    <t>Таблица №16</t>
  </si>
  <si>
    <t>Таблица №17</t>
  </si>
  <si>
    <t>бюджетам поселений на осуществление меропритяий по предупреждению и пресечению преступлений, профилактики правонарушений на 2018 год</t>
  </si>
  <si>
    <t>Таблица №14</t>
  </si>
  <si>
    <t>бюджетам поселений на снос аварийных домов на 2018год</t>
  </si>
  <si>
    <t>Таблица №18</t>
  </si>
  <si>
    <t>Приложение №14</t>
  </si>
  <si>
    <t>бюджетам поселений на газификацию населенных пунктов</t>
  </si>
  <si>
    <t>Таблица №6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</si>
  <si>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2018год</t>
  </si>
  <si>
    <t>изменения МБ</t>
  </si>
  <si>
    <t>Приложение №9</t>
  </si>
  <si>
    <t>2018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</si>
  <si>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</si>
  <si>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Плата за выбросы загрязняющих веществ в атмосферный воздух стационарными объектами </t>
  </si>
  <si>
    <t>1 12 01 041 01 0000 120</t>
  </si>
  <si>
    <t>Плата за размещение отходов производства</t>
  </si>
  <si>
    <t xml:space="preserve">1 13 00 000 00 0000 000 </t>
  </si>
  <si>
    <t>Доходы от оказания платных услуг (работ) и компенсации затрат государства</t>
  </si>
  <si>
    <t>1 13 02 995 05 0000 130</t>
  </si>
  <si>
    <t>Прочие доходы от компенсации затрат бюджетов муниципальных районов</t>
  </si>
  <si>
    <t>1 16 18000 00 0000 140</t>
  </si>
  <si>
    <t>Денежные взыскания (штрафы) за нарушение бюджетного законодательства Российской Федерации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</si>
  <si>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</si>
  <si>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</si>
  <si>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2 02 25 027 00 0000 151</t>
  </si>
  <si>
    <t>Субсидии бюджетам  на реализацию мероприятий государственной программы Российской Федерации "Доступная среда" на 2011 - 2020 годы</t>
  </si>
  <si>
    <t>2 02 25 027 05 0000 151</t>
  </si>
  <si>
    <t>2 02 25 467 00 0000 151</t>
  </si>
  <si>
    <t>2 02 25 467 05 0000 151</t>
  </si>
  <si>
    <t>2 02 25 519 00 0000 151</t>
  </si>
  <si>
    <t>2 02 25 519 05 0000 151</t>
  </si>
  <si>
    <t>Субсидии на реализацию народных проектов в сфере занятости населения, прошедших отбор в рамках проекта "Народный бюджет"</t>
  </si>
  <si>
    <t>Субсидии на реализацию народных проектов в сфере благоустройства, прошедших отбор в рамках проекта "Народный бюджет"</t>
  </si>
  <si>
    <t>2 02 35 176 00 0000 151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</si>
  <si>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</si>
  <si>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2 02 35 176 05 0000 151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</si>
  <si>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</si>
  <si>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от 31 мая 2018 г. № 258</t>
  </si>
  <si>
    <t xml:space="preserve">от 31 мая 2018г. №258 </t>
  </si>
  <si>
    <t>от 31 мая 2018г. № 258</t>
  </si>
  <si>
    <t>01 1 2А 64573</t>
  </si>
  <si>
    <t>01 1 2Е 64574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</si>
  <si>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(Межбюджетные трансферты)</t>
  </si>
  <si>
    <t>02 1 1Г 64504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</si>
  <si>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</si>
  <si>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02 1 1Н 00000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</si>
  <si>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 (Межбюджетные трансферты)</t>
  </si>
  <si>
    <t>02 1 1Н 64502</t>
  </si>
  <si>
    <t>Снос аврийных домов</t>
  </si>
  <si>
    <t>Снос аврийных домов (Межбюджетные трансферты)</t>
  </si>
  <si>
    <t>03 1 1М 64571</t>
  </si>
  <si>
    <t>Газификация населённых пунктов</t>
  </si>
  <si>
    <t>03 2 2А 00000</t>
  </si>
  <si>
    <t>03 2 2А 64509</t>
  </si>
  <si>
    <t>Газификация населённых пунктов (Межбюджетные трансферты)</t>
  </si>
  <si>
    <t>Приведение в нормативное состояние канализационных и инженерных сетей</t>
  </si>
  <si>
    <t>03 2 2Д 00000</t>
  </si>
  <si>
    <t>Приведение в нормативное состояние канализационных и инженерных сетей (Закупка товаров, работ и услуг для обеспечения государственных (муниципальных) нужд)</t>
  </si>
  <si>
    <t>03 2 2Ж 64572</t>
  </si>
  <si>
    <t>Содержание объектов муниципальной собственности</t>
  </si>
  <si>
    <t>03 2 2К 00000</t>
  </si>
  <si>
    <t>Содержание объектов муниципальной собственности (Закупка товаров, работ и услуг для обеспечения государственных (муниципальных) нужд)</t>
  </si>
  <si>
    <t>03 3 3Г 64502</t>
  </si>
  <si>
    <t>НЕ ИСПОЛЬЗОВАТЬ 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</si>
  <si>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</si>
  <si>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 3 3K L4970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</si>
  <si>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 (Социальное обеспечение и иные выплаты населению)</t>
  </si>
  <si>
    <t>05 1 1Б 00000</t>
  </si>
  <si>
    <t>Проведение капитальных ремонтов</t>
  </si>
  <si>
    <t>05 1 1Е 00000</t>
  </si>
  <si>
    <t>Проведение капитальных ремонтов (Предоставление субсидий бюджетным, автономным учреждениям и иным некоммерческим организациям)</t>
  </si>
  <si>
    <t>НЕ ИСПОЛЬЗОВАТЬ Комплектование книжных фондов</t>
  </si>
  <si>
    <t>05 3 3В 00000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</si>
  <si>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</si>
  <si>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</si>
  <si>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05 4 4B L4670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</si>
  <si>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</si>
  <si>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Субсидия на 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 (Предоставление субсидий бюджетным, автономным учреждениям и иным некоммерческим организациям)</t>
  </si>
  <si>
    <t>07 5 5Е 64502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</si>
  <si>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</si>
  <si>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</si>
  <si>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08 3 3Е 64575</t>
  </si>
  <si>
    <t>Осуществление меропритяий по предупреждению и пресечению преступлений, профилактики правонарушений (Межбюджетные трансферты)</t>
  </si>
  <si>
    <t>99 9 00 64502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</si>
  <si>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</si>
  <si>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Подпрограмма "Развитие транспортной инфраструктуры и транспортного обслуживания населения  и экономики МР "Княжпогостский"</t>
  </si>
  <si>
    <t>Приложение № 2</t>
  </si>
  <si>
    <t>Приложение №5</t>
  </si>
  <si>
    <t>2019г.</t>
  </si>
  <si>
    <t>2020г.</t>
  </si>
  <si>
    <t>Муниципальная программа "Развитие экономики в Княжпогостском районе"</t>
  </si>
  <si>
    <t>Муниципальная программа "Безопасность жизнедеятельности и социальная защита населения в Княжпогостском районе"</t>
  </si>
  <si>
    <t>Содействие трудоустройству и временной занятости молодежи (Социальное обеспечение и иные выплаты населению)</t>
  </si>
  <si>
    <t>01 5 1В 00000</t>
  </si>
  <si>
    <t>Иные бюджетные ассигнования</t>
  </si>
  <si>
    <t>Социальное обеспечение и иные выплаты населению</t>
  </si>
  <si>
    <t>Предоставление субсидий бюджетным, автономным учреждениям и иным некоммерческим организациям</t>
  </si>
  <si>
    <t>05 4 4B 00000</t>
  </si>
  <si>
    <t>03 1 1Д 00000</t>
  </si>
  <si>
    <t>Капитальные вложения в объекты государственной (муниципальной) собственности</t>
  </si>
  <si>
    <t>08 1 1Б 00000</t>
  </si>
  <si>
    <t>НЕ УКАЗАНО</t>
  </si>
  <si>
    <t>Ведомственная структура расходов бюджета муниципального района "Княжпогостский" на плановый период 2019-2020 годов</t>
  </si>
  <si>
    <t>Приложение №7</t>
  </si>
  <si>
    <t xml:space="preserve">                                                                      от 22 декабря 2017г. № 227</t>
  </si>
  <si>
    <t>Приложение № 11</t>
  </si>
  <si>
    <t>Приложение №12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</si>
</sst>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?"/>
    <numFmt numFmtId="165" formatCode="#,##0.000"/>
    <numFmt numFmtId="166" formatCode="#,##0.0"/>
    <numFmt numFmtId="167" formatCode="_(* #,##0_);_(* \(#,##0\);_(* &quot;-&quot;??_);_(@_)"/>
    <numFmt numFmtId="168" formatCode="0.0_)"/>
    <numFmt numFmtId="169" formatCode="0.000"/>
  </numFmts>
  <fonts count="43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color indexed="8"/>
      <name val="Times New Roman CYR"/>
    </font>
    <font>
      <sz val="8"/>
      <color indexed="8"/>
      <name val="Calibri"/>
      <family val="2"/>
      <scheme val="minor"/>
    </font>
    <font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i/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8"/>
      <name val="Times New Roman"/>
      <family val="1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b/>
      <sz val="12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4"/>
      <color indexed="8"/>
      <name val="Times New Roman CYR"/>
      <charset val="204"/>
    </font>
    <font>
      <sz val="14"/>
      <color indexed="8"/>
      <name val="Times New Roman CYR"/>
      <charset val="204"/>
    </font>
    <font>
      <sz val="14"/>
      <color indexed="8"/>
      <name val="Calibri"/>
      <family val="2"/>
      <scheme val="minor"/>
    </font>
    <font>
      <sz val="14"/>
      <color indexed="8"/>
      <name val="Arial Cyr"/>
    </font>
    <font>
      <b/>
      <sz val="11"/>
      <color indexed="8"/>
      <name val="Calibri"/>
      <family val="2"/>
      <scheme val="minor"/>
    </font>
    <font>
      <sz val="12"/>
      <color indexed="8"/>
      <name val="Times New Roman"/>
    </font>
    <font>
      <b/>
      <sz val="14"/>
      <color indexed="0"/>
      <name val="Times New Roman"/>
    </font>
    <font>
      <sz val="14"/>
      <color indexed="8"/>
      <name val="Times New Roman"/>
    </font>
    <font>
      <b/>
      <sz val="12"/>
      <color indexed="0"/>
      <name val="Times New Roman"/>
    </font>
    <font>
      <sz val="12"/>
      <color indexed="0"/>
      <name val="Times New Roman"/>
    </font>
    <font>
      <i/>
      <sz val="12"/>
      <color indexed="0"/>
      <name val="Times New Roman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5" fillId="2" borderId="1"/>
    <xf numFmtId="0" fontId="20" fillId="2" borderId="1"/>
    <xf numFmtId="0" fontId="21" fillId="2" borderId="1"/>
  </cellStyleXfs>
  <cellXfs count="228">
    <xf numFmtId="0" fontId="0" fillId="0" borderId="0" xfId="0"/>
    <xf numFmtId="0" fontId="7" fillId="0" borderId="0" xfId="0" applyFont="1"/>
    <xf numFmtId="0" fontId="5" fillId="2" borderId="1" xfId="2"/>
    <xf numFmtId="0" fontId="8" fillId="2" borderId="1" xfId="2" applyFont="1" applyFill="1" applyAlignment="1">
      <alignment horizontal="right"/>
    </xf>
    <xf numFmtId="0" fontId="9" fillId="2" borderId="1" xfId="0" applyNumberFormat="1" applyFont="1" applyFill="1" applyBorder="1" applyAlignment="1">
      <alignment vertical="center"/>
    </xf>
    <xf numFmtId="49" fontId="9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horizontal="right" vertical="center" wrapText="1"/>
    </xf>
    <xf numFmtId="49" fontId="13" fillId="2" borderId="6" xfId="0" applyNumberFormat="1" applyFont="1" applyFill="1" applyBorder="1" applyAlignment="1">
      <alignment horizontal="justify" vertical="center" wrapText="1"/>
    </xf>
    <xf numFmtId="49" fontId="13" fillId="2" borderId="6" xfId="0" applyNumberFormat="1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right"/>
    </xf>
    <xf numFmtId="0" fontId="11" fillId="2" borderId="1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vertical="top"/>
    </xf>
    <xf numFmtId="0" fontId="15" fillId="0" borderId="1" xfId="0" applyFont="1" applyBorder="1" applyAlignment="1">
      <alignment vertical="top" wrapText="1"/>
    </xf>
    <xf numFmtId="165" fontId="15" fillId="0" borderId="1" xfId="0" applyNumberFormat="1" applyFont="1" applyBorder="1" applyAlignment="1">
      <alignment vertical="top"/>
    </xf>
    <xf numFmtId="165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 wrapText="1"/>
    </xf>
    <xf numFmtId="165" fontId="8" fillId="2" borderId="1" xfId="0" applyNumberFormat="1" applyFont="1" applyFill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17" fillId="2" borderId="6" xfId="0" applyFont="1" applyFill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center" wrapText="1"/>
    </xf>
    <xf numFmtId="0" fontId="8" fillId="2" borderId="0" xfId="0" applyFont="1" applyFill="1"/>
    <xf numFmtId="0" fontId="19" fillId="2" borderId="0" xfId="0" applyFont="1" applyFill="1"/>
    <xf numFmtId="0" fontId="22" fillId="2" borderId="1" xfId="4" applyFont="1" applyFill="1" applyBorder="1" applyAlignment="1">
      <alignment wrapText="1"/>
    </xf>
    <xf numFmtId="0" fontId="23" fillId="2" borderId="1" xfId="4" applyFont="1" applyFill="1" applyBorder="1" applyAlignment="1"/>
    <xf numFmtId="0" fontId="15" fillId="2" borderId="6" xfId="4" applyFont="1" applyFill="1" applyBorder="1" applyAlignment="1">
      <alignment horizontal="center" wrapText="1"/>
    </xf>
    <xf numFmtId="0" fontId="19" fillId="2" borderId="1" xfId="0" applyFont="1" applyFill="1" applyBorder="1"/>
    <xf numFmtId="0" fontId="24" fillId="2" borderId="1" xfId="0" applyFont="1" applyFill="1" applyBorder="1"/>
    <xf numFmtId="167" fontId="24" fillId="2" borderId="1" xfId="1" applyNumberFormat="1" applyFont="1" applyFill="1" applyBorder="1"/>
    <xf numFmtId="167" fontId="0" fillId="2" borderId="1" xfId="1" applyNumberFormat="1" applyFont="1" applyFill="1" applyBorder="1"/>
    <xf numFmtId="0" fontId="8" fillId="2" borderId="1" xfId="4" applyFont="1" applyFill="1" applyBorder="1" applyAlignment="1"/>
    <xf numFmtId="165" fontId="8" fillId="2" borderId="1" xfId="4" applyNumberFormat="1" applyFont="1" applyFill="1" applyBorder="1" applyAlignment="1"/>
    <xf numFmtId="0" fontId="25" fillId="2" borderId="1" xfId="0" applyFont="1" applyFill="1" applyBorder="1"/>
    <xf numFmtId="167" fontId="25" fillId="2" borderId="1" xfId="1" applyNumberFormat="1" applyFont="1" applyFill="1" applyBorder="1"/>
    <xf numFmtId="2" fontId="8" fillId="2" borderId="1" xfId="4" applyNumberFormat="1" applyFont="1" applyFill="1" applyBorder="1" applyAlignment="1"/>
    <xf numFmtId="0" fontId="19" fillId="2" borderId="1" xfId="4" applyFont="1" applyFill="1" applyBorder="1" applyAlignment="1"/>
    <xf numFmtId="4" fontId="19" fillId="2" borderId="1" xfId="4" applyNumberFormat="1" applyFont="1" applyFill="1" applyBorder="1" applyAlignment="1"/>
    <xf numFmtId="168" fontId="19" fillId="2" borderId="1" xfId="4" applyNumberFormat="1" applyFont="1" applyFill="1" applyBorder="1" applyAlignment="1"/>
    <xf numFmtId="0" fontId="14" fillId="2" borderId="1" xfId="4" applyFont="1" applyFill="1" applyBorder="1" applyAlignment="1"/>
    <xf numFmtId="168" fontId="14" fillId="2" borderId="1" xfId="4" applyNumberFormat="1" applyFont="1" applyFill="1" applyBorder="1" applyAlignment="1"/>
    <xf numFmtId="0" fontId="19" fillId="2" borderId="1" xfId="0" applyFont="1" applyFill="1" applyBorder="1" applyAlignment="1"/>
    <xf numFmtId="168" fontId="19" fillId="2" borderId="1" xfId="0" applyNumberFormat="1" applyFont="1" applyFill="1" applyBorder="1" applyAlignment="1"/>
    <xf numFmtId="168" fontId="19" fillId="2" borderId="0" xfId="0" applyNumberFormat="1" applyFont="1" applyFill="1"/>
    <xf numFmtId="0" fontId="15" fillId="2" borderId="6" xfId="4" applyFont="1" applyFill="1" applyBorder="1" applyAlignment="1">
      <alignment horizontal="left" wrapText="1"/>
    </xf>
    <xf numFmtId="165" fontId="15" fillId="2" borderId="6" xfId="4" applyNumberFormat="1" applyFont="1" applyFill="1" applyBorder="1" applyAlignment="1">
      <alignment horizontal="right"/>
    </xf>
    <xf numFmtId="0" fontId="22" fillId="2" borderId="6" xfId="4" applyFont="1" applyFill="1" applyBorder="1" applyAlignment="1">
      <alignment wrapText="1"/>
    </xf>
    <xf numFmtId="165" fontId="15" fillId="2" borderId="6" xfId="4" applyNumberFormat="1" applyFont="1" applyFill="1" applyBorder="1" applyAlignment="1">
      <alignment horizontal="center"/>
    </xf>
    <xf numFmtId="0" fontId="8" fillId="2" borderId="6" xfId="4" applyFont="1" applyFill="1" applyBorder="1" applyAlignment="1"/>
    <xf numFmtId="165" fontId="8" fillId="2" borderId="6" xfId="4" applyNumberFormat="1" applyFont="1" applyFill="1" applyBorder="1" applyAlignment="1"/>
    <xf numFmtId="0" fontId="8" fillId="2" borderId="6" xfId="4" applyFont="1" applyFill="1" applyBorder="1" applyAlignment="1">
      <alignment wrapText="1"/>
    </xf>
    <xf numFmtId="0" fontId="8" fillId="2" borderId="6" xfId="0" applyFont="1" applyFill="1" applyBorder="1"/>
    <xf numFmtId="4" fontId="8" fillId="2" borderId="6" xfId="0" applyNumberFormat="1" applyFont="1" applyFill="1" applyBorder="1" applyAlignment="1">
      <alignment wrapText="1"/>
    </xf>
    <xf numFmtId="0" fontId="0" fillId="2" borderId="0" xfId="0" applyFill="1"/>
    <xf numFmtId="0" fontId="16" fillId="2" borderId="0" xfId="0" applyFont="1" applyFill="1"/>
    <xf numFmtId="166" fontId="8" fillId="2" borderId="9" xfId="0" applyNumberFormat="1" applyFont="1" applyFill="1" applyBorder="1" applyAlignment="1">
      <alignment horizontal="right" wrapText="1"/>
    </xf>
    <xf numFmtId="0" fontId="14" fillId="2" borderId="7" xfId="0" applyFont="1" applyFill="1" applyBorder="1" applyAlignment="1">
      <alignment wrapText="1"/>
    </xf>
    <xf numFmtId="0" fontId="0" fillId="2" borderId="1" xfId="0" applyFill="1" applyBorder="1"/>
    <xf numFmtId="0" fontId="15" fillId="2" borderId="3" xfId="4" applyFont="1" applyFill="1" applyBorder="1" applyAlignment="1">
      <alignment horizontal="left" wrapText="1"/>
    </xf>
    <xf numFmtId="4" fontId="8" fillId="2" borderId="4" xfId="0" applyNumberFormat="1" applyFont="1" applyFill="1" applyBorder="1"/>
    <xf numFmtId="0" fontId="8" fillId="2" borderId="7" xfId="4" applyFont="1" applyFill="1" applyBorder="1" applyAlignment="1">
      <alignment wrapText="1"/>
    </xf>
    <xf numFmtId="4" fontId="8" fillId="2" borderId="8" xfId="0" applyNumberFormat="1" applyFont="1" applyFill="1" applyBorder="1"/>
    <xf numFmtId="0" fontId="8" fillId="2" borderId="10" xfId="4" applyFont="1" applyFill="1" applyBorder="1" applyAlignment="1">
      <alignment wrapText="1"/>
    </xf>
    <xf numFmtId="4" fontId="8" fillId="2" borderId="11" xfId="0" applyNumberFormat="1" applyFont="1" applyFill="1" applyBorder="1"/>
    <xf numFmtId="165" fontId="0" fillId="2" borderId="7" xfId="0" applyNumberFormat="1" applyFill="1" applyBorder="1"/>
    <xf numFmtId="0" fontId="15" fillId="2" borderId="6" xfId="0" applyFont="1" applyFill="1" applyBorder="1" applyAlignment="1">
      <alignment horizontal="center" wrapText="1"/>
    </xf>
    <xf numFmtId="4" fontId="8" fillId="2" borderId="13" xfId="0" applyNumberFormat="1" applyFont="1" applyFill="1" applyBorder="1"/>
    <xf numFmtId="0" fontId="8" fillId="2" borderId="0" xfId="0" applyFont="1" applyFill="1" applyAlignment="1">
      <alignment horizontal="right" wrapText="1"/>
    </xf>
    <xf numFmtId="0" fontId="8" fillId="2" borderId="0" xfId="0" applyFont="1" applyFill="1" applyAlignment="1">
      <alignment horizontal="right"/>
    </xf>
    <xf numFmtId="0" fontId="15" fillId="2" borderId="6" xfId="0" applyFont="1" applyFill="1" applyBorder="1" applyAlignment="1">
      <alignment wrapText="1"/>
    </xf>
    <xf numFmtId="4" fontId="15" fillId="2" borderId="2" xfId="0" applyNumberFormat="1" applyFont="1" applyFill="1" applyBorder="1"/>
    <xf numFmtId="2" fontId="15" fillId="2" borderId="1" xfId="0" applyNumberFormat="1" applyFont="1" applyFill="1" applyBorder="1"/>
    <xf numFmtId="2" fontId="15" fillId="2" borderId="15" xfId="0" applyNumberFormat="1" applyFont="1" applyFill="1" applyBorder="1"/>
    <xf numFmtId="0" fontId="8" fillId="2" borderId="7" xfId="0" applyFont="1" applyFill="1" applyBorder="1" applyAlignment="1">
      <alignment wrapText="1"/>
    </xf>
    <xf numFmtId="4" fontId="8" fillId="2" borderId="1" xfId="0" applyNumberFormat="1" applyFont="1" applyFill="1" applyBorder="1"/>
    <xf numFmtId="2" fontId="8" fillId="2" borderId="1" xfId="0" applyNumberFormat="1" applyFont="1" applyFill="1" applyBorder="1"/>
    <xf numFmtId="2" fontId="8" fillId="2" borderId="15" xfId="0" applyNumberFormat="1" applyFont="1" applyFill="1" applyBorder="1"/>
    <xf numFmtId="0" fontId="8" fillId="2" borderId="10" xfId="0" applyFont="1" applyFill="1" applyBorder="1" applyAlignment="1">
      <alignment wrapText="1"/>
    </xf>
    <xf numFmtId="4" fontId="8" fillId="2" borderId="9" xfId="0" applyNumberFormat="1" applyFont="1" applyFill="1" applyBorder="1"/>
    <xf numFmtId="0" fontId="8" fillId="2" borderId="9" xfId="0" applyFont="1" applyFill="1" applyBorder="1"/>
    <xf numFmtId="0" fontId="16" fillId="2" borderId="0" xfId="0" applyFont="1" applyFill="1" applyAlignment="1">
      <alignment wrapText="1"/>
    </xf>
    <xf numFmtId="0" fontId="8" fillId="2" borderId="7" xfId="4" applyFont="1" applyFill="1" applyBorder="1" applyAlignment="1">
      <alignment horizontal="left" wrapText="1"/>
    </xf>
    <xf numFmtId="0" fontId="8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4" fontId="8" fillId="2" borderId="14" xfId="0" applyNumberFormat="1" applyFont="1" applyFill="1" applyBorder="1"/>
    <xf numFmtId="4" fontId="8" fillId="2" borderId="15" xfId="0" applyNumberFormat="1" applyFont="1" applyFill="1" applyBorder="1"/>
    <xf numFmtId="49" fontId="4" fillId="2" borderId="6" xfId="0" applyNumberFormat="1" applyFont="1" applyFill="1" applyBorder="1" applyAlignment="1">
      <alignment horizontal="justify" vertical="center" wrapText="1"/>
    </xf>
    <xf numFmtId="0" fontId="8" fillId="2" borderId="0" xfId="0" applyFont="1" applyFill="1" applyAlignment="1">
      <alignment horizontal="right"/>
    </xf>
    <xf numFmtId="165" fontId="8" fillId="2" borderId="4" xfId="0" applyNumberFormat="1" applyFont="1" applyFill="1" applyBorder="1"/>
    <xf numFmtId="169" fontId="8" fillId="2" borderId="14" xfId="0" applyNumberFormat="1" applyFont="1" applyFill="1" applyBorder="1"/>
    <xf numFmtId="165" fontId="8" fillId="2" borderId="8" xfId="0" applyNumberFormat="1" applyFont="1" applyFill="1" applyBorder="1"/>
    <xf numFmtId="169" fontId="8" fillId="2" borderId="15" xfId="0" applyNumberFormat="1" applyFont="1" applyFill="1" applyBorder="1"/>
    <xf numFmtId="165" fontId="8" fillId="2" borderId="11" xfId="0" applyNumberFormat="1" applyFont="1" applyFill="1" applyBorder="1"/>
    <xf numFmtId="169" fontId="8" fillId="2" borderId="13" xfId="0" applyNumberFormat="1" applyFont="1" applyFill="1" applyBorder="1"/>
    <xf numFmtId="0" fontId="8" fillId="2" borderId="0" xfId="0" applyFont="1" applyFill="1" applyAlignment="1">
      <alignment horizontal="right"/>
    </xf>
    <xf numFmtId="165" fontId="8" fillId="2" borderId="3" xfId="0" applyNumberFormat="1" applyFont="1" applyFill="1" applyBorder="1"/>
    <xf numFmtId="165" fontId="15" fillId="2" borderId="8" xfId="0" applyNumberFormat="1" applyFont="1" applyFill="1" applyBorder="1"/>
    <xf numFmtId="165" fontId="15" fillId="2" borderId="7" xfId="0" applyNumberFormat="1" applyFont="1" applyFill="1" applyBorder="1"/>
    <xf numFmtId="165" fontId="8" fillId="2" borderId="10" xfId="0" applyNumberFormat="1" applyFont="1" applyFill="1" applyBorder="1"/>
    <xf numFmtId="0" fontId="18" fillId="2" borderId="0" xfId="0" applyFont="1" applyFill="1"/>
    <xf numFmtId="0" fontId="8" fillId="2" borderId="1" xfId="2" applyFont="1" applyFill="1" applyAlignment="1">
      <alignment horizontal="right"/>
    </xf>
    <xf numFmtId="0" fontId="0" fillId="3" borderId="0" xfId="0" applyFill="1"/>
    <xf numFmtId="0" fontId="8" fillId="3" borderId="1" xfId="2" applyFont="1" applyFill="1" applyAlignment="1">
      <alignment horizontal="right"/>
    </xf>
    <xf numFmtId="0" fontId="5" fillId="3" borderId="1" xfId="2" applyFill="1"/>
    <xf numFmtId="0" fontId="26" fillId="3" borderId="1" xfId="0" applyNumberFormat="1" applyFont="1" applyFill="1" applyBorder="1" applyAlignment="1">
      <alignment horizontal="right" vertical="center"/>
    </xf>
    <xf numFmtId="49" fontId="26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7" fillId="3" borderId="0" xfId="0" applyFont="1" applyFill="1"/>
    <xf numFmtId="4" fontId="1" fillId="3" borderId="6" xfId="0" applyNumberFormat="1" applyFont="1" applyFill="1" applyBorder="1" applyAlignment="1">
      <alignment horizontal="right"/>
    </xf>
    <xf numFmtId="49" fontId="29" fillId="3" borderId="6" xfId="0" applyNumberFormat="1" applyFont="1" applyFill="1" applyBorder="1" applyAlignment="1">
      <alignment horizontal="center" vertical="center" wrapText="1"/>
    </xf>
    <xf numFmtId="164" fontId="29" fillId="3" borderId="6" xfId="0" applyNumberFormat="1" applyFont="1" applyFill="1" applyBorder="1" applyAlignment="1">
      <alignment horizontal="justify" vertical="center" wrapText="1"/>
    </xf>
    <xf numFmtId="165" fontId="29" fillId="3" borderId="6" xfId="0" applyNumberFormat="1" applyFont="1" applyFill="1" applyBorder="1" applyAlignment="1">
      <alignment horizontal="right" wrapText="1"/>
    </xf>
    <xf numFmtId="165" fontId="1" fillId="3" borderId="6" xfId="0" applyNumberFormat="1" applyFont="1" applyFill="1" applyBorder="1" applyAlignment="1">
      <alignment horizontal="right" wrapText="1"/>
    </xf>
    <xf numFmtId="49" fontId="30" fillId="3" borderId="6" xfId="0" applyNumberFormat="1" applyFont="1" applyFill="1" applyBorder="1" applyAlignment="1">
      <alignment horizontal="center" vertical="center" wrapText="1"/>
    </xf>
    <xf numFmtId="164" fontId="30" fillId="3" borderId="6" xfId="0" applyNumberFormat="1" applyFont="1" applyFill="1" applyBorder="1" applyAlignment="1">
      <alignment horizontal="justify" vertical="center" wrapText="1"/>
    </xf>
    <xf numFmtId="165" fontId="30" fillId="3" borderId="6" xfId="0" applyNumberFormat="1" applyFont="1" applyFill="1" applyBorder="1" applyAlignment="1">
      <alignment horizontal="right" wrapText="1"/>
    </xf>
    <xf numFmtId="49" fontId="1" fillId="3" borderId="6" xfId="0" applyNumberFormat="1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justify" vertical="center" wrapText="1"/>
    </xf>
    <xf numFmtId="165" fontId="31" fillId="3" borderId="6" xfId="0" applyNumberFormat="1" applyFont="1" applyFill="1" applyBorder="1" applyAlignment="1">
      <alignment horizontal="right" wrapText="1"/>
    </xf>
    <xf numFmtId="165" fontId="0" fillId="3" borderId="0" xfId="0" applyNumberFormat="1" applyFill="1"/>
    <xf numFmtId="165" fontId="32" fillId="3" borderId="6" xfId="0" applyNumberFormat="1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horizontal="right" vertical="center"/>
    </xf>
    <xf numFmtId="164" fontId="3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4" fillId="0" borderId="0" xfId="0" applyFont="1"/>
    <xf numFmtId="0" fontId="12" fillId="2" borderId="6" xfId="0" applyNumberFormat="1" applyFont="1" applyFill="1" applyBorder="1" applyAlignment="1">
      <alignment vertical="center"/>
    </xf>
    <xf numFmtId="0" fontId="35" fillId="2" borderId="6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justify"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6" xfId="0" applyNumberFormat="1" applyFont="1" applyFill="1" applyBorder="1" applyAlignment="1">
      <alignment horizontal="justify" vertical="center" wrapText="1"/>
    </xf>
    <xf numFmtId="165" fontId="10" fillId="2" borderId="6" xfId="0" applyNumberFormat="1" applyFont="1" applyFill="1" applyBorder="1" applyAlignment="1">
      <alignment horizontal="right"/>
    </xf>
    <xf numFmtId="4" fontId="10" fillId="2" borderId="6" xfId="0" applyNumberFormat="1" applyFont="1" applyFill="1" applyBorder="1" applyAlignment="1">
      <alignment horizontal="right"/>
    </xf>
    <xf numFmtId="49" fontId="29" fillId="2" borderId="6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justify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165" fontId="15" fillId="2" borderId="6" xfId="0" applyNumberFormat="1" applyFont="1" applyFill="1" applyBorder="1" applyAlignment="1">
      <alignment horizontal="right"/>
    </xf>
    <xf numFmtId="4" fontId="29" fillId="2" borderId="6" xfId="0" applyNumberFormat="1" applyFont="1" applyFill="1" applyBorder="1" applyAlignment="1">
      <alignment horizontal="right"/>
    </xf>
    <xf numFmtId="165" fontId="29" fillId="2" borderId="6" xfId="0" applyNumberFormat="1" applyFont="1" applyFill="1" applyBorder="1" applyAlignment="1">
      <alignment horizontal="right"/>
    </xf>
    <xf numFmtId="49" fontId="29" fillId="2" borderId="6" xfId="0" applyNumberFormat="1" applyFont="1" applyFill="1" applyBorder="1" applyAlignment="1">
      <alignment horizontal="justify" vertical="center" wrapText="1"/>
    </xf>
    <xf numFmtId="164" fontId="29" fillId="2" borderId="6" xfId="0" applyNumberFormat="1" applyFont="1" applyFill="1" applyBorder="1" applyAlignment="1">
      <alignment horizontal="justify" vertical="center" wrapText="1"/>
    </xf>
    <xf numFmtId="0" fontId="36" fillId="0" borderId="0" xfId="0" applyFont="1"/>
    <xf numFmtId="49" fontId="3" fillId="2" borderId="6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2" borderId="6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horizontal="right" vertical="center" wrapText="1"/>
    </xf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3" fillId="2" borderId="6" xfId="0" applyNumberFormat="1" applyFont="1" applyFill="1" applyBorder="1" applyAlignment="1">
      <alignment horizontal="justify" vertical="center" wrapText="1"/>
    </xf>
    <xf numFmtId="165" fontId="3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center" vertical="center" wrapText="1"/>
    </xf>
    <xf numFmtId="165" fontId="4" fillId="2" borderId="6" xfId="0" applyNumberFormat="1" applyFont="1" applyFill="1" applyBorder="1" applyAlignment="1">
      <alignment horizontal="right"/>
    </xf>
    <xf numFmtId="0" fontId="37" fillId="2" borderId="1" xfId="0" applyNumberFormat="1" applyFont="1" applyFill="1" applyBorder="1" applyAlignment="1">
      <alignment vertical="center"/>
    </xf>
    <xf numFmtId="49" fontId="37" fillId="2" borderId="1" xfId="0" applyNumberFormat="1" applyFont="1" applyFill="1" applyBorder="1" applyAlignment="1">
      <alignment horizontal="right" vertical="center"/>
    </xf>
    <xf numFmtId="49" fontId="39" fillId="2" borderId="1" xfId="0" applyNumberFormat="1" applyFont="1" applyFill="1" applyBorder="1" applyAlignment="1">
      <alignment horizontal="right" vertical="center" wrapText="1"/>
    </xf>
    <xf numFmtId="164" fontId="40" fillId="2" borderId="6" xfId="0" applyNumberFormat="1" applyFont="1" applyFill="1" applyBorder="1" applyAlignment="1">
      <alignment horizontal="justify" vertical="center" wrapText="1"/>
    </xf>
    <xf numFmtId="49" fontId="40" fillId="2" borderId="6" xfId="0" applyNumberFormat="1" applyFont="1" applyFill="1" applyBorder="1" applyAlignment="1">
      <alignment horizontal="center" vertical="center" wrapText="1"/>
    </xf>
    <xf numFmtId="165" fontId="40" fillId="2" borderId="6" xfId="0" applyNumberFormat="1" applyFont="1" applyFill="1" applyBorder="1" applyAlignment="1">
      <alignment horizontal="right"/>
    </xf>
    <xf numFmtId="49" fontId="40" fillId="2" borderId="6" xfId="0" applyNumberFormat="1" applyFont="1" applyFill="1" applyBorder="1" applyAlignment="1">
      <alignment horizontal="justify" vertical="center" wrapText="1"/>
    </xf>
    <xf numFmtId="49" fontId="41" fillId="2" borderId="6" xfId="0" applyNumberFormat="1" applyFont="1" applyFill="1" applyBorder="1" applyAlignment="1">
      <alignment horizontal="justify" vertical="center" wrapText="1"/>
    </xf>
    <xf numFmtId="49" fontId="41" fillId="2" borderId="6" xfId="0" applyNumberFormat="1" applyFont="1" applyFill="1" applyBorder="1" applyAlignment="1">
      <alignment horizontal="center" vertical="center" wrapText="1"/>
    </xf>
    <xf numFmtId="165" fontId="41" fillId="2" borderId="6" xfId="0" applyNumberFormat="1" applyFont="1" applyFill="1" applyBorder="1" applyAlignment="1">
      <alignment horizontal="right"/>
    </xf>
    <xf numFmtId="49" fontId="42" fillId="2" borderId="6" xfId="0" applyNumberFormat="1" applyFont="1" applyFill="1" applyBorder="1" applyAlignment="1">
      <alignment horizontal="justify" vertical="center" wrapText="1"/>
    </xf>
    <xf numFmtId="49" fontId="42" fillId="2" borderId="6" xfId="0" applyNumberFormat="1" applyFont="1" applyFill="1" applyBorder="1" applyAlignment="1">
      <alignment horizontal="center" vertical="center" wrapText="1"/>
    </xf>
    <xf numFmtId="165" fontId="42" fillId="2" borderId="6" xfId="0" applyNumberFormat="1" applyFont="1" applyFill="1" applyBorder="1" applyAlignment="1">
      <alignment horizontal="right"/>
    </xf>
    <xf numFmtId="164" fontId="41" fillId="2" borderId="6" xfId="0" applyNumberFormat="1" applyFont="1" applyFill="1" applyBorder="1" applyAlignment="1">
      <alignment horizontal="justify" vertical="center" wrapText="1"/>
    </xf>
    <xf numFmtId="0" fontId="37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4" fontId="4" fillId="2" borderId="6" xfId="0" applyNumberFormat="1" applyFont="1" applyFill="1" applyBorder="1" applyAlignment="1">
      <alignment horizontal="justify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0" fontId="28" fillId="3" borderId="6" xfId="0" applyNumberFormat="1" applyFont="1" applyFill="1" applyBorder="1" applyAlignment="1">
      <alignment horizontal="center" vertical="center" wrapText="1"/>
    </xf>
    <xf numFmtId="164" fontId="1" fillId="3" borderId="5" xfId="0" applyNumberFormat="1" applyFont="1" applyFill="1" applyBorder="1" applyAlignment="1">
      <alignment horizontal="left" vertical="center" wrapText="1"/>
    </xf>
    <xf numFmtId="164" fontId="1" fillId="3" borderId="12" xfId="0" applyNumberFormat="1" applyFont="1" applyFill="1" applyBorder="1" applyAlignment="1">
      <alignment horizontal="left" vertical="center" wrapText="1"/>
    </xf>
    <xf numFmtId="164" fontId="32" fillId="3" borderId="5" xfId="0" applyNumberFormat="1" applyFont="1" applyFill="1" applyBorder="1" applyAlignment="1">
      <alignment horizontal="left" vertical="center" wrapText="1"/>
    </xf>
    <xf numFmtId="164" fontId="32" fillId="3" borderId="12" xfId="0" applyNumberFormat="1" applyFont="1" applyFill="1" applyBorder="1" applyAlignment="1">
      <alignment horizontal="left" vertical="center" wrapText="1"/>
    </xf>
    <xf numFmtId="0" fontId="27" fillId="3" borderId="1" xfId="0" applyNumberFormat="1" applyFont="1" applyFill="1" applyBorder="1" applyAlignment="1">
      <alignment horizontal="center" vertical="center" wrapText="1"/>
    </xf>
    <xf numFmtId="49" fontId="28" fillId="3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164" fontId="40" fillId="2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164" fontId="38" fillId="2" borderId="1" xfId="0" applyNumberFormat="1" applyFont="1" applyFill="1" applyBorder="1" applyAlignment="1">
      <alignment horizontal="center" vertical="center" wrapText="1"/>
    </xf>
    <xf numFmtId="49" fontId="40" fillId="2" borderId="6" xfId="0" applyNumberFormat="1" applyFont="1" applyFill="1" applyBorder="1" applyAlignment="1">
      <alignment horizontal="center" vertical="center" wrapText="1"/>
    </xf>
    <xf numFmtId="164" fontId="3" fillId="2" borderId="6" xfId="0" applyNumberFormat="1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164" fontId="33" fillId="2" borderId="1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0" fillId="2" borderId="6" xfId="0" applyNumberFormat="1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49" fontId="10" fillId="2" borderId="1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distributed"/>
    </xf>
    <xf numFmtId="0" fontId="0" fillId="0" borderId="0" xfId="0" applyAlignment="1">
      <alignment horizontal="right" vertical="distributed"/>
    </xf>
    <xf numFmtId="164" fontId="11" fillId="2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/>
    <xf numFmtId="0" fontId="11" fillId="0" borderId="11" xfId="0" applyFont="1" applyBorder="1" applyAlignment="1">
      <alignment horizontal="center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8" fillId="2" borderId="0" xfId="0" applyFont="1" applyFill="1" applyAlignment="1">
      <alignment horizontal="right" wrapText="1"/>
    </xf>
    <xf numFmtId="0" fontId="15" fillId="2" borderId="1" xfId="4" applyFont="1" applyFill="1" applyBorder="1" applyAlignment="1">
      <alignment horizontal="center" wrapText="1"/>
    </xf>
    <xf numFmtId="0" fontId="8" fillId="2" borderId="0" xfId="0" applyFont="1" applyFill="1" applyAlignment="1">
      <alignment wrapText="1"/>
    </xf>
    <xf numFmtId="0" fontId="15" fillId="2" borderId="1" xfId="4" applyNumberFormat="1" applyFont="1" applyFill="1" applyBorder="1" applyAlignment="1">
      <alignment horizontal="center" wrapText="1" shrinkToFit="1"/>
    </xf>
    <xf numFmtId="0" fontId="16" fillId="2" borderId="0" xfId="0" applyFont="1" applyFill="1" applyAlignment="1">
      <alignment horizontal="center" wrapText="1" shrinkToFit="1"/>
    </xf>
    <xf numFmtId="0" fontId="8" fillId="2" borderId="1" xfId="2" applyFont="1" applyFill="1" applyAlignment="1">
      <alignment horizontal="right"/>
    </xf>
    <xf numFmtId="0" fontId="0" fillId="0" borderId="1" xfId="0" applyBorder="1" applyAlignment="1"/>
    <xf numFmtId="0" fontId="16" fillId="2" borderId="0" xfId="0" applyFont="1" applyFill="1" applyAlignment="1"/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right"/>
    </xf>
    <xf numFmtId="0" fontId="16" fillId="2" borderId="0" xfId="0" applyFont="1" applyFill="1" applyAlignment="1">
      <alignment wrapText="1"/>
    </xf>
    <xf numFmtId="0" fontId="15" fillId="0" borderId="1" xfId="4" applyNumberFormat="1" applyFont="1" applyFill="1" applyBorder="1" applyAlignment="1">
      <alignment horizontal="center" wrapText="1" shrinkToFit="1"/>
    </xf>
    <xf numFmtId="0" fontId="0" fillId="3" borderId="1" xfId="0" applyFill="1" applyBorder="1"/>
    <xf numFmtId="165" fontId="38" fillId="2" borderId="1" xfId="0" applyNumberFormat="1" applyFont="1" applyFill="1" applyBorder="1" applyAlignment="1">
      <alignment horizontal="right" wrapText="1"/>
    </xf>
  </cellXfs>
  <cellStyles count="5">
    <cellStyle name="Обычный" xfId="0" builtinId="0"/>
    <cellStyle name="Обычный 3" xfId="3"/>
    <cellStyle name="Обычный 5" xfId="2"/>
    <cellStyle name="Обычный_Лист1" xfId="4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8"/>
  <sheetViews>
    <sheetView workbookViewId="0">
      <selection activeCell="H24" sqref="H24"/>
    </sheetView>
  </sheetViews>
  <sheetFormatPr defaultRowHeight="15" x14ac:dyDescent="0.25"/>
  <cols>
    <col min="1" max="1" width="36.5703125" style="105" customWidth="1"/>
    <col min="2" max="2" width="79.7109375" style="105" customWidth="1"/>
    <col min="3" max="4" width="20.7109375" style="105" hidden="1" customWidth="1"/>
    <col min="5" max="5" width="20.7109375" style="105" customWidth="1"/>
    <col min="6" max="6" width="12.42578125" style="105" hidden="1" customWidth="1"/>
    <col min="7" max="7" width="20.140625" style="105" customWidth="1"/>
    <col min="8" max="256" width="9.140625" style="105"/>
    <col min="257" max="257" width="36.5703125" style="105" customWidth="1"/>
    <col min="258" max="258" width="79.7109375" style="105" customWidth="1"/>
    <col min="259" max="260" width="0" style="105" hidden="1" customWidth="1"/>
    <col min="261" max="261" width="20.7109375" style="105" customWidth="1"/>
    <col min="262" max="262" width="0" style="105" hidden="1" customWidth="1"/>
    <col min="263" max="512" width="9.140625" style="105"/>
    <col min="513" max="513" width="36.5703125" style="105" customWidth="1"/>
    <col min="514" max="514" width="79.7109375" style="105" customWidth="1"/>
    <col min="515" max="516" width="0" style="105" hidden="1" customWidth="1"/>
    <col min="517" max="517" width="20.7109375" style="105" customWidth="1"/>
    <col min="518" max="518" width="0" style="105" hidden="1" customWidth="1"/>
    <col min="519" max="768" width="9.140625" style="105"/>
    <col min="769" max="769" width="36.5703125" style="105" customWidth="1"/>
    <col min="770" max="770" width="79.7109375" style="105" customWidth="1"/>
    <col min="771" max="772" width="0" style="105" hidden="1" customWidth="1"/>
    <col min="773" max="773" width="20.7109375" style="105" customWidth="1"/>
    <col min="774" max="774" width="0" style="105" hidden="1" customWidth="1"/>
    <col min="775" max="1024" width="9.140625" style="105"/>
    <col min="1025" max="1025" width="36.5703125" style="105" customWidth="1"/>
    <col min="1026" max="1026" width="79.7109375" style="105" customWidth="1"/>
    <col min="1027" max="1028" width="0" style="105" hidden="1" customWidth="1"/>
    <col min="1029" max="1029" width="20.7109375" style="105" customWidth="1"/>
    <col min="1030" max="1030" width="0" style="105" hidden="1" customWidth="1"/>
    <col min="1031" max="1280" width="9.140625" style="105"/>
    <col min="1281" max="1281" width="36.5703125" style="105" customWidth="1"/>
    <col min="1282" max="1282" width="79.7109375" style="105" customWidth="1"/>
    <col min="1283" max="1284" width="0" style="105" hidden="1" customWidth="1"/>
    <col min="1285" max="1285" width="20.7109375" style="105" customWidth="1"/>
    <col min="1286" max="1286" width="0" style="105" hidden="1" customWidth="1"/>
    <col min="1287" max="1536" width="9.140625" style="105"/>
    <col min="1537" max="1537" width="36.5703125" style="105" customWidth="1"/>
    <col min="1538" max="1538" width="79.7109375" style="105" customWidth="1"/>
    <col min="1539" max="1540" width="0" style="105" hidden="1" customWidth="1"/>
    <col min="1541" max="1541" width="20.7109375" style="105" customWidth="1"/>
    <col min="1542" max="1542" width="0" style="105" hidden="1" customWidth="1"/>
    <col min="1543" max="1792" width="9.140625" style="105"/>
    <col min="1793" max="1793" width="36.5703125" style="105" customWidth="1"/>
    <col min="1794" max="1794" width="79.7109375" style="105" customWidth="1"/>
    <col min="1795" max="1796" width="0" style="105" hidden="1" customWidth="1"/>
    <col min="1797" max="1797" width="20.7109375" style="105" customWidth="1"/>
    <col min="1798" max="1798" width="0" style="105" hidden="1" customWidth="1"/>
    <col min="1799" max="2048" width="9.140625" style="105"/>
    <col min="2049" max="2049" width="36.5703125" style="105" customWidth="1"/>
    <col min="2050" max="2050" width="79.7109375" style="105" customWidth="1"/>
    <col min="2051" max="2052" width="0" style="105" hidden="1" customWidth="1"/>
    <col min="2053" max="2053" width="20.7109375" style="105" customWidth="1"/>
    <col min="2054" max="2054" width="0" style="105" hidden="1" customWidth="1"/>
    <col min="2055" max="2304" width="9.140625" style="105"/>
    <col min="2305" max="2305" width="36.5703125" style="105" customWidth="1"/>
    <col min="2306" max="2306" width="79.7109375" style="105" customWidth="1"/>
    <col min="2307" max="2308" width="0" style="105" hidden="1" customWidth="1"/>
    <col min="2309" max="2309" width="20.7109375" style="105" customWidth="1"/>
    <col min="2310" max="2310" width="0" style="105" hidden="1" customWidth="1"/>
    <col min="2311" max="2560" width="9.140625" style="105"/>
    <col min="2561" max="2561" width="36.5703125" style="105" customWidth="1"/>
    <col min="2562" max="2562" width="79.7109375" style="105" customWidth="1"/>
    <col min="2563" max="2564" width="0" style="105" hidden="1" customWidth="1"/>
    <col min="2565" max="2565" width="20.7109375" style="105" customWidth="1"/>
    <col min="2566" max="2566" width="0" style="105" hidden="1" customWidth="1"/>
    <col min="2567" max="2816" width="9.140625" style="105"/>
    <col min="2817" max="2817" width="36.5703125" style="105" customWidth="1"/>
    <col min="2818" max="2818" width="79.7109375" style="105" customWidth="1"/>
    <col min="2819" max="2820" width="0" style="105" hidden="1" customWidth="1"/>
    <col min="2821" max="2821" width="20.7109375" style="105" customWidth="1"/>
    <col min="2822" max="2822" width="0" style="105" hidden="1" customWidth="1"/>
    <col min="2823" max="3072" width="9.140625" style="105"/>
    <col min="3073" max="3073" width="36.5703125" style="105" customWidth="1"/>
    <col min="3074" max="3074" width="79.7109375" style="105" customWidth="1"/>
    <col min="3075" max="3076" width="0" style="105" hidden="1" customWidth="1"/>
    <col min="3077" max="3077" width="20.7109375" style="105" customWidth="1"/>
    <col min="3078" max="3078" width="0" style="105" hidden="1" customWidth="1"/>
    <col min="3079" max="3328" width="9.140625" style="105"/>
    <col min="3329" max="3329" width="36.5703125" style="105" customWidth="1"/>
    <col min="3330" max="3330" width="79.7109375" style="105" customWidth="1"/>
    <col min="3331" max="3332" width="0" style="105" hidden="1" customWidth="1"/>
    <col min="3333" max="3333" width="20.7109375" style="105" customWidth="1"/>
    <col min="3334" max="3334" width="0" style="105" hidden="1" customWidth="1"/>
    <col min="3335" max="3584" width="9.140625" style="105"/>
    <col min="3585" max="3585" width="36.5703125" style="105" customWidth="1"/>
    <col min="3586" max="3586" width="79.7109375" style="105" customWidth="1"/>
    <col min="3587" max="3588" width="0" style="105" hidden="1" customWidth="1"/>
    <col min="3589" max="3589" width="20.7109375" style="105" customWidth="1"/>
    <col min="3590" max="3590" width="0" style="105" hidden="1" customWidth="1"/>
    <col min="3591" max="3840" width="9.140625" style="105"/>
    <col min="3841" max="3841" width="36.5703125" style="105" customWidth="1"/>
    <col min="3842" max="3842" width="79.7109375" style="105" customWidth="1"/>
    <col min="3843" max="3844" width="0" style="105" hidden="1" customWidth="1"/>
    <col min="3845" max="3845" width="20.7109375" style="105" customWidth="1"/>
    <col min="3846" max="3846" width="0" style="105" hidden="1" customWidth="1"/>
    <col min="3847" max="4096" width="9.140625" style="105"/>
    <col min="4097" max="4097" width="36.5703125" style="105" customWidth="1"/>
    <col min="4098" max="4098" width="79.7109375" style="105" customWidth="1"/>
    <col min="4099" max="4100" width="0" style="105" hidden="1" customWidth="1"/>
    <col min="4101" max="4101" width="20.7109375" style="105" customWidth="1"/>
    <col min="4102" max="4102" width="0" style="105" hidden="1" customWidth="1"/>
    <col min="4103" max="4352" width="9.140625" style="105"/>
    <col min="4353" max="4353" width="36.5703125" style="105" customWidth="1"/>
    <col min="4354" max="4354" width="79.7109375" style="105" customWidth="1"/>
    <col min="4355" max="4356" width="0" style="105" hidden="1" customWidth="1"/>
    <col min="4357" max="4357" width="20.7109375" style="105" customWidth="1"/>
    <col min="4358" max="4358" width="0" style="105" hidden="1" customWidth="1"/>
    <col min="4359" max="4608" width="9.140625" style="105"/>
    <col min="4609" max="4609" width="36.5703125" style="105" customWidth="1"/>
    <col min="4610" max="4610" width="79.7109375" style="105" customWidth="1"/>
    <col min="4611" max="4612" width="0" style="105" hidden="1" customWidth="1"/>
    <col min="4613" max="4613" width="20.7109375" style="105" customWidth="1"/>
    <col min="4614" max="4614" width="0" style="105" hidden="1" customWidth="1"/>
    <col min="4615" max="4864" width="9.140625" style="105"/>
    <col min="4865" max="4865" width="36.5703125" style="105" customWidth="1"/>
    <col min="4866" max="4866" width="79.7109375" style="105" customWidth="1"/>
    <col min="4867" max="4868" width="0" style="105" hidden="1" customWidth="1"/>
    <col min="4869" max="4869" width="20.7109375" style="105" customWidth="1"/>
    <col min="4870" max="4870" width="0" style="105" hidden="1" customWidth="1"/>
    <col min="4871" max="5120" width="9.140625" style="105"/>
    <col min="5121" max="5121" width="36.5703125" style="105" customWidth="1"/>
    <col min="5122" max="5122" width="79.7109375" style="105" customWidth="1"/>
    <col min="5123" max="5124" width="0" style="105" hidden="1" customWidth="1"/>
    <col min="5125" max="5125" width="20.7109375" style="105" customWidth="1"/>
    <col min="5126" max="5126" width="0" style="105" hidden="1" customWidth="1"/>
    <col min="5127" max="5376" width="9.140625" style="105"/>
    <col min="5377" max="5377" width="36.5703125" style="105" customWidth="1"/>
    <col min="5378" max="5378" width="79.7109375" style="105" customWidth="1"/>
    <col min="5379" max="5380" width="0" style="105" hidden="1" customWidth="1"/>
    <col min="5381" max="5381" width="20.7109375" style="105" customWidth="1"/>
    <col min="5382" max="5382" width="0" style="105" hidden="1" customWidth="1"/>
    <col min="5383" max="5632" width="9.140625" style="105"/>
    <col min="5633" max="5633" width="36.5703125" style="105" customWidth="1"/>
    <col min="5634" max="5634" width="79.7109375" style="105" customWidth="1"/>
    <col min="5635" max="5636" width="0" style="105" hidden="1" customWidth="1"/>
    <col min="5637" max="5637" width="20.7109375" style="105" customWidth="1"/>
    <col min="5638" max="5638" width="0" style="105" hidden="1" customWidth="1"/>
    <col min="5639" max="5888" width="9.140625" style="105"/>
    <col min="5889" max="5889" width="36.5703125" style="105" customWidth="1"/>
    <col min="5890" max="5890" width="79.7109375" style="105" customWidth="1"/>
    <col min="5891" max="5892" width="0" style="105" hidden="1" customWidth="1"/>
    <col min="5893" max="5893" width="20.7109375" style="105" customWidth="1"/>
    <col min="5894" max="5894" width="0" style="105" hidden="1" customWidth="1"/>
    <col min="5895" max="6144" width="9.140625" style="105"/>
    <col min="6145" max="6145" width="36.5703125" style="105" customWidth="1"/>
    <col min="6146" max="6146" width="79.7109375" style="105" customWidth="1"/>
    <col min="6147" max="6148" width="0" style="105" hidden="1" customWidth="1"/>
    <col min="6149" max="6149" width="20.7109375" style="105" customWidth="1"/>
    <col min="6150" max="6150" width="0" style="105" hidden="1" customWidth="1"/>
    <col min="6151" max="6400" width="9.140625" style="105"/>
    <col min="6401" max="6401" width="36.5703125" style="105" customWidth="1"/>
    <col min="6402" max="6402" width="79.7109375" style="105" customWidth="1"/>
    <col min="6403" max="6404" width="0" style="105" hidden="1" customWidth="1"/>
    <col min="6405" max="6405" width="20.7109375" style="105" customWidth="1"/>
    <col min="6406" max="6406" width="0" style="105" hidden="1" customWidth="1"/>
    <col min="6407" max="6656" width="9.140625" style="105"/>
    <col min="6657" max="6657" width="36.5703125" style="105" customWidth="1"/>
    <col min="6658" max="6658" width="79.7109375" style="105" customWidth="1"/>
    <col min="6659" max="6660" width="0" style="105" hidden="1" customWidth="1"/>
    <col min="6661" max="6661" width="20.7109375" style="105" customWidth="1"/>
    <col min="6662" max="6662" width="0" style="105" hidden="1" customWidth="1"/>
    <col min="6663" max="6912" width="9.140625" style="105"/>
    <col min="6913" max="6913" width="36.5703125" style="105" customWidth="1"/>
    <col min="6914" max="6914" width="79.7109375" style="105" customWidth="1"/>
    <col min="6915" max="6916" width="0" style="105" hidden="1" customWidth="1"/>
    <col min="6917" max="6917" width="20.7109375" style="105" customWidth="1"/>
    <col min="6918" max="6918" width="0" style="105" hidden="1" customWidth="1"/>
    <col min="6919" max="7168" width="9.140625" style="105"/>
    <col min="7169" max="7169" width="36.5703125" style="105" customWidth="1"/>
    <col min="7170" max="7170" width="79.7109375" style="105" customWidth="1"/>
    <col min="7171" max="7172" width="0" style="105" hidden="1" customWidth="1"/>
    <col min="7173" max="7173" width="20.7109375" style="105" customWidth="1"/>
    <col min="7174" max="7174" width="0" style="105" hidden="1" customWidth="1"/>
    <col min="7175" max="7424" width="9.140625" style="105"/>
    <col min="7425" max="7425" width="36.5703125" style="105" customWidth="1"/>
    <col min="7426" max="7426" width="79.7109375" style="105" customWidth="1"/>
    <col min="7427" max="7428" width="0" style="105" hidden="1" customWidth="1"/>
    <col min="7429" max="7429" width="20.7109375" style="105" customWidth="1"/>
    <col min="7430" max="7430" width="0" style="105" hidden="1" customWidth="1"/>
    <col min="7431" max="7680" width="9.140625" style="105"/>
    <col min="7681" max="7681" width="36.5703125" style="105" customWidth="1"/>
    <col min="7682" max="7682" width="79.7109375" style="105" customWidth="1"/>
    <col min="7683" max="7684" width="0" style="105" hidden="1" customWidth="1"/>
    <col min="7685" max="7685" width="20.7109375" style="105" customWidth="1"/>
    <col min="7686" max="7686" width="0" style="105" hidden="1" customWidth="1"/>
    <col min="7687" max="7936" width="9.140625" style="105"/>
    <col min="7937" max="7937" width="36.5703125" style="105" customWidth="1"/>
    <col min="7938" max="7938" width="79.7109375" style="105" customWidth="1"/>
    <col min="7939" max="7940" width="0" style="105" hidden="1" customWidth="1"/>
    <col min="7941" max="7941" width="20.7109375" style="105" customWidth="1"/>
    <col min="7942" max="7942" width="0" style="105" hidden="1" customWidth="1"/>
    <col min="7943" max="8192" width="9.140625" style="105"/>
    <col min="8193" max="8193" width="36.5703125" style="105" customWidth="1"/>
    <col min="8194" max="8194" width="79.7109375" style="105" customWidth="1"/>
    <col min="8195" max="8196" width="0" style="105" hidden="1" customWidth="1"/>
    <col min="8197" max="8197" width="20.7109375" style="105" customWidth="1"/>
    <col min="8198" max="8198" width="0" style="105" hidden="1" customWidth="1"/>
    <col min="8199" max="8448" width="9.140625" style="105"/>
    <col min="8449" max="8449" width="36.5703125" style="105" customWidth="1"/>
    <col min="8450" max="8450" width="79.7109375" style="105" customWidth="1"/>
    <col min="8451" max="8452" width="0" style="105" hidden="1" customWidth="1"/>
    <col min="8453" max="8453" width="20.7109375" style="105" customWidth="1"/>
    <col min="8454" max="8454" width="0" style="105" hidden="1" customWidth="1"/>
    <col min="8455" max="8704" width="9.140625" style="105"/>
    <col min="8705" max="8705" width="36.5703125" style="105" customWidth="1"/>
    <col min="8706" max="8706" width="79.7109375" style="105" customWidth="1"/>
    <col min="8707" max="8708" width="0" style="105" hidden="1" customWidth="1"/>
    <col min="8709" max="8709" width="20.7109375" style="105" customWidth="1"/>
    <col min="8710" max="8710" width="0" style="105" hidden="1" customWidth="1"/>
    <col min="8711" max="8960" width="9.140625" style="105"/>
    <col min="8961" max="8961" width="36.5703125" style="105" customWidth="1"/>
    <col min="8962" max="8962" width="79.7109375" style="105" customWidth="1"/>
    <col min="8963" max="8964" width="0" style="105" hidden="1" customWidth="1"/>
    <col min="8965" max="8965" width="20.7109375" style="105" customWidth="1"/>
    <col min="8966" max="8966" width="0" style="105" hidden="1" customWidth="1"/>
    <col min="8967" max="9216" width="9.140625" style="105"/>
    <col min="9217" max="9217" width="36.5703125" style="105" customWidth="1"/>
    <col min="9218" max="9218" width="79.7109375" style="105" customWidth="1"/>
    <col min="9219" max="9220" width="0" style="105" hidden="1" customWidth="1"/>
    <col min="9221" max="9221" width="20.7109375" style="105" customWidth="1"/>
    <col min="9222" max="9222" width="0" style="105" hidden="1" customWidth="1"/>
    <col min="9223" max="9472" width="9.140625" style="105"/>
    <col min="9473" max="9473" width="36.5703125" style="105" customWidth="1"/>
    <col min="9474" max="9474" width="79.7109375" style="105" customWidth="1"/>
    <col min="9475" max="9476" width="0" style="105" hidden="1" customWidth="1"/>
    <col min="9477" max="9477" width="20.7109375" style="105" customWidth="1"/>
    <col min="9478" max="9478" width="0" style="105" hidden="1" customWidth="1"/>
    <col min="9479" max="9728" width="9.140625" style="105"/>
    <col min="9729" max="9729" width="36.5703125" style="105" customWidth="1"/>
    <col min="9730" max="9730" width="79.7109375" style="105" customWidth="1"/>
    <col min="9731" max="9732" width="0" style="105" hidden="1" customWidth="1"/>
    <col min="9733" max="9733" width="20.7109375" style="105" customWidth="1"/>
    <col min="9734" max="9734" width="0" style="105" hidden="1" customWidth="1"/>
    <col min="9735" max="9984" width="9.140625" style="105"/>
    <col min="9985" max="9985" width="36.5703125" style="105" customWidth="1"/>
    <col min="9986" max="9986" width="79.7109375" style="105" customWidth="1"/>
    <col min="9987" max="9988" width="0" style="105" hidden="1" customWidth="1"/>
    <col min="9989" max="9989" width="20.7109375" style="105" customWidth="1"/>
    <col min="9990" max="9990" width="0" style="105" hidden="1" customWidth="1"/>
    <col min="9991" max="10240" width="9.140625" style="105"/>
    <col min="10241" max="10241" width="36.5703125" style="105" customWidth="1"/>
    <col min="10242" max="10242" width="79.7109375" style="105" customWidth="1"/>
    <col min="10243" max="10244" width="0" style="105" hidden="1" customWidth="1"/>
    <col min="10245" max="10245" width="20.7109375" style="105" customWidth="1"/>
    <col min="10246" max="10246" width="0" style="105" hidden="1" customWidth="1"/>
    <col min="10247" max="10496" width="9.140625" style="105"/>
    <col min="10497" max="10497" width="36.5703125" style="105" customWidth="1"/>
    <col min="10498" max="10498" width="79.7109375" style="105" customWidth="1"/>
    <col min="10499" max="10500" width="0" style="105" hidden="1" customWidth="1"/>
    <col min="10501" max="10501" width="20.7109375" style="105" customWidth="1"/>
    <col min="10502" max="10502" width="0" style="105" hidden="1" customWidth="1"/>
    <col min="10503" max="10752" width="9.140625" style="105"/>
    <col min="10753" max="10753" width="36.5703125" style="105" customWidth="1"/>
    <col min="10754" max="10754" width="79.7109375" style="105" customWidth="1"/>
    <col min="10755" max="10756" width="0" style="105" hidden="1" customWidth="1"/>
    <col min="10757" max="10757" width="20.7109375" style="105" customWidth="1"/>
    <col min="10758" max="10758" width="0" style="105" hidden="1" customWidth="1"/>
    <col min="10759" max="11008" width="9.140625" style="105"/>
    <col min="11009" max="11009" width="36.5703125" style="105" customWidth="1"/>
    <col min="11010" max="11010" width="79.7109375" style="105" customWidth="1"/>
    <col min="11011" max="11012" width="0" style="105" hidden="1" customWidth="1"/>
    <col min="11013" max="11013" width="20.7109375" style="105" customWidth="1"/>
    <col min="11014" max="11014" width="0" style="105" hidden="1" customWidth="1"/>
    <col min="11015" max="11264" width="9.140625" style="105"/>
    <col min="11265" max="11265" width="36.5703125" style="105" customWidth="1"/>
    <col min="11266" max="11266" width="79.7109375" style="105" customWidth="1"/>
    <col min="11267" max="11268" width="0" style="105" hidden="1" customWidth="1"/>
    <col min="11269" max="11269" width="20.7109375" style="105" customWidth="1"/>
    <col min="11270" max="11270" width="0" style="105" hidden="1" customWidth="1"/>
    <col min="11271" max="11520" width="9.140625" style="105"/>
    <col min="11521" max="11521" width="36.5703125" style="105" customWidth="1"/>
    <col min="11522" max="11522" width="79.7109375" style="105" customWidth="1"/>
    <col min="11523" max="11524" width="0" style="105" hidden="1" customWidth="1"/>
    <col min="11525" max="11525" width="20.7109375" style="105" customWidth="1"/>
    <col min="11526" max="11526" width="0" style="105" hidden="1" customWidth="1"/>
    <col min="11527" max="11776" width="9.140625" style="105"/>
    <col min="11777" max="11777" width="36.5703125" style="105" customWidth="1"/>
    <col min="11778" max="11778" width="79.7109375" style="105" customWidth="1"/>
    <col min="11779" max="11780" width="0" style="105" hidden="1" customWidth="1"/>
    <col min="11781" max="11781" width="20.7109375" style="105" customWidth="1"/>
    <col min="11782" max="11782" width="0" style="105" hidden="1" customWidth="1"/>
    <col min="11783" max="12032" width="9.140625" style="105"/>
    <col min="12033" max="12033" width="36.5703125" style="105" customWidth="1"/>
    <col min="12034" max="12034" width="79.7109375" style="105" customWidth="1"/>
    <col min="12035" max="12036" width="0" style="105" hidden="1" customWidth="1"/>
    <col min="12037" max="12037" width="20.7109375" style="105" customWidth="1"/>
    <col min="12038" max="12038" width="0" style="105" hidden="1" customWidth="1"/>
    <col min="12039" max="12288" width="9.140625" style="105"/>
    <col min="12289" max="12289" width="36.5703125" style="105" customWidth="1"/>
    <col min="12290" max="12290" width="79.7109375" style="105" customWidth="1"/>
    <col min="12291" max="12292" width="0" style="105" hidden="1" customWidth="1"/>
    <col min="12293" max="12293" width="20.7109375" style="105" customWidth="1"/>
    <col min="12294" max="12294" width="0" style="105" hidden="1" customWidth="1"/>
    <col min="12295" max="12544" width="9.140625" style="105"/>
    <col min="12545" max="12545" width="36.5703125" style="105" customWidth="1"/>
    <col min="12546" max="12546" width="79.7109375" style="105" customWidth="1"/>
    <col min="12547" max="12548" width="0" style="105" hidden="1" customWidth="1"/>
    <col min="12549" max="12549" width="20.7109375" style="105" customWidth="1"/>
    <col min="12550" max="12550" width="0" style="105" hidden="1" customWidth="1"/>
    <col min="12551" max="12800" width="9.140625" style="105"/>
    <col min="12801" max="12801" width="36.5703125" style="105" customWidth="1"/>
    <col min="12802" max="12802" width="79.7109375" style="105" customWidth="1"/>
    <col min="12803" max="12804" width="0" style="105" hidden="1" customWidth="1"/>
    <col min="12805" max="12805" width="20.7109375" style="105" customWidth="1"/>
    <col min="12806" max="12806" width="0" style="105" hidden="1" customWidth="1"/>
    <col min="12807" max="13056" width="9.140625" style="105"/>
    <col min="13057" max="13057" width="36.5703125" style="105" customWidth="1"/>
    <col min="13058" max="13058" width="79.7109375" style="105" customWidth="1"/>
    <col min="13059" max="13060" width="0" style="105" hidden="1" customWidth="1"/>
    <col min="13061" max="13061" width="20.7109375" style="105" customWidth="1"/>
    <col min="13062" max="13062" width="0" style="105" hidden="1" customWidth="1"/>
    <col min="13063" max="13312" width="9.140625" style="105"/>
    <col min="13313" max="13313" width="36.5703125" style="105" customWidth="1"/>
    <col min="13314" max="13314" width="79.7109375" style="105" customWidth="1"/>
    <col min="13315" max="13316" width="0" style="105" hidden="1" customWidth="1"/>
    <col min="13317" max="13317" width="20.7109375" style="105" customWidth="1"/>
    <col min="13318" max="13318" width="0" style="105" hidden="1" customWidth="1"/>
    <col min="13319" max="13568" width="9.140625" style="105"/>
    <col min="13569" max="13569" width="36.5703125" style="105" customWidth="1"/>
    <col min="13570" max="13570" width="79.7109375" style="105" customWidth="1"/>
    <col min="13571" max="13572" width="0" style="105" hidden="1" customWidth="1"/>
    <col min="13573" max="13573" width="20.7109375" style="105" customWidth="1"/>
    <col min="13574" max="13574" width="0" style="105" hidden="1" customWidth="1"/>
    <col min="13575" max="13824" width="9.140625" style="105"/>
    <col min="13825" max="13825" width="36.5703125" style="105" customWidth="1"/>
    <col min="13826" max="13826" width="79.7109375" style="105" customWidth="1"/>
    <col min="13827" max="13828" width="0" style="105" hidden="1" customWidth="1"/>
    <col min="13829" max="13829" width="20.7109375" style="105" customWidth="1"/>
    <col min="13830" max="13830" width="0" style="105" hidden="1" customWidth="1"/>
    <col min="13831" max="14080" width="9.140625" style="105"/>
    <col min="14081" max="14081" width="36.5703125" style="105" customWidth="1"/>
    <col min="14082" max="14082" width="79.7109375" style="105" customWidth="1"/>
    <col min="14083" max="14084" width="0" style="105" hidden="1" customWidth="1"/>
    <col min="14085" max="14085" width="20.7109375" style="105" customWidth="1"/>
    <col min="14086" max="14086" width="0" style="105" hidden="1" customWidth="1"/>
    <col min="14087" max="14336" width="9.140625" style="105"/>
    <col min="14337" max="14337" width="36.5703125" style="105" customWidth="1"/>
    <col min="14338" max="14338" width="79.7109375" style="105" customWidth="1"/>
    <col min="14339" max="14340" width="0" style="105" hidden="1" customWidth="1"/>
    <col min="14341" max="14341" width="20.7109375" style="105" customWidth="1"/>
    <col min="14342" max="14342" width="0" style="105" hidden="1" customWidth="1"/>
    <col min="14343" max="14592" width="9.140625" style="105"/>
    <col min="14593" max="14593" width="36.5703125" style="105" customWidth="1"/>
    <col min="14594" max="14594" width="79.7109375" style="105" customWidth="1"/>
    <col min="14595" max="14596" width="0" style="105" hidden="1" customWidth="1"/>
    <col min="14597" max="14597" width="20.7109375" style="105" customWidth="1"/>
    <col min="14598" max="14598" width="0" style="105" hidden="1" customWidth="1"/>
    <col min="14599" max="14848" width="9.140625" style="105"/>
    <col min="14849" max="14849" width="36.5703125" style="105" customWidth="1"/>
    <col min="14850" max="14850" width="79.7109375" style="105" customWidth="1"/>
    <col min="14851" max="14852" width="0" style="105" hidden="1" customWidth="1"/>
    <col min="14853" max="14853" width="20.7109375" style="105" customWidth="1"/>
    <col min="14854" max="14854" width="0" style="105" hidden="1" customWidth="1"/>
    <col min="14855" max="15104" width="9.140625" style="105"/>
    <col min="15105" max="15105" width="36.5703125" style="105" customWidth="1"/>
    <col min="15106" max="15106" width="79.7109375" style="105" customWidth="1"/>
    <col min="15107" max="15108" width="0" style="105" hidden="1" customWidth="1"/>
    <col min="15109" max="15109" width="20.7109375" style="105" customWidth="1"/>
    <col min="15110" max="15110" width="0" style="105" hidden="1" customWidth="1"/>
    <col min="15111" max="15360" width="9.140625" style="105"/>
    <col min="15361" max="15361" width="36.5703125" style="105" customWidth="1"/>
    <col min="15362" max="15362" width="79.7109375" style="105" customWidth="1"/>
    <col min="15363" max="15364" width="0" style="105" hidden="1" customWidth="1"/>
    <col min="15365" max="15365" width="20.7109375" style="105" customWidth="1"/>
    <col min="15366" max="15366" width="0" style="105" hidden="1" customWidth="1"/>
    <col min="15367" max="15616" width="9.140625" style="105"/>
    <col min="15617" max="15617" width="36.5703125" style="105" customWidth="1"/>
    <col min="15618" max="15618" width="79.7109375" style="105" customWidth="1"/>
    <col min="15619" max="15620" width="0" style="105" hidden="1" customWidth="1"/>
    <col min="15621" max="15621" width="20.7109375" style="105" customWidth="1"/>
    <col min="15622" max="15622" width="0" style="105" hidden="1" customWidth="1"/>
    <col min="15623" max="15872" width="9.140625" style="105"/>
    <col min="15873" max="15873" width="36.5703125" style="105" customWidth="1"/>
    <col min="15874" max="15874" width="79.7109375" style="105" customWidth="1"/>
    <col min="15875" max="15876" width="0" style="105" hidden="1" customWidth="1"/>
    <col min="15877" max="15877" width="20.7109375" style="105" customWidth="1"/>
    <col min="15878" max="15878" width="0" style="105" hidden="1" customWidth="1"/>
    <col min="15879" max="16128" width="9.140625" style="105"/>
    <col min="16129" max="16129" width="36.5703125" style="105" customWidth="1"/>
    <col min="16130" max="16130" width="79.7109375" style="105" customWidth="1"/>
    <col min="16131" max="16132" width="0" style="105" hidden="1" customWidth="1"/>
    <col min="16133" max="16133" width="20.7109375" style="105" customWidth="1"/>
    <col min="16134" max="16134" width="0" style="105" hidden="1" customWidth="1"/>
    <col min="16135" max="16384" width="9.140625" style="105"/>
  </cols>
  <sheetData>
    <row r="1" spans="1:5" ht="18.75" x14ac:dyDescent="0.3">
      <c r="E1" s="106" t="s">
        <v>245</v>
      </c>
    </row>
    <row r="2" spans="1:5" ht="18.75" x14ac:dyDescent="0.3">
      <c r="E2" s="106" t="s">
        <v>246</v>
      </c>
    </row>
    <row r="3" spans="1:5" ht="18.75" x14ac:dyDescent="0.3">
      <c r="E3" s="106" t="s">
        <v>247</v>
      </c>
    </row>
    <row r="4" spans="1:5" ht="18.75" x14ac:dyDescent="0.3">
      <c r="E4" s="106" t="s">
        <v>860</v>
      </c>
    </row>
    <row r="6" spans="1:5" s="107" customFormat="1" ht="18.75" x14ac:dyDescent="0.3">
      <c r="C6" s="106"/>
      <c r="D6" s="106"/>
      <c r="E6" s="106" t="s">
        <v>245</v>
      </c>
    </row>
    <row r="7" spans="1:5" s="107" customFormat="1" ht="18.75" x14ac:dyDescent="0.3">
      <c r="C7" s="106"/>
      <c r="D7" s="106"/>
      <c r="E7" s="106" t="s">
        <v>246</v>
      </c>
    </row>
    <row r="8" spans="1:5" s="107" customFormat="1" ht="18.75" x14ac:dyDescent="0.3">
      <c r="C8" s="106"/>
      <c r="D8" s="106"/>
      <c r="E8" s="106" t="s">
        <v>247</v>
      </c>
    </row>
    <row r="9" spans="1:5" s="107" customFormat="1" ht="18.75" x14ac:dyDescent="0.3">
      <c r="C9" s="106"/>
      <c r="D9" s="106"/>
      <c r="E9" s="106" t="s">
        <v>249</v>
      </c>
    </row>
    <row r="10" spans="1:5" ht="15.75" x14ac:dyDescent="0.25">
      <c r="A10" s="108"/>
      <c r="B10" s="108"/>
      <c r="C10" s="109"/>
      <c r="D10" s="109"/>
      <c r="E10" s="109"/>
    </row>
    <row r="11" spans="1:5" ht="18.75" x14ac:dyDescent="0.25">
      <c r="A11" s="180" t="s">
        <v>248</v>
      </c>
      <c r="B11" s="180"/>
      <c r="C11" s="180"/>
    </row>
    <row r="13" spans="1:5" ht="18.75" x14ac:dyDescent="0.25">
      <c r="C13" s="110"/>
      <c r="D13" s="110"/>
      <c r="E13" s="110" t="s">
        <v>0</v>
      </c>
    </row>
    <row r="14" spans="1:5" ht="12.75" customHeight="1" x14ac:dyDescent="0.25">
      <c r="A14" s="181" t="s">
        <v>1</v>
      </c>
      <c r="B14" s="181" t="s">
        <v>5</v>
      </c>
      <c r="C14" s="174" t="s">
        <v>834</v>
      </c>
      <c r="D14" s="174" t="s">
        <v>834</v>
      </c>
      <c r="E14" s="174" t="s">
        <v>834</v>
      </c>
    </row>
    <row r="15" spans="1:5" ht="12.75" customHeight="1" x14ac:dyDescent="0.25">
      <c r="A15" s="181"/>
      <c r="B15" s="181"/>
      <c r="C15" s="175"/>
      <c r="D15" s="175"/>
      <c r="E15" s="175"/>
    </row>
    <row r="16" spans="1:5" ht="22.5" customHeight="1" x14ac:dyDescent="0.25">
      <c r="A16" s="181"/>
      <c r="B16" s="181"/>
      <c r="C16" s="175"/>
      <c r="D16" s="175"/>
      <c r="E16" s="175"/>
    </row>
    <row r="17" spans="1:7" s="112" customFormat="1" ht="11.25" x14ac:dyDescent="0.2">
      <c r="A17" s="111" t="s">
        <v>2</v>
      </c>
      <c r="B17" s="111" t="s">
        <v>3</v>
      </c>
      <c r="C17" s="111" t="s">
        <v>4</v>
      </c>
      <c r="D17" s="111" t="s">
        <v>4</v>
      </c>
      <c r="E17" s="111" t="s">
        <v>4</v>
      </c>
    </row>
    <row r="18" spans="1:7" ht="18.75" x14ac:dyDescent="0.3">
      <c r="A18" s="176" t="s">
        <v>6</v>
      </c>
      <c r="B18" s="177"/>
      <c r="C18" s="113"/>
      <c r="D18" s="113"/>
      <c r="E18" s="113"/>
      <c r="G18" s="226"/>
    </row>
    <row r="19" spans="1:7" ht="18.75" x14ac:dyDescent="0.3">
      <c r="A19" s="114" t="s">
        <v>7</v>
      </c>
      <c r="B19" s="115" t="s">
        <v>8</v>
      </c>
      <c r="C19" s="116">
        <v>212503.17</v>
      </c>
      <c r="D19" s="116">
        <f>D20+D46</f>
        <v>-1990.33</v>
      </c>
      <c r="E19" s="116">
        <f>C19+D19</f>
        <v>210512.84000000003</v>
      </c>
      <c r="G19" s="227"/>
    </row>
    <row r="20" spans="1:7" ht="18.75" x14ac:dyDescent="0.3">
      <c r="A20" s="176" t="s">
        <v>9</v>
      </c>
      <c r="B20" s="177"/>
      <c r="C20" s="117">
        <v>190248.55</v>
      </c>
      <c r="D20" s="117">
        <f>D24+D25+D31</f>
        <v>30</v>
      </c>
      <c r="E20" s="117">
        <f>C20+D20</f>
        <v>190278.55</v>
      </c>
      <c r="G20" s="226"/>
    </row>
    <row r="21" spans="1:7" ht="15.75" x14ac:dyDescent="0.25">
      <c r="A21" s="118" t="s">
        <v>10</v>
      </c>
      <c r="B21" s="119" t="s">
        <v>11</v>
      </c>
      <c r="C21" s="120">
        <v>164366.54999999999</v>
      </c>
      <c r="D21" s="120"/>
      <c r="E21" s="120">
        <v>164366.54999999999</v>
      </c>
    </row>
    <row r="22" spans="1:7" ht="15.75" x14ac:dyDescent="0.25">
      <c r="A22" s="118" t="s">
        <v>12</v>
      </c>
      <c r="B22" s="119" t="s">
        <v>13</v>
      </c>
      <c r="C22" s="120">
        <v>164366.54999999999</v>
      </c>
      <c r="D22" s="120"/>
      <c r="E22" s="120">
        <v>164366.54999999999</v>
      </c>
    </row>
    <row r="23" spans="1:7" ht="63" x14ac:dyDescent="0.25">
      <c r="A23" s="118" t="s">
        <v>14</v>
      </c>
      <c r="B23" s="119" t="s">
        <v>835</v>
      </c>
      <c r="C23" s="120">
        <v>163874.54999999999</v>
      </c>
      <c r="D23" s="120"/>
      <c r="E23" s="120">
        <v>163874.54999999999</v>
      </c>
    </row>
    <row r="24" spans="1:7" ht="94.5" x14ac:dyDescent="0.25">
      <c r="A24" s="118" t="s">
        <v>16</v>
      </c>
      <c r="B24" s="119" t="s">
        <v>17</v>
      </c>
      <c r="C24" s="120">
        <v>250</v>
      </c>
      <c r="D24" s="120">
        <v>-50</v>
      </c>
      <c r="E24" s="120">
        <f>C24+D24</f>
        <v>200</v>
      </c>
    </row>
    <row r="25" spans="1:7" ht="47.25" x14ac:dyDescent="0.25">
      <c r="A25" s="118" t="s">
        <v>18</v>
      </c>
      <c r="B25" s="119" t="s">
        <v>19</v>
      </c>
      <c r="C25" s="120">
        <v>242</v>
      </c>
      <c r="D25" s="120">
        <v>50</v>
      </c>
      <c r="E25" s="120">
        <f>C25+D25</f>
        <v>292</v>
      </c>
    </row>
    <row r="26" spans="1:7" ht="31.5" x14ac:dyDescent="0.25">
      <c r="A26" s="118" t="s">
        <v>20</v>
      </c>
      <c r="B26" s="119" t="s">
        <v>21</v>
      </c>
      <c r="C26" s="120">
        <v>9000</v>
      </c>
      <c r="D26" s="120"/>
      <c r="E26" s="120">
        <v>9000</v>
      </c>
    </row>
    <row r="27" spans="1:7" ht="31.5" x14ac:dyDescent="0.25">
      <c r="A27" s="118" t="s">
        <v>22</v>
      </c>
      <c r="B27" s="119" t="s">
        <v>23</v>
      </c>
      <c r="C27" s="120">
        <v>9000</v>
      </c>
      <c r="D27" s="120"/>
      <c r="E27" s="120">
        <v>9000</v>
      </c>
    </row>
    <row r="28" spans="1:7" ht="63" x14ac:dyDescent="0.25">
      <c r="A28" s="118" t="s">
        <v>24</v>
      </c>
      <c r="B28" s="119" t="s">
        <v>25</v>
      </c>
      <c r="C28" s="120">
        <v>3334.1</v>
      </c>
      <c r="D28" s="120"/>
      <c r="E28" s="120">
        <v>3334.1</v>
      </c>
    </row>
    <row r="29" spans="1:7" ht="78.75" x14ac:dyDescent="0.25">
      <c r="A29" s="118" t="s">
        <v>26</v>
      </c>
      <c r="B29" s="119" t="s">
        <v>27</v>
      </c>
      <c r="C29" s="120">
        <v>25.9</v>
      </c>
      <c r="D29" s="120"/>
      <c r="E29" s="120">
        <v>25.9</v>
      </c>
    </row>
    <row r="30" spans="1:7" ht="63" x14ac:dyDescent="0.25">
      <c r="A30" s="118" t="s">
        <v>28</v>
      </c>
      <c r="B30" s="119" t="s">
        <v>29</v>
      </c>
      <c r="C30" s="120">
        <v>5640</v>
      </c>
      <c r="D30" s="120"/>
      <c r="E30" s="120">
        <v>5640</v>
      </c>
    </row>
    <row r="31" spans="1:7" ht="15.75" x14ac:dyDescent="0.25">
      <c r="A31" s="118" t="s">
        <v>30</v>
      </c>
      <c r="B31" s="119" t="s">
        <v>31</v>
      </c>
      <c r="C31" s="120">
        <v>13885</v>
      </c>
      <c r="D31" s="120">
        <f>D39</f>
        <v>30</v>
      </c>
      <c r="E31" s="120">
        <f>C31+D31</f>
        <v>13915</v>
      </c>
    </row>
    <row r="32" spans="1:7" ht="31.5" x14ac:dyDescent="0.25">
      <c r="A32" s="118" t="s">
        <v>32</v>
      </c>
      <c r="B32" s="119" t="s">
        <v>33</v>
      </c>
      <c r="C32" s="120">
        <v>4270</v>
      </c>
      <c r="D32" s="120"/>
      <c r="E32" s="120">
        <v>4270</v>
      </c>
    </row>
    <row r="33" spans="1:5" ht="31.5" x14ac:dyDescent="0.25">
      <c r="A33" s="118" t="s">
        <v>34</v>
      </c>
      <c r="B33" s="119" t="s">
        <v>35</v>
      </c>
      <c r="C33" s="120">
        <v>3600</v>
      </c>
      <c r="D33" s="120"/>
      <c r="E33" s="120">
        <v>3600</v>
      </c>
    </row>
    <row r="34" spans="1:5" ht="31.5" x14ac:dyDescent="0.25">
      <c r="A34" s="118" t="s">
        <v>36</v>
      </c>
      <c r="B34" s="119" t="s">
        <v>35</v>
      </c>
      <c r="C34" s="120">
        <v>3600</v>
      </c>
      <c r="D34" s="120"/>
      <c r="E34" s="120">
        <v>3600</v>
      </c>
    </row>
    <row r="35" spans="1:5" ht="31.5" x14ac:dyDescent="0.25">
      <c r="A35" s="118" t="s">
        <v>37</v>
      </c>
      <c r="B35" s="119" t="s">
        <v>38</v>
      </c>
      <c r="C35" s="120">
        <v>670</v>
      </c>
      <c r="D35" s="120"/>
      <c r="E35" s="120">
        <v>670</v>
      </c>
    </row>
    <row r="36" spans="1:5" ht="63" x14ac:dyDescent="0.25">
      <c r="A36" s="118" t="s">
        <v>39</v>
      </c>
      <c r="B36" s="119" t="s">
        <v>40</v>
      </c>
      <c r="C36" s="120">
        <v>670</v>
      </c>
      <c r="D36" s="120"/>
      <c r="E36" s="120">
        <v>670</v>
      </c>
    </row>
    <row r="37" spans="1:5" ht="15.75" x14ac:dyDescent="0.25">
      <c r="A37" s="118" t="s">
        <v>41</v>
      </c>
      <c r="B37" s="119" t="s">
        <v>42</v>
      </c>
      <c r="C37" s="120">
        <v>9150</v>
      </c>
      <c r="D37" s="120"/>
      <c r="E37" s="120">
        <v>9150</v>
      </c>
    </row>
    <row r="38" spans="1:5" ht="15.75" x14ac:dyDescent="0.25">
      <c r="A38" s="118" t="s">
        <v>43</v>
      </c>
      <c r="B38" s="119" t="s">
        <v>42</v>
      </c>
      <c r="C38" s="120">
        <v>9150</v>
      </c>
      <c r="D38" s="120"/>
      <c r="E38" s="120">
        <v>9150</v>
      </c>
    </row>
    <row r="39" spans="1:5" ht="15.75" x14ac:dyDescent="0.25">
      <c r="A39" s="118" t="s">
        <v>44</v>
      </c>
      <c r="B39" s="119" t="s">
        <v>45</v>
      </c>
      <c r="C39" s="120">
        <v>43</v>
      </c>
      <c r="D39" s="120">
        <f>D40</f>
        <v>30</v>
      </c>
      <c r="E39" s="120">
        <f>C39+D39</f>
        <v>73</v>
      </c>
    </row>
    <row r="40" spans="1:5" ht="15.75" x14ac:dyDescent="0.25">
      <c r="A40" s="118" t="s">
        <v>46</v>
      </c>
      <c r="B40" s="119" t="s">
        <v>45</v>
      </c>
      <c r="C40" s="120">
        <v>43</v>
      </c>
      <c r="D40" s="120">
        <v>30</v>
      </c>
      <c r="E40" s="120">
        <f>C40+D40</f>
        <v>73</v>
      </c>
    </row>
    <row r="41" spans="1:5" ht="31.5" x14ac:dyDescent="0.25">
      <c r="A41" s="118" t="s">
        <v>47</v>
      </c>
      <c r="B41" s="119" t="s">
        <v>48</v>
      </c>
      <c r="C41" s="120">
        <v>422</v>
      </c>
      <c r="D41" s="120"/>
      <c r="E41" s="120">
        <v>422</v>
      </c>
    </row>
    <row r="42" spans="1:5" ht="31.5" x14ac:dyDescent="0.25">
      <c r="A42" s="118" t="s">
        <v>49</v>
      </c>
      <c r="B42" s="119" t="s">
        <v>50</v>
      </c>
      <c r="C42" s="120">
        <v>422</v>
      </c>
      <c r="D42" s="120"/>
      <c r="E42" s="120">
        <v>422</v>
      </c>
    </row>
    <row r="43" spans="1:5" ht="15.75" x14ac:dyDescent="0.25">
      <c r="A43" s="118" t="s">
        <v>51</v>
      </c>
      <c r="B43" s="119" t="s">
        <v>52</v>
      </c>
      <c r="C43" s="120">
        <v>2997</v>
      </c>
      <c r="D43" s="120"/>
      <c r="E43" s="120">
        <v>2997</v>
      </c>
    </row>
    <row r="44" spans="1:5" ht="31.5" x14ac:dyDescent="0.25">
      <c r="A44" s="118" t="s">
        <v>53</v>
      </c>
      <c r="B44" s="119" t="s">
        <v>54</v>
      </c>
      <c r="C44" s="120">
        <v>2997</v>
      </c>
      <c r="D44" s="120"/>
      <c r="E44" s="120">
        <v>2997</v>
      </c>
    </row>
    <row r="45" spans="1:5" ht="47.25" x14ac:dyDescent="0.25">
      <c r="A45" s="118" t="s">
        <v>55</v>
      </c>
      <c r="B45" s="119" t="s">
        <v>56</v>
      </c>
      <c r="C45" s="120">
        <v>2997</v>
      </c>
      <c r="D45" s="120"/>
      <c r="E45" s="120">
        <v>2997</v>
      </c>
    </row>
    <row r="46" spans="1:5" ht="18.75" x14ac:dyDescent="0.3">
      <c r="A46" s="121"/>
      <c r="B46" s="122" t="s">
        <v>57</v>
      </c>
      <c r="C46" s="117">
        <v>22254.62</v>
      </c>
      <c r="D46" s="117">
        <f>D47+D73+D57+D63+D65</f>
        <v>-2020.33</v>
      </c>
      <c r="E46" s="117">
        <f>C46+D46</f>
        <v>20234.29</v>
      </c>
    </row>
    <row r="47" spans="1:5" ht="31.5" x14ac:dyDescent="0.25">
      <c r="A47" s="118" t="s">
        <v>58</v>
      </c>
      <c r="B47" s="119" t="s">
        <v>59</v>
      </c>
      <c r="C47" s="120">
        <v>17960</v>
      </c>
      <c r="D47" s="120">
        <f>D48</f>
        <v>-3020</v>
      </c>
      <c r="E47" s="120">
        <f>C47+D47</f>
        <v>14940</v>
      </c>
    </row>
    <row r="48" spans="1:5" ht="78.75" x14ac:dyDescent="0.25">
      <c r="A48" s="118" t="s">
        <v>60</v>
      </c>
      <c r="B48" s="119" t="s">
        <v>61</v>
      </c>
      <c r="C48" s="120">
        <v>17770</v>
      </c>
      <c r="D48" s="120">
        <f>D49</f>
        <v>-3020</v>
      </c>
      <c r="E48" s="120">
        <f>C48+D48</f>
        <v>14750</v>
      </c>
    </row>
    <row r="49" spans="1:5" ht="63" x14ac:dyDescent="0.25">
      <c r="A49" s="118" t="s">
        <v>62</v>
      </c>
      <c r="B49" s="119" t="s">
        <v>63</v>
      </c>
      <c r="C49" s="120">
        <v>10420</v>
      </c>
      <c r="D49" s="120">
        <f>D50+D51</f>
        <v>-3020</v>
      </c>
      <c r="E49" s="120">
        <f>E50+E51</f>
        <v>7400</v>
      </c>
    </row>
    <row r="50" spans="1:5" ht="78.75" x14ac:dyDescent="0.25">
      <c r="A50" s="118" t="s">
        <v>64</v>
      </c>
      <c r="B50" s="119" t="s">
        <v>65</v>
      </c>
      <c r="C50" s="120">
        <v>3420</v>
      </c>
      <c r="D50" s="120">
        <v>-20</v>
      </c>
      <c r="E50" s="120">
        <f>C50+D50</f>
        <v>3400</v>
      </c>
    </row>
    <row r="51" spans="1:5" ht="63" x14ac:dyDescent="0.25">
      <c r="A51" s="118" t="s">
        <v>66</v>
      </c>
      <c r="B51" s="119" t="s">
        <v>67</v>
      </c>
      <c r="C51" s="120">
        <v>7000</v>
      </c>
      <c r="D51" s="120">
        <v>-3000</v>
      </c>
      <c r="E51" s="120">
        <f>C51+D51</f>
        <v>4000</v>
      </c>
    </row>
    <row r="52" spans="1:5" ht="31.5" x14ac:dyDescent="0.25">
      <c r="A52" s="118" t="s">
        <v>68</v>
      </c>
      <c r="B52" s="119" t="s">
        <v>69</v>
      </c>
      <c r="C52" s="120">
        <v>7350</v>
      </c>
      <c r="D52" s="120"/>
      <c r="E52" s="120">
        <v>7350</v>
      </c>
    </row>
    <row r="53" spans="1:5" ht="31.5" x14ac:dyDescent="0.25">
      <c r="A53" s="118" t="s">
        <v>70</v>
      </c>
      <c r="B53" s="119" t="s">
        <v>71</v>
      </c>
      <c r="C53" s="120">
        <v>7350</v>
      </c>
      <c r="D53" s="120"/>
      <c r="E53" s="120">
        <v>7350</v>
      </c>
    </row>
    <row r="54" spans="1:5" ht="78.75" x14ac:dyDescent="0.25">
      <c r="A54" s="118" t="s">
        <v>72</v>
      </c>
      <c r="B54" s="119" t="s">
        <v>73</v>
      </c>
      <c r="C54" s="120">
        <v>190</v>
      </c>
      <c r="D54" s="120"/>
      <c r="E54" s="120">
        <v>190</v>
      </c>
    </row>
    <row r="55" spans="1:5" ht="78.75" x14ac:dyDescent="0.25">
      <c r="A55" s="118" t="s">
        <v>74</v>
      </c>
      <c r="B55" s="119" t="s">
        <v>75</v>
      </c>
      <c r="C55" s="120">
        <v>190</v>
      </c>
      <c r="D55" s="120"/>
      <c r="E55" s="120">
        <v>190</v>
      </c>
    </row>
    <row r="56" spans="1:5" ht="63" x14ac:dyDescent="0.25">
      <c r="A56" s="118" t="s">
        <v>76</v>
      </c>
      <c r="B56" s="119" t="s">
        <v>77</v>
      </c>
      <c r="C56" s="120">
        <v>190</v>
      </c>
      <c r="D56" s="120"/>
      <c r="E56" s="120">
        <v>190</v>
      </c>
    </row>
    <row r="57" spans="1:5" ht="15.75" x14ac:dyDescent="0.25">
      <c r="A57" s="118" t="s">
        <v>78</v>
      </c>
      <c r="B57" s="119" t="s">
        <v>79</v>
      </c>
      <c r="C57" s="120">
        <v>1320.82</v>
      </c>
      <c r="D57" s="120">
        <f>D58</f>
        <v>484.17</v>
      </c>
      <c r="E57" s="120">
        <f t="shared" ref="E57:E65" si="0">C57+D57</f>
        <v>1804.99</v>
      </c>
    </row>
    <row r="58" spans="1:5" ht="15.75" x14ac:dyDescent="0.25">
      <c r="A58" s="118" t="s">
        <v>80</v>
      </c>
      <c r="B58" s="119" t="s">
        <v>81</v>
      </c>
      <c r="C58" s="120">
        <v>1320.82</v>
      </c>
      <c r="D58" s="120">
        <f>D59+D60+D62+D61</f>
        <v>484.17</v>
      </c>
      <c r="E58" s="120">
        <f t="shared" si="0"/>
        <v>1804.99</v>
      </c>
    </row>
    <row r="59" spans="1:5" ht="31.5" x14ac:dyDescent="0.25">
      <c r="A59" s="118" t="s">
        <v>82</v>
      </c>
      <c r="B59" s="119" t="s">
        <v>836</v>
      </c>
      <c r="C59" s="120">
        <v>926.47</v>
      </c>
      <c r="D59" s="120">
        <v>50</v>
      </c>
      <c r="E59" s="120">
        <f t="shared" si="0"/>
        <v>976.47</v>
      </c>
    </row>
    <row r="60" spans="1:5" ht="15.75" x14ac:dyDescent="0.25">
      <c r="A60" s="118" t="s">
        <v>83</v>
      </c>
      <c r="B60" s="119" t="s">
        <v>84</v>
      </c>
      <c r="C60" s="120">
        <v>137.52000000000001</v>
      </c>
      <c r="D60" s="120">
        <v>655</v>
      </c>
      <c r="E60" s="120">
        <f t="shared" si="0"/>
        <v>792.52</v>
      </c>
    </row>
    <row r="61" spans="1:5" ht="15.75" x14ac:dyDescent="0.25">
      <c r="A61" s="118" t="s">
        <v>85</v>
      </c>
      <c r="B61" s="119" t="s">
        <v>86</v>
      </c>
      <c r="C61" s="120">
        <v>256.83</v>
      </c>
      <c r="D61" s="120">
        <v>-256.83</v>
      </c>
      <c r="E61" s="120">
        <f t="shared" si="0"/>
        <v>0</v>
      </c>
    </row>
    <row r="62" spans="1:5" ht="15.75" x14ac:dyDescent="0.25">
      <c r="A62" s="118" t="s">
        <v>837</v>
      </c>
      <c r="B62" s="119" t="s">
        <v>838</v>
      </c>
      <c r="C62" s="120"/>
      <c r="D62" s="120">
        <v>36</v>
      </c>
      <c r="E62" s="120">
        <f t="shared" si="0"/>
        <v>36</v>
      </c>
    </row>
    <row r="63" spans="1:5" ht="15.75" x14ac:dyDescent="0.25">
      <c r="A63" s="118" t="s">
        <v>839</v>
      </c>
      <c r="B63" s="119" t="s">
        <v>840</v>
      </c>
      <c r="C63" s="120"/>
      <c r="D63" s="120">
        <f>D64</f>
        <v>444</v>
      </c>
      <c r="E63" s="120">
        <f t="shared" si="0"/>
        <v>444</v>
      </c>
    </row>
    <row r="64" spans="1:5" ht="15.75" customHeight="1" x14ac:dyDescent="0.25">
      <c r="A64" s="118" t="s">
        <v>841</v>
      </c>
      <c r="B64" s="119" t="s">
        <v>842</v>
      </c>
      <c r="C64" s="120"/>
      <c r="D64" s="120">
        <f>444</f>
        <v>444</v>
      </c>
      <c r="E64" s="120">
        <f t="shared" si="0"/>
        <v>444</v>
      </c>
    </row>
    <row r="65" spans="1:5" ht="31.5" x14ac:dyDescent="0.25">
      <c r="A65" s="118" t="s">
        <v>87</v>
      </c>
      <c r="B65" s="119" t="s">
        <v>88</v>
      </c>
      <c r="C65" s="120">
        <v>470</v>
      </c>
      <c r="D65" s="120">
        <f>D69</f>
        <v>51.5</v>
      </c>
      <c r="E65" s="120">
        <f t="shared" si="0"/>
        <v>521.5</v>
      </c>
    </row>
    <row r="66" spans="1:5" ht="63" x14ac:dyDescent="0.25">
      <c r="A66" s="118" t="s">
        <v>89</v>
      </c>
      <c r="B66" s="119" t="s">
        <v>90</v>
      </c>
      <c r="C66" s="120">
        <v>50</v>
      </c>
      <c r="D66" s="120"/>
      <c r="E66" s="120">
        <v>50</v>
      </c>
    </row>
    <row r="67" spans="1:5" ht="78.75" x14ac:dyDescent="0.25">
      <c r="A67" s="118" t="s">
        <v>91</v>
      </c>
      <c r="B67" s="119" t="s">
        <v>92</v>
      </c>
      <c r="C67" s="120">
        <v>50</v>
      </c>
      <c r="D67" s="120"/>
      <c r="E67" s="120">
        <v>50</v>
      </c>
    </row>
    <row r="68" spans="1:5" ht="78.75" x14ac:dyDescent="0.25">
      <c r="A68" s="118" t="s">
        <v>93</v>
      </c>
      <c r="B68" s="119" t="s">
        <v>94</v>
      </c>
      <c r="C68" s="120">
        <v>50</v>
      </c>
      <c r="D68" s="120"/>
      <c r="E68" s="120">
        <v>50</v>
      </c>
    </row>
    <row r="69" spans="1:5" ht="31.5" x14ac:dyDescent="0.25">
      <c r="A69" s="118" t="s">
        <v>95</v>
      </c>
      <c r="B69" s="119" t="s">
        <v>96</v>
      </c>
      <c r="C69" s="120">
        <v>420</v>
      </c>
      <c r="D69" s="120">
        <f>D70</f>
        <v>51.5</v>
      </c>
      <c r="E69" s="120">
        <f>C69+D69</f>
        <v>471.5</v>
      </c>
    </row>
    <row r="70" spans="1:5" ht="31.5" x14ac:dyDescent="0.25">
      <c r="A70" s="118" t="s">
        <v>97</v>
      </c>
      <c r="B70" s="119" t="s">
        <v>98</v>
      </c>
      <c r="C70" s="120">
        <v>420</v>
      </c>
      <c r="D70" s="120">
        <f>D71</f>
        <v>51.5</v>
      </c>
      <c r="E70" s="120">
        <f>C70+D70</f>
        <v>471.5</v>
      </c>
    </row>
    <row r="71" spans="1:5" ht="47.25" x14ac:dyDescent="0.25">
      <c r="A71" s="118" t="s">
        <v>99</v>
      </c>
      <c r="B71" s="119" t="s">
        <v>100</v>
      </c>
      <c r="C71" s="120">
        <v>20</v>
      </c>
      <c r="D71" s="120">
        <v>51.5</v>
      </c>
      <c r="E71" s="120">
        <f>C71+D71</f>
        <v>71.5</v>
      </c>
    </row>
    <row r="72" spans="1:5" ht="47.25" x14ac:dyDescent="0.25">
      <c r="A72" s="118" t="s">
        <v>101</v>
      </c>
      <c r="B72" s="119" t="s">
        <v>102</v>
      </c>
      <c r="C72" s="120">
        <v>400</v>
      </c>
      <c r="D72" s="120"/>
      <c r="E72" s="120">
        <v>400</v>
      </c>
    </row>
    <row r="73" spans="1:5" ht="15.75" x14ac:dyDescent="0.25">
      <c r="A73" s="118" t="s">
        <v>103</v>
      </c>
      <c r="B73" s="119" t="s">
        <v>104</v>
      </c>
      <c r="C73" s="120">
        <v>2503.8000000000002</v>
      </c>
      <c r="D73" s="120">
        <f>D81</f>
        <v>20</v>
      </c>
      <c r="E73" s="120">
        <f>C73+D73</f>
        <v>2523.8000000000002</v>
      </c>
    </row>
    <row r="74" spans="1:5" ht="31.5" x14ac:dyDescent="0.25">
      <c r="A74" s="118" t="s">
        <v>105</v>
      </c>
      <c r="B74" s="119" t="s">
        <v>106</v>
      </c>
      <c r="C74" s="120">
        <v>24</v>
      </c>
      <c r="D74" s="120"/>
      <c r="E74" s="120">
        <v>24</v>
      </c>
    </row>
    <row r="75" spans="1:5" ht="63" x14ac:dyDescent="0.25">
      <c r="A75" s="118" t="s">
        <v>107</v>
      </c>
      <c r="B75" s="119" t="s">
        <v>108</v>
      </c>
      <c r="C75" s="120">
        <v>24</v>
      </c>
      <c r="D75" s="120"/>
      <c r="E75" s="120">
        <v>24</v>
      </c>
    </row>
    <row r="76" spans="1:5" ht="47.25" x14ac:dyDescent="0.25">
      <c r="A76" s="118" t="s">
        <v>109</v>
      </c>
      <c r="B76" s="119" t="s">
        <v>110</v>
      </c>
      <c r="C76" s="120">
        <v>82</v>
      </c>
      <c r="D76" s="120"/>
      <c r="E76" s="120">
        <v>82</v>
      </c>
    </row>
    <row r="77" spans="1:5" ht="47.25" x14ac:dyDescent="0.25">
      <c r="A77" s="118" t="s">
        <v>111</v>
      </c>
      <c r="B77" s="119" t="s">
        <v>112</v>
      </c>
      <c r="C77" s="120">
        <v>75</v>
      </c>
      <c r="D77" s="120"/>
      <c r="E77" s="120">
        <v>75</v>
      </c>
    </row>
    <row r="78" spans="1:5" ht="47.25" x14ac:dyDescent="0.25">
      <c r="A78" s="118" t="s">
        <v>111</v>
      </c>
      <c r="B78" s="119" t="s">
        <v>112</v>
      </c>
      <c r="C78" s="120">
        <v>70</v>
      </c>
      <c r="D78" s="120"/>
      <c r="E78" s="120">
        <v>70</v>
      </c>
    </row>
    <row r="79" spans="1:5" ht="78.75" x14ac:dyDescent="0.25">
      <c r="A79" s="118" t="s">
        <v>113</v>
      </c>
      <c r="B79" s="119" t="s">
        <v>114</v>
      </c>
      <c r="C79" s="120">
        <v>5</v>
      </c>
      <c r="D79" s="120"/>
      <c r="E79" s="120">
        <v>5</v>
      </c>
    </row>
    <row r="80" spans="1:5" ht="47.25" x14ac:dyDescent="0.25">
      <c r="A80" s="118" t="s">
        <v>115</v>
      </c>
      <c r="B80" s="119" t="s">
        <v>116</v>
      </c>
      <c r="C80" s="120">
        <v>7</v>
      </c>
      <c r="D80" s="120"/>
      <c r="E80" s="120">
        <v>7</v>
      </c>
    </row>
    <row r="81" spans="1:5" ht="31.5" x14ac:dyDescent="0.25">
      <c r="A81" s="118" t="s">
        <v>843</v>
      </c>
      <c r="B81" s="119" t="s">
        <v>844</v>
      </c>
      <c r="C81" s="120"/>
      <c r="D81" s="120">
        <f>D82</f>
        <v>20</v>
      </c>
      <c r="E81" s="120">
        <f>C81+D81</f>
        <v>20</v>
      </c>
    </row>
    <row r="82" spans="1:5" ht="47.25" customHeight="1" x14ac:dyDescent="0.25">
      <c r="A82" s="118" t="s">
        <v>845</v>
      </c>
      <c r="B82" s="119" t="s">
        <v>846</v>
      </c>
      <c r="C82" s="120"/>
      <c r="D82" s="120">
        <v>20</v>
      </c>
      <c r="E82" s="120">
        <f>C82+D82</f>
        <v>20</v>
      </c>
    </row>
    <row r="83" spans="1:5" ht="94.5" x14ac:dyDescent="0.25">
      <c r="A83" s="118" t="s">
        <v>117</v>
      </c>
      <c r="B83" s="119" t="s">
        <v>118</v>
      </c>
      <c r="C83" s="120">
        <v>60</v>
      </c>
      <c r="D83" s="120"/>
      <c r="E83" s="120">
        <v>60</v>
      </c>
    </row>
    <row r="84" spans="1:5" ht="31.5" x14ac:dyDescent="0.25">
      <c r="A84" s="118" t="s">
        <v>119</v>
      </c>
      <c r="B84" s="119" t="s">
        <v>120</v>
      </c>
      <c r="C84" s="120">
        <v>10</v>
      </c>
      <c r="D84" s="120"/>
      <c r="E84" s="120">
        <v>10</v>
      </c>
    </row>
    <row r="85" spans="1:5" ht="31.5" x14ac:dyDescent="0.25">
      <c r="A85" s="118" t="s">
        <v>121</v>
      </c>
      <c r="B85" s="119" t="s">
        <v>122</v>
      </c>
      <c r="C85" s="120">
        <v>50</v>
      </c>
      <c r="D85" s="120"/>
      <c r="E85" s="120">
        <v>50</v>
      </c>
    </row>
    <row r="86" spans="1:5" ht="47.25" x14ac:dyDescent="0.25">
      <c r="A86" s="118" t="s">
        <v>123</v>
      </c>
      <c r="B86" s="119" t="s">
        <v>124</v>
      </c>
      <c r="C86" s="120">
        <v>363</v>
      </c>
      <c r="D86" s="120"/>
      <c r="E86" s="120">
        <v>363</v>
      </c>
    </row>
    <row r="87" spans="1:5" ht="31.5" x14ac:dyDescent="0.25">
      <c r="A87" s="118" t="s">
        <v>125</v>
      </c>
      <c r="B87" s="119" t="s">
        <v>126</v>
      </c>
      <c r="C87" s="120">
        <v>277.5</v>
      </c>
      <c r="D87" s="120"/>
      <c r="E87" s="120">
        <v>277.5</v>
      </c>
    </row>
    <row r="88" spans="1:5" ht="47.25" x14ac:dyDescent="0.25">
      <c r="A88" s="118" t="s">
        <v>127</v>
      </c>
      <c r="B88" s="119" t="s">
        <v>128</v>
      </c>
      <c r="C88" s="120">
        <v>2.5</v>
      </c>
      <c r="D88" s="120"/>
      <c r="E88" s="120">
        <v>2.5</v>
      </c>
    </row>
    <row r="89" spans="1:5" ht="47.25" x14ac:dyDescent="0.25">
      <c r="A89" s="118" t="s">
        <v>129</v>
      </c>
      <c r="B89" s="119" t="s">
        <v>130</v>
      </c>
      <c r="C89" s="120">
        <v>2.5</v>
      </c>
      <c r="D89" s="120"/>
      <c r="E89" s="120">
        <v>2.5</v>
      </c>
    </row>
    <row r="90" spans="1:5" ht="31.5" x14ac:dyDescent="0.25">
      <c r="A90" s="118" t="s">
        <v>131</v>
      </c>
      <c r="B90" s="119" t="s">
        <v>132</v>
      </c>
      <c r="C90" s="120">
        <v>275</v>
      </c>
      <c r="D90" s="120"/>
      <c r="E90" s="120">
        <v>275</v>
      </c>
    </row>
    <row r="91" spans="1:5" ht="47.25" x14ac:dyDescent="0.25">
      <c r="A91" s="118" t="s">
        <v>133</v>
      </c>
      <c r="B91" s="119" t="s">
        <v>134</v>
      </c>
      <c r="C91" s="120">
        <v>15</v>
      </c>
      <c r="D91" s="120"/>
      <c r="E91" s="120">
        <v>15</v>
      </c>
    </row>
    <row r="92" spans="1:5" ht="63" x14ac:dyDescent="0.25">
      <c r="A92" s="118" t="s">
        <v>135</v>
      </c>
      <c r="B92" s="119" t="s">
        <v>136</v>
      </c>
      <c r="C92" s="120">
        <v>15</v>
      </c>
      <c r="D92" s="120"/>
      <c r="E92" s="120">
        <v>15</v>
      </c>
    </row>
    <row r="93" spans="1:5" ht="15.75" x14ac:dyDescent="0.25">
      <c r="A93" s="118" t="s">
        <v>137</v>
      </c>
      <c r="B93" s="119" t="s">
        <v>138</v>
      </c>
      <c r="C93" s="120">
        <v>4</v>
      </c>
      <c r="D93" s="120"/>
      <c r="E93" s="120">
        <v>4</v>
      </c>
    </row>
    <row r="94" spans="1:5" ht="31.5" x14ac:dyDescent="0.25">
      <c r="A94" s="118" t="s">
        <v>139</v>
      </c>
      <c r="B94" s="119" t="s">
        <v>140</v>
      </c>
      <c r="C94" s="120">
        <v>4</v>
      </c>
      <c r="D94" s="120"/>
      <c r="E94" s="120">
        <v>4</v>
      </c>
    </row>
    <row r="95" spans="1:5" ht="63" x14ac:dyDescent="0.25">
      <c r="A95" s="118" t="s">
        <v>141</v>
      </c>
      <c r="B95" s="119" t="s">
        <v>142</v>
      </c>
      <c r="C95" s="120">
        <v>172</v>
      </c>
      <c r="D95" s="120"/>
      <c r="E95" s="120">
        <v>172</v>
      </c>
    </row>
    <row r="96" spans="1:5" ht="31.5" x14ac:dyDescent="0.25">
      <c r="A96" s="118" t="s">
        <v>143</v>
      </c>
      <c r="B96" s="119" t="s">
        <v>144</v>
      </c>
      <c r="C96" s="120">
        <v>1506.3</v>
      </c>
      <c r="D96" s="120"/>
      <c r="E96" s="120">
        <v>1506.3</v>
      </c>
    </row>
    <row r="97" spans="1:6" ht="31.5" x14ac:dyDescent="0.25">
      <c r="A97" s="118" t="s">
        <v>145</v>
      </c>
      <c r="B97" s="119" t="s">
        <v>146</v>
      </c>
      <c r="C97" s="120">
        <v>1506.3</v>
      </c>
      <c r="D97" s="120"/>
      <c r="E97" s="120">
        <v>1506.3</v>
      </c>
    </row>
    <row r="98" spans="1:6" ht="18.75" x14ac:dyDescent="0.3">
      <c r="A98" s="114" t="s">
        <v>147</v>
      </c>
      <c r="B98" s="115" t="s">
        <v>148</v>
      </c>
      <c r="C98" s="123">
        <f>C99</f>
        <v>441370.55299999996</v>
      </c>
      <c r="D98" s="123">
        <f>D99</f>
        <v>1926.643</v>
      </c>
      <c r="E98" s="123">
        <f>E99</f>
        <v>443297.19599999994</v>
      </c>
    </row>
    <row r="99" spans="1:6" ht="31.5" x14ac:dyDescent="0.25">
      <c r="A99" s="118" t="s">
        <v>149</v>
      </c>
      <c r="B99" s="119" t="s">
        <v>150</v>
      </c>
      <c r="C99" s="120">
        <f>C100+C107+C124+C164</f>
        <v>441370.55299999996</v>
      </c>
      <c r="D99" s="120">
        <f>D100+D107+D124+D164</f>
        <v>1926.643</v>
      </c>
      <c r="E99" s="120">
        <f>E100+E107+E124+E164</f>
        <v>443297.19599999994</v>
      </c>
      <c r="F99" s="124">
        <f>C99-E99</f>
        <v>-1926.6429999999818</v>
      </c>
    </row>
    <row r="100" spans="1:6" ht="15.75" x14ac:dyDescent="0.25">
      <c r="A100" s="118" t="s">
        <v>151</v>
      </c>
      <c r="B100" s="119" t="s">
        <v>152</v>
      </c>
      <c r="C100" s="120">
        <f>C101+C104</f>
        <v>132596.18</v>
      </c>
      <c r="D100" s="120">
        <f>D101+D104</f>
        <v>0</v>
      </c>
      <c r="E100" s="120">
        <f>E101+E104</f>
        <v>132596.18</v>
      </c>
    </row>
    <row r="101" spans="1:6" ht="15.75" x14ac:dyDescent="0.25">
      <c r="A101" s="118" t="s">
        <v>153</v>
      </c>
      <c r="B101" s="119" t="s">
        <v>154</v>
      </c>
      <c r="C101" s="120">
        <v>7425.7</v>
      </c>
      <c r="D101" s="120"/>
      <c r="E101" s="120">
        <f>E102</f>
        <v>7425.7</v>
      </c>
    </row>
    <row r="102" spans="1:6" ht="31.5" x14ac:dyDescent="0.25">
      <c r="A102" s="118" t="s">
        <v>155</v>
      </c>
      <c r="B102" s="119" t="s">
        <v>156</v>
      </c>
      <c r="C102" s="120">
        <v>7425.7</v>
      </c>
      <c r="D102" s="120"/>
      <c r="E102" s="120">
        <f>E103</f>
        <v>7425.7</v>
      </c>
    </row>
    <row r="103" spans="1:6" ht="31.5" x14ac:dyDescent="0.25">
      <c r="A103" s="118" t="s">
        <v>155</v>
      </c>
      <c r="B103" s="119" t="s">
        <v>158</v>
      </c>
      <c r="C103" s="120">
        <v>7425.7</v>
      </c>
      <c r="D103" s="120"/>
      <c r="E103" s="120">
        <v>7425.7</v>
      </c>
    </row>
    <row r="104" spans="1:6" ht="31.5" x14ac:dyDescent="0.25">
      <c r="A104" s="118" t="s">
        <v>159</v>
      </c>
      <c r="B104" s="119" t="s">
        <v>160</v>
      </c>
      <c r="C104" s="120">
        <f t="shared" ref="C104:E105" si="1">C105</f>
        <v>125170.48</v>
      </c>
      <c r="D104" s="120">
        <f t="shared" si="1"/>
        <v>0</v>
      </c>
      <c r="E104" s="120">
        <f t="shared" si="1"/>
        <v>125170.48</v>
      </c>
    </row>
    <row r="105" spans="1:6" ht="31.5" x14ac:dyDescent="0.25">
      <c r="A105" s="118" t="s">
        <v>161</v>
      </c>
      <c r="B105" s="119" t="s">
        <v>162</v>
      </c>
      <c r="C105" s="120">
        <f t="shared" si="1"/>
        <v>125170.48</v>
      </c>
      <c r="D105" s="120">
        <f t="shared" si="1"/>
        <v>0</v>
      </c>
      <c r="E105" s="120">
        <f t="shared" si="1"/>
        <v>125170.48</v>
      </c>
    </row>
    <row r="106" spans="1:6" ht="31.5" x14ac:dyDescent="0.25">
      <c r="A106" s="118" t="s">
        <v>161</v>
      </c>
      <c r="B106" s="119" t="s">
        <v>163</v>
      </c>
      <c r="C106" s="120">
        <v>125170.48</v>
      </c>
      <c r="D106" s="120"/>
      <c r="E106" s="120">
        <f>C106+D106</f>
        <v>125170.48</v>
      </c>
    </row>
    <row r="107" spans="1:6" ht="31.5" x14ac:dyDescent="0.25">
      <c r="A107" s="118" t="s">
        <v>164</v>
      </c>
      <c r="B107" s="119" t="s">
        <v>165</v>
      </c>
      <c r="C107" s="120">
        <f>C114+C112+C108+C110</f>
        <v>37777.923999999999</v>
      </c>
      <c r="D107" s="120">
        <f>D114+D112+D108+D110</f>
        <v>1926.643</v>
      </c>
      <c r="E107" s="120">
        <f>E114+E112+E108+E110</f>
        <v>39704.567000000003</v>
      </c>
    </row>
    <row r="108" spans="1:6" ht="31.5" x14ac:dyDescent="0.25">
      <c r="A108" s="118" t="s">
        <v>847</v>
      </c>
      <c r="B108" s="119" t="s">
        <v>848</v>
      </c>
      <c r="C108" s="120">
        <f>C109</f>
        <v>125.74</v>
      </c>
      <c r="D108" s="120">
        <f>D109</f>
        <v>3.0000000000000001E-3</v>
      </c>
      <c r="E108" s="120">
        <f>E109</f>
        <v>125.74299999999999</v>
      </c>
    </row>
    <row r="109" spans="1:6" ht="49.5" customHeight="1" x14ac:dyDescent="0.25">
      <c r="A109" s="118" t="s">
        <v>849</v>
      </c>
      <c r="B109" s="119" t="s">
        <v>166</v>
      </c>
      <c r="C109" s="120">
        <v>125.74</v>
      </c>
      <c r="D109" s="120">
        <v>3.0000000000000001E-3</v>
      </c>
      <c r="E109" s="120">
        <f>C109+D109</f>
        <v>125.74299999999999</v>
      </c>
    </row>
    <row r="110" spans="1:6" ht="47.25" customHeight="1" x14ac:dyDescent="0.25">
      <c r="A110" s="118" t="s">
        <v>850</v>
      </c>
      <c r="B110" s="119" t="s">
        <v>167</v>
      </c>
      <c r="C110" s="120">
        <f>C111</f>
        <v>1554.83</v>
      </c>
      <c r="D110" s="120">
        <f>D111</f>
        <v>0</v>
      </c>
      <c r="E110" s="120">
        <f>E111</f>
        <v>1554.83</v>
      </c>
    </row>
    <row r="111" spans="1:6" ht="34.5" customHeight="1" x14ac:dyDescent="0.25">
      <c r="A111" s="118" t="s">
        <v>851</v>
      </c>
      <c r="B111" s="119" t="s">
        <v>168</v>
      </c>
      <c r="C111" s="120">
        <v>1554.83</v>
      </c>
      <c r="D111" s="120"/>
      <c r="E111" s="120">
        <f>C111+D111</f>
        <v>1554.83</v>
      </c>
    </row>
    <row r="112" spans="1:6" ht="15.75" x14ac:dyDescent="0.25">
      <c r="A112" s="118" t="s">
        <v>852</v>
      </c>
      <c r="B112" s="119" t="s">
        <v>169</v>
      </c>
      <c r="C112" s="120">
        <f>C113</f>
        <v>165.82400000000001</v>
      </c>
      <c r="D112" s="120">
        <f>D113</f>
        <v>0</v>
      </c>
      <c r="E112" s="120">
        <f>E113</f>
        <v>165.82400000000001</v>
      </c>
    </row>
    <row r="113" spans="1:5" ht="31.5" x14ac:dyDescent="0.25">
      <c r="A113" s="118" t="s">
        <v>853</v>
      </c>
      <c r="B113" s="119" t="s">
        <v>170</v>
      </c>
      <c r="C113" s="120">
        <v>165.82400000000001</v>
      </c>
      <c r="D113" s="120"/>
      <c r="E113" s="120">
        <f>C113+D113</f>
        <v>165.82400000000001</v>
      </c>
    </row>
    <row r="114" spans="1:5" ht="15.75" x14ac:dyDescent="0.25">
      <c r="A114" s="118" t="s">
        <v>171</v>
      </c>
      <c r="B114" s="119" t="s">
        <v>172</v>
      </c>
      <c r="C114" s="120">
        <f>C115</f>
        <v>35931.53</v>
      </c>
      <c r="D114" s="120">
        <f>D115</f>
        <v>1926.64</v>
      </c>
      <c r="E114" s="120">
        <f>E115</f>
        <v>37858.17</v>
      </c>
    </row>
    <row r="115" spans="1:5" ht="15.75" x14ac:dyDescent="0.25">
      <c r="A115" s="118" t="s">
        <v>173</v>
      </c>
      <c r="B115" s="119" t="s">
        <v>174</v>
      </c>
      <c r="C115" s="120">
        <f>C116+C117+C118+C119+C120+C121</f>
        <v>35931.53</v>
      </c>
      <c r="D115" s="120">
        <f>D116+D117+D118+D119+D120+D121+D122+D123</f>
        <v>1926.64</v>
      </c>
      <c r="E115" s="120">
        <f>E116+E117+E118+E119+E120+E121+E122+E123</f>
        <v>37858.17</v>
      </c>
    </row>
    <row r="116" spans="1:5" ht="47.25" x14ac:dyDescent="0.25">
      <c r="A116" s="118" t="s">
        <v>173</v>
      </c>
      <c r="B116" s="119" t="s">
        <v>176</v>
      </c>
      <c r="C116" s="120">
        <v>417.8</v>
      </c>
      <c r="D116" s="120"/>
      <c r="E116" s="120">
        <v>417.8</v>
      </c>
    </row>
    <row r="117" spans="1:5" ht="31.5" x14ac:dyDescent="0.25">
      <c r="A117" s="118" t="s">
        <v>173</v>
      </c>
      <c r="B117" s="119" t="s">
        <v>177</v>
      </c>
      <c r="C117" s="120">
        <v>663.1</v>
      </c>
      <c r="D117" s="120"/>
      <c r="E117" s="120">
        <f>C117+D117</f>
        <v>663.1</v>
      </c>
    </row>
    <row r="118" spans="1:5" ht="31.5" x14ac:dyDescent="0.25">
      <c r="A118" s="118" t="s">
        <v>173</v>
      </c>
      <c r="B118" s="119" t="s">
        <v>178</v>
      </c>
      <c r="C118" s="120">
        <v>12467.7</v>
      </c>
      <c r="D118" s="120"/>
      <c r="E118" s="120">
        <v>12467.7</v>
      </c>
    </row>
    <row r="119" spans="1:5" ht="47.25" x14ac:dyDescent="0.25">
      <c r="A119" s="118" t="s">
        <v>173</v>
      </c>
      <c r="B119" s="119" t="s">
        <v>179</v>
      </c>
      <c r="C119" s="120">
        <v>6264.8</v>
      </c>
      <c r="D119" s="120"/>
      <c r="E119" s="120">
        <f t="shared" ref="E119:E124" si="2">C119+D119</f>
        <v>6264.8</v>
      </c>
    </row>
    <row r="120" spans="1:5" ht="32.25" customHeight="1" x14ac:dyDescent="0.25">
      <c r="A120" s="118" t="s">
        <v>173</v>
      </c>
      <c r="B120" s="119" t="s">
        <v>180</v>
      </c>
      <c r="C120" s="120">
        <v>1945.84</v>
      </c>
      <c r="D120" s="120">
        <v>1026.6400000000001</v>
      </c>
      <c r="E120" s="120">
        <f t="shared" si="2"/>
        <v>2972.48</v>
      </c>
    </row>
    <row r="121" spans="1:5" ht="32.25" customHeight="1" x14ac:dyDescent="0.25">
      <c r="A121" s="118" t="s">
        <v>173</v>
      </c>
      <c r="B121" s="119" t="s">
        <v>181</v>
      </c>
      <c r="C121" s="120">
        <v>14172.29</v>
      </c>
      <c r="D121" s="120"/>
      <c r="E121" s="120">
        <f t="shared" si="2"/>
        <v>14172.29</v>
      </c>
    </row>
    <row r="122" spans="1:5" ht="32.25" customHeight="1" x14ac:dyDescent="0.25">
      <c r="A122" s="118" t="s">
        <v>173</v>
      </c>
      <c r="B122" s="119" t="s">
        <v>854</v>
      </c>
      <c r="C122" s="120"/>
      <c r="D122" s="120">
        <v>300</v>
      </c>
      <c r="E122" s="120">
        <f t="shared" si="2"/>
        <v>300</v>
      </c>
    </row>
    <row r="123" spans="1:5" ht="32.25" customHeight="1" x14ac:dyDescent="0.25">
      <c r="A123" s="118" t="s">
        <v>173</v>
      </c>
      <c r="B123" s="119" t="s">
        <v>855</v>
      </c>
      <c r="C123" s="120"/>
      <c r="D123" s="120">
        <v>600</v>
      </c>
      <c r="E123" s="120">
        <f t="shared" si="2"/>
        <v>600</v>
      </c>
    </row>
    <row r="124" spans="1:5" ht="15.75" x14ac:dyDescent="0.25">
      <c r="A124" s="118" t="s">
        <v>182</v>
      </c>
      <c r="B124" s="119" t="s">
        <v>183</v>
      </c>
      <c r="C124" s="120">
        <f>C125+C142+C145+C148+C150+C153+C156+C161</f>
        <v>270956.70999999996</v>
      </c>
      <c r="D124" s="120">
        <f>D125+D142+D145+D148+D150+D153+D156+D161+D159</f>
        <v>0</v>
      </c>
      <c r="E124" s="120">
        <f t="shared" si="2"/>
        <v>270956.70999999996</v>
      </c>
    </row>
    <row r="125" spans="1:5" ht="31.5" x14ac:dyDescent="0.25">
      <c r="A125" s="118" t="s">
        <v>184</v>
      </c>
      <c r="B125" s="119" t="s">
        <v>185</v>
      </c>
      <c r="C125" s="120">
        <f>C126</f>
        <v>5185.7020000000002</v>
      </c>
      <c r="D125" s="120">
        <f>D126</f>
        <v>0</v>
      </c>
      <c r="E125" s="120">
        <f>E126</f>
        <v>5185.7019999999993</v>
      </c>
    </row>
    <row r="126" spans="1:5" ht="31.5" x14ac:dyDescent="0.25">
      <c r="A126" s="118" t="s">
        <v>186</v>
      </c>
      <c r="B126" s="119" t="s">
        <v>187</v>
      </c>
      <c r="C126" s="120">
        <v>5185.7020000000002</v>
      </c>
      <c r="D126" s="120"/>
      <c r="E126" s="120">
        <f>E127+E128+E129+E130+E131+E132+E133+E134+E135+E136+E137+E138+E139+E140+E141</f>
        <v>5185.7019999999993</v>
      </c>
    </row>
    <row r="127" spans="1:5" ht="63" x14ac:dyDescent="0.25">
      <c r="A127" s="118" t="s">
        <v>186</v>
      </c>
      <c r="B127" s="119" t="s">
        <v>188</v>
      </c>
      <c r="C127" s="120">
        <v>136.63900000000001</v>
      </c>
      <c r="D127" s="120"/>
      <c r="E127" s="120">
        <v>136.63900000000001</v>
      </c>
    </row>
    <row r="128" spans="1:5" ht="94.5" x14ac:dyDescent="0.25">
      <c r="A128" s="118" t="s">
        <v>186</v>
      </c>
      <c r="B128" s="119" t="s">
        <v>189</v>
      </c>
      <c r="C128" s="120">
        <v>4</v>
      </c>
      <c r="D128" s="120"/>
      <c r="E128" s="120">
        <v>4</v>
      </c>
    </row>
    <row r="129" spans="1:5" ht="78.75" x14ac:dyDescent="0.25">
      <c r="A129" s="118" t="s">
        <v>186</v>
      </c>
      <c r="B129" s="119" t="s">
        <v>190</v>
      </c>
      <c r="C129" s="120">
        <v>4</v>
      </c>
      <c r="D129" s="120"/>
      <c r="E129" s="120">
        <v>4</v>
      </c>
    </row>
    <row r="130" spans="1:5" ht="47.25" x14ac:dyDescent="0.25">
      <c r="A130" s="118" t="s">
        <v>186</v>
      </c>
      <c r="B130" s="119" t="s">
        <v>191</v>
      </c>
      <c r="C130" s="120">
        <v>612.70000000000005</v>
      </c>
      <c r="D130" s="120"/>
      <c r="E130" s="120">
        <v>612.70000000000005</v>
      </c>
    </row>
    <row r="131" spans="1:5" ht="126" x14ac:dyDescent="0.25">
      <c r="A131" s="118" t="s">
        <v>186</v>
      </c>
      <c r="B131" s="119" t="s">
        <v>192</v>
      </c>
      <c r="C131" s="120">
        <v>38.299999999999997</v>
      </c>
      <c r="D131" s="120"/>
      <c r="E131" s="120">
        <v>38.299999999999997</v>
      </c>
    </row>
    <row r="132" spans="1:5" ht="63" x14ac:dyDescent="0.25">
      <c r="A132" s="118" t="s">
        <v>186</v>
      </c>
      <c r="B132" s="119" t="s">
        <v>193</v>
      </c>
      <c r="C132" s="120">
        <v>1048.8</v>
      </c>
      <c r="D132" s="120"/>
      <c r="E132" s="120">
        <f>C132+D132</f>
        <v>1048.8</v>
      </c>
    </row>
    <row r="133" spans="1:5" ht="47.25" x14ac:dyDescent="0.25">
      <c r="A133" s="118" t="s">
        <v>186</v>
      </c>
      <c r="B133" s="119" t="s">
        <v>194</v>
      </c>
      <c r="C133" s="120">
        <v>10.9</v>
      </c>
      <c r="D133" s="120"/>
      <c r="E133" s="120">
        <v>10.9</v>
      </c>
    </row>
    <row r="134" spans="1:5" ht="63" x14ac:dyDescent="0.25">
      <c r="A134" s="118" t="s">
        <v>186</v>
      </c>
      <c r="B134" s="119" t="s">
        <v>195</v>
      </c>
      <c r="C134" s="120">
        <v>58.158999999999999</v>
      </c>
      <c r="D134" s="120"/>
      <c r="E134" s="120">
        <v>58.158999999999999</v>
      </c>
    </row>
    <row r="135" spans="1:5" ht="47.25" x14ac:dyDescent="0.25">
      <c r="A135" s="118" t="s">
        <v>186</v>
      </c>
      <c r="B135" s="119" t="s">
        <v>196</v>
      </c>
      <c r="C135" s="120">
        <v>140</v>
      </c>
      <c r="D135" s="120"/>
      <c r="E135" s="120">
        <v>140</v>
      </c>
    </row>
    <row r="136" spans="1:5" ht="31.5" x14ac:dyDescent="0.25">
      <c r="A136" s="118" t="s">
        <v>186</v>
      </c>
      <c r="B136" s="119" t="s">
        <v>197</v>
      </c>
      <c r="C136" s="120">
        <v>2642</v>
      </c>
      <c r="D136" s="120"/>
      <c r="E136" s="120">
        <v>2642</v>
      </c>
    </row>
    <row r="137" spans="1:5" ht="78.75" x14ac:dyDescent="0.25">
      <c r="A137" s="118" t="s">
        <v>186</v>
      </c>
      <c r="B137" s="119" t="s">
        <v>198</v>
      </c>
      <c r="C137" s="120">
        <v>140.69999999999999</v>
      </c>
      <c r="D137" s="120"/>
      <c r="E137" s="120">
        <f>C137+D137</f>
        <v>140.69999999999999</v>
      </c>
    </row>
    <row r="138" spans="1:5" ht="31.5" x14ac:dyDescent="0.25">
      <c r="A138" s="118" t="s">
        <v>186</v>
      </c>
      <c r="B138" s="119" t="s">
        <v>199</v>
      </c>
      <c r="C138" s="120">
        <v>221.70400000000001</v>
      </c>
      <c r="D138" s="120"/>
      <c r="E138" s="120">
        <v>221.70400000000001</v>
      </c>
    </row>
    <row r="139" spans="1:5" ht="94.5" x14ac:dyDescent="0.25">
      <c r="A139" s="118" t="s">
        <v>186</v>
      </c>
      <c r="B139" s="119" t="s">
        <v>200</v>
      </c>
      <c r="C139" s="120">
        <v>4.5</v>
      </c>
      <c r="D139" s="120"/>
      <c r="E139" s="120">
        <f>C139+D139</f>
        <v>4.5</v>
      </c>
    </row>
    <row r="140" spans="1:5" ht="78.75" x14ac:dyDescent="0.25">
      <c r="A140" s="118" t="s">
        <v>186</v>
      </c>
      <c r="B140" s="119" t="s">
        <v>201</v>
      </c>
      <c r="C140" s="120">
        <v>118.8</v>
      </c>
      <c r="D140" s="120"/>
      <c r="E140" s="120">
        <v>118.8</v>
      </c>
    </row>
    <row r="141" spans="1:5" ht="94.5" x14ac:dyDescent="0.25">
      <c r="A141" s="118" t="s">
        <v>186</v>
      </c>
      <c r="B141" s="119" t="s">
        <v>202</v>
      </c>
      <c r="C141" s="120">
        <v>4.5</v>
      </c>
      <c r="D141" s="120"/>
      <c r="E141" s="120">
        <v>4.5</v>
      </c>
    </row>
    <row r="142" spans="1:5" ht="63" x14ac:dyDescent="0.25">
      <c r="A142" s="118" t="s">
        <v>203</v>
      </c>
      <c r="B142" s="119" t="s">
        <v>204</v>
      </c>
      <c r="C142" s="120">
        <v>6028.5</v>
      </c>
      <c r="D142" s="120"/>
      <c r="E142" s="120">
        <f>E143</f>
        <v>6028.5</v>
      </c>
    </row>
    <row r="143" spans="1:5" ht="63" x14ac:dyDescent="0.25">
      <c r="A143" s="118" t="s">
        <v>205</v>
      </c>
      <c r="B143" s="119" t="s">
        <v>206</v>
      </c>
      <c r="C143" s="120">
        <v>6028.5</v>
      </c>
      <c r="D143" s="120"/>
      <c r="E143" s="120">
        <f>E144</f>
        <v>6028.5</v>
      </c>
    </row>
    <row r="144" spans="1:5" ht="63" x14ac:dyDescent="0.25">
      <c r="A144" s="118" t="s">
        <v>205</v>
      </c>
      <c r="B144" s="119" t="s">
        <v>207</v>
      </c>
      <c r="C144" s="120">
        <v>6028.5</v>
      </c>
      <c r="D144" s="120"/>
      <c r="E144" s="120">
        <v>6028.5</v>
      </c>
    </row>
    <row r="145" spans="1:5" ht="63" x14ac:dyDescent="0.25">
      <c r="A145" s="118" t="s">
        <v>208</v>
      </c>
      <c r="B145" s="119" t="s">
        <v>209</v>
      </c>
      <c r="C145" s="120">
        <f t="shared" ref="C145:E146" si="3">C146</f>
        <v>5845.8</v>
      </c>
      <c r="D145" s="120">
        <f t="shared" si="3"/>
        <v>0</v>
      </c>
      <c r="E145" s="120">
        <f t="shared" si="3"/>
        <v>5845.8</v>
      </c>
    </row>
    <row r="146" spans="1:5" ht="63" x14ac:dyDescent="0.25">
      <c r="A146" s="118" t="s">
        <v>210</v>
      </c>
      <c r="B146" s="119" t="s">
        <v>211</v>
      </c>
      <c r="C146" s="120">
        <f t="shared" si="3"/>
        <v>5845.8</v>
      </c>
      <c r="D146" s="120">
        <f t="shared" si="3"/>
        <v>0</v>
      </c>
      <c r="E146" s="120">
        <f t="shared" si="3"/>
        <v>5845.8</v>
      </c>
    </row>
    <row r="147" spans="1:5" ht="63" x14ac:dyDescent="0.25">
      <c r="A147" s="118" t="s">
        <v>210</v>
      </c>
      <c r="B147" s="119" t="s">
        <v>212</v>
      </c>
      <c r="C147" s="120">
        <v>5845.8</v>
      </c>
      <c r="D147" s="120"/>
      <c r="E147" s="120">
        <f>C147+D147</f>
        <v>5845.8</v>
      </c>
    </row>
    <row r="148" spans="1:5" ht="31.5" x14ac:dyDescent="0.25">
      <c r="A148" s="118" t="s">
        <v>213</v>
      </c>
      <c r="B148" s="119" t="s">
        <v>214</v>
      </c>
      <c r="C148" s="120">
        <v>1129.3</v>
      </c>
      <c r="D148" s="120"/>
      <c r="E148" s="120">
        <f>E149</f>
        <v>1129.3</v>
      </c>
    </row>
    <row r="149" spans="1:5" ht="47.25" x14ac:dyDescent="0.25">
      <c r="A149" s="118" t="s">
        <v>213</v>
      </c>
      <c r="B149" s="119" t="s">
        <v>215</v>
      </c>
      <c r="C149" s="120">
        <v>1129.3</v>
      </c>
      <c r="D149" s="120"/>
      <c r="E149" s="120">
        <v>1129.3</v>
      </c>
    </row>
    <row r="150" spans="1:5" ht="47.25" x14ac:dyDescent="0.25">
      <c r="A150" s="118" t="s">
        <v>216</v>
      </c>
      <c r="B150" s="119" t="s">
        <v>217</v>
      </c>
      <c r="C150" s="120">
        <v>213.4</v>
      </c>
      <c r="D150" s="120"/>
      <c r="E150" s="120">
        <f>E151</f>
        <v>213.4</v>
      </c>
    </row>
    <row r="151" spans="1:5" ht="47.25" x14ac:dyDescent="0.25">
      <c r="A151" s="118" t="s">
        <v>218</v>
      </c>
      <c r="B151" s="119" t="s">
        <v>219</v>
      </c>
      <c r="C151" s="120">
        <v>213.4</v>
      </c>
      <c r="D151" s="120"/>
      <c r="E151" s="120">
        <f>E152</f>
        <v>213.4</v>
      </c>
    </row>
    <row r="152" spans="1:5" ht="78.75" x14ac:dyDescent="0.25">
      <c r="A152" s="118" t="s">
        <v>218</v>
      </c>
      <c r="B152" s="119" t="s">
        <v>221</v>
      </c>
      <c r="C152" s="120">
        <v>213.4</v>
      </c>
      <c r="D152" s="120"/>
      <c r="E152" s="120">
        <v>213.4</v>
      </c>
    </row>
    <row r="153" spans="1:5" ht="63" x14ac:dyDescent="0.25">
      <c r="A153" s="118" t="s">
        <v>222</v>
      </c>
      <c r="B153" s="119" t="s">
        <v>223</v>
      </c>
      <c r="C153" s="120">
        <f t="shared" ref="C153:E154" si="4">C154</f>
        <v>1489.6079999999999</v>
      </c>
      <c r="D153" s="120">
        <f t="shared" si="4"/>
        <v>-744.80399999999997</v>
      </c>
      <c r="E153" s="120">
        <f t="shared" si="4"/>
        <v>744.80399999999997</v>
      </c>
    </row>
    <row r="154" spans="1:5" ht="78.75" x14ac:dyDescent="0.25">
      <c r="A154" s="118" t="s">
        <v>224</v>
      </c>
      <c r="B154" s="119" t="s">
        <v>225</v>
      </c>
      <c r="C154" s="120">
        <f t="shared" si="4"/>
        <v>1489.6079999999999</v>
      </c>
      <c r="D154" s="120">
        <f t="shared" si="4"/>
        <v>-744.80399999999997</v>
      </c>
      <c r="E154" s="120">
        <f t="shared" si="4"/>
        <v>744.80399999999997</v>
      </c>
    </row>
    <row r="155" spans="1:5" ht="63" x14ac:dyDescent="0.25">
      <c r="A155" s="118" t="s">
        <v>224</v>
      </c>
      <c r="B155" s="119" t="s">
        <v>226</v>
      </c>
      <c r="C155" s="120">
        <v>1489.6079999999999</v>
      </c>
      <c r="D155" s="120">
        <v>-744.80399999999997</v>
      </c>
      <c r="E155" s="120">
        <f>C155+D155</f>
        <v>744.80399999999997</v>
      </c>
    </row>
    <row r="156" spans="1:5" ht="31.5" x14ac:dyDescent="0.25">
      <c r="A156" s="118" t="s">
        <v>227</v>
      </c>
      <c r="B156" s="119" t="s">
        <v>228</v>
      </c>
      <c r="C156" s="120">
        <v>70.099999999999994</v>
      </c>
      <c r="D156" s="120"/>
      <c r="E156" s="120">
        <f>E157</f>
        <v>70.099999999999994</v>
      </c>
    </row>
    <row r="157" spans="1:5" ht="31.5" x14ac:dyDescent="0.25">
      <c r="A157" s="118" t="s">
        <v>229</v>
      </c>
      <c r="B157" s="119" t="s">
        <v>230</v>
      </c>
      <c r="C157" s="120">
        <v>70.099999999999994</v>
      </c>
      <c r="D157" s="120"/>
      <c r="E157" s="120">
        <f>E158</f>
        <v>70.099999999999994</v>
      </c>
    </row>
    <row r="158" spans="1:5" ht="47.25" x14ac:dyDescent="0.25">
      <c r="A158" s="118" t="s">
        <v>229</v>
      </c>
      <c r="B158" s="119" t="s">
        <v>231</v>
      </c>
      <c r="C158" s="120">
        <v>70.099999999999994</v>
      </c>
      <c r="D158" s="120"/>
      <c r="E158" s="120">
        <v>70.099999999999994</v>
      </c>
    </row>
    <row r="159" spans="1:5" ht="62.25" customHeight="1" x14ac:dyDescent="0.25">
      <c r="A159" s="118" t="s">
        <v>856</v>
      </c>
      <c r="B159" s="119" t="s">
        <v>857</v>
      </c>
      <c r="C159" s="120">
        <f>C160</f>
        <v>0</v>
      </c>
      <c r="D159" s="120">
        <f>D160</f>
        <v>744.80399999999997</v>
      </c>
      <c r="E159" s="120">
        <f>E160</f>
        <v>744.80399999999997</v>
      </c>
    </row>
    <row r="160" spans="1:5" ht="65.25" customHeight="1" x14ac:dyDescent="0.25">
      <c r="A160" s="118" t="s">
        <v>858</v>
      </c>
      <c r="B160" s="119" t="s">
        <v>859</v>
      </c>
      <c r="C160" s="120"/>
      <c r="D160" s="120">
        <v>744.80399999999997</v>
      </c>
      <c r="E160" s="120">
        <f>C160+D160</f>
        <v>744.80399999999997</v>
      </c>
    </row>
    <row r="161" spans="1:5" ht="15.75" x14ac:dyDescent="0.25">
      <c r="A161" s="118" t="s">
        <v>232</v>
      </c>
      <c r="B161" s="119" t="s">
        <v>233</v>
      </c>
      <c r="C161" s="120">
        <f t="shared" ref="C161:E162" si="5">C162</f>
        <v>250994.3</v>
      </c>
      <c r="D161" s="120">
        <f t="shared" si="5"/>
        <v>0</v>
      </c>
      <c r="E161" s="120">
        <f t="shared" si="5"/>
        <v>250994.3</v>
      </c>
    </row>
    <row r="162" spans="1:5" ht="15.75" x14ac:dyDescent="0.25">
      <c r="A162" s="118" t="s">
        <v>234</v>
      </c>
      <c r="B162" s="119" t="s">
        <v>235</v>
      </c>
      <c r="C162" s="120">
        <f t="shared" si="5"/>
        <v>250994.3</v>
      </c>
      <c r="D162" s="120">
        <f t="shared" si="5"/>
        <v>0</v>
      </c>
      <c r="E162" s="120">
        <f t="shared" si="5"/>
        <v>250994.3</v>
      </c>
    </row>
    <row r="163" spans="1:5" ht="47.25" x14ac:dyDescent="0.25">
      <c r="A163" s="118" t="s">
        <v>234</v>
      </c>
      <c r="B163" s="119" t="s">
        <v>236</v>
      </c>
      <c r="C163" s="120">
        <v>250994.3</v>
      </c>
      <c r="D163" s="120"/>
      <c r="E163" s="120">
        <f>C163+D163</f>
        <v>250994.3</v>
      </c>
    </row>
    <row r="164" spans="1:5" ht="15.75" x14ac:dyDescent="0.25">
      <c r="A164" s="118" t="s">
        <v>237</v>
      </c>
      <c r="B164" s="119" t="s">
        <v>238</v>
      </c>
      <c r="C164" s="120">
        <f t="shared" ref="C164:E166" si="6">C165</f>
        <v>39.738999999999997</v>
      </c>
      <c r="D164" s="120">
        <f t="shared" si="6"/>
        <v>0</v>
      </c>
      <c r="E164" s="120">
        <f t="shared" si="6"/>
        <v>39.738999999999997</v>
      </c>
    </row>
    <row r="165" spans="1:5" ht="47.25" x14ac:dyDescent="0.25">
      <c r="A165" s="118" t="s">
        <v>239</v>
      </c>
      <c r="B165" s="119" t="s">
        <v>240</v>
      </c>
      <c r="C165" s="120">
        <f t="shared" si="6"/>
        <v>39.738999999999997</v>
      </c>
      <c r="D165" s="120">
        <f t="shared" si="6"/>
        <v>0</v>
      </c>
      <c r="E165" s="120">
        <f t="shared" si="6"/>
        <v>39.738999999999997</v>
      </c>
    </row>
    <row r="166" spans="1:5" ht="63" x14ac:dyDescent="0.25">
      <c r="A166" s="118" t="s">
        <v>241</v>
      </c>
      <c r="B166" s="119" t="s">
        <v>242</v>
      </c>
      <c r="C166" s="120">
        <f t="shared" si="6"/>
        <v>39.738999999999997</v>
      </c>
      <c r="D166" s="120">
        <f t="shared" si="6"/>
        <v>0</v>
      </c>
      <c r="E166" s="120">
        <f t="shared" si="6"/>
        <v>39.738999999999997</v>
      </c>
    </row>
    <row r="167" spans="1:5" ht="47.25" x14ac:dyDescent="0.25">
      <c r="A167" s="118" t="s">
        <v>241</v>
      </c>
      <c r="B167" s="119" t="s">
        <v>243</v>
      </c>
      <c r="C167" s="120">
        <v>39.738999999999997</v>
      </c>
      <c r="D167" s="120"/>
      <c r="E167" s="120">
        <f>C167+D167</f>
        <v>39.738999999999997</v>
      </c>
    </row>
    <row r="168" spans="1:5" ht="18.75" x14ac:dyDescent="0.3">
      <c r="A168" s="178" t="s">
        <v>244</v>
      </c>
      <c r="B168" s="179"/>
      <c r="C168" s="125">
        <f>C98+C19</f>
        <v>653873.723</v>
      </c>
      <c r="D168" s="125"/>
      <c r="E168" s="125">
        <f>E98+E19</f>
        <v>653810.03599999996</v>
      </c>
    </row>
  </sheetData>
  <mergeCells count="9">
    <mergeCell ref="E14:E16"/>
    <mergeCell ref="A18:B18"/>
    <mergeCell ref="A20:B20"/>
    <mergeCell ref="A168:B168"/>
    <mergeCell ref="A11:C11"/>
    <mergeCell ref="A14:A16"/>
    <mergeCell ref="B14:B16"/>
    <mergeCell ref="C14:C16"/>
    <mergeCell ref="D14:D16"/>
  </mergeCells>
  <pageMargins left="0.39370078740157483" right="0.39370078740157483" top="0.59055118110236227" bottom="0.59055118110236227" header="0.39370078740157483" footer="0.39370078740157483"/>
  <pageSetup paperSize="9"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sqref="A1:D1"/>
    </sheetView>
  </sheetViews>
  <sheetFormatPr defaultRowHeight="15.75" x14ac:dyDescent="0.25"/>
  <cols>
    <col min="1" max="1" width="27.7109375" style="27" customWidth="1"/>
    <col min="2" max="2" width="15.140625" style="57" customWidth="1"/>
    <col min="3" max="3" width="18.28515625" style="57" customWidth="1"/>
    <col min="4" max="4" width="19" style="57" customWidth="1"/>
    <col min="5" max="256" width="9.140625" style="57"/>
    <col min="257" max="257" width="27.7109375" style="57" customWidth="1"/>
    <col min="258" max="258" width="15.140625" style="57" customWidth="1"/>
    <col min="259" max="259" width="20" style="57" customWidth="1"/>
    <col min="260" max="260" width="21" style="57" customWidth="1"/>
    <col min="261" max="512" width="9.140625" style="57"/>
    <col min="513" max="513" width="27.7109375" style="57" customWidth="1"/>
    <col min="514" max="514" width="15.140625" style="57" customWidth="1"/>
    <col min="515" max="515" width="20" style="57" customWidth="1"/>
    <col min="516" max="516" width="21" style="57" customWidth="1"/>
    <col min="517" max="768" width="9.140625" style="57"/>
    <col min="769" max="769" width="27.7109375" style="57" customWidth="1"/>
    <col min="770" max="770" width="15.140625" style="57" customWidth="1"/>
    <col min="771" max="771" width="20" style="57" customWidth="1"/>
    <col min="772" max="772" width="21" style="57" customWidth="1"/>
    <col min="773" max="1024" width="9.140625" style="57"/>
    <col min="1025" max="1025" width="27.7109375" style="57" customWidth="1"/>
    <col min="1026" max="1026" width="15.140625" style="57" customWidth="1"/>
    <col min="1027" max="1027" width="20" style="57" customWidth="1"/>
    <col min="1028" max="1028" width="21" style="57" customWidth="1"/>
    <col min="1029" max="1280" width="9.140625" style="57"/>
    <col min="1281" max="1281" width="27.7109375" style="57" customWidth="1"/>
    <col min="1282" max="1282" width="15.140625" style="57" customWidth="1"/>
    <col min="1283" max="1283" width="20" style="57" customWidth="1"/>
    <col min="1284" max="1284" width="21" style="57" customWidth="1"/>
    <col min="1285" max="1536" width="9.140625" style="57"/>
    <col min="1537" max="1537" width="27.7109375" style="57" customWidth="1"/>
    <col min="1538" max="1538" width="15.140625" style="57" customWidth="1"/>
    <col min="1539" max="1539" width="20" style="57" customWidth="1"/>
    <col min="1540" max="1540" width="21" style="57" customWidth="1"/>
    <col min="1541" max="1792" width="9.140625" style="57"/>
    <col min="1793" max="1793" width="27.7109375" style="57" customWidth="1"/>
    <col min="1794" max="1794" width="15.140625" style="57" customWidth="1"/>
    <col min="1795" max="1795" width="20" style="57" customWidth="1"/>
    <col min="1796" max="1796" width="21" style="57" customWidth="1"/>
    <col min="1797" max="2048" width="9.140625" style="57"/>
    <col min="2049" max="2049" width="27.7109375" style="57" customWidth="1"/>
    <col min="2050" max="2050" width="15.140625" style="57" customWidth="1"/>
    <col min="2051" max="2051" width="20" style="57" customWidth="1"/>
    <col min="2052" max="2052" width="21" style="57" customWidth="1"/>
    <col min="2053" max="2304" width="9.140625" style="57"/>
    <col min="2305" max="2305" width="27.7109375" style="57" customWidth="1"/>
    <col min="2306" max="2306" width="15.140625" style="57" customWidth="1"/>
    <col min="2307" max="2307" width="20" style="57" customWidth="1"/>
    <col min="2308" max="2308" width="21" style="57" customWidth="1"/>
    <col min="2309" max="2560" width="9.140625" style="57"/>
    <col min="2561" max="2561" width="27.7109375" style="57" customWidth="1"/>
    <col min="2562" max="2562" width="15.140625" style="57" customWidth="1"/>
    <col min="2563" max="2563" width="20" style="57" customWidth="1"/>
    <col min="2564" max="2564" width="21" style="57" customWidth="1"/>
    <col min="2565" max="2816" width="9.140625" style="57"/>
    <col min="2817" max="2817" width="27.7109375" style="57" customWidth="1"/>
    <col min="2818" max="2818" width="15.140625" style="57" customWidth="1"/>
    <col min="2819" max="2819" width="20" style="57" customWidth="1"/>
    <col min="2820" max="2820" width="21" style="57" customWidth="1"/>
    <col min="2821" max="3072" width="9.140625" style="57"/>
    <col min="3073" max="3073" width="27.7109375" style="57" customWidth="1"/>
    <col min="3074" max="3074" width="15.140625" style="57" customWidth="1"/>
    <col min="3075" max="3075" width="20" style="57" customWidth="1"/>
    <col min="3076" max="3076" width="21" style="57" customWidth="1"/>
    <col min="3077" max="3328" width="9.140625" style="57"/>
    <col min="3329" max="3329" width="27.7109375" style="57" customWidth="1"/>
    <col min="3330" max="3330" width="15.140625" style="57" customWidth="1"/>
    <col min="3331" max="3331" width="20" style="57" customWidth="1"/>
    <col min="3332" max="3332" width="21" style="57" customWidth="1"/>
    <col min="3333" max="3584" width="9.140625" style="57"/>
    <col min="3585" max="3585" width="27.7109375" style="57" customWidth="1"/>
    <col min="3586" max="3586" width="15.140625" style="57" customWidth="1"/>
    <col min="3587" max="3587" width="20" style="57" customWidth="1"/>
    <col min="3588" max="3588" width="21" style="57" customWidth="1"/>
    <col min="3589" max="3840" width="9.140625" style="57"/>
    <col min="3841" max="3841" width="27.7109375" style="57" customWidth="1"/>
    <col min="3842" max="3842" width="15.140625" style="57" customWidth="1"/>
    <col min="3843" max="3843" width="20" style="57" customWidth="1"/>
    <col min="3844" max="3844" width="21" style="57" customWidth="1"/>
    <col min="3845" max="4096" width="9.140625" style="57"/>
    <col min="4097" max="4097" width="27.7109375" style="57" customWidth="1"/>
    <col min="4098" max="4098" width="15.140625" style="57" customWidth="1"/>
    <col min="4099" max="4099" width="20" style="57" customWidth="1"/>
    <col min="4100" max="4100" width="21" style="57" customWidth="1"/>
    <col min="4101" max="4352" width="9.140625" style="57"/>
    <col min="4353" max="4353" width="27.7109375" style="57" customWidth="1"/>
    <col min="4354" max="4354" width="15.140625" style="57" customWidth="1"/>
    <col min="4355" max="4355" width="20" style="57" customWidth="1"/>
    <col min="4356" max="4356" width="21" style="57" customWidth="1"/>
    <col min="4357" max="4608" width="9.140625" style="57"/>
    <col min="4609" max="4609" width="27.7109375" style="57" customWidth="1"/>
    <col min="4610" max="4610" width="15.140625" style="57" customWidth="1"/>
    <col min="4611" max="4611" width="20" style="57" customWidth="1"/>
    <col min="4612" max="4612" width="21" style="57" customWidth="1"/>
    <col min="4613" max="4864" width="9.140625" style="57"/>
    <col min="4865" max="4865" width="27.7109375" style="57" customWidth="1"/>
    <col min="4866" max="4866" width="15.140625" style="57" customWidth="1"/>
    <col min="4867" max="4867" width="20" style="57" customWidth="1"/>
    <col min="4868" max="4868" width="21" style="57" customWidth="1"/>
    <col min="4869" max="5120" width="9.140625" style="57"/>
    <col min="5121" max="5121" width="27.7109375" style="57" customWidth="1"/>
    <col min="5122" max="5122" width="15.140625" style="57" customWidth="1"/>
    <col min="5123" max="5123" width="20" style="57" customWidth="1"/>
    <col min="5124" max="5124" width="21" style="57" customWidth="1"/>
    <col min="5125" max="5376" width="9.140625" style="57"/>
    <col min="5377" max="5377" width="27.7109375" style="57" customWidth="1"/>
    <col min="5378" max="5378" width="15.140625" style="57" customWidth="1"/>
    <col min="5379" max="5379" width="20" style="57" customWidth="1"/>
    <col min="5380" max="5380" width="21" style="57" customWidth="1"/>
    <col min="5381" max="5632" width="9.140625" style="57"/>
    <col min="5633" max="5633" width="27.7109375" style="57" customWidth="1"/>
    <col min="5634" max="5634" width="15.140625" style="57" customWidth="1"/>
    <col min="5635" max="5635" width="20" style="57" customWidth="1"/>
    <col min="5636" max="5636" width="21" style="57" customWidth="1"/>
    <col min="5637" max="5888" width="9.140625" style="57"/>
    <col min="5889" max="5889" width="27.7109375" style="57" customWidth="1"/>
    <col min="5890" max="5890" width="15.140625" style="57" customWidth="1"/>
    <col min="5891" max="5891" width="20" style="57" customWidth="1"/>
    <col min="5892" max="5892" width="21" style="57" customWidth="1"/>
    <col min="5893" max="6144" width="9.140625" style="57"/>
    <col min="6145" max="6145" width="27.7109375" style="57" customWidth="1"/>
    <col min="6146" max="6146" width="15.140625" style="57" customWidth="1"/>
    <col min="6147" max="6147" width="20" style="57" customWidth="1"/>
    <col min="6148" max="6148" width="21" style="57" customWidth="1"/>
    <col min="6149" max="6400" width="9.140625" style="57"/>
    <col min="6401" max="6401" width="27.7109375" style="57" customWidth="1"/>
    <col min="6402" max="6402" width="15.140625" style="57" customWidth="1"/>
    <col min="6403" max="6403" width="20" style="57" customWidth="1"/>
    <col min="6404" max="6404" width="21" style="57" customWidth="1"/>
    <col min="6405" max="6656" width="9.140625" style="57"/>
    <col min="6657" max="6657" width="27.7109375" style="57" customWidth="1"/>
    <col min="6658" max="6658" width="15.140625" style="57" customWidth="1"/>
    <col min="6659" max="6659" width="20" style="57" customWidth="1"/>
    <col min="6660" max="6660" width="21" style="57" customWidth="1"/>
    <col min="6661" max="6912" width="9.140625" style="57"/>
    <col min="6913" max="6913" width="27.7109375" style="57" customWidth="1"/>
    <col min="6914" max="6914" width="15.140625" style="57" customWidth="1"/>
    <col min="6915" max="6915" width="20" style="57" customWidth="1"/>
    <col min="6916" max="6916" width="21" style="57" customWidth="1"/>
    <col min="6917" max="7168" width="9.140625" style="57"/>
    <col min="7169" max="7169" width="27.7109375" style="57" customWidth="1"/>
    <col min="7170" max="7170" width="15.140625" style="57" customWidth="1"/>
    <col min="7171" max="7171" width="20" style="57" customWidth="1"/>
    <col min="7172" max="7172" width="21" style="57" customWidth="1"/>
    <col min="7173" max="7424" width="9.140625" style="57"/>
    <col min="7425" max="7425" width="27.7109375" style="57" customWidth="1"/>
    <col min="7426" max="7426" width="15.140625" style="57" customWidth="1"/>
    <col min="7427" max="7427" width="20" style="57" customWidth="1"/>
    <col min="7428" max="7428" width="21" style="57" customWidth="1"/>
    <col min="7429" max="7680" width="9.140625" style="57"/>
    <col min="7681" max="7681" width="27.7109375" style="57" customWidth="1"/>
    <col min="7682" max="7682" width="15.140625" style="57" customWidth="1"/>
    <col min="7683" max="7683" width="20" style="57" customWidth="1"/>
    <col min="7684" max="7684" width="21" style="57" customWidth="1"/>
    <col min="7685" max="7936" width="9.140625" style="57"/>
    <col min="7937" max="7937" width="27.7109375" style="57" customWidth="1"/>
    <col min="7938" max="7938" width="15.140625" style="57" customWidth="1"/>
    <col min="7939" max="7939" width="20" style="57" customWidth="1"/>
    <col min="7940" max="7940" width="21" style="57" customWidth="1"/>
    <col min="7941" max="8192" width="9.140625" style="57"/>
    <col min="8193" max="8193" width="27.7109375" style="57" customWidth="1"/>
    <col min="8194" max="8194" width="15.140625" style="57" customWidth="1"/>
    <col min="8195" max="8195" width="20" style="57" customWidth="1"/>
    <col min="8196" max="8196" width="21" style="57" customWidth="1"/>
    <col min="8197" max="8448" width="9.140625" style="57"/>
    <col min="8449" max="8449" width="27.7109375" style="57" customWidth="1"/>
    <col min="8450" max="8450" width="15.140625" style="57" customWidth="1"/>
    <col min="8451" max="8451" width="20" style="57" customWidth="1"/>
    <col min="8452" max="8452" width="21" style="57" customWidth="1"/>
    <col min="8453" max="8704" width="9.140625" style="57"/>
    <col min="8705" max="8705" width="27.7109375" style="57" customWidth="1"/>
    <col min="8706" max="8706" width="15.140625" style="57" customWidth="1"/>
    <col min="8707" max="8707" width="20" style="57" customWidth="1"/>
    <col min="8708" max="8708" width="21" style="57" customWidth="1"/>
    <col min="8709" max="8960" width="9.140625" style="57"/>
    <col min="8961" max="8961" width="27.7109375" style="57" customWidth="1"/>
    <col min="8962" max="8962" width="15.140625" style="57" customWidth="1"/>
    <col min="8963" max="8963" width="20" style="57" customWidth="1"/>
    <col min="8964" max="8964" width="21" style="57" customWidth="1"/>
    <col min="8965" max="9216" width="9.140625" style="57"/>
    <col min="9217" max="9217" width="27.7109375" style="57" customWidth="1"/>
    <col min="9218" max="9218" width="15.140625" style="57" customWidth="1"/>
    <col min="9219" max="9219" width="20" style="57" customWidth="1"/>
    <col min="9220" max="9220" width="21" style="57" customWidth="1"/>
    <col min="9221" max="9472" width="9.140625" style="57"/>
    <col min="9473" max="9473" width="27.7109375" style="57" customWidth="1"/>
    <col min="9474" max="9474" width="15.140625" style="57" customWidth="1"/>
    <col min="9475" max="9475" width="20" style="57" customWidth="1"/>
    <col min="9476" max="9476" width="21" style="57" customWidth="1"/>
    <col min="9477" max="9728" width="9.140625" style="57"/>
    <col min="9729" max="9729" width="27.7109375" style="57" customWidth="1"/>
    <col min="9730" max="9730" width="15.140625" style="57" customWidth="1"/>
    <col min="9731" max="9731" width="20" style="57" customWidth="1"/>
    <col min="9732" max="9732" width="21" style="57" customWidth="1"/>
    <col min="9733" max="9984" width="9.140625" style="57"/>
    <col min="9985" max="9985" width="27.7109375" style="57" customWidth="1"/>
    <col min="9986" max="9986" width="15.140625" style="57" customWidth="1"/>
    <col min="9987" max="9987" width="20" style="57" customWidth="1"/>
    <col min="9988" max="9988" width="21" style="57" customWidth="1"/>
    <col min="9989" max="10240" width="9.140625" style="57"/>
    <col min="10241" max="10241" width="27.7109375" style="57" customWidth="1"/>
    <col min="10242" max="10242" width="15.140625" style="57" customWidth="1"/>
    <col min="10243" max="10243" width="20" style="57" customWidth="1"/>
    <col min="10244" max="10244" width="21" style="57" customWidth="1"/>
    <col min="10245" max="10496" width="9.140625" style="57"/>
    <col min="10497" max="10497" width="27.7109375" style="57" customWidth="1"/>
    <col min="10498" max="10498" width="15.140625" style="57" customWidth="1"/>
    <col min="10499" max="10499" width="20" style="57" customWidth="1"/>
    <col min="10500" max="10500" width="21" style="57" customWidth="1"/>
    <col min="10501" max="10752" width="9.140625" style="57"/>
    <col min="10753" max="10753" width="27.7109375" style="57" customWidth="1"/>
    <col min="10754" max="10754" width="15.140625" style="57" customWidth="1"/>
    <col min="10755" max="10755" width="20" style="57" customWidth="1"/>
    <col min="10756" max="10756" width="21" style="57" customWidth="1"/>
    <col min="10757" max="11008" width="9.140625" style="57"/>
    <col min="11009" max="11009" width="27.7109375" style="57" customWidth="1"/>
    <col min="11010" max="11010" width="15.140625" style="57" customWidth="1"/>
    <col min="11011" max="11011" width="20" style="57" customWidth="1"/>
    <col min="11012" max="11012" width="21" style="57" customWidth="1"/>
    <col min="11013" max="11264" width="9.140625" style="57"/>
    <col min="11265" max="11265" width="27.7109375" style="57" customWidth="1"/>
    <col min="11266" max="11266" width="15.140625" style="57" customWidth="1"/>
    <col min="11267" max="11267" width="20" style="57" customWidth="1"/>
    <col min="11268" max="11268" width="21" style="57" customWidth="1"/>
    <col min="11269" max="11520" width="9.140625" style="57"/>
    <col min="11521" max="11521" width="27.7109375" style="57" customWidth="1"/>
    <col min="11522" max="11522" width="15.140625" style="57" customWidth="1"/>
    <col min="11523" max="11523" width="20" style="57" customWidth="1"/>
    <col min="11524" max="11524" width="21" style="57" customWidth="1"/>
    <col min="11525" max="11776" width="9.140625" style="57"/>
    <col min="11777" max="11777" width="27.7109375" style="57" customWidth="1"/>
    <col min="11778" max="11778" width="15.140625" style="57" customWidth="1"/>
    <col min="11779" max="11779" width="20" style="57" customWidth="1"/>
    <col min="11780" max="11780" width="21" style="57" customWidth="1"/>
    <col min="11781" max="12032" width="9.140625" style="57"/>
    <col min="12033" max="12033" width="27.7109375" style="57" customWidth="1"/>
    <col min="12034" max="12034" width="15.140625" style="57" customWidth="1"/>
    <col min="12035" max="12035" width="20" style="57" customWidth="1"/>
    <col min="12036" max="12036" width="21" style="57" customWidth="1"/>
    <col min="12037" max="12288" width="9.140625" style="57"/>
    <col min="12289" max="12289" width="27.7109375" style="57" customWidth="1"/>
    <col min="12290" max="12290" width="15.140625" style="57" customWidth="1"/>
    <col min="12291" max="12291" width="20" style="57" customWidth="1"/>
    <col min="12292" max="12292" width="21" style="57" customWidth="1"/>
    <col min="12293" max="12544" width="9.140625" style="57"/>
    <col min="12545" max="12545" width="27.7109375" style="57" customWidth="1"/>
    <col min="12546" max="12546" width="15.140625" style="57" customWidth="1"/>
    <col min="12547" max="12547" width="20" style="57" customWidth="1"/>
    <col min="12548" max="12548" width="21" style="57" customWidth="1"/>
    <col min="12549" max="12800" width="9.140625" style="57"/>
    <col min="12801" max="12801" width="27.7109375" style="57" customWidth="1"/>
    <col min="12802" max="12802" width="15.140625" style="57" customWidth="1"/>
    <col min="12803" max="12803" width="20" style="57" customWidth="1"/>
    <col min="12804" max="12804" width="21" style="57" customWidth="1"/>
    <col min="12805" max="13056" width="9.140625" style="57"/>
    <col min="13057" max="13057" width="27.7109375" style="57" customWidth="1"/>
    <col min="13058" max="13058" width="15.140625" style="57" customWidth="1"/>
    <col min="13059" max="13059" width="20" style="57" customWidth="1"/>
    <col min="13060" max="13060" width="21" style="57" customWidth="1"/>
    <col min="13061" max="13312" width="9.140625" style="57"/>
    <col min="13313" max="13313" width="27.7109375" style="57" customWidth="1"/>
    <col min="13314" max="13314" width="15.140625" style="57" customWidth="1"/>
    <col min="13315" max="13315" width="20" style="57" customWidth="1"/>
    <col min="13316" max="13316" width="21" style="57" customWidth="1"/>
    <col min="13317" max="13568" width="9.140625" style="57"/>
    <col min="13569" max="13569" width="27.7109375" style="57" customWidth="1"/>
    <col min="13570" max="13570" width="15.140625" style="57" customWidth="1"/>
    <col min="13571" max="13571" width="20" style="57" customWidth="1"/>
    <col min="13572" max="13572" width="21" style="57" customWidth="1"/>
    <col min="13573" max="13824" width="9.140625" style="57"/>
    <col min="13825" max="13825" width="27.7109375" style="57" customWidth="1"/>
    <col min="13826" max="13826" width="15.140625" style="57" customWidth="1"/>
    <col min="13827" max="13827" width="20" style="57" customWidth="1"/>
    <col min="13828" max="13828" width="21" style="57" customWidth="1"/>
    <col min="13829" max="14080" width="9.140625" style="57"/>
    <col min="14081" max="14081" width="27.7109375" style="57" customWidth="1"/>
    <col min="14082" max="14082" width="15.140625" style="57" customWidth="1"/>
    <col min="14083" max="14083" width="20" style="57" customWidth="1"/>
    <col min="14084" max="14084" width="21" style="57" customWidth="1"/>
    <col min="14085" max="14336" width="9.140625" style="57"/>
    <col min="14337" max="14337" width="27.7109375" style="57" customWidth="1"/>
    <col min="14338" max="14338" width="15.140625" style="57" customWidth="1"/>
    <col min="14339" max="14339" width="20" style="57" customWidth="1"/>
    <col min="14340" max="14340" width="21" style="57" customWidth="1"/>
    <col min="14341" max="14592" width="9.140625" style="57"/>
    <col min="14593" max="14593" width="27.7109375" style="57" customWidth="1"/>
    <col min="14594" max="14594" width="15.140625" style="57" customWidth="1"/>
    <col min="14595" max="14595" width="20" style="57" customWidth="1"/>
    <col min="14596" max="14596" width="21" style="57" customWidth="1"/>
    <col min="14597" max="14848" width="9.140625" style="57"/>
    <col min="14849" max="14849" width="27.7109375" style="57" customWidth="1"/>
    <col min="14850" max="14850" width="15.140625" style="57" customWidth="1"/>
    <col min="14851" max="14851" width="20" style="57" customWidth="1"/>
    <col min="14852" max="14852" width="21" style="57" customWidth="1"/>
    <col min="14853" max="15104" width="9.140625" style="57"/>
    <col min="15105" max="15105" width="27.7109375" style="57" customWidth="1"/>
    <col min="15106" max="15106" width="15.140625" style="57" customWidth="1"/>
    <col min="15107" max="15107" width="20" style="57" customWidth="1"/>
    <col min="15108" max="15108" width="21" style="57" customWidth="1"/>
    <col min="15109" max="15360" width="9.140625" style="57"/>
    <col min="15361" max="15361" width="27.7109375" style="57" customWidth="1"/>
    <col min="15362" max="15362" width="15.140625" style="57" customWidth="1"/>
    <col min="15363" max="15363" width="20" style="57" customWidth="1"/>
    <col min="15364" max="15364" width="21" style="57" customWidth="1"/>
    <col min="15365" max="15616" width="9.140625" style="57"/>
    <col min="15617" max="15617" width="27.7109375" style="57" customWidth="1"/>
    <col min="15618" max="15618" width="15.140625" style="57" customWidth="1"/>
    <col min="15619" max="15619" width="20" style="57" customWidth="1"/>
    <col min="15620" max="15620" width="21" style="57" customWidth="1"/>
    <col min="15621" max="15872" width="9.140625" style="57"/>
    <col min="15873" max="15873" width="27.7109375" style="57" customWidth="1"/>
    <col min="15874" max="15874" width="15.140625" style="57" customWidth="1"/>
    <col min="15875" max="15875" width="20" style="57" customWidth="1"/>
    <col min="15876" max="15876" width="21" style="57" customWidth="1"/>
    <col min="15877" max="16128" width="9.140625" style="57"/>
    <col min="16129" max="16129" width="27.7109375" style="57" customWidth="1"/>
    <col min="16130" max="16130" width="15.140625" style="57" customWidth="1"/>
    <col min="16131" max="16131" width="20" style="57" customWidth="1"/>
    <col min="16132" max="16132" width="21" style="57" customWidth="1"/>
    <col min="16133" max="16384" width="9.140625" style="57"/>
  </cols>
  <sheetData>
    <row r="1" spans="1:5" ht="18.75" x14ac:dyDescent="0.3">
      <c r="A1" s="214" t="s">
        <v>820</v>
      </c>
      <c r="B1" s="221"/>
      <c r="C1" s="221"/>
      <c r="D1" s="221"/>
    </row>
    <row r="2" spans="1:5" ht="18.75" x14ac:dyDescent="0.3">
      <c r="A2" s="214" t="s">
        <v>786</v>
      </c>
      <c r="B2" s="221"/>
      <c r="C2" s="221"/>
      <c r="D2" s="221"/>
    </row>
    <row r="3" spans="1:5" ht="18.75" x14ac:dyDescent="0.3">
      <c r="A3" s="214" t="s">
        <v>247</v>
      </c>
      <c r="B3" s="221"/>
      <c r="C3" s="221"/>
      <c r="D3" s="221"/>
    </row>
    <row r="4" spans="1:5" ht="18.75" x14ac:dyDescent="0.3">
      <c r="A4" s="214" t="s">
        <v>861</v>
      </c>
      <c r="B4" s="214"/>
      <c r="C4" s="214"/>
      <c r="D4" s="214"/>
    </row>
    <row r="5" spans="1:5" ht="18.75" x14ac:dyDescent="0.3">
      <c r="A5" s="72"/>
      <c r="B5" s="71"/>
      <c r="C5" s="84"/>
      <c r="D5" s="84"/>
    </row>
    <row r="6" spans="1:5" ht="18.75" x14ac:dyDescent="0.3">
      <c r="A6" s="72"/>
      <c r="B6" s="2"/>
      <c r="C6" s="3"/>
      <c r="D6" s="3" t="s">
        <v>801</v>
      </c>
    </row>
    <row r="7" spans="1:5" ht="18.75" x14ac:dyDescent="0.3">
      <c r="A7" s="72"/>
      <c r="B7" s="2"/>
      <c r="C7" s="3"/>
      <c r="D7" s="3" t="s">
        <v>246</v>
      </c>
    </row>
    <row r="8" spans="1:5" ht="18.75" x14ac:dyDescent="0.3">
      <c r="A8" s="72"/>
      <c r="B8" s="2"/>
      <c r="C8" s="3"/>
      <c r="D8" s="3" t="s">
        <v>247</v>
      </c>
    </row>
    <row r="9" spans="1:5" ht="18.75" x14ac:dyDescent="0.3">
      <c r="A9" s="72"/>
      <c r="B9" s="3"/>
      <c r="C9" s="3"/>
      <c r="D9" s="3" t="s">
        <v>249</v>
      </c>
    </row>
    <row r="10" spans="1:5" ht="18.75" x14ac:dyDescent="0.3">
      <c r="A10" s="86"/>
      <c r="B10" s="3"/>
      <c r="C10" s="3"/>
      <c r="D10" s="3"/>
    </row>
    <row r="11" spans="1:5" ht="18.75" customHeight="1" x14ac:dyDescent="0.3">
      <c r="A11" s="86"/>
      <c r="B11" s="214" t="s">
        <v>813</v>
      </c>
      <c r="C11" s="224"/>
      <c r="D11" s="224"/>
    </row>
    <row r="12" spans="1:5" ht="18.75" x14ac:dyDescent="0.3">
      <c r="A12" s="223"/>
      <c r="B12" s="223"/>
      <c r="C12" s="214"/>
      <c r="D12" s="224"/>
      <c r="E12" s="224"/>
    </row>
    <row r="13" spans="1:5" ht="18.75" x14ac:dyDescent="0.3">
      <c r="A13" s="215" t="s">
        <v>802</v>
      </c>
      <c r="B13" s="224"/>
      <c r="C13" s="224"/>
      <c r="D13" s="224"/>
    </row>
    <row r="14" spans="1:5" ht="42.75" customHeight="1" x14ac:dyDescent="0.3">
      <c r="A14" s="217" t="s">
        <v>814</v>
      </c>
      <c r="B14" s="224"/>
      <c r="C14" s="224"/>
      <c r="D14" s="224"/>
    </row>
    <row r="15" spans="1:5" ht="18.75" x14ac:dyDescent="0.3">
      <c r="A15" s="28"/>
      <c r="B15" s="58"/>
      <c r="C15" s="58"/>
      <c r="D15" s="58"/>
    </row>
    <row r="16" spans="1:5" ht="18.75" x14ac:dyDescent="0.3">
      <c r="A16" s="59"/>
      <c r="B16" s="58"/>
      <c r="C16" s="58"/>
      <c r="D16" s="58"/>
    </row>
    <row r="17" spans="1:4" ht="93.75" x14ac:dyDescent="0.3">
      <c r="A17" s="30" t="s">
        <v>790</v>
      </c>
      <c r="B17" s="30" t="s">
        <v>803</v>
      </c>
      <c r="C17" s="73" t="s">
        <v>804</v>
      </c>
      <c r="D17" s="73" t="s">
        <v>805</v>
      </c>
    </row>
    <row r="18" spans="1:4" ht="25.5" customHeight="1" x14ac:dyDescent="0.3">
      <c r="A18" s="62" t="s">
        <v>791</v>
      </c>
      <c r="B18" s="74">
        <f>B20+B19</f>
        <v>666.6</v>
      </c>
      <c r="C18" s="75">
        <f>C20</f>
        <v>300</v>
      </c>
      <c r="D18" s="76">
        <f>D20+D19</f>
        <v>66.599999999999994</v>
      </c>
    </row>
    <row r="19" spans="1:4" ht="37.5" x14ac:dyDescent="0.3">
      <c r="A19" s="85" t="s">
        <v>815</v>
      </c>
      <c r="B19" s="78">
        <f>C19+D19</f>
        <v>333.3</v>
      </c>
      <c r="C19" s="79">
        <v>300</v>
      </c>
      <c r="D19" s="80">
        <v>33.299999999999997</v>
      </c>
    </row>
    <row r="20" spans="1:4" ht="37.5" x14ac:dyDescent="0.3">
      <c r="A20" s="77" t="s">
        <v>816</v>
      </c>
      <c r="B20" s="78">
        <f>C20+D20</f>
        <v>333.3</v>
      </c>
      <c r="C20" s="79">
        <v>300</v>
      </c>
      <c r="D20" s="80">
        <v>33.299999999999997</v>
      </c>
    </row>
    <row r="21" spans="1:4" ht="18.75" x14ac:dyDescent="0.3">
      <c r="A21" s="81"/>
      <c r="B21" s="82"/>
      <c r="C21" s="83"/>
      <c r="D21" s="70"/>
    </row>
    <row r="22" spans="1:4" ht="18.75" x14ac:dyDescent="0.3">
      <c r="A22" s="26"/>
      <c r="B22" s="58"/>
      <c r="C22" s="58"/>
      <c r="D22" s="58"/>
    </row>
    <row r="23" spans="1:4" ht="18.75" x14ac:dyDescent="0.3">
      <c r="A23" s="26"/>
      <c r="B23" s="58"/>
      <c r="C23" s="58"/>
      <c r="D23" s="58"/>
    </row>
    <row r="24" spans="1:4" ht="18.75" x14ac:dyDescent="0.3">
      <c r="A24" s="26"/>
      <c r="B24" s="58"/>
      <c r="C24" s="58"/>
      <c r="D24" s="58"/>
    </row>
  </sheetData>
  <mergeCells count="9">
    <mergeCell ref="A13:D13"/>
    <mergeCell ref="A14:D14"/>
    <mergeCell ref="A1:D1"/>
    <mergeCell ref="A2:D2"/>
    <mergeCell ref="A3:D3"/>
    <mergeCell ref="A4:D4"/>
    <mergeCell ref="A12:B12"/>
    <mergeCell ref="C12:E12"/>
    <mergeCell ref="B11:D1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D1" sqref="D1"/>
    </sheetView>
  </sheetViews>
  <sheetFormatPr defaultRowHeight="15.75" x14ac:dyDescent="0.25"/>
  <cols>
    <col min="1" max="1" width="26.42578125" style="27" customWidth="1"/>
    <col min="2" max="2" width="15.7109375" style="57" customWidth="1"/>
    <col min="3" max="3" width="20.28515625" style="57" customWidth="1"/>
    <col min="4" max="4" width="20" style="57" customWidth="1"/>
    <col min="5" max="5" width="16" style="57" customWidth="1"/>
    <col min="6" max="254" width="9.140625" style="57"/>
    <col min="255" max="255" width="35.140625" style="57" customWidth="1"/>
    <col min="256" max="256" width="15.7109375" style="57" customWidth="1"/>
    <col min="257" max="258" width="0" style="57" hidden="1" customWidth="1"/>
    <col min="259" max="259" width="19.42578125" style="57" customWidth="1"/>
    <col min="260" max="260" width="26.7109375" style="57" customWidth="1"/>
    <col min="261" max="261" width="16" style="57" customWidth="1"/>
    <col min="262" max="510" width="9.140625" style="57"/>
    <col min="511" max="511" width="35.140625" style="57" customWidth="1"/>
    <col min="512" max="512" width="15.7109375" style="57" customWidth="1"/>
    <col min="513" max="514" width="0" style="57" hidden="1" customWidth="1"/>
    <col min="515" max="515" width="19.42578125" style="57" customWidth="1"/>
    <col min="516" max="516" width="26.7109375" style="57" customWidth="1"/>
    <col min="517" max="517" width="16" style="57" customWidth="1"/>
    <col min="518" max="766" width="9.140625" style="57"/>
    <col min="767" max="767" width="35.140625" style="57" customWidth="1"/>
    <col min="768" max="768" width="15.7109375" style="57" customWidth="1"/>
    <col min="769" max="770" width="0" style="57" hidden="1" customWidth="1"/>
    <col min="771" max="771" width="19.42578125" style="57" customWidth="1"/>
    <col min="772" max="772" width="26.7109375" style="57" customWidth="1"/>
    <col min="773" max="773" width="16" style="57" customWidth="1"/>
    <col min="774" max="1022" width="9.140625" style="57"/>
    <col min="1023" max="1023" width="35.140625" style="57" customWidth="1"/>
    <col min="1024" max="1024" width="15.7109375" style="57" customWidth="1"/>
    <col min="1025" max="1026" width="0" style="57" hidden="1" customWidth="1"/>
    <col min="1027" max="1027" width="19.42578125" style="57" customWidth="1"/>
    <col min="1028" max="1028" width="26.7109375" style="57" customWidth="1"/>
    <col min="1029" max="1029" width="16" style="57" customWidth="1"/>
    <col min="1030" max="1278" width="9.140625" style="57"/>
    <col min="1279" max="1279" width="35.140625" style="57" customWidth="1"/>
    <col min="1280" max="1280" width="15.7109375" style="57" customWidth="1"/>
    <col min="1281" max="1282" width="0" style="57" hidden="1" customWidth="1"/>
    <col min="1283" max="1283" width="19.42578125" style="57" customWidth="1"/>
    <col min="1284" max="1284" width="26.7109375" style="57" customWidth="1"/>
    <col min="1285" max="1285" width="16" style="57" customWidth="1"/>
    <col min="1286" max="1534" width="9.140625" style="57"/>
    <col min="1535" max="1535" width="35.140625" style="57" customWidth="1"/>
    <col min="1536" max="1536" width="15.7109375" style="57" customWidth="1"/>
    <col min="1537" max="1538" width="0" style="57" hidden="1" customWidth="1"/>
    <col min="1539" max="1539" width="19.42578125" style="57" customWidth="1"/>
    <col min="1540" max="1540" width="26.7109375" style="57" customWidth="1"/>
    <col min="1541" max="1541" width="16" style="57" customWidth="1"/>
    <col min="1542" max="1790" width="9.140625" style="57"/>
    <col min="1791" max="1791" width="35.140625" style="57" customWidth="1"/>
    <col min="1792" max="1792" width="15.7109375" style="57" customWidth="1"/>
    <col min="1793" max="1794" width="0" style="57" hidden="1" customWidth="1"/>
    <col min="1795" max="1795" width="19.42578125" style="57" customWidth="1"/>
    <col min="1796" max="1796" width="26.7109375" style="57" customWidth="1"/>
    <col min="1797" max="1797" width="16" style="57" customWidth="1"/>
    <col min="1798" max="2046" width="9.140625" style="57"/>
    <col min="2047" max="2047" width="35.140625" style="57" customWidth="1"/>
    <col min="2048" max="2048" width="15.7109375" style="57" customWidth="1"/>
    <col min="2049" max="2050" width="0" style="57" hidden="1" customWidth="1"/>
    <col min="2051" max="2051" width="19.42578125" style="57" customWidth="1"/>
    <col min="2052" max="2052" width="26.7109375" style="57" customWidth="1"/>
    <col min="2053" max="2053" width="16" style="57" customWidth="1"/>
    <col min="2054" max="2302" width="9.140625" style="57"/>
    <col min="2303" max="2303" width="35.140625" style="57" customWidth="1"/>
    <col min="2304" max="2304" width="15.7109375" style="57" customWidth="1"/>
    <col min="2305" max="2306" width="0" style="57" hidden="1" customWidth="1"/>
    <col min="2307" max="2307" width="19.42578125" style="57" customWidth="1"/>
    <col min="2308" max="2308" width="26.7109375" style="57" customWidth="1"/>
    <col min="2309" max="2309" width="16" style="57" customWidth="1"/>
    <col min="2310" max="2558" width="9.140625" style="57"/>
    <col min="2559" max="2559" width="35.140625" style="57" customWidth="1"/>
    <col min="2560" max="2560" width="15.7109375" style="57" customWidth="1"/>
    <col min="2561" max="2562" width="0" style="57" hidden="1" customWidth="1"/>
    <col min="2563" max="2563" width="19.42578125" style="57" customWidth="1"/>
    <col min="2564" max="2564" width="26.7109375" style="57" customWidth="1"/>
    <col min="2565" max="2565" width="16" style="57" customWidth="1"/>
    <col min="2566" max="2814" width="9.140625" style="57"/>
    <col min="2815" max="2815" width="35.140625" style="57" customWidth="1"/>
    <col min="2816" max="2816" width="15.7109375" style="57" customWidth="1"/>
    <col min="2817" max="2818" width="0" style="57" hidden="1" customWidth="1"/>
    <col min="2819" max="2819" width="19.42578125" style="57" customWidth="1"/>
    <col min="2820" max="2820" width="26.7109375" style="57" customWidth="1"/>
    <col min="2821" max="2821" width="16" style="57" customWidth="1"/>
    <col min="2822" max="3070" width="9.140625" style="57"/>
    <col min="3071" max="3071" width="35.140625" style="57" customWidth="1"/>
    <col min="3072" max="3072" width="15.7109375" style="57" customWidth="1"/>
    <col min="3073" max="3074" width="0" style="57" hidden="1" customWidth="1"/>
    <col min="3075" max="3075" width="19.42578125" style="57" customWidth="1"/>
    <col min="3076" max="3076" width="26.7109375" style="57" customWidth="1"/>
    <col min="3077" max="3077" width="16" style="57" customWidth="1"/>
    <col min="3078" max="3326" width="9.140625" style="57"/>
    <col min="3327" max="3327" width="35.140625" style="57" customWidth="1"/>
    <col min="3328" max="3328" width="15.7109375" style="57" customWidth="1"/>
    <col min="3329" max="3330" width="0" style="57" hidden="1" customWidth="1"/>
    <col min="3331" max="3331" width="19.42578125" style="57" customWidth="1"/>
    <col min="3332" max="3332" width="26.7109375" style="57" customWidth="1"/>
    <col min="3333" max="3333" width="16" style="57" customWidth="1"/>
    <col min="3334" max="3582" width="9.140625" style="57"/>
    <col min="3583" max="3583" width="35.140625" style="57" customWidth="1"/>
    <col min="3584" max="3584" width="15.7109375" style="57" customWidth="1"/>
    <col min="3585" max="3586" width="0" style="57" hidden="1" customWidth="1"/>
    <col min="3587" max="3587" width="19.42578125" style="57" customWidth="1"/>
    <col min="3588" max="3588" width="26.7109375" style="57" customWidth="1"/>
    <col min="3589" max="3589" width="16" style="57" customWidth="1"/>
    <col min="3590" max="3838" width="9.140625" style="57"/>
    <col min="3839" max="3839" width="35.140625" style="57" customWidth="1"/>
    <col min="3840" max="3840" width="15.7109375" style="57" customWidth="1"/>
    <col min="3841" max="3842" width="0" style="57" hidden="1" customWidth="1"/>
    <col min="3843" max="3843" width="19.42578125" style="57" customWidth="1"/>
    <col min="3844" max="3844" width="26.7109375" style="57" customWidth="1"/>
    <col min="3845" max="3845" width="16" style="57" customWidth="1"/>
    <col min="3846" max="4094" width="9.140625" style="57"/>
    <col min="4095" max="4095" width="35.140625" style="57" customWidth="1"/>
    <col min="4096" max="4096" width="15.7109375" style="57" customWidth="1"/>
    <col min="4097" max="4098" width="0" style="57" hidden="1" customWidth="1"/>
    <col min="4099" max="4099" width="19.42578125" style="57" customWidth="1"/>
    <col min="4100" max="4100" width="26.7109375" style="57" customWidth="1"/>
    <col min="4101" max="4101" width="16" style="57" customWidth="1"/>
    <col min="4102" max="4350" width="9.140625" style="57"/>
    <col min="4351" max="4351" width="35.140625" style="57" customWidth="1"/>
    <col min="4352" max="4352" width="15.7109375" style="57" customWidth="1"/>
    <col min="4353" max="4354" width="0" style="57" hidden="1" customWidth="1"/>
    <col min="4355" max="4355" width="19.42578125" style="57" customWidth="1"/>
    <col min="4356" max="4356" width="26.7109375" style="57" customWidth="1"/>
    <col min="4357" max="4357" width="16" style="57" customWidth="1"/>
    <col min="4358" max="4606" width="9.140625" style="57"/>
    <col min="4607" max="4607" width="35.140625" style="57" customWidth="1"/>
    <col min="4608" max="4608" width="15.7109375" style="57" customWidth="1"/>
    <col min="4609" max="4610" width="0" style="57" hidden="1" customWidth="1"/>
    <col min="4611" max="4611" width="19.42578125" style="57" customWidth="1"/>
    <col min="4612" max="4612" width="26.7109375" style="57" customWidth="1"/>
    <col min="4613" max="4613" width="16" style="57" customWidth="1"/>
    <col min="4614" max="4862" width="9.140625" style="57"/>
    <col min="4863" max="4863" width="35.140625" style="57" customWidth="1"/>
    <col min="4864" max="4864" width="15.7109375" style="57" customWidth="1"/>
    <col min="4865" max="4866" width="0" style="57" hidden="1" customWidth="1"/>
    <col min="4867" max="4867" width="19.42578125" style="57" customWidth="1"/>
    <col min="4868" max="4868" width="26.7109375" style="57" customWidth="1"/>
    <col min="4869" max="4869" width="16" style="57" customWidth="1"/>
    <col min="4870" max="5118" width="9.140625" style="57"/>
    <col min="5119" max="5119" width="35.140625" style="57" customWidth="1"/>
    <col min="5120" max="5120" width="15.7109375" style="57" customWidth="1"/>
    <col min="5121" max="5122" width="0" style="57" hidden="1" customWidth="1"/>
    <col min="5123" max="5123" width="19.42578125" style="57" customWidth="1"/>
    <col min="5124" max="5124" width="26.7109375" style="57" customWidth="1"/>
    <col min="5125" max="5125" width="16" style="57" customWidth="1"/>
    <col min="5126" max="5374" width="9.140625" style="57"/>
    <col min="5375" max="5375" width="35.140625" style="57" customWidth="1"/>
    <col min="5376" max="5376" width="15.7109375" style="57" customWidth="1"/>
    <col min="5377" max="5378" width="0" style="57" hidden="1" customWidth="1"/>
    <col min="5379" max="5379" width="19.42578125" style="57" customWidth="1"/>
    <col min="5380" max="5380" width="26.7109375" style="57" customWidth="1"/>
    <col min="5381" max="5381" width="16" style="57" customWidth="1"/>
    <col min="5382" max="5630" width="9.140625" style="57"/>
    <col min="5631" max="5631" width="35.140625" style="57" customWidth="1"/>
    <col min="5632" max="5632" width="15.7109375" style="57" customWidth="1"/>
    <col min="5633" max="5634" width="0" style="57" hidden="1" customWidth="1"/>
    <col min="5635" max="5635" width="19.42578125" style="57" customWidth="1"/>
    <col min="5636" max="5636" width="26.7109375" style="57" customWidth="1"/>
    <col min="5637" max="5637" width="16" style="57" customWidth="1"/>
    <col min="5638" max="5886" width="9.140625" style="57"/>
    <col min="5887" max="5887" width="35.140625" style="57" customWidth="1"/>
    <col min="5888" max="5888" width="15.7109375" style="57" customWidth="1"/>
    <col min="5889" max="5890" width="0" style="57" hidden="1" customWidth="1"/>
    <col min="5891" max="5891" width="19.42578125" style="57" customWidth="1"/>
    <col min="5892" max="5892" width="26.7109375" style="57" customWidth="1"/>
    <col min="5893" max="5893" width="16" style="57" customWidth="1"/>
    <col min="5894" max="6142" width="9.140625" style="57"/>
    <col min="6143" max="6143" width="35.140625" style="57" customWidth="1"/>
    <col min="6144" max="6144" width="15.7109375" style="57" customWidth="1"/>
    <col min="6145" max="6146" width="0" style="57" hidden="1" customWidth="1"/>
    <col min="6147" max="6147" width="19.42578125" style="57" customWidth="1"/>
    <col min="6148" max="6148" width="26.7109375" style="57" customWidth="1"/>
    <col min="6149" max="6149" width="16" style="57" customWidth="1"/>
    <col min="6150" max="6398" width="9.140625" style="57"/>
    <col min="6399" max="6399" width="35.140625" style="57" customWidth="1"/>
    <col min="6400" max="6400" width="15.7109375" style="57" customWidth="1"/>
    <col min="6401" max="6402" width="0" style="57" hidden="1" customWidth="1"/>
    <col min="6403" max="6403" width="19.42578125" style="57" customWidth="1"/>
    <col min="6404" max="6404" width="26.7109375" style="57" customWidth="1"/>
    <col min="6405" max="6405" width="16" style="57" customWidth="1"/>
    <col min="6406" max="6654" width="9.140625" style="57"/>
    <col min="6655" max="6655" width="35.140625" style="57" customWidth="1"/>
    <col min="6656" max="6656" width="15.7109375" style="57" customWidth="1"/>
    <col min="6657" max="6658" width="0" style="57" hidden="1" customWidth="1"/>
    <col min="6659" max="6659" width="19.42578125" style="57" customWidth="1"/>
    <col min="6660" max="6660" width="26.7109375" style="57" customWidth="1"/>
    <col min="6661" max="6661" width="16" style="57" customWidth="1"/>
    <col min="6662" max="6910" width="9.140625" style="57"/>
    <col min="6911" max="6911" width="35.140625" style="57" customWidth="1"/>
    <col min="6912" max="6912" width="15.7109375" style="57" customWidth="1"/>
    <col min="6913" max="6914" width="0" style="57" hidden="1" customWidth="1"/>
    <col min="6915" max="6915" width="19.42578125" style="57" customWidth="1"/>
    <col min="6916" max="6916" width="26.7109375" style="57" customWidth="1"/>
    <col min="6917" max="6917" width="16" style="57" customWidth="1"/>
    <col min="6918" max="7166" width="9.140625" style="57"/>
    <col min="7167" max="7167" width="35.140625" style="57" customWidth="1"/>
    <col min="7168" max="7168" width="15.7109375" style="57" customWidth="1"/>
    <col min="7169" max="7170" width="0" style="57" hidden="1" customWidth="1"/>
    <col min="7171" max="7171" width="19.42578125" style="57" customWidth="1"/>
    <col min="7172" max="7172" width="26.7109375" style="57" customWidth="1"/>
    <col min="7173" max="7173" width="16" style="57" customWidth="1"/>
    <col min="7174" max="7422" width="9.140625" style="57"/>
    <col min="7423" max="7423" width="35.140625" style="57" customWidth="1"/>
    <col min="7424" max="7424" width="15.7109375" style="57" customWidth="1"/>
    <col min="7425" max="7426" width="0" style="57" hidden="1" customWidth="1"/>
    <col min="7427" max="7427" width="19.42578125" style="57" customWidth="1"/>
    <col min="7428" max="7428" width="26.7109375" style="57" customWidth="1"/>
    <col min="7429" max="7429" width="16" style="57" customWidth="1"/>
    <col min="7430" max="7678" width="9.140625" style="57"/>
    <col min="7679" max="7679" width="35.140625" style="57" customWidth="1"/>
    <col min="7680" max="7680" width="15.7109375" style="57" customWidth="1"/>
    <col min="7681" max="7682" width="0" style="57" hidden="1" customWidth="1"/>
    <col min="7683" max="7683" width="19.42578125" style="57" customWidth="1"/>
    <col min="7684" max="7684" width="26.7109375" style="57" customWidth="1"/>
    <col min="7685" max="7685" width="16" style="57" customWidth="1"/>
    <col min="7686" max="7934" width="9.140625" style="57"/>
    <col min="7935" max="7935" width="35.140625" style="57" customWidth="1"/>
    <col min="7936" max="7936" width="15.7109375" style="57" customWidth="1"/>
    <col min="7937" max="7938" width="0" style="57" hidden="1" customWidth="1"/>
    <col min="7939" max="7939" width="19.42578125" style="57" customWidth="1"/>
    <col min="7940" max="7940" width="26.7109375" style="57" customWidth="1"/>
    <col min="7941" max="7941" width="16" style="57" customWidth="1"/>
    <col min="7942" max="8190" width="9.140625" style="57"/>
    <col min="8191" max="8191" width="35.140625" style="57" customWidth="1"/>
    <col min="8192" max="8192" width="15.7109375" style="57" customWidth="1"/>
    <col min="8193" max="8194" width="0" style="57" hidden="1" customWidth="1"/>
    <col min="8195" max="8195" width="19.42578125" style="57" customWidth="1"/>
    <col min="8196" max="8196" width="26.7109375" style="57" customWidth="1"/>
    <col min="8197" max="8197" width="16" style="57" customWidth="1"/>
    <col min="8198" max="8446" width="9.140625" style="57"/>
    <col min="8447" max="8447" width="35.140625" style="57" customWidth="1"/>
    <col min="8448" max="8448" width="15.7109375" style="57" customWidth="1"/>
    <col min="8449" max="8450" width="0" style="57" hidden="1" customWidth="1"/>
    <col min="8451" max="8451" width="19.42578125" style="57" customWidth="1"/>
    <col min="8452" max="8452" width="26.7109375" style="57" customWidth="1"/>
    <col min="8453" max="8453" width="16" style="57" customWidth="1"/>
    <col min="8454" max="8702" width="9.140625" style="57"/>
    <col min="8703" max="8703" width="35.140625" style="57" customWidth="1"/>
    <col min="8704" max="8704" width="15.7109375" style="57" customWidth="1"/>
    <col min="8705" max="8706" width="0" style="57" hidden="1" customWidth="1"/>
    <col min="8707" max="8707" width="19.42578125" style="57" customWidth="1"/>
    <col min="8708" max="8708" width="26.7109375" style="57" customWidth="1"/>
    <col min="8709" max="8709" width="16" style="57" customWidth="1"/>
    <col min="8710" max="8958" width="9.140625" style="57"/>
    <col min="8959" max="8959" width="35.140625" style="57" customWidth="1"/>
    <col min="8960" max="8960" width="15.7109375" style="57" customWidth="1"/>
    <col min="8961" max="8962" width="0" style="57" hidden="1" customWidth="1"/>
    <col min="8963" max="8963" width="19.42578125" style="57" customWidth="1"/>
    <col min="8964" max="8964" width="26.7109375" style="57" customWidth="1"/>
    <col min="8965" max="8965" width="16" style="57" customWidth="1"/>
    <col min="8966" max="9214" width="9.140625" style="57"/>
    <col min="9215" max="9215" width="35.140625" style="57" customWidth="1"/>
    <col min="9216" max="9216" width="15.7109375" style="57" customWidth="1"/>
    <col min="9217" max="9218" width="0" style="57" hidden="1" customWidth="1"/>
    <col min="9219" max="9219" width="19.42578125" style="57" customWidth="1"/>
    <col min="9220" max="9220" width="26.7109375" style="57" customWidth="1"/>
    <col min="9221" max="9221" width="16" style="57" customWidth="1"/>
    <col min="9222" max="9470" width="9.140625" style="57"/>
    <col min="9471" max="9471" width="35.140625" style="57" customWidth="1"/>
    <col min="9472" max="9472" width="15.7109375" style="57" customWidth="1"/>
    <col min="9473" max="9474" width="0" style="57" hidden="1" customWidth="1"/>
    <col min="9475" max="9475" width="19.42578125" style="57" customWidth="1"/>
    <col min="9476" max="9476" width="26.7109375" style="57" customWidth="1"/>
    <col min="9477" max="9477" width="16" style="57" customWidth="1"/>
    <col min="9478" max="9726" width="9.140625" style="57"/>
    <col min="9727" max="9727" width="35.140625" style="57" customWidth="1"/>
    <col min="9728" max="9728" width="15.7109375" style="57" customWidth="1"/>
    <col min="9729" max="9730" width="0" style="57" hidden="1" customWidth="1"/>
    <col min="9731" max="9731" width="19.42578125" style="57" customWidth="1"/>
    <col min="9732" max="9732" width="26.7109375" style="57" customWidth="1"/>
    <col min="9733" max="9733" width="16" style="57" customWidth="1"/>
    <col min="9734" max="9982" width="9.140625" style="57"/>
    <col min="9983" max="9983" width="35.140625" style="57" customWidth="1"/>
    <col min="9984" max="9984" width="15.7109375" style="57" customWidth="1"/>
    <col min="9985" max="9986" width="0" style="57" hidden="1" customWidth="1"/>
    <col min="9987" max="9987" width="19.42578125" style="57" customWidth="1"/>
    <col min="9988" max="9988" width="26.7109375" style="57" customWidth="1"/>
    <col min="9989" max="9989" width="16" style="57" customWidth="1"/>
    <col min="9990" max="10238" width="9.140625" style="57"/>
    <col min="10239" max="10239" width="35.140625" style="57" customWidth="1"/>
    <col min="10240" max="10240" width="15.7109375" style="57" customWidth="1"/>
    <col min="10241" max="10242" width="0" style="57" hidden="1" customWidth="1"/>
    <col min="10243" max="10243" width="19.42578125" style="57" customWidth="1"/>
    <col min="10244" max="10244" width="26.7109375" style="57" customWidth="1"/>
    <col min="10245" max="10245" width="16" style="57" customWidth="1"/>
    <col min="10246" max="10494" width="9.140625" style="57"/>
    <col min="10495" max="10495" width="35.140625" style="57" customWidth="1"/>
    <col min="10496" max="10496" width="15.7109375" style="57" customWidth="1"/>
    <col min="10497" max="10498" width="0" style="57" hidden="1" customWidth="1"/>
    <col min="10499" max="10499" width="19.42578125" style="57" customWidth="1"/>
    <col min="10500" max="10500" width="26.7109375" style="57" customWidth="1"/>
    <col min="10501" max="10501" width="16" style="57" customWidth="1"/>
    <col min="10502" max="10750" width="9.140625" style="57"/>
    <col min="10751" max="10751" width="35.140625" style="57" customWidth="1"/>
    <col min="10752" max="10752" width="15.7109375" style="57" customWidth="1"/>
    <col min="10753" max="10754" width="0" style="57" hidden="1" customWidth="1"/>
    <col min="10755" max="10755" width="19.42578125" style="57" customWidth="1"/>
    <col min="10756" max="10756" width="26.7109375" style="57" customWidth="1"/>
    <col min="10757" max="10757" width="16" style="57" customWidth="1"/>
    <col min="10758" max="11006" width="9.140625" style="57"/>
    <col min="11007" max="11007" width="35.140625" style="57" customWidth="1"/>
    <col min="11008" max="11008" width="15.7109375" style="57" customWidth="1"/>
    <col min="11009" max="11010" width="0" style="57" hidden="1" customWidth="1"/>
    <col min="11011" max="11011" width="19.42578125" style="57" customWidth="1"/>
    <col min="11012" max="11012" width="26.7109375" style="57" customWidth="1"/>
    <col min="11013" max="11013" width="16" style="57" customWidth="1"/>
    <col min="11014" max="11262" width="9.140625" style="57"/>
    <col min="11263" max="11263" width="35.140625" style="57" customWidth="1"/>
    <col min="11264" max="11264" width="15.7109375" style="57" customWidth="1"/>
    <col min="11265" max="11266" width="0" style="57" hidden="1" customWidth="1"/>
    <col min="11267" max="11267" width="19.42578125" style="57" customWidth="1"/>
    <col min="11268" max="11268" width="26.7109375" style="57" customWidth="1"/>
    <col min="11269" max="11269" width="16" style="57" customWidth="1"/>
    <col min="11270" max="11518" width="9.140625" style="57"/>
    <col min="11519" max="11519" width="35.140625" style="57" customWidth="1"/>
    <col min="11520" max="11520" width="15.7109375" style="57" customWidth="1"/>
    <col min="11521" max="11522" width="0" style="57" hidden="1" customWidth="1"/>
    <col min="11523" max="11523" width="19.42578125" style="57" customWidth="1"/>
    <col min="11524" max="11524" width="26.7109375" style="57" customWidth="1"/>
    <col min="11525" max="11525" width="16" style="57" customWidth="1"/>
    <col min="11526" max="11774" width="9.140625" style="57"/>
    <col min="11775" max="11775" width="35.140625" style="57" customWidth="1"/>
    <col min="11776" max="11776" width="15.7109375" style="57" customWidth="1"/>
    <col min="11777" max="11778" width="0" style="57" hidden="1" customWidth="1"/>
    <col min="11779" max="11779" width="19.42578125" style="57" customWidth="1"/>
    <col min="11780" max="11780" width="26.7109375" style="57" customWidth="1"/>
    <col min="11781" max="11781" width="16" style="57" customWidth="1"/>
    <col min="11782" max="12030" width="9.140625" style="57"/>
    <col min="12031" max="12031" width="35.140625" style="57" customWidth="1"/>
    <col min="12032" max="12032" width="15.7109375" style="57" customWidth="1"/>
    <col min="12033" max="12034" width="0" style="57" hidden="1" customWidth="1"/>
    <col min="12035" max="12035" width="19.42578125" style="57" customWidth="1"/>
    <col min="12036" max="12036" width="26.7109375" style="57" customWidth="1"/>
    <col min="12037" max="12037" width="16" style="57" customWidth="1"/>
    <col min="12038" max="12286" width="9.140625" style="57"/>
    <col min="12287" max="12287" width="35.140625" style="57" customWidth="1"/>
    <col min="12288" max="12288" width="15.7109375" style="57" customWidth="1"/>
    <col min="12289" max="12290" width="0" style="57" hidden="1" customWidth="1"/>
    <col min="12291" max="12291" width="19.42578125" style="57" customWidth="1"/>
    <col min="12292" max="12292" width="26.7109375" style="57" customWidth="1"/>
    <col min="12293" max="12293" width="16" style="57" customWidth="1"/>
    <col min="12294" max="12542" width="9.140625" style="57"/>
    <col min="12543" max="12543" width="35.140625" style="57" customWidth="1"/>
    <col min="12544" max="12544" width="15.7109375" style="57" customWidth="1"/>
    <col min="12545" max="12546" width="0" style="57" hidden="1" customWidth="1"/>
    <col min="12547" max="12547" width="19.42578125" style="57" customWidth="1"/>
    <col min="12548" max="12548" width="26.7109375" style="57" customWidth="1"/>
    <col min="12549" max="12549" width="16" style="57" customWidth="1"/>
    <col min="12550" max="12798" width="9.140625" style="57"/>
    <col min="12799" max="12799" width="35.140625" style="57" customWidth="1"/>
    <col min="12800" max="12800" width="15.7109375" style="57" customWidth="1"/>
    <col min="12801" max="12802" width="0" style="57" hidden="1" customWidth="1"/>
    <col min="12803" max="12803" width="19.42578125" style="57" customWidth="1"/>
    <col min="12804" max="12804" width="26.7109375" style="57" customWidth="1"/>
    <col min="12805" max="12805" width="16" style="57" customWidth="1"/>
    <col min="12806" max="13054" width="9.140625" style="57"/>
    <col min="13055" max="13055" width="35.140625" style="57" customWidth="1"/>
    <col min="13056" max="13056" width="15.7109375" style="57" customWidth="1"/>
    <col min="13057" max="13058" width="0" style="57" hidden="1" customWidth="1"/>
    <col min="13059" max="13059" width="19.42578125" style="57" customWidth="1"/>
    <col min="13060" max="13060" width="26.7109375" style="57" customWidth="1"/>
    <col min="13061" max="13061" width="16" style="57" customWidth="1"/>
    <col min="13062" max="13310" width="9.140625" style="57"/>
    <col min="13311" max="13311" width="35.140625" style="57" customWidth="1"/>
    <col min="13312" max="13312" width="15.7109375" style="57" customWidth="1"/>
    <col min="13313" max="13314" width="0" style="57" hidden="1" customWidth="1"/>
    <col min="13315" max="13315" width="19.42578125" style="57" customWidth="1"/>
    <col min="13316" max="13316" width="26.7109375" style="57" customWidth="1"/>
    <col min="13317" max="13317" width="16" style="57" customWidth="1"/>
    <col min="13318" max="13566" width="9.140625" style="57"/>
    <col min="13567" max="13567" width="35.140625" style="57" customWidth="1"/>
    <col min="13568" max="13568" width="15.7109375" style="57" customWidth="1"/>
    <col min="13569" max="13570" width="0" style="57" hidden="1" customWidth="1"/>
    <col min="13571" max="13571" width="19.42578125" style="57" customWidth="1"/>
    <col min="13572" max="13572" width="26.7109375" style="57" customWidth="1"/>
    <col min="13573" max="13573" width="16" style="57" customWidth="1"/>
    <col min="13574" max="13822" width="9.140625" style="57"/>
    <col min="13823" max="13823" width="35.140625" style="57" customWidth="1"/>
    <col min="13824" max="13824" width="15.7109375" style="57" customWidth="1"/>
    <col min="13825" max="13826" width="0" style="57" hidden="1" customWidth="1"/>
    <col min="13827" max="13827" width="19.42578125" style="57" customWidth="1"/>
    <col min="13828" max="13828" width="26.7109375" style="57" customWidth="1"/>
    <col min="13829" max="13829" width="16" style="57" customWidth="1"/>
    <col min="13830" max="14078" width="9.140625" style="57"/>
    <col min="14079" max="14079" width="35.140625" style="57" customWidth="1"/>
    <col min="14080" max="14080" width="15.7109375" style="57" customWidth="1"/>
    <col min="14081" max="14082" width="0" style="57" hidden="1" customWidth="1"/>
    <col min="14083" max="14083" width="19.42578125" style="57" customWidth="1"/>
    <col min="14084" max="14084" width="26.7109375" style="57" customWidth="1"/>
    <col min="14085" max="14085" width="16" style="57" customWidth="1"/>
    <col min="14086" max="14334" width="9.140625" style="57"/>
    <col min="14335" max="14335" width="35.140625" style="57" customWidth="1"/>
    <col min="14336" max="14336" width="15.7109375" style="57" customWidth="1"/>
    <col min="14337" max="14338" width="0" style="57" hidden="1" customWidth="1"/>
    <col min="14339" max="14339" width="19.42578125" style="57" customWidth="1"/>
    <col min="14340" max="14340" width="26.7109375" style="57" customWidth="1"/>
    <col min="14341" max="14341" width="16" style="57" customWidth="1"/>
    <col min="14342" max="14590" width="9.140625" style="57"/>
    <col min="14591" max="14591" width="35.140625" style="57" customWidth="1"/>
    <col min="14592" max="14592" width="15.7109375" style="57" customWidth="1"/>
    <col min="14593" max="14594" width="0" style="57" hidden="1" customWidth="1"/>
    <col min="14595" max="14595" width="19.42578125" style="57" customWidth="1"/>
    <col min="14596" max="14596" width="26.7109375" style="57" customWidth="1"/>
    <col min="14597" max="14597" width="16" style="57" customWidth="1"/>
    <col min="14598" max="14846" width="9.140625" style="57"/>
    <col min="14847" max="14847" width="35.140625" style="57" customWidth="1"/>
    <col min="14848" max="14848" width="15.7109375" style="57" customWidth="1"/>
    <col min="14849" max="14850" width="0" style="57" hidden="1" customWidth="1"/>
    <col min="14851" max="14851" width="19.42578125" style="57" customWidth="1"/>
    <col min="14852" max="14852" width="26.7109375" style="57" customWidth="1"/>
    <col min="14853" max="14853" width="16" style="57" customWidth="1"/>
    <col min="14854" max="15102" width="9.140625" style="57"/>
    <col min="15103" max="15103" width="35.140625" style="57" customWidth="1"/>
    <col min="15104" max="15104" width="15.7109375" style="57" customWidth="1"/>
    <col min="15105" max="15106" width="0" style="57" hidden="1" customWidth="1"/>
    <col min="15107" max="15107" width="19.42578125" style="57" customWidth="1"/>
    <col min="15108" max="15108" width="26.7109375" style="57" customWidth="1"/>
    <col min="15109" max="15109" width="16" style="57" customWidth="1"/>
    <col min="15110" max="15358" width="9.140625" style="57"/>
    <col min="15359" max="15359" width="35.140625" style="57" customWidth="1"/>
    <col min="15360" max="15360" width="15.7109375" style="57" customWidth="1"/>
    <col min="15361" max="15362" width="0" style="57" hidden="1" customWidth="1"/>
    <col min="15363" max="15363" width="19.42578125" style="57" customWidth="1"/>
    <col min="15364" max="15364" width="26.7109375" style="57" customWidth="1"/>
    <col min="15365" max="15365" width="16" style="57" customWidth="1"/>
    <col min="15366" max="15614" width="9.140625" style="57"/>
    <col min="15615" max="15615" width="35.140625" style="57" customWidth="1"/>
    <col min="15616" max="15616" width="15.7109375" style="57" customWidth="1"/>
    <col min="15617" max="15618" width="0" style="57" hidden="1" customWidth="1"/>
    <col min="15619" max="15619" width="19.42578125" style="57" customWidth="1"/>
    <col min="15620" max="15620" width="26.7109375" style="57" customWidth="1"/>
    <col min="15621" max="15621" width="16" style="57" customWidth="1"/>
    <col min="15622" max="15870" width="9.140625" style="57"/>
    <col min="15871" max="15871" width="35.140625" style="57" customWidth="1"/>
    <col min="15872" max="15872" width="15.7109375" style="57" customWidth="1"/>
    <col min="15873" max="15874" width="0" style="57" hidden="1" customWidth="1"/>
    <col min="15875" max="15875" width="19.42578125" style="57" customWidth="1"/>
    <col min="15876" max="15876" width="26.7109375" style="57" customWidth="1"/>
    <col min="15877" max="15877" width="16" style="57" customWidth="1"/>
    <col min="15878" max="16126" width="9.140625" style="57"/>
    <col min="16127" max="16127" width="35.140625" style="57" customWidth="1"/>
    <col min="16128" max="16128" width="15.7109375" style="57" customWidth="1"/>
    <col min="16129" max="16130" width="0" style="57" hidden="1" customWidth="1"/>
    <col min="16131" max="16131" width="19.42578125" style="57" customWidth="1"/>
    <col min="16132" max="16132" width="26.7109375" style="57" customWidth="1"/>
    <col min="16133" max="16133" width="16" style="57" customWidth="1"/>
    <col min="16134" max="16384" width="9.140625" style="57"/>
  </cols>
  <sheetData>
    <row r="1" spans="1:4" ht="18.75" x14ac:dyDescent="0.3">
      <c r="A1" s="3"/>
      <c r="B1" s="3"/>
      <c r="C1" s="3"/>
      <c r="D1" s="3" t="s">
        <v>928</v>
      </c>
    </row>
    <row r="2" spans="1:4" ht="18.75" x14ac:dyDescent="0.3">
      <c r="A2" s="3"/>
      <c r="B2" s="3"/>
      <c r="C2" s="3"/>
      <c r="D2" s="3" t="s">
        <v>786</v>
      </c>
    </row>
    <row r="3" spans="1:4" ht="18.75" customHeight="1" x14ac:dyDescent="0.3">
      <c r="A3" s="3"/>
      <c r="B3" s="3"/>
      <c r="C3" s="3"/>
      <c r="D3" s="3" t="s">
        <v>247</v>
      </c>
    </row>
    <row r="4" spans="1:4" ht="18.75" customHeight="1" x14ac:dyDescent="0.3">
      <c r="A4" s="3"/>
      <c r="B4" s="3"/>
      <c r="C4" s="3"/>
      <c r="D4" s="3" t="s">
        <v>860</v>
      </c>
    </row>
    <row r="5" spans="1:4" ht="18.75" customHeight="1" x14ac:dyDescent="0.3">
      <c r="A5" s="3"/>
      <c r="B5" s="3"/>
      <c r="C5" s="3"/>
      <c r="D5" s="3"/>
    </row>
    <row r="6" spans="1:4" ht="18.75" customHeight="1" x14ac:dyDescent="0.3">
      <c r="A6" s="3"/>
      <c r="B6" s="2"/>
      <c r="C6" s="3"/>
      <c r="D6" s="3" t="s">
        <v>801</v>
      </c>
    </row>
    <row r="7" spans="1:4" ht="18.75" customHeight="1" x14ac:dyDescent="0.3">
      <c r="A7" s="3"/>
      <c r="B7" s="2"/>
      <c r="C7" s="3"/>
      <c r="D7" s="3" t="s">
        <v>246</v>
      </c>
    </row>
    <row r="8" spans="1:4" ht="18.75" customHeight="1" x14ac:dyDescent="0.3">
      <c r="A8" s="3"/>
      <c r="B8" s="2"/>
      <c r="C8" s="3"/>
      <c r="D8" s="3" t="s">
        <v>247</v>
      </c>
    </row>
    <row r="9" spans="1:4" ht="18.75" customHeight="1" x14ac:dyDescent="0.3">
      <c r="A9" s="3"/>
      <c r="B9" s="3"/>
      <c r="C9" s="3"/>
      <c r="D9" s="3" t="s">
        <v>249</v>
      </c>
    </row>
    <row r="10" spans="1:4" ht="18.75" x14ac:dyDescent="0.3">
      <c r="A10" s="26"/>
      <c r="B10" s="58"/>
      <c r="C10" s="58"/>
      <c r="D10" s="58"/>
    </row>
    <row r="11" spans="1:4" ht="18.75" x14ac:dyDescent="0.3">
      <c r="A11" s="87"/>
      <c r="B11" s="223" t="s">
        <v>825</v>
      </c>
      <c r="C11" s="223"/>
      <c r="D11" s="223"/>
    </row>
    <row r="12" spans="1:4" ht="18.75" x14ac:dyDescent="0.3">
      <c r="A12" s="87"/>
      <c r="B12" s="87"/>
      <c r="C12" s="223"/>
      <c r="D12" s="223"/>
    </row>
    <row r="13" spans="1:4" ht="18.75" x14ac:dyDescent="0.3">
      <c r="A13" s="87"/>
      <c r="B13" s="58"/>
      <c r="C13" s="58"/>
      <c r="D13" s="58"/>
    </row>
    <row r="14" spans="1:4" ht="18.75" x14ac:dyDescent="0.3">
      <c r="A14" s="215" t="s">
        <v>802</v>
      </c>
      <c r="B14" s="215"/>
      <c r="C14" s="215"/>
      <c r="D14" s="215"/>
    </row>
    <row r="15" spans="1:4" ht="18.75" x14ac:dyDescent="0.3">
      <c r="A15" s="217" t="s">
        <v>826</v>
      </c>
      <c r="B15" s="217"/>
      <c r="C15" s="217"/>
      <c r="D15" s="217"/>
    </row>
    <row r="16" spans="1:4" ht="18.75" x14ac:dyDescent="0.3">
      <c r="A16" s="28"/>
      <c r="B16" s="58"/>
      <c r="C16" s="58"/>
      <c r="D16" s="58"/>
    </row>
    <row r="17" spans="1:6" ht="18.75" x14ac:dyDescent="0.3">
      <c r="A17" s="59"/>
      <c r="B17" s="58"/>
      <c r="C17" s="58"/>
      <c r="D17" s="58"/>
    </row>
    <row r="18" spans="1:6" ht="93.75" x14ac:dyDescent="0.3">
      <c r="A18" s="30" t="s">
        <v>790</v>
      </c>
      <c r="B18" s="30" t="s">
        <v>803</v>
      </c>
      <c r="C18" s="69" t="s">
        <v>804</v>
      </c>
      <c r="D18" s="69" t="s">
        <v>805</v>
      </c>
      <c r="E18" s="60"/>
      <c r="F18" s="61"/>
    </row>
    <row r="19" spans="1:6" ht="30" customHeight="1" x14ac:dyDescent="0.3">
      <c r="A19" s="62" t="s">
        <v>791</v>
      </c>
      <c r="B19" s="92">
        <f>B20+B21</f>
        <v>1300</v>
      </c>
      <c r="C19" s="63">
        <f>C20+C21</f>
        <v>0</v>
      </c>
      <c r="D19" s="93">
        <f>D20+D21</f>
        <v>1300</v>
      </c>
      <c r="F19" s="61"/>
    </row>
    <row r="20" spans="1:6" ht="34.5" customHeight="1" x14ac:dyDescent="0.3">
      <c r="A20" s="64" t="s">
        <v>793</v>
      </c>
      <c r="B20" s="94">
        <f>C20+D20</f>
        <v>300</v>
      </c>
      <c r="C20" s="65">
        <v>0</v>
      </c>
      <c r="D20" s="95">
        <v>300</v>
      </c>
    </row>
    <row r="21" spans="1:6" ht="42.75" customHeight="1" x14ac:dyDescent="0.3">
      <c r="A21" s="66" t="s">
        <v>792</v>
      </c>
      <c r="B21" s="96">
        <f>C21+D21</f>
        <v>1000</v>
      </c>
      <c r="C21" s="67">
        <v>0</v>
      </c>
      <c r="D21" s="97">
        <v>1000</v>
      </c>
      <c r="E21" s="68"/>
    </row>
    <row r="22" spans="1:6" ht="18.75" x14ac:dyDescent="0.3">
      <c r="A22" s="35"/>
      <c r="B22" s="58"/>
      <c r="C22" s="58"/>
      <c r="D22" s="58"/>
    </row>
    <row r="23" spans="1:6" ht="18.75" x14ac:dyDescent="0.3">
      <c r="A23" s="35"/>
      <c r="B23" s="58"/>
      <c r="C23" s="58"/>
      <c r="D23" s="58"/>
    </row>
    <row r="24" spans="1:6" x14ac:dyDescent="0.25">
      <c r="A24" s="43"/>
    </row>
    <row r="25" spans="1:6" x14ac:dyDescent="0.25">
      <c r="A25" s="40"/>
    </row>
    <row r="26" spans="1:6" x14ac:dyDescent="0.25">
      <c r="A26" s="40"/>
    </row>
    <row r="27" spans="1:6" x14ac:dyDescent="0.25">
      <c r="A27" s="40"/>
    </row>
    <row r="28" spans="1:6" x14ac:dyDescent="0.25">
      <c r="A28" s="40"/>
    </row>
    <row r="29" spans="1:6" x14ac:dyDescent="0.25">
      <c r="A29" s="40"/>
    </row>
    <row r="30" spans="1:6" x14ac:dyDescent="0.25">
      <c r="A30" s="40"/>
    </row>
    <row r="31" spans="1:6" x14ac:dyDescent="0.25">
      <c r="A31" s="40"/>
    </row>
    <row r="32" spans="1:6" x14ac:dyDescent="0.25">
      <c r="A32" s="40"/>
    </row>
    <row r="33" spans="1:1" x14ac:dyDescent="0.25">
      <c r="A33" s="43"/>
    </row>
    <row r="34" spans="1:1" x14ac:dyDescent="0.25">
      <c r="A34" s="43"/>
    </row>
    <row r="35" spans="1:1" x14ac:dyDescent="0.25">
      <c r="A35" s="40"/>
    </row>
    <row r="36" spans="1:1" x14ac:dyDescent="0.25">
      <c r="A36" s="40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5"/>
    </row>
    <row r="45" spans="1:1" x14ac:dyDescent="0.25">
      <c r="A45" s="31"/>
    </row>
  </sheetData>
  <mergeCells count="4">
    <mergeCell ref="B11:D11"/>
    <mergeCell ref="C12:D12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D1" sqref="D1"/>
    </sheetView>
  </sheetViews>
  <sheetFormatPr defaultRowHeight="15.75" x14ac:dyDescent="0.25"/>
  <cols>
    <col min="1" max="1" width="33.7109375" style="27" customWidth="1"/>
    <col min="2" max="2" width="15.7109375" style="57" customWidth="1"/>
    <col min="3" max="3" width="19.42578125" style="57" customWidth="1"/>
    <col min="4" max="4" width="18.140625" style="57" customWidth="1"/>
    <col min="5" max="5" width="16" style="57" customWidth="1"/>
    <col min="6" max="254" width="9.140625" style="57"/>
    <col min="255" max="255" width="35.140625" style="57" customWidth="1"/>
    <col min="256" max="256" width="15.7109375" style="57" customWidth="1"/>
    <col min="257" max="258" width="0" style="57" hidden="1" customWidth="1"/>
    <col min="259" max="259" width="19.42578125" style="57" customWidth="1"/>
    <col min="260" max="260" width="26.7109375" style="57" customWidth="1"/>
    <col min="261" max="261" width="16" style="57" customWidth="1"/>
    <col min="262" max="510" width="9.140625" style="57"/>
    <col min="511" max="511" width="35.140625" style="57" customWidth="1"/>
    <col min="512" max="512" width="15.7109375" style="57" customWidth="1"/>
    <col min="513" max="514" width="0" style="57" hidden="1" customWidth="1"/>
    <col min="515" max="515" width="19.42578125" style="57" customWidth="1"/>
    <col min="516" max="516" width="26.7109375" style="57" customWidth="1"/>
    <col min="517" max="517" width="16" style="57" customWidth="1"/>
    <col min="518" max="766" width="9.140625" style="57"/>
    <col min="767" max="767" width="35.140625" style="57" customWidth="1"/>
    <col min="768" max="768" width="15.7109375" style="57" customWidth="1"/>
    <col min="769" max="770" width="0" style="57" hidden="1" customWidth="1"/>
    <col min="771" max="771" width="19.42578125" style="57" customWidth="1"/>
    <col min="772" max="772" width="26.7109375" style="57" customWidth="1"/>
    <col min="773" max="773" width="16" style="57" customWidth="1"/>
    <col min="774" max="1022" width="9.140625" style="57"/>
    <col min="1023" max="1023" width="35.140625" style="57" customWidth="1"/>
    <col min="1024" max="1024" width="15.7109375" style="57" customWidth="1"/>
    <col min="1025" max="1026" width="0" style="57" hidden="1" customWidth="1"/>
    <col min="1027" max="1027" width="19.42578125" style="57" customWidth="1"/>
    <col min="1028" max="1028" width="26.7109375" style="57" customWidth="1"/>
    <col min="1029" max="1029" width="16" style="57" customWidth="1"/>
    <col min="1030" max="1278" width="9.140625" style="57"/>
    <col min="1279" max="1279" width="35.140625" style="57" customWidth="1"/>
    <col min="1280" max="1280" width="15.7109375" style="57" customWidth="1"/>
    <col min="1281" max="1282" width="0" style="57" hidden="1" customWidth="1"/>
    <col min="1283" max="1283" width="19.42578125" style="57" customWidth="1"/>
    <col min="1284" max="1284" width="26.7109375" style="57" customWidth="1"/>
    <col min="1285" max="1285" width="16" style="57" customWidth="1"/>
    <col min="1286" max="1534" width="9.140625" style="57"/>
    <col min="1535" max="1535" width="35.140625" style="57" customWidth="1"/>
    <col min="1536" max="1536" width="15.7109375" style="57" customWidth="1"/>
    <col min="1537" max="1538" width="0" style="57" hidden="1" customWidth="1"/>
    <col min="1539" max="1539" width="19.42578125" style="57" customWidth="1"/>
    <col min="1540" max="1540" width="26.7109375" style="57" customWidth="1"/>
    <col min="1541" max="1541" width="16" style="57" customWidth="1"/>
    <col min="1542" max="1790" width="9.140625" style="57"/>
    <col min="1791" max="1791" width="35.140625" style="57" customWidth="1"/>
    <col min="1792" max="1792" width="15.7109375" style="57" customWidth="1"/>
    <col min="1793" max="1794" width="0" style="57" hidden="1" customWidth="1"/>
    <col min="1795" max="1795" width="19.42578125" style="57" customWidth="1"/>
    <col min="1796" max="1796" width="26.7109375" style="57" customWidth="1"/>
    <col min="1797" max="1797" width="16" style="57" customWidth="1"/>
    <col min="1798" max="2046" width="9.140625" style="57"/>
    <col min="2047" max="2047" width="35.140625" style="57" customWidth="1"/>
    <col min="2048" max="2048" width="15.7109375" style="57" customWidth="1"/>
    <col min="2049" max="2050" width="0" style="57" hidden="1" customWidth="1"/>
    <col min="2051" max="2051" width="19.42578125" style="57" customWidth="1"/>
    <col min="2052" max="2052" width="26.7109375" style="57" customWidth="1"/>
    <col min="2053" max="2053" width="16" style="57" customWidth="1"/>
    <col min="2054" max="2302" width="9.140625" style="57"/>
    <col min="2303" max="2303" width="35.140625" style="57" customWidth="1"/>
    <col min="2304" max="2304" width="15.7109375" style="57" customWidth="1"/>
    <col min="2305" max="2306" width="0" style="57" hidden="1" customWidth="1"/>
    <col min="2307" max="2307" width="19.42578125" style="57" customWidth="1"/>
    <col min="2308" max="2308" width="26.7109375" style="57" customWidth="1"/>
    <col min="2309" max="2309" width="16" style="57" customWidth="1"/>
    <col min="2310" max="2558" width="9.140625" style="57"/>
    <col min="2559" max="2559" width="35.140625" style="57" customWidth="1"/>
    <col min="2560" max="2560" width="15.7109375" style="57" customWidth="1"/>
    <col min="2561" max="2562" width="0" style="57" hidden="1" customWidth="1"/>
    <col min="2563" max="2563" width="19.42578125" style="57" customWidth="1"/>
    <col min="2564" max="2564" width="26.7109375" style="57" customWidth="1"/>
    <col min="2565" max="2565" width="16" style="57" customWidth="1"/>
    <col min="2566" max="2814" width="9.140625" style="57"/>
    <col min="2815" max="2815" width="35.140625" style="57" customWidth="1"/>
    <col min="2816" max="2816" width="15.7109375" style="57" customWidth="1"/>
    <col min="2817" max="2818" width="0" style="57" hidden="1" customWidth="1"/>
    <col min="2819" max="2819" width="19.42578125" style="57" customWidth="1"/>
    <col min="2820" max="2820" width="26.7109375" style="57" customWidth="1"/>
    <col min="2821" max="2821" width="16" style="57" customWidth="1"/>
    <col min="2822" max="3070" width="9.140625" style="57"/>
    <col min="3071" max="3071" width="35.140625" style="57" customWidth="1"/>
    <col min="3072" max="3072" width="15.7109375" style="57" customWidth="1"/>
    <col min="3073" max="3074" width="0" style="57" hidden="1" customWidth="1"/>
    <col min="3075" max="3075" width="19.42578125" style="57" customWidth="1"/>
    <col min="3076" max="3076" width="26.7109375" style="57" customWidth="1"/>
    <col min="3077" max="3077" width="16" style="57" customWidth="1"/>
    <col min="3078" max="3326" width="9.140625" style="57"/>
    <col min="3327" max="3327" width="35.140625" style="57" customWidth="1"/>
    <col min="3328" max="3328" width="15.7109375" style="57" customWidth="1"/>
    <col min="3329" max="3330" width="0" style="57" hidden="1" customWidth="1"/>
    <col min="3331" max="3331" width="19.42578125" style="57" customWidth="1"/>
    <col min="3332" max="3332" width="26.7109375" style="57" customWidth="1"/>
    <col min="3333" max="3333" width="16" style="57" customWidth="1"/>
    <col min="3334" max="3582" width="9.140625" style="57"/>
    <col min="3583" max="3583" width="35.140625" style="57" customWidth="1"/>
    <col min="3584" max="3584" width="15.7109375" style="57" customWidth="1"/>
    <col min="3585" max="3586" width="0" style="57" hidden="1" customWidth="1"/>
    <col min="3587" max="3587" width="19.42578125" style="57" customWidth="1"/>
    <col min="3588" max="3588" width="26.7109375" style="57" customWidth="1"/>
    <col min="3589" max="3589" width="16" style="57" customWidth="1"/>
    <col min="3590" max="3838" width="9.140625" style="57"/>
    <col min="3839" max="3839" width="35.140625" style="57" customWidth="1"/>
    <col min="3840" max="3840" width="15.7109375" style="57" customWidth="1"/>
    <col min="3841" max="3842" width="0" style="57" hidden="1" customWidth="1"/>
    <col min="3843" max="3843" width="19.42578125" style="57" customWidth="1"/>
    <col min="3844" max="3844" width="26.7109375" style="57" customWidth="1"/>
    <col min="3845" max="3845" width="16" style="57" customWidth="1"/>
    <col min="3846" max="4094" width="9.140625" style="57"/>
    <col min="4095" max="4095" width="35.140625" style="57" customWidth="1"/>
    <col min="4096" max="4096" width="15.7109375" style="57" customWidth="1"/>
    <col min="4097" max="4098" width="0" style="57" hidden="1" customWidth="1"/>
    <col min="4099" max="4099" width="19.42578125" style="57" customWidth="1"/>
    <col min="4100" max="4100" width="26.7109375" style="57" customWidth="1"/>
    <col min="4101" max="4101" width="16" style="57" customWidth="1"/>
    <col min="4102" max="4350" width="9.140625" style="57"/>
    <col min="4351" max="4351" width="35.140625" style="57" customWidth="1"/>
    <col min="4352" max="4352" width="15.7109375" style="57" customWidth="1"/>
    <col min="4353" max="4354" width="0" style="57" hidden="1" customWidth="1"/>
    <col min="4355" max="4355" width="19.42578125" style="57" customWidth="1"/>
    <col min="4356" max="4356" width="26.7109375" style="57" customWidth="1"/>
    <col min="4357" max="4357" width="16" style="57" customWidth="1"/>
    <col min="4358" max="4606" width="9.140625" style="57"/>
    <col min="4607" max="4607" width="35.140625" style="57" customWidth="1"/>
    <col min="4608" max="4608" width="15.7109375" style="57" customWidth="1"/>
    <col min="4609" max="4610" width="0" style="57" hidden="1" customWidth="1"/>
    <col min="4611" max="4611" width="19.42578125" style="57" customWidth="1"/>
    <col min="4612" max="4612" width="26.7109375" style="57" customWidth="1"/>
    <col min="4613" max="4613" width="16" style="57" customWidth="1"/>
    <col min="4614" max="4862" width="9.140625" style="57"/>
    <col min="4863" max="4863" width="35.140625" style="57" customWidth="1"/>
    <col min="4864" max="4864" width="15.7109375" style="57" customWidth="1"/>
    <col min="4865" max="4866" width="0" style="57" hidden="1" customWidth="1"/>
    <col min="4867" max="4867" width="19.42578125" style="57" customWidth="1"/>
    <col min="4868" max="4868" width="26.7109375" style="57" customWidth="1"/>
    <col min="4869" max="4869" width="16" style="57" customWidth="1"/>
    <col min="4870" max="5118" width="9.140625" style="57"/>
    <col min="5119" max="5119" width="35.140625" style="57" customWidth="1"/>
    <col min="5120" max="5120" width="15.7109375" style="57" customWidth="1"/>
    <col min="5121" max="5122" width="0" style="57" hidden="1" customWidth="1"/>
    <col min="5123" max="5123" width="19.42578125" style="57" customWidth="1"/>
    <col min="5124" max="5124" width="26.7109375" style="57" customWidth="1"/>
    <col min="5125" max="5125" width="16" style="57" customWidth="1"/>
    <col min="5126" max="5374" width="9.140625" style="57"/>
    <col min="5375" max="5375" width="35.140625" style="57" customWidth="1"/>
    <col min="5376" max="5376" width="15.7109375" style="57" customWidth="1"/>
    <col min="5377" max="5378" width="0" style="57" hidden="1" customWidth="1"/>
    <col min="5379" max="5379" width="19.42578125" style="57" customWidth="1"/>
    <col min="5380" max="5380" width="26.7109375" style="57" customWidth="1"/>
    <col min="5381" max="5381" width="16" style="57" customWidth="1"/>
    <col min="5382" max="5630" width="9.140625" style="57"/>
    <col min="5631" max="5631" width="35.140625" style="57" customWidth="1"/>
    <col min="5632" max="5632" width="15.7109375" style="57" customWidth="1"/>
    <col min="5633" max="5634" width="0" style="57" hidden="1" customWidth="1"/>
    <col min="5635" max="5635" width="19.42578125" style="57" customWidth="1"/>
    <col min="5636" max="5636" width="26.7109375" style="57" customWidth="1"/>
    <col min="5637" max="5637" width="16" style="57" customWidth="1"/>
    <col min="5638" max="5886" width="9.140625" style="57"/>
    <col min="5887" max="5887" width="35.140625" style="57" customWidth="1"/>
    <col min="5888" max="5888" width="15.7109375" style="57" customWidth="1"/>
    <col min="5889" max="5890" width="0" style="57" hidden="1" customWidth="1"/>
    <col min="5891" max="5891" width="19.42578125" style="57" customWidth="1"/>
    <col min="5892" max="5892" width="26.7109375" style="57" customWidth="1"/>
    <col min="5893" max="5893" width="16" style="57" customWidth="1"/>
    <col min="5894" max="6142" width="9.140625" style="57"/>
    <col min="6143" max="6143" width="35.140625" style="57" customWidth="1"/>
    <col min="6144" max="6144" width="15.7109375" style="57" customWidth="1"/>
    <col min="6145" max="6146" width="0" style="57" hidden="1" customWidth="1"/>
    <col min="6147" max="6147" width="19.42578125" style="57" customWidth="1"/>
    <col min="6148" max="6148" width="26.7109375" style="57" customWidth="1"/>
    <col min="6149" max="6149" width="16" style="57" customWidth="1"/>
    <col min="6150" max="6398" width="9.140625" style="57"/>
    <col min="6399" max="6399" width="35.140625" style="57" customWidth="1"/>
    <col min="6400" max="6400" width="15.7109375" style="57" customWidth="1"/>
    <col min="6401" max="6402" width="0" style="57" hidden="1" customWidth="1"/>
    <col min="6403" max="6403" width="19.42578125" style="57" customWidth="1"/>
    <col min="6404" max="6404" width="26.7109375" style="57" customWidth="1"/>
    <col min="6405" max="6405" width="16" style="57" customWidth="1"/>
    <col min="6406" max="6654" width="9.140625" style="57"/>
    <col min="6655" max="6655" width="35.140625" style="57" customWidth="1"/>
    <col min="6656" max="6656" width="15.7109375" style="57" customWidth="1"/>
    <col min="6657" max="6658" width="0" style="57" hidden="1" customWidth="1"/>
    <col min="6659" max="6659" width="19.42578125" style="57" customWidth="1"/>
    <col min="6660" max="6660" width="26.7109375" style="57" customWidth="1"/>
    <col min="6661" max="6661" width="16" style="57" customWidth="1"/>
    <col min="6662" max="6910" width="9.140625" style="57"/>
    <col min="6911" max="6911" width="35.140625" style="57" customWidth="1"/>
    <col min="6912" max="6912" width="15.7109375" style="57" customWidth="1"/>
    <col min="6913" max="6914" width="0" style="57" hidden="1" customWidth="1"/>
    <col min="6915" max="6915" width="19.42578125" style="57" customWidth="1"/>
    <col min="6916" max="6916" width="26.7109375" style="57" customWidth="1"/>
    <col min="6917" max="6917" width="16" style="57" customWidth="1"/>
    <col min="6918" max="7166" width="9.140625" style="57"/>
    <col min="7167" max="7167" width="35.140625" style="57" customWidth="1"/>
    <col min="7168" max="7168" width="15.7109375" style="57" customWidth="1"/>
    <col min="7169" max="7170" width="0" style="57" hidden="1" customWidth="1"/>
    <col min="7171" max="7171" width="19.42578125" style="57" customWidth="1"/>
    <col min="7172" max="7172" width="26.7109375" style="57" customWidth="1"/>
    <col min="7173" max="7173" width="16" style="57" customWidth="1"/>
    <col min="7174" max="7422" width="9.140625" style="57"/>
    <col min="7423" max="7423" width="35.140625" style="57" customWidth="1"/>
    <col min="7424" max="7424" width="15.7109375" style="57" customWidth="1"/>
    <col min="7425" max="7426" width="0" style="57" hidden="1" customWidth="1"/>
    <col min="7427" max="7427" width="19.42578125" style="57" customWidth="1"/>
    <col min="7428" max="7428" width="26.7109375" style="57" customWidth="1"/>
    <col min="7429" max="7429" width="16" style="57" customWidth="1"/>
    <col min="7430" max="7678" width="9.140625" style="57"/>
    <col min="7679" max="7679" width="35.140625" style="57" customWidth="1"/>
    <col min="7680" max="7680" width="15.7109375" style="57" customWidth="1"/>
    <col min="7681" max="7682" width="0" style="57" hidden="1" customWidth="1"/>
    <col min="7683" max="7683" width="19.42578125" style="57" customWidth="1"/>
    <col min="7684" max="7684" width="26.7109375" style="57" customWidth="1"/>
    <col min="7685" max="7685" width="16" style="57" customWidth="1"/>
    <col min="7686" max="7934" width="9.140625" style="57"/>
    <col min="7935" max="7935" width="35.140625" style="57" customWidth="1"/>
    <col min="7936" max="7936" width="15.7109375" style="57" customWidth="1"/>
    <col min="7937" max="7938" width="0" style="57" hidden="1" customWidth="1"/>
    <col min="7939" max="7939" width="19.42578125" style="57" customWidth="1"/>
    <col min="7940" max="7940" width="26.7109375" style="57" customWidth="1"/>
    <col min="7941" max="7941" width="16" style="57" customWidth="1"/>
    <col min="7942" max="8190" width="9.140625" style="57"/>
    <col min="8191" max="8191" width="35.140625" style="57" customWidth="1"/>
    <col min="8192" max="8192" width="15.7109375" style="57" customWidth="1"/>
    <col min="8193" max="8194" width="0" style="57" hidden="1" customWidth="1"/>
    <col min="8195" max="8195" width="19.42578125" style="57" customWidth="1"/>
    <col min="8196" max="8196" width="26.7109375" style="57" customWidth="1"/>
    <col min="8197" max="8197" width="16" style="57" customWidth="1"/>
    <col min="8198" max="8446" width="9.140625" style="57"/>
    <col min="8447" max="8447" width="35.140625" style="57" customWidth="1"/>
    <col min="8448" max="8448" width="15.7109375" style="57" customWidth="1"/>
    <col min="8449" max="8450" width="0" style="57" hidden="1" customWidth="1"/>
    <col min="8451" max="8451" width="19.42578125" style="57" customWidth="1"/>
    <col min="8452" max="8452" width="26.7109375" style="57" customWidth="1"/>
    <col min="8453" max="8453" width="16" style="57" customWidth="1"/>
    <col min="8454" max="8702" width="9.140625" style="57"/>
    <col min="8703" max="8703" width="35.140625" style="57" customWidth="1"/>
    <col min="8704" max="8704" width="15.7109375" style="57" customWidth="1"/>
    <col min="8705" max="8706" width="0" style="57" hidden="1" customWidth="1"/>
    <col min="8707" max="8707" width="19.42578125" style="57" customWidth="1"/>
    <col min="8708" max="8708" width="26.7109375" style="57" customWidth="1"/>
    <col min="8709" max="8709" width="16" style="57" customWidth="1"/>
    <col min="8710" max="8958" width="9.140625" style="57"/>
    <col min="8959" max="8959" width="35.140625" style="57" customWidth="1"/>
    <col min="8960" max="8960" width="15.7109375" style="57" customWidth="1"/>
    <col min="8961" max="8962" width="0" style="57" hidden="1" customWidth="1"/>
    <col min="8963" max="8963" width="19.42578125" style="57" customWidth="1"/>
    <col min="8964" max="8964" width="26.7109375" style="57" customWidth="1"/>
    <col min="8965" max="8965" width="16" style="57" customWidth="1"/>
    <col min="8966" max="9214" width="9.140625" style="57"/>
    <col min="9215" max="9215" width="35.140625" style="57" customWidth="1"/>
    <col min="9216" max="9216" width="15.7109375" style="57" customWidth="1"/>
    <col min="9217" max="9218" width="0" style="57" hidden="1" customWidth="1"/>
    <col min="9219" max="9219" width="19.42578125" style="57" customWidth="1"/>
    <col min="9220" max="9220" width="26.7109375" style="57" customWidth="1"/>
    <col min="9221" max="9221" width="16" style="57" customWidth="1"/>
    <col min="9222" max="9470" width="9.140625" style="57"/>
    <col min="9471" max="9471" width="35.140625" style="57" customWidth="1"/>
    <col min="9472" max="9472" width="15.7109375" style="57" customWidth="1"/>
    <col min="9473" max="9474" width="0" style="57" hidden="1" customWidth="1"/>
    <col min="9475" max="9475" width="19.42578125" style="57" customWidth="1"/>
    <col min="9476" max="9476" width="26.7109375" style="57" customWidth="1"/>
    <col min="9477" max="9477" width="16" style="57" customWidth="1"/>
    <col min="9478" max="9726" width="9.140625" style="57"/>
    <col min="9727" max="9727" width="35.140625" style="57" customWidth="1"/>
    <col min="9728" max="9728" width="15.7109375" style="57" customWidth="1"/>
    <col min="9729" max="9730" width="0" style="57" hidden="1" customWidth="1"/>
    <col min="9731" max="9731" width="19.42578125" style="57" customWidth="1"/>
    <col min="9732" max="9732" width="26.7109375" style="57" customWidth="1"/>
    <col min="9733" max="9733" width="16" style="57" customWidth="1"/>
    <col min="9734" max="9982" width="9.140625" style="57"/>
    <col min="9983" max="9983" width="35.140625" style="57" customWidth="1"/>
    <col min="9984" max="9984" width="15.7109375" style="57" customWidth="1"/>
    <col min="9985" max="9986" width="0" style="57" hidden="1" customWidth="1"/>
    <col min="9987" max="9987" width="19.42578125" style="57" customWidth="1"/>
    <col min="9988" max="9988" width="26.7109375" style="57" customWidth="1"/>
    <col min="9989" max="9989" width="16" style="57" customWidth="1"/>
    <col min="9990" max="10238" width="9.140625" style="57"/>
    <col min="10239" max="10239" width="35.140625" style="57" customWidth="1"/>
    <col min="10240" max="10240" width="15.7109375" style="57" customWidth="1"/>
    <col min="10241" max="10242" width="0" style="57" hidden="1" customWidth="1"/>
    <col min="10243" max="10243" width="19.42578125" style="57" customWidth="1"/>
    <col min="10244" max="10244" width="26.7109375" style="57" customWidth="1"/>
    <col min="10245" max="10245" width="16" style="57" customWidth="1"/>
    <col min="10246" max="10494" width="9.140625" style="57"/>
    <col min="10495" max="10495" width="35.140625" style="57" customWidth="1"/>
    <col min="10496" max="10496" width="15.7109375" style="57" customWidth="1"/>
    <col min="10497" max="10498" width="0" style="57" hidden="1" customWidth="1"/>
    <col min="10499" max="10499" width="19.42578125" style="57" customWidth="1"/>
    <col min="10500" max="10500" width="26.7109375" style="57" customWidth="1"/>
    <col min="10501" max="10501" width="16" style="57" customWidth="1"/>
    <col min="10502" max="10750" width="9.140625" style="57"/>
    <col min="10751" max="10751" width="35.140625" style="57" customWidth="1"/>
    <col min="10752" max="10752" width="15.7109375" style="57" customWidth="1"/>
    <col min="10753" max="10754" width="0" style="57" hidden="1" customWidth="1"/>
    <col min="10755" max="10755" width="19.42578125" style="57" customWidth="1"/>
    <col min="10756" max="10756" width="26.7109375" style="57" customWidth="1"/>
    <col min="10757" max="10757" width="16" style="57" customWidth="1"/>
    <col min="10758" max="11006" width="9.140625" style="57"/>
    <col min="11007" max="11007" width="35.140625" style="57" customWidth="1"/>
    <col min="11008" max="11008" width="15.7109375" style="57" customWidth="1"/>
    <col min="11009" max="11010" width="0" style="57" hidden="1" customWidth="1"/>
    <col min="11011" max="11011" width="19.42578125" style="57" customWidth="1"/>
    <col min="11012" max="11012" width="26.7109375" style="57" customWidth="1"/>
    <col min="11013" max="11013" width="16" style="57" customWidth="1"/>
    <col min="11014" max="11262" width="9.140625" style="57"/>
    <col min="11263" max="11263" width="35.140625" style="57" customWidth="1"/>
    <col min="11264" max="11264" width="15.7109375" style="57" customWidth="1"/>
    <col min="11265" max="11266" width="0" style="57" hidden="1" customWidth="1"/>
    <col min="11267" max="11267" width="19.42578125" style="57" customWidth="1"/>
    <col min="11268" max="11268" width="26.7109375" style="57" customWidth="1"/>
    <col min="11269" max="11269" width="16" style="57" customWidth="1"/>
    <col min="11270" max="11518" width="9.140625" style="57"/>
    <col min="11519" max="11519" width="35.140625" style="57" customWidth="1"/>
    <col min="11520" max="11520" width="15.7109375" style="57" customWidth="1"/>
    <col min="11521" max="11522" width="0" style="57" hidden="1" customWidth="1"/>
    <col min="11523" max="11523" width="19.42578125" style="57" customWidth="1"/>
    <col min="11524" max="11524" width="26.7109375" style="57" customWidth="1"/>
    <col min="11525" max="11525" width="16" style="57" customWidth="1"/>
    <col min="11526" max="11774" width="9.140625" style="57"/>
    <col min="11775" max="11775" width="35.140625" style="57" customWidth="1"/>
    <col min="11776" max="11776" width="15.7109375" style="57" customWidth="1"/>
    <col min="11777" max="11778" width="0" style="57" hidden="1" customWidth="1"/>
    <col min="11779" max="11779" width="19.42578125" style="57" customWidth="1"/>
    <col min="11780" max="11780" width="26.7109375" style="57" customWidth="1"/>
    <col min="11781" max="11781" width="16" style="57" customWidth="1"/>
    <col min="11782" max="12030" width="9.140625" style="57"/>
    <col min="12031" max="12031" width="35.140625" style="57" customWidth="1"/>
    <col min="12032" max="12032" width="15.7109375" style="57" customWidth="1"/>
    <col min="12033" max="12034" width="0" style="57" hidden="1" customWidth="1"/>
    <col min="12035" max="12035" width="19.42578125" style="57" customWidth="1"/>
    <col min="12036" max="12036" width="26.7109375" style="57" customWidth="1"/>
    <col min="12037" max="12037" width="16" style="57" customWidth="1"/>
    <col min="12038" max="12286" width="9.140625" style="57"/>
    <col min="12287" max="12287" width="35.140625" style="57" customWidth="1"/>
    <col min="12288" max="12288" width="15.7109375" style="57" customWidth="1"/>
    <col min="12289" max="12290" width="0" style="57" hidden="1" customWidth="1"/>
    <col min="12291" max="12291" width="19.42578125" style="57" customWidth="1"/>
    <col min="12292" max="12292" width="26.7109375" style="57" customWidth="1"/>
    <col min="12293" max="12293" width="16" style="57" customWidth="1"/>
    <col min="12294" max="12542" width="9.140625" style="57"/>
    <col min="12543" max="12543" width="35.140625" style="57" customWidth="1"/>
    <col min="12544" max="12544" width="15.7109375" style="57" customWidth="1"/>
    <col min="12545" max="12546" width="0" style="57" hidden="1" customWidth="1"/>
    <col min="12547" max="12547" width="19.42578125" style="57" customWidth="1"/>
    <col min="12548" max="12548" width="26.7109375" style="57" customWidth="1"/>
    <col min="12549" max="12549" width="16" style="57" customWidth="1"/>
    <col min="12550" max="12798" width="9.140625" style="57"/>
    <col min="12799" max="12799" width="35.140625" style="57" customWidth="1"/>
    <col min="12800" max="12800" width="15.7109375" style="57" customWidth="1"/>
    <col min="12801" max="12802" width="0" style="57" hidden="1" customWidth="1"/>
    <col min="12803" max="12803" width="19.42578125" style="57" customWidth="1"/>
    <col min="12804" max="12804" width="26.7109375" style="57" customWidth="1"/>
    <col min="12805" max="12805" width="16" style="57" customWidth="1"/>
    <col min="12806" max="13054" width="9.140625" style="57"/>
    <col min="13055" max="13055" width="35.140625" style="57" customWidth="1"/>
    <col min="13056" max="13056" width="15.7109375" style="57" customWidth="1"/>
    <col min="13057" max="13058" width="0" style="57" hidden="1" customWidth="1"/>
    <col min="13059" max="13059" width="19.42578125" style="57" customWidth="1"/>
    <col min="13060" max="13060" width="26.7109375" style="57" customWidth="1"/>
    <col min="13061" max="13061" width="16" style="57" customWidth="1"/>
    <col min="13062" max="13310" width="9.140625" style="57"/>
    <col min="13311" max="13311" width="35.140625" style="57" customWidth="1"/>
    <col min="13312" max="13312" width="15.7109375" style="57" customWidth="1"/>
    <col min="13313" max="13314" width="0" style="57" hidden="1" customWidth="1"/>
    <col min="13315" max="13315" width="19.42578125" style="57" customWidth="1"/>
    <col min="13316" max="13316" width="26.7109375" style="57" customWidth="1"/>
    <col min="13317" max="13317" width="16" style="57" customWidth="1"/>
    <col min="13318" max="13566" width="9.140625" style="57"/>
    <col min="13567" max="13567" width="35.140625" style="57" customWidth="1"/>
    <col min="13568" max="13568" width="15.7109375" style="57" customWidth="1"/>
    <col min="13569" max="13570" width="0" style="57" hidden="1" customWidth="1"/>
    <col min="13571" max="13571" width="19.42578125" style="57" customWidth="1"/>
    <col min="13572" max="13572" width="26.7109375" style="57" customWidth="1"/>
    <col min="13573" max="13573" width="16" style="57" customWidth="1"/>
    <col min="13574" max="13822" width="9.140625" style="57"/>
    <col min="13823" max="13823" width="35.140625" style="57" customWidth="1"/>
    <col min="13824" max="13824" width="15.7109375" style="57" customWidth="1"/>
    <col min="13825" max="13826" width="0" style="57" hidden="1" customWidth="1"/>
    <col min="13827" max="13827" width="19.42578125" style="57" customWidth="1"/>
    <col min="13828" max="13828" width="26.7109375" style="57" customWidth="1"/>
    <col min="13829" max="13829" width="16" style="57" customWidth="1"/>
    <col min="13830" max="14078" width="9.140625" style="57"/>
    <col min="14079" max="14079" width="35.140625" style="57" customWidth="1"/>
    <col min="14080" max="14080" width="15.7109375" style="57" customWidth="1"/>
    <col min="14081" max="14082" width="0" style="57" hidden="1" customWidth="1"/>
    <col min="14083" max="14083" width="19.42578125" style="57" customWidth="1"/>
    <col min="14084" max="14084" width="26.7109375" style="57" customWidth="1"/>
    <col min="14085" max="14085" width="16" style="57" customWidth="1"/>
    <col min="14086" max="14334" width="9.140625" style="57"/>
    <col min="14335" max="14335" width="35.140625" style="57" customWidth="1"/>
    <col min="14336" max="14336" width="15.7109375" style="57" customWidth="1"/>
    <col min="14337" max="14338" width="0" style="57" hidden="1" customWidth="1"/>
    <col min="14339" max="14339" width="19.42578125" style="57" customWidth="1"/>
    <col min="14340" max="14340" width="26.7109375" style="57" customWidth="1"/>
    <col min="14341" max="14341" width="16" style="57" customWidth="1"/>
    <col min="14342" max="14590" width="9.140625" style="57"/>
    <col min="14591" max="14591" width="35.140625" style="57" customWidth="1"/>
    <col min="14592" max="14592" width="15.7109375" style="57" customWidth="1"/>
    <col min="14593" max="14594" width="0" style="57" hidden="1" customWidth="1"/>
    <col min="14595" max="14595" width="19.42578125" style="57" customWidth="1"/>
    <col min="14596" max="14596" width="26.7109375" style="57" customWidth="1"/>
    <col min="14597" max="14597" width="16" style="57" customWidth="1"/>
    <col min="14598" max="14846" width="9.140625" style="57"/>
    <col min="14847" max="14847" width="35.140625" style="57" customWidth="1"/>
    <col min="14848" max="14848" width="15.7109375" style="57" customWidth="1"/>
    <col min="14849" max="14850" width="0" style="57" hidden="1" customWidth="1"/>
    <col min="14851" max="14851" width="19.42578125" style="57" customWidth="1"/>
    <col min="14852" max="14852" width="26.7109375" style="57" customWidth="1"/>
    <col min="14853" max="14853" width="16" style="57" customWidth="1"/>
    <col min="14854" max="15102" width="9.140625" style="57"/>
    <col min="15103" max="15103" width="35.140625" style="57" customWidth="1"/>
    <col min="15104" max="15104" width="15.7109375" style="57" customWidth="1"/>
    <col min="15105" max="15106" width="0" style="57" hidden="1" customWidth="1"/>
    <col min="15107" max="15107" width="19.42578125" style="57" customWidth="1"/>
    <col min="15108" max="15108" width="26.7109375" style="57" customWidth="1"/>
    <col min="15109" max="15109" width="16" style="57" customWidth="1"/>
    <col min="15110" max="15358" width="9.140625" style="57"/>
    <col min="15359" max="15359" width="35.140625" style="57" customWidth="1"/>
    <col min="15360" max="15360" width="15.7109375" style="57" customWidth="1"/>
    <col min="15361" max="15362" width="0" style="57" hidden="1" customWidth="1"/>
    <col min="15363" max="15363" width="19.42578125" style="57" customWidth="1"/>
    <col min="15364" max="15364" width="26.7109375" style="57" customWidth="1"/>
    <col min="15365" max="15365" width="16" style="57" customWidth="1"/>
    <col min="15366" max="15614" width="9.140625" style="57"/>
    <col min="15615" max="15615" width="35.140625" style="57" customWidth="1"/>
    <col min="15616" max="15616" width="15.7109375" style="57" customWidth="1"/>
    <col min="15617" max="15618" width="0" style="57" hidden="1" customWidth="1"/>
    <col min="15619" max="15619" width="19.42578125" style="57" customWidth="1"/>
    <col min="15620" max="15620" width="26.7109375" style="57" customWidth="1"/>
    <col min="15621" max="15621" width="16" style="57" customWidth="1"/>
    <col min="15622" max="15870" width="9.140625" style="57"/>
    <col min="15871" max="15871" width="35.140625" style="57" customWidth="1"/>
    <col min="15872" max="15872" width="15.7109375" style="57" customWidth="1"/>
    <col min="15873" max="15874" width="0" style="57" hidden="1" customWidth="1"/>
    <col min="15875" max="15875" width="19.42578125" style="57" customWidth="1"/>
    <col min="15876" max="15876" width="26.7109375" style="57" customWidth="1"/>
    <col min="15877" max="15877" width="16" style="57" customWidth="1"/>
    <col min="15878" max="16126" width="9.140625" style="57"/>
    <col min="16127" max="16127" width="35.140625" style="57" customWidth="1"/>
    <col min="16128" max="16128" width="15.7109375" style="57" customWidth="1"/>
    <col min="16129" max="16130" width="0" style="57" hidden="1" customWidth="1"/>
    <col min="16131" max="16131" width="19.42578125" style="57" customWidth="1"/>
    <col min="16132" max="16132" width="26.7109375" style="57" customWidth="1"/>
    <col min="16133" max="16133" width="16" style="57" customWidth="1"/>
    <col min="16134" max="16384" width="9.140625" style="57"/>
  </cols>
  <sheetData>
    <row r="1" spans="1:4" ht="18.75" x14ac:dyDescent="0.3">
      <c r="C1" s="2"/>
      <c r="D1" s="3" t="s">
        <v>929</v>
      </c>
    </row>
    <row r="2" spans="1:4" ht="18.75" x14ac:dyDescent="0.3">
      <c r="C2" s="2"/>
      <c r="D2" s="3" t="s">
        <v>246</v>
      </c>
    </row>
    <row r="3" spans="1:4" ht="18.75" x14ac:dyDescent="0.3">
      <c r="C3" s="2"/>
      <c r="D3" s="3" t="s">
        <v>247</v>
      </c>
    </row>
    <row r="4" spans="1:4" ht="18.75" x14ac:dyDescent="0.3">
      <c r="C4" s="2"/>
      <c r="D4" s="3" t="s">
        <v>860</v>
      </c>
    </row>
    <row r="7" spans="1:4" s="2" customFormat="1" ht="18.75" x14ac:dyDescent="0.3">
      <c r="D7" s="3" t="s">
        <v>801</v>
      </c>
    </row>
    <row r="8" spans="1:4" s="2" customFormat="1" ht="18.75" x14ac:dyDescent="0.3">
      <c r="D8" s="3" t="s">
        <v>246</v>
      </c>
    </row>
    <row r="9" spans="1:4" s="2" customFormat="1" ht="18.75" x14ac:dyDescent="0.3">
      <c r="D9" s="3" t="s">
        <v>247</v>
      </c>
    </row>
    <row r="10" spans="1:4" s="2" customFormat="1" ht="18.75" x14ac:dyDescent="0.3">
      <c r="D10" s="3" t="s">
        <v>249</v>
      </c>
    </row>
    <row r="11" spans="1:4" s="2" customFormat="1" ht="18.75" x14ac:dyDescent="0.3">
      <c r="D11" s="3"/>
    </row>
    <row r="12" spans="1:4" ht="18.75" x14ac:dyDescent="0.3">
      <c r="A12" s="86"/>
      <c r="B12" s="223" t="s">
        <v>822</v>
      </c>
      <c r="C12" s="223"/>
      <c r="D12" s="223"/>
    </row>
    <row r="13" spans="1:4" ht="18.75" x14ac:dyDescent="0.3">
      <c r="A13" s="86"/>
      <c r="B13" s="86"/>
      <c r="C13" s="223"/>
      <c r="D13" s="223"/>
    </row>
    <row r="14" spans="1:4" ht="18.75" x14ac:dyDescent="0.3">
      <c r="A14" s="86"/>
      <c r="B14" s="58"/>
      <c r="C14" s="58"/>
      <c r="D14" s="58"/>
    </row>
    <row r="15" spans="1:4" ht="18.75" x14ac:dyDescent="0.3">
      <c r="A15" s="215" t="s">
        <v>802</v>
      </c>
      <c r="B15" s="215"/>
      <c r="C15" s="215"/>
      <c r="D15" s="215"/>
    </row>
    <row r="16" spans="1:4" ht="55.5" customHeight="1" x14ac:dyDescent="0.3">
      <c r="A16" s="217" t="s">
        <v>821</v>
      </c>
      <c r="B16" s="217"/>
      <c r="C16" s="217"/>
      <c r="D16" s="217"/>
    </row>
    <row r="17" spans="1:6" ht="18.75" x14ac:dyDescent="0.3">
      <c r="A17" s="28"/>
      <c r="B17" s="58"/>
      <c r="C17" s="58"/>
      <c r="D17" s="58"/>
    </row>
    <row r="18" spans="1:6" ht="18.75" x14ac:dyDescent="0.3">
      <c r="A18" s="59"/>
      <c r="B18" s="58"/>
      <c r="C18" s="58"/>
      <c r="D18" s="58"/>
    </row>
    <row r="19" spans="1:6" ht="93.75" x14ac:dyDescent="0.3">
      <c r="A19" s="30" t="s">
        <v>790</v>
      </c>
      <c r="B19" s="30" t="s">
        <v>803</v>
      </c>
      <c r="C19" s="69" t="s">
        <v>804</v>
      </c>
      <c r="D19" s="69" t="s">
        <v>805</v>
      </c>
      <c r="E19" s="60"/>
      <c r="F19" s="61"/>
    </row>
    <row r="20" spans="1:6" ht="25.5" customHeight="1" x14ac:dyDescent="0.3">
      <c r="A20" s="62" t="s">
        <v>791</v>
      </c>
      <c r="B20" s="63">
        <f>B21+B22</f>
        <v>1000</v>
      </c>
      <c r="C20" s="63">
        <f>C21+C22</f>
        <v>0</v>
      </c>
      <c r="D20" s="88">
        <f>D21+D22</f>
        <v>1000</v>
      </c>
      <c r="F20" s="61"/>
    </row>
    <row r="21" spans="1:6" ht="38.25" customHeight="1" x14ac:dyDescent="0.3">
      <c r="A21" s="64" t="s">
        <v>795</v>
      </c>
      <c r="B21" s="65">
        <f>C21+D21</f>
        <v>1000</v>
      </c>
      <c r="C21" s="65">
        <v>0</v>
      </c>
      <c r="D21" s="89">
        <v>1000</v>
      </c>
    </row>
    <row r="22" spans="1:6" ht="18.75" x14ac:dyDescent="0.3">
      <c r="A22" s="66"/>
      <c r="B22" s="67"/>
      <c r="C22" s="67"/>
      <c r="D22" s="70"/>
      <c r="E22" s="68"/>
    </row>
    <row r="23" spans="1:6" ht="18.75" x14ac:dyDescent="0.3">
      <c r="A23" s="35"/>
      <c r="B23" s="58"/>
      <c r="C23" s="58"/>
      <c r="D23" s="58"/>
    </row>
    <row r="24" spans="1:6" ht="18.75" x14ac:dyDescent="0.3">
      <c r="A24" s="35"/>
      <c r="B24" s="58"/>
      <c r="C24" s="58"/>
      <c r="D24" s="58"/>
    </row>
    <row r="25" spans="1:6" x14ac:dyDescent="0.25">
      <c r="A25" s="43"/>
    </row>
    <row r="26" spans="1:6" x14ac:dyDescent="0.25">
      <c r="A26" s="40"/>
    </row>
    <row r="27" spans="1:6" x14ac:dyDescent="0.25">
      <c r="A27" s="40"/>
    </row>
    <row r="28" spans="1:6" x14ac:dyDescent="0.25">
      <c r="A28" s="40"/>
    </row>
    <row r="29" spans="1:6" x14ac:dyDescent="0.25">
      <c r="A29" s="40"/>
    </row>
    <row r="30" spans="1:6" x14ac:dyDescent="0.25">
      <c r="A30" s="40"/>
    </row>
    <row r="31" spans="1:6" x14ac:dyDescent="0.25">
      <c r="A31" s="40"/>
    </row>
    <row r="32" spans="1:6" x14ac:dyDescent="0.25">
      <c r="A32" s="40"/>
    </row>
    <row r="33" spans="1:1" x14ac:dyDescent="0.25">
      <c r="A33" s="40"/>
    </row>
    <row r="34" spans="1:1" x14ac:dyDescent="0.25">
      <c r="A34" s="43"/>
    </row>
    <row r="35" spans="1:1" x14ac:dyDescent="0.25">
      <c r="A35" s="43"/>
    </row>
    <row r="36" spans="1:1" x14ac:dyDescent="0.25">
      <c r="A36" s="40"/>
    </row>
    <row r="37" spans="1:1" x14ac:dyDescent="0.25">
      <c r="A37" s="40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5"/>
    </row>
    <row r="46" spans="1:1" x14ac:dyDescent="0.25">
      <c r="A46" s="31"/>
    </row>
  </sheetData>
  <mergeCells count="4">
    <mergeCell ref="B12:D12"/>
    <mergeCell ref="C13:D13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J14" sqref="J14"/>
    </sheetView>
  </sheetViews>
  <sheetFormatPr defaultRowHeight="15.75" x14ac:dyDescent="0.25"/>
  <cols>
    <col min="1" max="1" width="35.85546875" style="27" customWidth="1"/>
    <col min="2" max="2" width="15.7109375" style="57" customWidth="1"/>
    <col min="3" max="3" width="16.7109375" style="57" customWidth="1"/>
    <col min="4" max="4" width="19" style="57" customWidth="1"/>
    <col min="5" max="5" width="16" style="57" customWidth="1"/>
    <col min="6" max="254" width="9.140625" style="57"/>
    <col min="255" max="255" width="35.140625" style="57" customWidth="1"/>
    <col min="256" max="256" width="15.7109375" style="57" customWidth="1"/>
    <col min="257" max="258" width="0" style="57" hidden="1" customWidth="1"/>
    <col min="259" max="259" width="19.42578125" style="57" customWidth="1"/>
    <col min="260" max="260" width="26.7109375" style="57" customWidth="1"/>
    <col min="261" max="261" width="16" style="57" customWidth="1"/>
    <col min="262" max="510" width="9.140625" style="57"/>
    <col min="511" max="511" width="35.140625" style="57" customWidth="1"/>
    <col min="512" max="512" width="15.7109375" style="57" customWidth="1"/>
    <col min="513" max="514" width="0" style="57" hidden="1" customWidth="1"/>
    <col min="515" max="515" width="19.42578125" style="57" customWidth="1"/>
    <col min="516" max="516" width="26.7109375" style="57" customWidth="1"/>
    <col min="517" max="517" width="16" style="57" customWidth="1"/>
    <col min="518" max="766" width="9.140625" style="57"/>
    <col min="767" max="767" width="35.140625" style="57" customWidth="1"/>
    <col min="768" max="768" width="15.7109375" style="57" customWidth="1"/>
    <col min="769" max="770" width="0" style="57" hidden="1" customWidth="1"/>
    <col min="771" max="771" width="19.42578125" style="57" customWidth="1"/>
    <col min="772" max="772" width="26.7109375" style="57" customWidth="1"/>
    <col min="773" max="773" width="16" style="57" customWidth="1"/>
    <col min="774" max="1022" width="9.140625" style="57"/>
    <col min="1023" max="1023" width="35.140625" style="57" customWidth="1"/>
    <col min="1024" max="1024" width="15.7109375" style="57" customWidth="1"/>
    <col min="1025" max="1026" width="0" style="57" hidden="1" customWidth="1"/>
    <col min="1027" max="1027" width="19.42578125" style="57" customWidth="1"/>
    <col min="1028" max="1028" width="26.7109375" style="57" customWidth="1"/>
    <col min="1029" max="1029" width="16" style="57" customWidth="1"/>
    <col min="1030" max="1278" width="9.140625" style="57"/>
    <col min="1279" max="1279" width="35.140625" style="57" customWidth="1"/>
    <col min="1280" max="1280" width="15.7109375" style="57" customWidth="1"/>
    <col min="1281" max="1282" width="0" style="57" hidden="1" customWidth="1"/>
    <col min="1283" max="1283" width="19.42578125" style="57" customWidth="1"/>
    <col min="1284" max="1284" width="26.7109375" style="57" customWidth="1"/>
    <col min="1285" max="1285" width="16" style="57" customWidth="1"/>
    <col min="1286" max="1534" width="9.140625" style="57"/>
    <col min="1535" max="1535" width="35.140625" style="57" customWidth="1"/>
    <col min="1536" max="1536" width="15.7109375" style="57" customWidth="1"/>
    <col min="1537" max="1538" width="0" style="57" hidden="1" customWidth="1"/>
    <col min="1539" max="1539" width="19.42578125" style="57" customWidth="1"/>
    <col min="1540" max="1540" width="26.7109375" style="57" customWidth="1"/>
    <col min="1541" max="1541" width="16" style="57" customWidth="1"/>
    <col min="1542" max="1790" width="9.140625" style="57"/>
    <col min="1791" max="1791" width="35.140625" style="57" customWidth="1"/>
    <col min="1792" max="1792" width="15.7109375" style="57" customWidth="1"/>
    <col min="1793" max="1794" width="0" style="57" hidden="1" customWidth="1"/>
    <col min="1795" max="1795" width="19.42578125" style="57" customWidth="1"/>
    <col min="1796" max="1796" width="26.7109375" style="57" customWidth="1"/>
    <col min="1797" max="1797" width="16" style="57" customWidth="1"/>
    <col min="1798" max="2046" width="9.140625" style="57"/>
    <col min="2047" max="2047" width="35.140625" style="57" customWidth="1"/>
    <col min="2048" max="2048" width="15.7109375" style="57" customWidth="1"/>
    <col min="2049" max="2050" width="0" style="57" hidden="1" customWidth="1"/>
    <col min="2051" max="2051" width="19.42578125" style="57" customWidth="1"/>
    <col min="2052" max="2052" width="26.7109375" style="57" customWidth="1"/>
    <col min="2053" max="2053" width="16" style="57" customWidth="1"/>
    <col min="2054" max="2302" width="9.140625" style="57"/>
    <col min="2303" max="2303" width="35.140625" style="57" customWidth="1"/>
    <col min="2304" max="2304" width="15.7109375" style="57" customWidth="1"/>
    <col min="2305" max="2306" width="0" style="57" hidden="1" customWidth="1"/>
    <col min="2307" max="2307" width="19.42578125" style="57" customWidth="1"/>
    <col min="2308" max="2308" width="26.7109375" style="57" customWidth="1"/>
    <col min="2309" max="2309" width="16" style="57" customWidth="1"/>
    <col min="2310" max="2558" width="9.140625" style="57"/>
    <col min="2559" max="2559" width="35.140625" style="57" customWidth="1"/>
    <col min="2560" max="2560" width="15.7109375" style="57" customWidth="1"/>
    <col min="2561" max="2562" width="0" style="57" hidden="1" customWidth="1"/>
    <col min="2563" max="2563" width="19.42578125" style="57" customWidth="1"/>
    <col min="2564" max="2564" width="26.7109375" style="57" customWidth="1"/>
    <col min="2565" max="2565" width="16" style="57" customWidth="1"/>
    <col min="2566" max="2814" width="9.140625" style="57"/>
    <col min="2815" max="2815" width="35.140625" style="57" customWidth="1"/>
    <col min="2816" max="2816" width="15.7109375" style="57" customWidth="1"/>
    <col min="2817" max="2818" width="0" style="57" hidden="1" customWidth="1"/>
    <col min="2819" max="2819" width="19.42578125" style="57" customWidth="1"/>
    <col min="2820" max="2820" width="26.7109375" style="57" customWidth="1"/>
    <col min="2821" max="2821" width="16" style="57" customWidth="1"/>
    <col min="2822" max="3070" width="9.140625" style="57"/>
    <col min="3071" max="3071" width="35.140625" style="57" customWidth="1"/>
    <col min="3072" max="3072" width="15.7109375" style="57" customWidth="1"/>
    <col min="3073" max="3074" width="0" style="57" hidden="1" customWidth="1"/>
    <col min="3075" max="3075" width="19.42578125" style="57" customWidth="1"/>
    <col min="3076" max="3076" width="26.7109375" style="57" customWidth="1"/>
    <col min="3077" max="3077" width="16" style="57" customWidth="1"/>
    <col min="3078" max="3326" width="9.140625" style="57"/>
    <col min="3327" max="3327" width="35.140625" style="57" customWidth="1"/>
    <col min="3328" max="3328" width="15.7109375" style="57" customWidth="1"/>
    <col min="3329" max="3330" width="0" style="57" hidden="1" customWidth="1"/>
    <col min="3331" max="3331" width="19.42578125" style="57" customWidth="1"/>
    <col min="3332" max="3332" width="26.7109375" style="57" customWidth="1"/>
    <col min="3333" max="3333" width="16" style="57" customWidth="1"/>
    <col min="3334" max="3582" width="9.140625" style="57"/>
    <col min="3583" max="3583" width="35.140625" style="57" customWidth="1"/>
    <col min="3584" max="3584" width="15.7109375" style="57" customWidth="1"/>
    <col min="3585" max="3586" width="0" style="57" hidden="1" customWidth="1"/>
    <col min="3587" max="3587" width="19.42578125" style="57" customWidth="1"/>
    <col min="3588" max="3588" width="26.7109375" style="57" customWidth="1"/>
    <col min="3589" max="3589" width="16" style="57" customWidth="1"/>
    <col min="3590" max="3838" width="9.140625" style="57"/>
    <col min="3839" max="3839" width="35.140625" style="57" customWidth="1"/>
    <col min="3840" max="3840" width="15.7109375" style="57" customWidth="1"/>
    <col min="3841" max="3842" width="0" style="57" hidden="1" customWidth="1"/>
    <col min="3843" max="3843" width="19.42578125" style="57" customWidth="1"/>
    <col min="3844" max="3844" width="26.7109375" style="57" customWidth="1"/>
    <col min="3845" max="3845" width="16" style="57" customWidth="1"/>
    <col min="3846" max="4094" width="9.140625" style="57"/>
    <col min="4095" max="4095" width="35.140625" style="57" customWidth="1"/>
    <col min="4096" max="4096" width="15.7109375" style="57" customWidth="1"/>
    <col min="4097" max="4098" width="0" style="57" hidden="1" customWidth="1"/>
    <col min="4099" max="4099" width="19.42578125" style="57" customWidth="1"/>
    <col min="4100" max="4100" width="26.7109375" style="57" customWidth="1"/>
    <col min="4101" max="4101" width="16" style="57" customWidth="1"/>
    <col min="4102" max="4350" width="9.140625" style="57"/>
    <col min="4351" max="4351" width="35.140625" style="57" customWidth="1"/>
    <col min="4352" max="4352" width="15.7109375" style="57" customWidth="1"/>
    <col min="4353" max="4354" width="0" style="57" hidden="1" customWidth="1"/>
    <col min="4355" max="4355" width="19.42578125" style="57" customWidth="1"/>
    <col min="4356" max="4356" width="26.7109375" style="57" customWidth="1"/>
    <col min="4357" max="4357" width="16" style="57" customWidth="1"/>
    <col min="4358" max="4606" width="9.140625" style="57"/>
    <col min="4607" max="4607" width="35.140625" style="57" customWidth="1"/>
    <col min="4608" max="4608" width="15.7109375" style="57" customWidth="1"/>
    <col min="4609" max="4610" width="0" style="57" hidden="1" customWidth="1"/>
    <col min="4611" max="4611" width="19.42578125" style="57" customWidth="1"/>
    <col min="4612" max="4612" width="26.7109375" style="57" customWidth="1"/>
    <col min="4613" max="4613" width="16" style="57" customWidth="1"/>
    <col min="4614" max="4862" width="9.140625" style="57"/>
    <col min="4863" max="4863" width="35.140625" style="57" customWidth="1"/>
    <col min="4864" max="4864" width="15.7109375" style="57" customWidth="1"/>
    <col min="4865" max="4866" width="0" style="57" hidden="1" customWidth="1"/>
    <col min="4867" max="4867" width="19.42578125" style="57" customWidth="1"/>
    <col min="4868" max="4868" width="26.7109375" style="57" customWidth="1"/>
    <col min="4869" max="4869" width="16" style="57" customWidth="1"/>
    <col min="4870" max="5118" width="9.140625" style="57"/>
    <col min="5119" max="5119" width="35.140625" style="57" customWidth="1"/>
    <col min="5120" max="5120" width="15.7109375" style="57" customWidth="1"/>
    <col min="5121" max="5122" width="0" style="57" hidden="1" customWidth="1"/>
    <col min="5123" max="5123" width="19.42578125" style="57" customWidth="1"/>
    <col min="5124" max="5124" width="26.7109375" style="57" customWidth="1"/>
    <col min="5125" max="5125" width="16" style="57" customWidth="1"/>
    <col min="5126" max="5374" width="9.140625" style="57"/>
    <col min="5375" max="5375" width="35.140625" style="57" customWidth="1"/>
    <col min="5376" max="5376" width="15.7109375" style="57" customWidth="1"/>
    <col min="5377" max="5378" width="0" style="57" hidden="1" customWidth="1"/>
    <col min="5379" max="5379" width="19.42578125" style="57" customWidth="1"/>
    <col min="5380" max="5380" width="26.7109375" style="57" customWidth="1"/>
    <col min="5381" max="5381" width="16" style="57" customWidth="1"/>
    <col min="5382" max="5630" width="9.140625" style="57"/>
    <col min="5631" max="5631" width="35.140625" style="57" customWidth="1"/>
    <col min="5632" max="5632" width="15.7109375" style="57" customWidth="1"/>
    <col min="5633" max="5634" width="0" style="57" hidden="1" customWidth="1"/>
    <col min="5635" max="5635" width="19.42578125" style="57" customWidth="1"/>
    <col min="5636" max="5636" width="26.7109375" style="57" customWidth="1"/>
    <col min="5637" max="5637" width="16" style="57" customWidth="1"/>
    <col min="5638" max="5886" width="9.140625" style="57"/>
    <col min="5887" max="5887" width="35.140625" style="57" customWidth="1"/>
    <col min="5888" max="5888" width="15.7109375" style="57" customWidth="1"/>
    <col min="5889" max="5890" width="0" style="57" hidden="1" customWidth="1"/>
    <col min="5891" max="5891" width="19.42578125" style="57" customWidth="1"/>
    <col min="5892" max="5892" width="26.7109375" style="57" customWidth="1"/>
    <col min="5893" max="5893" width="16" style="57" customWidth="1"/>
    <col min="5894" max="6142" width="9.140625" style="57"/>
    <col min="6143" max="6143" width="35.140625" style="57" customWidth="1"/>
    <col min="6144" max="6144" width="15.7109375" style="57" customWidth="1"/>
    <col min="6145" max="6146" width="0" style="57" hidden="1" customWidth="1"/>
    <col min="6147" max="6147" width="19.42578125" style="57" customWidth="1"/>
    <col min="6148" max="6148" width="26.7109375" style="57" customWidth="1"/>
    <col min="6149" max="6149" width="16" style="57" customWidth="1"/>
    <col min="6150" max="6398" width="9.140625" style="57"/>
    <col min="6399" max="6399" width="35.140625" style="57" customWidth="1"/>
    <col min="6400" max="6400" width="15.7109375" style="57" customWidth="1"/>
    <col min="6401" max="6402" width="0" style="57" hidden="1" customWidth="1"/>
    <col min="6403" max="6403" width="19.42578125" style="57" customWidth="1"/>
    <col min="6404" max="6404" width="26.7109375" style="57" customWidth="1"/>
    <col min="6405" max="6405" width="16" style="57" customWidth="1"/>
    <col min="6406" max="6654" width="9.140625" style="57"/>
    <col min="6655" max="6655" width="35.140625" style="57" customWidth="1"/>
    <col min="6656" max="6656" width="15.7109375" style="57" customWidth="1"/>
    <col min="6657" max="6658" width="0" style="57" hidden="1" customWidth="1"/>
    <col min="6659" max="6659" width="19.42578125" style="57" customWidth="1"/>
    <col min="6660" max="6660" width="26.7109375" style="57" customWidth="1"/>
    <col min="6661" max="6661" width="16" style="57" customWidth="1"/>
    <col min="6662" max="6910" width="9.140625" style="57"/>
    <col min="6911" max="6911" width="35.140625" style="57" customWidth="1"/>
    <col min="6912" max="6912" width="15.7109375" style="57" customWidth="1"/>
    <col min="6913" max="6914" width="0" style="57" hidden="1" customWidth="1"/>
    <col min="6915" max="6915" width="19.42578125" style="57" customWidth="1"/>
    <col min="6916" max="6916" width="26.7109375" style="57" customWidth="1"/>
    <col min="6917" max="6917" width="16" style="57" customWidth="1"/>
    <col min="6918" max="7166" width="9.140625" style="57"/>
    <col min="7167" max="7167" width="35.140625" style="57" customWidth="1"/>
    <col min="7168" max="7168" width="15.7109375" style="57" customWidth="1"/>
    <col min="7169" max="7170" width="0" style="57" hidden="1" customWidth="1"/>
    <col min="7171" max="7171" width="19.42578125" style="57" customWidth="1"/>
    <col min="7172" max="7172" width="26.7109375" style="57" customWidth="1"/>
    <col min="7173" max="7173" width="16" style="57" customWidth="1"/>
    <col min="7174" max="7422" width="9.140625" style="57"/>
    <col min="7423" max="7423" width="35.140625" style="57" customWidth="1"/>
    <col min="7424" max="7424" width="15.7109375" style="57" customWidth="1"/>
    <col min="7425" max="7426" width="0" style="57" hidden="1" customWidth="1"/>
    <col min="7427" max="7427" width="19.42578125" style="57" customWidth="1"/>
    <col min="7428" max="7428" width="26.7109375" style="57" customWidth="1"/>
    <col min="7429" max="7429" width="16" style="57" customWidth="1"/>
    <col min="7430" max="7678" width="9.140625" style="57"/>
    <col min="7679" max="7679" width="35.140625" style="57" customWidth="1"/>
    <col min="7680" max="7680" width="15.7109375" style="57" customWidth="1"/>
    <col min="7681" max="7682" width="0" style="57" hidden="1" customWidth="1"/>
    <col min="7683" max="7683" width="19.42578125" style="57" customWidth="1"/>
    <col min="7684" max="7684" width="26.7109375" style="57" customWidth="1"/>
    <col min="7685" max="7685" width="16" style="57" customWidth="1"/>
    <col min="7686" max="7934" width="9.140625" style="57"/>
    <col min="7935" max="7935" width="35.140625" style="57" customWidth="1"/>
    <col min="7936" max="7936" width="15.7109375" style="57" customWidth="1"/>
    <col min="7937" max="7938" width="0" style="57" hidden="1" customWidth="1"/>
    <col min="7939" max="7939" width="19.42578125" style="57" customWidth="1"/>
    <col min="7940" max="7940" width="26.7109375" style="57" customWidth="1"/>
    <col min="7941" max="7941" width="16" style="57" customWidth="1"/>
    <col min="7942" max="8190" width="9.140625" style="57"/>
    <col min="8191" max="8191" width="35.140625" style="57" customWidth="1"/>
    <col min="8192" max="8192" width="15.7109375" style="57" customWidth="1"/>
    <col min="8193" max="8194" width="0" style="57" hidden="1" customWidth="1"/>
    <col min="8195" max="8195" width="19.42578125" style="57" customWidth="1"/>
    <col min="8196" max="8196" width="26.7109375" style="57" customWidth="1"/>
    <col min="8197" max="8197" width="16" style="57" customWidth="1"/>
    <col min="8198" max="8446" width="9.140625" style="57"/>
    <col min="8447" max="8447" width="35.140625" style="57" customWidth="1"/>
    <col min="8448" max="8448" width="15.7109375" style="57" customWidth="1"/>
    <col min="8449" max="8450" width="0" style="57" hidden="1" customWidth="1"/>
    <col min="8451" max="8451" width="19.42578125" style="57" customWidth="1"/>
    <col min="8452" max="8452" width="26.7109375" style="57" customWidth="1"/>
    <col min="8453" max="8453" width="16" style="57" customWidth="1"/>
    <col min="8454" max="8702" width="9.140625" style="57"/>
    <col min="8703" max="8703" width="35.140625" style="57" customWidth="1"/>
    <col min="8704" max="8704" width="15.7109375" style="57" customWidth="1"/>
    <col min="8705" max="8706" width="0" style="57" hidden="1" customWidth="1"/>
    <col min="8707" max="8707" width="19.42578125" style="57" customWidth="1"/>
    <col min="8708" max="8708" width="26.7109375" style="57" customWidth="1"/>
    <col min="8709" max="8709" width="16" style="57" customWidth="1"/>
    <col min="8710" max="8958" width="9.140625" style="57"/>
    <col min="8959" max="8959" width="35.140625" style="57" customWidth="1"/>
    <col min="8960" max="8960" width="15.7109375" style="57" customWidth="1"/>
    <col min="8961" max="8962" width="0" style="57" hidden="1" customWidth="1"/>
    <col min="8963" max="8963" width="19.42578125" style="57" customWidth="1"/>
    <col min="8964" max="8964" width="26.7109375" style="57" customWidth="1"/>
    <col min="8965" max="8965" width="16" style="57" customWidth="1"/>
    <col min="8966" max="9214" width="9.140625" style="57"/>
    <col min="9215" max="9215" width="35.140625" style="57" customWidth="1"/>
    <col min="9216" max="9216" width="15.7109375" style="57" customWidth="1"/>
    <col min="9217" max="9218" width="0" style="57" hidden="1" customWidth="1"/>
    <col min="9219" max="9219" width="19.42578125" style="57" customWidth="1"/>
    <col min="9220" max="9220" width="26.7109375" style="57" customWidth="1"/>
    <col min="9221" max="9221" width="16" style="57" customWidth="1"/>
    <col min="9222" max="9470" width="9.140625" style="57"/>
    <col min="9471" max="9471" width="35.140625" style="57" customWidth="1"/>
    <col min="9472" max="9472" width="15.7109375" style="57" customWidth="1"/>
    <col min="9473" max="9474" width="0" style="57" hidden="1" customWidth="1"/>
    <col min="9475" max="9475" width="19.42578125" style="57" customWidth="1"/>
    <col min="9476" max="9476" width="26.7109375" style="57" customWidth="1"/>
    <col min="9477" max="9477" width="16" style="57" customWidth="1"/>
    <col min="9478" max="9726" width="9.140625" style="57"/>
    <col min="9727" max="9727" width="35.140625" style="57" customWidth="1"/>
    <col min="9728" max="9728" width="15.7109375" style="57" customWidth="1"/>
    <col min="9729" max="9730" width="0" style="57" hidden="1" customWidth="1"/>
    <col min="9731" max="9731" width="19.42578125" style="57" customWidth="1"/>
    <col min="9732" max="9732" width="26.7109375" style="57" customWidth="1"/>
    <col min="9733" max="9733" width="16" style="57" customWidth="1"/>
    <col min="9734" max="9982" width="9.140625" style="57"/>
    <col min="9983" max="9983" width="35.140625" style="57" customWidth="1"/>
    <col min="9984" max="9984" width="15.7109375" style="57" customWidth="1"/>
    <col min="9985" max="9986" width="0" style="57" hidden="1" customWidth="1"/>
    <col min="9987" max="9987" width="19.42578125" style="57" customWidth="1"/>
    <col min="9988" max="9988" width="26.7109375" style="57" customWidth="1"/>
    <col min="9989" max="9989" width="16" style="57" customWidth="1"/>
    <col min="9990" max="10238" width="9.140625" style="57"/>
    <col min="10239" max="10239" width="35.140625" style="57" customWidth="1"/>
    <col min="10240" max="10240" width="15.7109375" style="57" customWidth="1"/>
    <col min="10241" max="10242" width="0" style="57" hidden="1" customWidth="1"/>
    <col min="10243" max="10243" width="19.42578125" style="57" customWidth="1"/>
    <col min="10244" max="10244" width="26.7109375" style="57" customWidth="1"/>
    <col min="10245" max="10245" width="16" style="57" customWidth="1"/>
    <col min="10246" max="10494" width="9.140625" style="57"/>
    <col min="10495" max="10495" width="35.140625" style="57" customWidth="1"/>
    <col min="10496" max="10496" width="15.7109375" style="57" customWidth="1"/>
    <col min="10497" max="10498" width="0" style="57" hidden="1" customWidth="1"/>
    <col min="10499" max="10499" width="19.42578125" style="57" customWidth="1"/>
    <col min="10500" max="10500" width="26.7109375" style="57" customWidth="1"/>
    <col min="10501" max="10501" width="16" style="57" customWidth="1"/>
    <col min="10502" max="10750" width="9.140625" style="57"/>
    <col min="10751" max="10751" width="35.140625" style="57" customWidth="1"/>
    <col min="10752" max="10752" width="15.7109375" style="57" customWidth="1"/>
    <col min="10753" max="10754" width="0" style="57" hidden="1" customWidth="1"/>
    <col min="10755" max="10755" width="19.42578125" style="57" customWidth="1"/>
    <col min="10756" max="10756" width="26.7109375" style="57" customWidth="1"/>
    <col min="10757" max="10757" width="16" style="57" customWidth="1"/>
    <col min="10758" max="11006" width="9.140625" style="57"/>
    <col min="11007" max="11007" width="35.140625" style="57" customWidth="1"/>
    <col min="11008" max="11008" width="15.7109375" style="57" customWidth="1"/>
    <col min="11009" max="11010" width="0" style="57" hidden="1" customWidth="1"/>
    <col min="11011" max="11011" width="19.42578125" style="57" customWidth="1"/>
    <col min="11012" max="11012" width="26.7109375" style="57" customWidth="1"/>
    <col min="11013" max="11013" width="16" style="57" customWidth="1"/>
    <col min="11014" max="11262" width="9.140625" style="57"/>
    <col min="11263" max="11263" width="35.140625" style="57" customWidth="1"/>
    <col min="11264" max="11264" width="15.7109375" style="57" customWidth="1"/>
    <col min="11265" max="11266" width="0" style="57" hidden="1" customWidth="1"/>
    <col min="11267" max="11267" width="19.42578125" style="57" customWidth="1"/>
    <col min="11268" max="11268" width="26.7109375" style="57" customWidth="1"/>
    <col min="11269" max="11269" width="16" style="57" customWidth="1"/>
    <col min="11270" max="11518" width="9.140625" style="57"/>
    <col min="11519" max="11519" width="35.140625" style="57" customWidth="1"/>
    <col min="11520" max="11520" width="15.7109375" style="57" customWidth="1"/>
    <col min="11521" max="11522" width="0" style="57" hidden="1" customWidth="1"/>
    <col min="11523" max="11523" width="19.42578125" style="57" customWidth="1"/>
    <col min="11524" max="11524" width="26.7109375" style="57" customWidth="1"/>
    <col min="11525" max="11525" width="16" style="57" customWidth="1"/>
    <col min="11526" max="11774" width="9.140625" style="57"/>
    <col min="11775" max="11775" width="35.140625" style="57" customWidth="1"/>
    <col min="11776" max="11776" width="15.7109375" style="57" customWidth="1"/>
    <col min="11777" max="11778" width="0" style="57" hidden="1" customWidth="1"/>
    <col min="11779" max="11779" width="19.42578125" style="57" customWidth="1"/>
    <col min="11780" max="11780" width="26.7109375" style="57" customWidth="1"/>
    <col min="11781" max="11781" width="16" style="57" customWidth="1"/>
    <col min="11782" max="12030" width="9.140625" style="57"/>
    <col min="12031" max="12031" width="35.140625" style="57" customWidth="1"/>
    <col min="12032" max="12032" width="15.7109375" style="57" customWidth="1"/>
    <col min="12033" max="12034" width="0" style="57" hidden="1" customWidth="1"/>
    <col min="12035" max="12035" width="19.42578125" style="57" customWidth="1"/>
    <col min="12036" max="12036" width="26.7109375" style="57" customWidth="1"/>
    <col min="12037" max="12037" width="16" style="57" customWidth="1"/>
    <col min="12038" max="12286" width="9.140625" style="57"/>
    <col min="12287" max="12287" width="35.140625" style="57" customWidth="1"/>
    <col min="12288" max="12288" width="15.7109375" style="57" customWidth="1"/>
    <col min="12289" max="12290" width="0" style="57" hidden="1" customWidth="1"/>
    <col min="12291" max="12291" width="19.42578125" style="57" customWidth="1"/>
    <col min="12292" max="12292" width="26.7109375" style="57" customWidth="1"/>
    <col min="12293" max="12293" width="16" style="57" customWidth="1"/>
    <col min="12294" max="12542" width="9.140625" style="57"/>
    <col min="12543" max="12543" width="35.140625" style="57" customWidth="1"/>
    <col min="12544" max="12544" width="15.7109375" style="57" customWidth="1"/>
    <col min="12545" max="12546" width="0" style="57" hidden="1" customWidth="1"/>
    <col min="12547" max="12547" width="19.42578125" style="57" customWidth="1"/>
    <col min="12548" max="12548" width="26.7109375" style="57" customWidth="1"/>
    <col min="12549" max="12549" width="16" style="57" customWidth="1"/>
    <col min="12550" max="12798" width="9.140625" style="57"/>
    <col min="12799" max="12799" width="35.140625" style="57" customWidth="1"/>
    <col min="12800" max="12800" width="15.7109375" style="57" customWidth="1"/>
    <col min="12801" max="12802" width="0" style="57" hidden="1" customWidth="1"/>
    <col min="12803" max="12803" width="19.42578125" style="57" customWidth="1"/>
    <col min="12804" max="12804" width="26.7109375" style="57" customWidth="1"/>
    <col min="12805" max="12805" width="16" style="57" customWidth="1"/>
    <col min="12806" max="13054" width="9.140625" style="57"/>
    <col min="13055" max="13055" width="35.140625" style="57" customWidth="1"/>
    <col min="13056" max="13056" width="15.7109375" style="57" customWidth="1"/>
    <col min="13057" max="13058" width="0" style="57" hidden="1" customWidth="1"/>
    <col min="13059" max="13059" width="19.42578125" style="57" customWidth="1"/>
    <col min="13060" max="13060" width="26.7109375" style="57" customWidth="1"/>
    <col min="13061" max="13061" width="16" style="57" customWidth="1"/>
    <col min="13062" max="13310" width="9.140625" style="57"/>
    <col min="13311" max="13311" width="35.140625" style="57" customWidth="1"/>
    <col min="13312" max="13312" width="15.7109375" style="57" customWidth="1"/>
    <col min="13313" max="13314" width="0" style="57" hidden="1" customWidth="1"/>
    <col min="13315" max="13315" width="19.42578125" style="57" customWidth="1"/>
    <col min="13316" max="13316" width="26.7109375" style="57" customWidth="1"/>
    <col min="13317" max="13317" width="16" style="57" customWidth="1"/>
    <col min="13318" max="13566" width="9.140625" style="57"/>
    <col min="13567" max="13567" width="35.140625" style="57" customWidth="1"/>
    <col min="13568" max="13568" width="15.7109375" style="57" customWidth="1"/>
    <col min="13569" max="13570" width="0" style="57" hidden="1" customWidth="1"/>
    <col min="13571" max="13571" width="19.42578125" style="57" customWidth="1"/>
    <col min="13572" max="13572" width="26.7109375" style="57" customWidth="1"/>
    <col min="13573" max="13573" width="16" style="57" customWidth="1"/>
    <col min="13574" max="13822" width="9.140625" style="57"/>
    <col min="13823" max="13823" width="35.140625" style="57" customWidth="1"/>
    <col min="13824" max="13824" width="15.7109375" style="57" customWidth="1"/>
    <col min="13825" max="13826" width="0" style="57" hidden="1" customWidth="1"/>
    <col min="13827" max="13827" width="19.42578125" style="57" customWidth="1"/>
    <col min="13828" max="13828" width="26.7109375" style="57" customWidth="1"/>
    <col min="13829" max="13829" width="16" style="57" customWidth="1"/>
    <col min="13830" max="14078" width="9.140625" style="57"/>
    <col min="14079" max="14079" width="35.140625" style="57" customWidth="1"/>
    <col min="14080" max="14080" width="15.7109375" style="57" customWidth="1"/>
    <col min="14081" max="14082" width="0" style="57" hidden="1" customWidth="1"/>
    <col min="14083" max="14083" width="19.42578125" style="57" customWidth="1"/>
    <col min="14084" max="14084" width="26.7109375" style="57" customWidth="1"/>
    <col min="14085" max="14085" width="16" style="57" customWidth="1"/>
    <col min="14086" max="14334" width="9.140625" style="57"/>
    <col min="14335" max="14335" width="35.140625" style="57" customWidth="1"/>
    <col min="14336" max="14336" width="15.7109375" style="57" customWidth="1"/>
    <col min="14337" max="14338" width="0" style="57" hidden="1" customWidth="1"/>
    <col min="14339" max="14339" width="19.42578125" style="57" customWidth="1"/>
    <col min="14340" max="14340" width="26.7109375" style="57" customWidth="1"/>
    <col min="14341" max="14341" width="16" style="57" customWidth="1"/>
    <col min="14342" max="14590" width="9.140625" style="57"/>
    <col min="14591" max="14591" width="35.140625" style="57" customWidth="1"/>
    <col min="14592" max="14592" width="15.7109375" style="57" customWidth="1"/>
    <col min="14593" max="14594" width="0" style="57" hidden="1" customWidth="1"/>
    <col min="14595" max="14595" width="19.42578125" style="57" customWidth="1"/>
    <col min="14596" max="14596" width="26.7109375" style="57" customWidth="1"/>
    <col min="14597" max="14597" width="16" style="57" customWidth="1"/>
    <col min="14598" max="14846" width="9.140625" style="57"/>
    <col min="14847" max="14847" width="35.140625" style="57" customWidth="1"/>
    <col min="14848" max="14848" width="15.7109375" style="57" customWidth="1"/>
    <col min="14849" max="14850" width="0" style="57" hidden="1" customWidth="1"/>
    <col min="14851" max="14851" width="19.42578125" style="57" customWidth="1"/>
    <col min="14852" max="14852" width="26.7109375" style="57" customWidth="1"/>
    <col min="14853" max="14853" width="16" style="57" customWidth="1"/>
    <col min="14854" max="15102" width="9.140625" style="57"/>
    <col min="15103" max="15103" width="35.140625" style="57" customWidth="1"/>
    <col min="15104" max="15104" width="15.7109375" style="57" customWidth="1"/>
    <col min="15105" max="15106" width="0" style="57" hidden="1" customWidth="1"/>
    <col min="15107" max="15107" width="19.42578125" style="57" customWidth="1"/>
    <col min="15108" max="15108" width="26.7109375" style="57" customWidth="1"/>
    <col min="15109" max="15109" width="16" style="57" customWidth="1"/>
    <col min="15110" max="15358" width="9.140625" style="57"/>
    <col min="15359" max="15359" width="35.140625" style="57" customWidth="1"/>
    <col min="15360" max="15360" width="15.7109375" style="57" customWidth="1"/>
    <col min="15361" max="15362" width="0" style="57" hidden="1" customWidth="1"/>
    <col min="15363" max="15363" width="19.42578125" style="57" customWidth="1"/>
    <col min="15364" max="15364" width="26.7109375" style="57" customWidth="1"/>
    <col min="15365" max="15365" width="16" style="57" customWidth="1"/>
    <col min="15366" max="15614" width="9.140625" style="57"/>
    <col min="15615" max="15615" width="35.140625" style="57" customWidth="1"/>
    <col min="15616" max="15616" width="15.7109375" style="57" customWidth="1"/>
    <col min="15617" max="15618" width="0" style="57" hidden="1" customWidth="1"/>
    <col min="15619" max="15619" width="19.42578125" style="57" customWidth="1"/>
    <col min="15620" max="15620" width="26.7109375" style="57" customWidth="1"/>
    <col min="15621" max="15621" width="16" style="57" customWidth="1"/>
    <col min="15622" max="15870" width="9.140625" style="57"/>
    <col min="15871" max="15871" width="35.140625" style="57" customWidth="1"/>
    <col min="15872" max="15872" width="15.7109375" style="57" customWidth="1"/>
    <col min="15873" max="15874" width="0" style="57" hidden="1" customWidth="1"/>
    <col min="15875" max="15875" width="19.42578125" style="57" customWidth="1"/>
    <col min="15876" max="15876" width="26.7109375" style="57" customWidth="1"/>
    <col min="15877" max="15877" width="16" style="57" customWidth="1"/>
    <col min="15878" max="16126" width="9.140625" style="57"/>
    <col min="16127" max="16127" width="35.140625" style="57" customWidth="1"/>
    <col min="16128" max="16128" width="15.7109375" style="57" customWidth="1"/>
    <col min="16129" max="16130" width="0" style="57" hidden="1" customWidth="1"/>
    <col min="16131" max="16131" width="19.42578125" style="57" customWidth="1"/>
    <col min="16132" max="16132" width="26.7109375" style="57" customWidth="1"/>
    <col min="16133" max="16133" width="16" style="57" customWidth="1"/>
    <col min="16134" max="16384" width="9.140625" style="57"/>
  </cols>
  <sheetData>
    <row r="1" spans="1:4" ht="18.75" x14ac:dyDescent="0.3">
      <c r="C1" s="2"/>
      <c r="D1" s="3" t="s">
        <v>819</v>
      </c>
    </row>
    <row r="2" spans="1:4" ht="18.75" x14ac:dyDescent="0.3">
      <c r="C2" s="2"/>
      <c r="D2" s="3" t="s">
        <v>246</v>
      </c>
    </row>
    <row r="3" spans="1:4" ht="18.75" x14ac:dyDescent="0.3">
      <c r="C3" s="2"/>
      <c r="D3" s="3" t="s">
        <v>247</v>
      </c>
    </row>
    <row r="4" spans="1:4" ht="18.75" x14ac:dyDescent="0.3">
      <c r="C4" s="2"/>
      <c r="D4" s="3" t="s">
        <v>860</v>
      </c>
    </row>
    <row r="7" spans="1:4" s="2" customFormat="1" ht="18.75" x14ac:dyDescent="0.3">
      <c r="D7" s="3" t="s">
        <v>801</v>
      </c>
    </row>
    <row r="8" spans="1:4" s="2" customFormat="1" ht="18.75" x14ac:dyDescent="0.3">
      <c r="D8" s="3" t="s">
        <v>246</v>
      </c>
    </row>
    <row r="9" spans="1:4" s="2" customFormat="1" ht="18.75" x14ac:dyDescent="0.3">
      <c r="D9" s="3" t="s">
        <v>247</v>
      </c>
    </row>
    <row r="10" spans="1:4" s="2" customFormat="1" ht="18.75" x14ac:dyDescent="0.3">
      <c r="D10" s="3" t="s">
        <v>249</v>
      </c>
    </row>
    <row r="11" spans="1:4" s="2" customFormat="1" ht="18.75" x14ac:dyDescent="0.3">
      <c r="D11" s="3"/>
    </row>
    <row r="12" spans="1:4" ht="18.75" x14ac:dyDescent="0.3">
      <c r="A12" s="86"/>
      <c r="B12" s="223" t="s">
        <v>823</v>
      </c>
      <c r="C12" s="223"/>
      <c r="D12" s="223"/>
    </row>
    <row r="13" spans="1:4" ht="18.75" x14ac:dyDescent="0.3">
      <c r="A13" s="86"/>
      <c r="B13" s="86"/>
      <c r="C13" s="223"/>
      <c r="D13" s="223"/>
    </row>
    <row r="14" spans="1:4" ht="18.75" x14ac:dyDescent="0.3">
      <c r="A14" s="86"/>
      <c r="B14" s="58"/>
      <c r="C14" s="58"/>
      <c r="D14" s="58"/>
    </row>
    <row r="15" spans="1:4" ht="18.75" x14ac:dyDescent="0.3">
      <c r="A15" s="215" t="s">
        <v>802</v>
      </c>
      <c r="B15" s="215"/>
      <c r="C15" s="215"/>
      <c r="D15" s="215"/>
    </row>
    <row r="16" spans="1:4" ht="39" customHeight="1" x14ac:dyDescent="0.3">
      <c r="A16" s="217" t="s">
        <v>824</v>
      </c>
      <c r="B16" s="217"/>
      <c r="C16" s="217"/>
      <c r="D16" s="217"/>
    </row>
    <row r="17" spans="1:6" ht="18.75" x14ac:dyDescent="0.3">
      <c r="A17" s="28"/>
      <c r="B17" s="58"/>
      <c r="C17" s="58"/>
      <c r="D17" s="58"/>
    </row>
    <row r="18" spans="1:6" ht="18.75" x14ac:dyDescent="0.3">
      <c r="A18" s="59"/>
      <c r="B18" s="58"/>
      <c r="C18" s="58"/>
      <c r="D18" s="58"/>
    </row>
    <row r="19" spans="1:6" ht="93.75" x14ac:dyDescent="0.3">
      <c r="A19" s="30" t="s">
        <v>790</v>
      </c>
      <c r="B19" s="30" t="s">
        <v>803</v>
      </c>
      <c r="C19" s="69" t="s">
        <v>804</v>
      </c>
      <c r="D19" s="69" t="s">
        <v>805</v>
      </c>
      <c r="E19" s="60"/>
      <c r="F19" s="61"/>
    </row>
    <row r="20" spans="1:6" ht="25.5" customHeight="1" x14ac:dyDescent="0.3">
      <c r="A20" s="62" t="s">
        <v>791</v>
      </c>
      <c r="B20" s="63">
        <f>B21+B22</f>
        <v>1523</v>
      </c>
      <c r="C20" s="63">
        <f>C21+C22</f>
        <v>0</v>
      </c>
      <c r="D20" s="88">
        <f>D21+D22</f>
        <v>1523</v>
      </c>
      <c r="F20" s="61"/>
    </row>
    <row r="21" spans="1:6" ht="18.75" x14ac:dyDescent="0.3">
      <c r="A21" s="64" t="s">
        <v>792</v>
      </c>
      <c r="B21" s="65">
        <f>C21+D21</f>
        <v>1523</v>
      </c>
      <c r="C21" s="65">
        <v>0</v>
      </c>
      <c r="D21" s="89">
        <v>1523</v>
      </c>
    </row>
    <row r="22" spans="1:6" ht="18.75" x14ac:dyDescent="0.3">
      <c r="A22" s="66"/>
      <c r="B22" s="67"/>
      <c r="C22" s="67"/>
      <c r="D22" s="70"/>
      <c r="E22" s="68"/>
    </row>
    <row r="23" spans="1:6" ht="18.75" x14ac:dyDescent="0.3">
      <c r="A23" s="35"/>
      <c r="B23" s="58"/>
      <c r="C23" s="58"/>
      <c r="D23" s="58"/>
    </row>
    <row r="24" spans="1:6" ht="18.75" x14ac:dyDescent="0.3">
      <c r="A24" s="35"/>
      <c r="B24" s="58"/>
      <c r="C24" s="58"/>
      <c r="D24" s="58"/>
    </row>
    <row r="25" spans="1:6" x14ac:dyDescent="0.25">
      <c r="A25" s="43"/>
    </row>
    <row r="26" spans="1:6" x14ac:dyDescent="0.25">
      <c r="A26" s="40"/>
    </row>
    <row r="27" spans="1:6" x14ac:dyDescent="0.25">
      <c r="A27" s="40"/>
    </row>
    <row r="28" spans="1:6" x14ac:dyDescent="0.25">
      <c r="A28" s="40"/>
    </row>
    <row r="29" spans="1:6" x14ac:dyDescent="0.25">
      <c r="A29" s="40"/>
    </row>
    <row r="30" spans="1:6" x14ac:dyDescent="0.25">
      <c r="A30" s="40"/>
    </row>
    <row r="31" spans="1:6" x14ac:dyDescent="0.25">
      <c r="A31" s="40"/>
    </row>
    <row r="32" spans="1:6" x14ac:dyDescent="0.25">
      <c r="A32" s="40"/>
    </row>
    <row r="33" spans="1:1" x14ac:dyDescent="0.25">
      <c r="A33" s="40"/>
    </row>
    <row r="34" spans="1:1" x14ac:dyDescent="0.25">
      <c r="A34" s="43"/>
    </row>
    <row r="35" spans="1:1" x14ac:dyDescent="0.25">
      <c r="A35" s="43"/>
    </row>
    <row r="36" spans="1:1" x14ac:dyDescent="0.25">
      <c r="A36" s="40"/>
    </row>
    <row r="37" spans="1:1" x14ac:dyDescent="0.25">
      <c r="A37" s="40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5"/>
    </row>
    <row r="46" spans="1:1" x14ac:dyDescent="0.25">
      <c r="A46" s="31"/>
    </row>
  </sheetData>
  <mergeCells count="4">
    <mergeCell ref="B12:D12"/>
    <mergeCell ref="C13:D13"/>
    <mergeCell ref="A15:D15"/>
    <mergeCell ref="A16:D16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I26" sqref="I26"/>
    </sheetView>
  </sheetViews>
  <sheetFormatPr defaultRowHeight="15.75" x14ac:dyDescent="0.25"/>
  <cols>
    <col min="1" max="1" width="34.140625" style="27" customWidth="1"/>
    <col min="2" max="2" width="15.7109375" style="57" customWidth="1"/>
    <col min="3" max="3" width="19.42578125" style="57" customWidth="1"/>
    <col min="4" max="4" width="17.140625" style="57" customWidth="1"/>
    <col min="5" max="5" width="16" style="57" customWidth="1"/>
    <col min="6" max="254" width="9.140625" style="57"/>
    <col min="255" max="255" width="35.140625" style="57" customWidth="1"/>
    <col min="256" max="256" width="15.7109375" style="57" customWidth="1"/>
    <col min="257" max="258" width="0" style="57" hidden="1" customWidth="1"/>
    <col min="259" max="259" width="19.42578125" style="57" customWidth="1"/>
    <col min="260" max="260" width="26.7109375" style="57" customWidth="1"/>
    <col min="261" max="261" width="16" style="57" customWidth="1"/>
    <col min="262" max="510" width="9.140625" style="57"/>
    <col min="511" max="511" width="35.140625" style="57" customWidth="1"/>
    <col min="512" max="512" width="15.7109375" style="57" customWidth="1"/>
    <col min="513" max="514" width="0" style="57" hidden="1" customWidth="1"/>
    <col min="515" max="515" width="19.42578125" style="57" customWidth="1"/>
    <col min="516" max="516" width="26.7109375" style="57" customWidth="1"/>
    <col min="517" max="517" width="16" style="57" customWidth="1"/>
    <col min="518" max="766" width="9.140625" style="57"/>
    <col min="767" max="767" width="35.140625" style="57" customWidth="1"/>
    <col min="768" max="768" width="15.7109375" style="57" customWidth="1"/>
    <col min="769" max="770" width="0" style="57" hidden="1" customWidth="1"/>
    <col min="771" max="771" width="19.42578125" style="57" customWidth="1"/>
    <col min="772" max="772" width="26.7109375" style="57" customWidth="1"/>
    <col min="773" max="773" width="16" style="57" customWidth="1"/>
    <col min="774" max="1022" width="9.140625" style="57"/>
    <col min="1023" max="1023" width="35.140625" style="57" customWidth="1"/>
    <col min="1024" max="1024" width="15.7109375" style="57" customWidth="1"/>
    <col min="1025" max="1026" width="0" style="57" hidden="1" customWidth="1"/>
    <col min="1027" max="1027" width="19.42578125" style="57" customWidth="1"/>
    <col min="1028" max="1028" width="26.7109375" style="57" customWidth="1"/>
    <col min="1029" max="1029" width="16" style="57" customWidth="1"/>
    <col min="1030" max="1278" width="9.140625" style="57"/>
    <col min="1279" max="1279" width="35.140625" style="57" customWidth="1"/>
    <col min="1280" max="1280" width="15.7109375" style="57" customWidth="1"/>
    <col min="1281" max="1282" width="0" style="57" hidden="1" customWidth="1"/>
    <col min="1283" max="1283" width="19.42578125" style="57" customWidth="1"/>
    <col min="1284" max="1284" width="26.7109375" style="57" customWidth="1"/>
    <col min="1285" max="1285" width="16" style="57" customWidth="1"/>
    <col min="1286" max="1534" width="9.140625" style="57"/>
    <col min="1535" max="1535" width="35.140625" style="57" customWidth="1"/>
    <col min="1536" max="1536" width="15.7109375" style="57" customWidth="1"/>
    <col min="1537" max="1538" width="0" style="57" hidden="1" customWidth="1"/>
    <col min="1539" max="1539" width="19.42578125" style="57" customWidth="1"/>
    <col min="1540" max="1540" width="26.7109375" style="57" customWidth="1"/>
    <col min="1541" max="1541" width="16" style="57" customWidth="1"/>
    <col min="1542" max="1790" width="9.140625" style="57"/>
    <col min="1791" max="1791" width="35.140625" style="57" customWidth="1"/>
    <col min="1792" max="1792" width="15.7109375" style="57" customWidth="1"/>
    <col min="1793" max="1794" width="0" style="57" hidden="1" customWidth="1"/>
    <col min="1795" max="1795" width="19.42578125" style="57" customWidth="1"/>
    <col min="1796" max="1796" width="26.7109375" style="57" customWidth="1"/>
    <col min="1797" max="1797" width="16" style="57" customWidth="1"/>
    <col min="1798" max="2046" width="9.140625" style="57"/>
    <col min="2047" max="2047" width="35.140625" style="57" customWidth="1"/>
    <col min="2048" max="2048" width="15.7109375" style="57" customWidth="1"/>
    <col min="2049" max="2050" width="0" style="57" hidden="1" customWidth="1"/>
    <col min="2051" max="2051" width="19.42578125" style="57" customWidth="1"/>
    <col min="2052" max="2052" width="26.7109375" style="57" customWidth="1"/>
    <col min="2053" max="2053" width="16" style="57" customWidth="1"/>
    <col min="2054" max="2302" width="9.140625" style="57"/>
    <col min="2303" max="2303" width="35.140625" style="57" customWidth="1"/>
    <col min="2304" max="2304" width="15.7109375" style="57" customWidth="1"/>
    <col min="2305" max="2306" width="0" style="57" hidden="1" customWidth="1"/>
    <col min="2307" max="2307" width="19.42578125" style="57" customWidth="1"/>
    <col min="2308" max="2308" width="26.7109375" style="57" customWidth="1"/>
    <col min="2309" max="2309" width="16" style="57" customWidth="1"/>
    <col min="2310" max="2558" width="9.140625" style="57"/>
    <col min="2559" max="2559" width="35.140625" style="57" customWidth="1"/>
    <col min="2560" max="2560" width="15.7109375" style="57" customWidth="1"/>
    <col min="2561" max="2562" width="0" style="57" hidden="1" customWidth="1"/>
    <col min="2563" max="2563" width="19.42578125" style="57" customWidth="1"/>
    <col min="2564" max="2564" width="26.7109375" style="57" customWidth="1"/>
    <col min="2565" max="2565" width="16" style="57" customWidth="1"/>
    <col min="2566" max="2814" width="9.140625" style="57"/>
    <col min="2815" max="2815" width="35.140625" style="57" customWidth="1"/>
    <col min="2816" max="2816" width="15.7109375" style="57" customWidth="1"/>
    <col min="2817" max="2818" width="0" style="57" hidden="1" customWidth="1"/>
    <col min="2819" max="2819" width="19.42578125" style="57" customWidth="1"/>
    <col min="2820" max="2820" width="26.7109375" style="57" customWidth="1"/>
    <col min="2821" max="2821" width="16" style="57" customWidth="1"/>
    <col min="2822" max="3070" width="9.140625" style="57"/>
    <col min="3071" max="3071" width="35.140625" style="57" customWidth="1"/>
    <col min="3072" max="3072" width="15.7109375" style="57" customWidth="1"/>
    <col min="3073" max="3074" width="0" style="57" hidden="1" customWidth="1"/>
    <col min="3075" max="3075" width="19.42578125" style="57" customWidth="1"/>
    <col min="3076" max="3076" width="26.7109375" style="57" customWidth="1"/>
    <col min="3077" max="3077" width="16" style="57" customWidth="1"/>
    <col min="3078" max="3326" width="9.140625" style="57"/>
    <col min="3327" max="3327" width="35.140625" style="57" customWidth="1"/>
    <col min="3328" max="3328" width="15.7109375" style="57" customWidth="1"/>
    <col min="3329" max="3330" width="0" style="57" hidden="1" customWidth="1"/>
    <col min="3331" max="3331" width="19.42578125" style="57" customWidth="1"/>
    <col min="3332" max="3332" width="26.7109375" style="57" customWidth="1"/>
    <col min="3333" max="3333" width="16" style="57" customWidth="1"/>
    <col min="3334" max="3582" width="9.140625" style="57"/>
    <col min="3583" max="3583" width="35.140625" style="57" customWidth="1"/>
    <col min="3584" max="3584" width="15.7109375" style="57" customWidth="1"/>
    <col min="3585" max="3586" width="0" style="57" hidden="1" customWidth="1"/>
    <col min="3587" max="3587" width="19.42578125" style="57" customWidth="1"/>
    <col min="3588" max="3588" width="26.7109375" style="57" customWidth="1"/>
    <col min="3589" max="3589" width="16" style="57" customWidth="1"/>
    <col min="3590" max="3838" width="9.140625" style="57"/>
    <col min="3839" max="3839" width="35.140625" style="57" customWidth="1"/>
    <col min="3840" max="3840" width="15.7109375" style="57" customWidth="1"/>
    <col min="3841" max="3842" width="0" style="57" hidden="1" customWidth="1"/>
    <col min="3843" max="3843" width="19.42578125" style="57" customWidth="1"/>
    <col min="3844" max="3844" width="26.7109375" style="57" customWidth="1"/>
    <col min="3845" max="3845" width="16" style="57" customWidth="1"/>
    <col min="3846" max="4094" width="9.140625" style="57"/>
    <col min="4095" max="4095" width="35.140625" style="57" customWidth="1"/>
    <col min="4096" max="4096" width="15.7109375" style="57" customWidth="1"/>
    <col min="4097" max="4098" width="0" style="57" hidden="1" customWidth="1"/>
    <col min="4099" max="4099" width="19.42578125" style="57" customWidth="1"/>
    <col min="4100" max="4100" width="26.7109375" style="57" customWidth="1"/>
    <col min="4101" max="4101" width="16" style="57" customWidth="1"/>
    <col min="4102" max="4350" width="9.140625" style="57"/>
    <col min="4351" max="4351" width="35.140625" style="57" customWidth="1"/>
    <col min="4352" max="4352" width="15.7109375" style="57" customWidth="1"/>
    <col min="4353" max="4354" width="0" style="57" hidden="1" customWidth="1"/>
    <col min="4355" max="4355" width="19.42578125" style="57" customWidth="1"/>
    <col min="4356" max="4356" width="26.7109375" style="57" customWidth="1"/>
    <col min="4357" max="4357" width="16" style="57" customWidth="1"/>
    <col min="4358" max="4606" width="9.140625" style="57"/>
    <col min="4607" max="4607" width="35.140625" style="57" customWidth="1"/>
    <col min="4608" max="4608" width="15.7109375" style="57" customWidth="1"/>
    <col min="4609" max="4610" width="0" style="57" hidden="1" customWidth="1"/>
    <col min="4611" max="4611" width="19.42578125" style="57" customWidth="1"/>
    <col min="4612" max="4612" width="26.7109375" style="57" customWidth="1"/>
    <col min="4613" max="4613" width="16" style="57" customWidth="1"/>
    <col min="4614" max="4862" width="9.140625" style="57"/>
    <col min="4863" max="4863" width="35.140625" style="57" customWidth="1"/>
    <col min="4864" max="4864" width="15.7109375" style="57" customWidth="1"/>
    <col min="4865" max="4866" width="0" style="57" hidden="1" customWidth="1"/>
    <col min="4867" max="4867" width="19.42578125" style="57" customWidth="1"/>
    <col min="4868" max="4868" width="26.7109375" style="57" customWidth="1"/>
    <col min="4869" max="4869" width="16" style="57" customWidth="1"/>
    <col min="4870" max="5118" width="9.140625" style="57"/>
    <col min="5119" max="5119" width="35.140625" style="57" customWidth="1"/>
    <col min="5120" max="5120" width="15.7109375" style="57" customWidth="1"/>
    <col min="5121" max="5122" width="0" style="57" hidden="1" customWidth="1"/>
    <col min="5123" max="5123" width="19.42578125" style="57" customWidth="1"/>
    <col min="5124" max="5124" width="26.7109375" style="57" customWidth="1"/>
    <col min="5125" max="5125" width="16" style="57" customWidth="1"/>
    <col min="5126" max="5374" width="9.140625" style="57"/>
    <col min="5375" max="5375" width="35.140625" style="57" customWidth="1"/>
    <col min="5376" max="5376" width="15.7109375" style="57" customWidth="1"/>
    <col min="5377" max="5378" width="0" style="57" hidden="1" customWidth="1"/>
    <col min="5379" max="5379" width="19.42578125" style="57" customWidth="1"/>
    <col min="5380" max="5380" width="26.7109375" style="57" customWidth="1"/>
    <col min="5381" max="5381" width="16" style="57" customWidth="1"/>
    <col min="5382" max="5630" width="9.140625" style="57"/>
    <col min="5631" max="5631" width="35.140625" style="57" customWidth="1"/>
    <col min="5632" max="5632" width="15.7109375" style="57" customWidth="1"/>
    <col min="5633" max="5634" width="0" style="57" hidden="1" customWidth="1"/>
    <col min="5635" max="5635" width="19.42578125" style="57" customWidth="1"/>
    <col min="5636" max="5636" width="26.7109375" style="57" customWidth="1"/>
    <col min="5637" max="5637" width="16" style="57" customWidth="1"/>
    <col min="5638" max="5886" width="9.140625" style="57"/>
    <col min="5887" max="5887" width="35.140625" style="57" customWidth="1"/>
    <col min="5888" max="5888" width="15.7109375" style="57" customWidth="1"/>
    <col min="5889" max="5890" width="0" style="57" hidden="1" customWidth="1"/>
    <col min="5891" max="5891" width="19.42578125" style="57" customWidth="1"/>
    <col min="5892" max="5892" width="26.7109375" style="57" customWidth="1"/>
    <col min="5893" max="5893" width="16" style="57" customWidth="1"/>
    <col min="5894" max="6142" width="9.140625" style="57"/>
    <col min="6143" max="6143" width="35.140625" style="57" customWidth="1"/>
    <col min="6144" max="6144" width="15.7109375" style="57" customWidth="1"/>
    <col min="6145" max="6146" width="0" style="57" hidden="1" customWidth="1"/>
    <col min="6147" max="6147" width="19.42578125" style="57" customWidth="1"/>
    <col min="6148" max="6148" width="26.7109375" style="57" customWidth="1"/>
    <col min="6149" max="6149" width="16" style="57" customWidth="1"/>
    <col min="6150" max="6398" width="9.140625" style="57"/>
    <col min="6399" max="6399" width="35.140625" style="57" customWidth="1"/>
    <col min="6400" max="6400" width="15.7109375" style="57" customWidth="1"/>
    <col min="6401" max="6402" width="0" style="57" hidden="1" customWidth="1"/>
    <col min="6403" max="6403" width="19.42578125" style="57" customWidth="1"/>
    <col min="6404" max="6404" width="26.7109375" style="57" customWidth="1"/>
    <col min="6405" max="6405" width="16" style="57" customWidth="1"/>
    <col min="6406" max="6654" width="9.140625" style="57"/>
    <col min="6655" max="6655" width="35.140625" style="57" customWidth="1"/>
    <col min="6656" max="6656" width="15.7109375" style="57" customWidth="1"/>
    <col min="6657" max="6658" width="0" style="57" hidden="1" customWidth="1"/>
    <col min="6659" max="6659" width="19.42578125" style="57" customWidth="1"/>
    <col min="6660" max="6660" width="26.7109375" style="57" customWidth="1"/>
    <col min="6661" max="6661" width="16" style="57" customWidth="1"/>
    <col min="6662" max="6910" width="9.140625" style="57"/>
    <col min="6911" max="6911" width="35.140625" style="57" customWidth="1"/>
    <col min="6912" max="6912" width="15.7109375" style="57" customWidth="1"/>
    <col min="6913" max="6914" width="0" style="57" hidden="1" customWidth="1"/>
    <col min="6915" max="6915" width="19.42578125" style="57" customWidth="1"/>
    <col min="6916" max="6916" width="26.7109375" style="57" customWidth="1"/>
    <col min="6917" max="6917" width="16" style="57" customWidth="1"/>
    <col min="6918" max="7166" width="9.140625" style="57"/>
    <col min="7167" max="7167" width="35.140625" style="57" customWidth="1"/>
    <col min="7168" max="7168" width="15.7109375" style="57" customWidth="1"/>
    <col min="7169" max="7170" width="0" style="57" hidden="1" customWidth="1"/>
    <col min="7171" max="7171" width="19.42578125" style="57" customWidth="1"/>
    <col min="7172" max="7172" width="26.7109375" style="57" customWidth="1"/>
    <col min="7173" max="7173" width="16" style="57" customWidth="1"/>
    <col min="7174" max="7422" width="9.140625" style="57"/>
    <col min="7423" max="7423" width="35.140625" style="57" customWidth="1"/>
    <col min="7424" max="7424" width="15.7109375" style="57" customWidth="1"/>
    <col min="7425" max="7426" width="0" style="57" hidden="1" customWidth="1"/>
    <col min="7427" max="7427" width="19.42578125" style="57" customWidth="1"/>
    <col min="7428" max="7428" width="26.7109375" style="57" customWidth="1"/>
    <col min="7429" max="7429" width="16" style="57" customWidth="1"/>
    <col min="7430" max="7678" width="9.140625" style="57"/>
    <col min="7679" max="7679" width="35.140625" style="57" customWidth="1"/>
    <col min="7680" max="7680" width="15.7109375" style="57" customWidth="1"/>
    <col min="7681" max="7682" width="0" style="57" hidden="1" customWidth="1"/>
    <col min="7683" max="7683" width="19.42578125" style="57" customWidth="1"/>
    <col min="7684" max="7684" width="26.7109375" style="57" customWidth="1"/>
    <col min="7685" max="7685" width="16" style="57" customWidth="1"/>
    <col min="7686" max="7934" width="9.140625" style="57"/>
    <col min="7935" max="7935" width="35.140625" style="57" customWidth="1"/>
    <col min="7936" max="7936" width="15.7109375" style="57" customWidth="1"/>
    <col min="7937" max="7938" width="0" style="57" hidden="1" customWidth="1"/>
    <col min="7939" max="7939" width="19.42578125" style="57" customWidth="1"/>
    <col min="7940" max="7940" width="26.7109375" style="57" customWidth="1"/>
    <col min="7941" max="7941" width="16" style="57" customWidth="1"/>
    <col min="7942" max="8190" width="9.140625" style="57"/>
    <col min="8191" max="8191" width="35.140625" style="57" customWidth="1"/>
    <col min="8192" max="8192" width="15.7109375" style="57" customWidth="1"/>
    <col min="8193" max="8194" width="0" style="57" hidden="1" customWidth="1"/>
    <col min="8195" max="8195" width="19.42578125" style="57" customWidth="1"/>
    <col min="8196" max="8196" width="26.7109375" style="57" customWidth="1"/>
    <col min="8197" max="8197" width="16" style="57" customWidth="1"/>
    <col min="8198" max="8446" width="9.140625" style="57"/>
    <col min="8447" max="8447" width="35.140625" style="57" customWidth="1"/>
    <col min="8448" max="8448" width="15.7109375" style="57" customWidth="1"/>
    <col min="8449" max="8450" width="0" style="57" hidden="1" customWidth="1"/>
    <col min="8451" max="8451" width="19.42578125" style="57" customWidth="1"/>
    <col min="8452" max="8452" width="26.7109375" style="57" customWidth="1"/>
    <col min="8453" max="8453" width="16" style="57" customWidth="1"/>
    <col min="8454" max="8702" width="9.140625" style="57"/>
    <col min="8703" max="8703" width="35.140625" style="57" customWidth="1"/>
    <col min="8704" max="8704" width="15.7109375" style="57" customWidth="1"/>
    <col min="8705" max="8706" width="0" style="57" hidden="1" customWidth="1"/>
    <col min="8707" max="8707" width="19.42578125" style="57" customWidth="1"/>
    <col min="8708" max="8708" width="26.7109375" style="57" customWidth="1"/>
    <col min="8709" max="8709" width="16" style="57" customWidth="1"/>
    <col min="8710" max="8958" width="9.140625" style="57"/>
    <col min="8959" max="8959" width="35.140625" style="57" customWidth="1"/>
    <col min="8960" max="8960" width="15.7109375" style="57" customWidth="1"/>
    <col min="8961" max="8962" width="0" style="57" hidden="1" customWidth="1"/>
    <col min="8963" max="8963" width="19.42578125" style="57" customWidth="1"/>
    <col min="8964" max="8964" width="26.7109375" style="57" customWidth="1"/>
    <col min="8965" max="8965" width="16" style="57" customWidth="1"/>
    <col min="8966" max="9214" width="9.140625" style="57"/>
    <col min="9215" max="9215" width="35.140625" style="57" customWidth="1"/>
    <col min="9216" max="9216" width="15.7109375" style="57" customWidth="1"/>
    <col min="9217" max="9218" width="0" style="57" hidden="1" customWidth="1"/>
    <col min="9219" max="9219" width="19.42578125" style="57" customWidth="1"/>
    <col min="9220" max="9220" width="26.7109375" style="57" customWidth="1"/>
    <col min="9221" max="9221" width="16" style="57" customWidth="1"/>
    <col min="9222" max="9470" width="9.140625" style="57"/>
    <col min="9471" max="9471" width="35.140625" style="57" customWidth="1"/>
    <col min="9472" max="9472" width="15.7109375" style="57" customWidth="1"/>
    <col min="9473" max="9474" width="0" style="57" hidden="1" customWidth="1"/>
    <col min="9475" max="9475" width="19.42578125" style="57" customWidth="1"/>
    <col min="9476" max="9476" width="26.7109375" style="57" customWidth="1"/>
    <col min="9477" max="9477" width="16" style="57" customWidth="1"/>
    <col min="9478" max="9726" width="9.140625" style="57"/>
    <col min="9727" max="9727" width="35.140625" style="57" customWidth="1"/>
    <col min="9728" max="9728" width="15.7109375" style="57" customWidth="1"/>
    <col min="9729" max="9730" width="0" style="57" hidden="1" customWidth="1"/>
    <col min="9731" max="9731" width="19.42578125" style="57" customWidth="1"/>
    <col min="9732" max="9732" width="26.7109375" style="57" customWidth="1"/>
    <col min="9733" max="9733" width="16" style="57" customWidth="1"/>
    <col min="9734" max="9982" width="9.140625" style="57"/>
    <col min="9983" max="9983" width="35.140625" style="57" customWidth="1"/>
    <col min="9984" max="9984" width="15.7109375" style="57" customWidth="1"/>
    <col min="9985" max="9986" width="0" style="57" hidden="1" customWidth="1"/>
    <col min="9987" max="9987" width="19.42578125" style="57" customWidth="1"/>
    <col min="9988" max="9988" width="26.7109375" style="57" customWidth="1"/>
    <col min="9989" max="9989" width="16" style="57" customWidth="1"/>
    <col min="9990" max="10238" width="9.140625" style="57"/>
    <col min="10239" max="10239" width="35.140625" style="57" customWidth="1"/>
    <col min="10240" max="10240" width="15.7109375" style="57" customWidth="1"/>
    <col min="10241" max="10242" width="0" style="57" hidden="1" customWidth="1"/>
    <col min="10243" max="10243" width="19.42578125" style="57" customWidth="1"/>
    <col min="10244" max="10244" width="26.7109375" style="57" customWidth="1"/>
    <col min="10245" max="10245" width="16" style="57" customWidth="1"/>
    <col min="10246" max="10494" width="9.140625" style="57"/>
    <col min="10495" max="10495" width="35.140625" style="57" customWidth="1"/>
    <col min="10496" max="10496" width="15.7109375" style="57" customWidth="1"/>
    <col min="10497" max="10498" width="0" style="57" hidden="1" customWidth="1"/>
    <col min="10499" max="10499" width="19.42578125" style="57" customWidth="1"/>
    <col min="10500" max="10500" width="26.7109375" style="57" customWidth="1"/>
    <col min="10501" max="10501" width="16" style="57" customWidth="1"/>
    <col min="10502" max="10750" width="9.140625" style="57"/>
    <col min="10751" max="10751" width="35.140625" style="57" customWidth="1"/>
    <col min="10752" max="10752" width="15.7109375" style="57" customWidth="1"/>
    <col min="10753" max="10754" width="0" style="57" hidden="1" customWidth="1"/>
    <col min="10755" max="10755" width="19.42578125" style="57" customWidth="1"/>
    <col min="10756" max="10756" width="26.7109375" style="57" customWidth="1"/>
    <col min="10757" max="10757" width="16" style="57" customWidth="1"/>
    <col min="10758" max="11006" width="9.140625" style="57"/>
    <col min="11007" max="11007" width="35.140625" style="57" customWidth="1"/>
    <col min="11008" max="11008" width="15.7109375" style="57" customWidth="1"/>
    <col min="11009" max="11010" width="0" style="57" hidden="1" customWidth="1"/>
    <col min="11011" max="11011" width="19.42578125" style="57" customWidth="1"/>
    <col min="11012" max="11012" width="26.7109375" style="57" customWidth="1"/>
    <col min="11013" max="11013" width="16" style="57" customWidth="1"/>
    <col min="11014" max="11262" width="9.140625" style="57"/>
    <col min="11263" max="11263" width="35.140625" style="57" customWidth="1"/>
    <col min="11264" max="11264" width="15.7109375" style="57" customWidth="1"/>
    <col min="11265" max="11266" width="0" style="57" hidden="1" customWidth="1"/>
    <col min="11267" max="11267" width="19.42578125" style="57" customWidth="1"/>
    <col min="11268" max="11268" width="26.7109375" style="57" customWidth="1"/>
    <col min="11269" max="11269" width="16" style="57" customWidth="1"/>
    <col min="11270" max="11518" width="9.140625" style="57"/>
    <col min="11519" max="11519" width="35.140625" style="57" customWidth="1"/>
    <col min="11520" max="11520" width="15.7109375" style="57" customWidth="1"/>
    <col min="11521" max="11522" width="0" style="57" hidden="1" customWidth="1"/>
    <col min="11523" max="11523" width="19.42578125" style="57" customWidth="1"/>
    <col min="11524" max="11524" width="26.7109375" style="57" customWidth="1"/>
    <col min="11525" max="11525" width="16" style="57" customWidth="1"/>
    <col min="11526" max="11774" width="9.140625" style="57"/>
    <col min="11775" max="11775" width="35.140625" style="57" customWidth="1"/>
    <col min="11776" max="11776" width="15.7109375" style="57" customWidth="1"/>
    <col min="11777" max="11778" width="0" style="57" hidden="1" customWidth="1"/>
    <col min="11779" max="11779" width="19.42578125" style="57" customWidth="1"/>
    <col min="11780" max="11780" width="26.7109375" style="57" customWidth="1"/>
    <col min="11781" max="11781" width="16" style="57" customWidth="1"/>
    <col min="11782" max="12030" width="9.140625" style="57"/>
    <col min="12031" max="12031" width="35.140625" style="57" customWidth="1"/>
    <col min="12032" max="12032" width="15.7109375" style="57" customWidth="1"/>
    <col min="12033" max="12034" width="0" style="57" hidden="1" customWidth="1"/>
    <col min="12035" max="12035" width="19.42578125" style="57" customWidth="1"/>
    <col min="12036" max="12036" width="26.7109375" style="57" customWidth="1"/>
    <col min="12037" max="12037" width="16" style="57" customWidth="1"/>
    <col min="12038" max="12286" width="9.140625" style="57"/>
    <col min="12287" max="12287" width="35.140625" style="57" customWidth="1"/>
    <col min="12288" max="12288" width="15.7109375" style="57" customWidth="1"/>
    <col min="12289" max="12290" width="0" style="57" hidden="1" customWidth="1"/>
    <col min="12291" max="12291" width="19.42578125" style="57" customWidth="1"/>
    <col min="12292" max="12292" width="26.7109375" style="57" customWidth="1"/>
    <col min="12293" max="12293" width="16" style="57" customWidth="1"/>
    <col min="12294" max="12542" width="9.140625" style="57"/>
    <col min="12543" max="12543" width="35.140625" style="57" customWidth="1"/>
    <col min="12544" max="12544" width="15.7109375" style="57" customWidth="1"/>
    <col min="12545" max="12546" width="0" style="57" hidden="1" customWidth="1"/>
    <col min="12547" max="12547" width="19.42578125" style="57" customWidth="1"/>
    <col min="12548" max="12548" width="26.7109375" style="57" customWidth="1"/>
    <col min="12549" max="12549" width="16" style="57" customWidth="1"/>
    <col min="12550" max="12798" width="9.140625" style="57"/>
    <col min="12799" max="12799" width="35.140625" style="57" customWidth="1"/>
    <col min="12800" max="12800" width="15.7109375" style="57" customWidth="1"/>
    <col min="12801" max="12802" width="0" style="57" hidden="1" customWidth="1"/>
    <col min="12803" max="12803" width="19.42578125" style="57" customWidth="1"/>
    <col min="12804" max="12804" width="26.7109375" style="57" customWidth="1"/>
    <col min="12805" max="12805" width="16" style="57" customWidth="1"/>
    <col min="12806" max="13054" width="9.140625" style="57"/>
    <col min="13055" max="13055" width="35.140625" style="57" customWidth="1"/>
    <col min="13056" max="13056" width="15.7109375" style="57" customWidth="1"/>
    <col min="13057" max="13058" width="0" style="57" hidden="1" customWidth="1"/>
    <col min="13059" max="13059" width="19.42578125" style="57" customWidth="1"/>
    <col min="13060" max="13060" width="26.7109375" style="57" customWidth="1"/>
    <col min="13061" max="13061" width="16" style="57" customWidth="1"/>
    <col min="13062" max="13310" width="9.140625" style="57"/>
    <col min="13311" max="13311" width="35.140625" style="57" customWidth="1"/>
    <col min="13312" max="13312" width="15.7109375" style="57" customWidth="1"/>
    <col min="13313" max="13314" width="0" style="57" hidden="1" customWidth="1"/>
    <col min="13315" max="13315" width="19.42578125" style="57" customWidth="1"/>
    <col min="13316" max="13316" width="26.7109375" style="57" customWidth="1"/>
    <col min="13317" max="13317" width="16" style="57" customWidth="1"/>
    <col min="13318" max="13566" width="9.140625" style="57"/>
    <col min="13567" max="13567" width="35.140625" style="57" customWidth="1"/>
    <col min="13568" max="13568" width="15.7109375" style="57" customWidth="1"/>
    <col min="13569" max="13570" width="0" style="57" hidden="1" customWidth="1"/>
    <col min="13571" max="13571" width="19.42578125" style="57" customWidth="1"/>
    <col min="13572" max="13572" width="26.7109375" style="57" customWidth="1"/>
    <col min="13573" max="13573" width="16" style="57" customWidth="1"/>
    <col min="13574" max="13822" width="9.140625" style="57"/>
    <col min="13823" max="13823" width="35.140625" style="57" customWidth="1"/>
    <col min="13824" max="13824" width="15.7109375" style="57" customWidth="1"/>
    <col min="13825" max="13826" width="0" style="57" hidden="1" customWidth="1"/>
    <col min="13827" max="13827" width="19.42578125" style="57" customWidth="1"/>
    <col min="13828" max="13828" width="26.7109375" style="57" customWidth="1"/>
    <col min="13829" max="13829" width="16" style="57" customWidth="1"/>
    <col min="13830" max="14078" width="9.140625" style="57"/>
    <col min="14079" max="14079" width="35.140625" style="57" customWidth="1"/>
    <col min="14080" max="14080" width="15.7109375" style="57" customWidth="1"/>
    <col min="14081" max="14082" width="0" style="57" hidden="1" customWidth="1"/>
    <col min="14083" max="14083" width="19.42578125" style="57" customWidth="1"/>
    <col min="14084" max="14084" width="26.7109375" style="57" customWidth="1"/>
    <col min="14085" max="14085" width="16" style="57" customWidth="1"/>
    <col min="14086" max="14334" width="9.140625" style="57"/>
    <col min="14335" max="14335" width="35.140625" style="57" customWidth="1"/>
    <col min="14336" max="14336" width="15.7109375" style="57" customWidth="1"/>
    <col min="14337" max="14338" width="0" style="57" hidden="1" customWidth="1"/>
    <col min="14339" max="14339" width="19.42578125" style="57" customWidth="1"/>
    <col min="14340" max="14340" width="26.7109375" style="57" customWidth="1"/>
    <col min="14341" max="14341" width="16" style="57" customWidth="1"/>
    <col min="14342" max="14590" width="9.140625" style="57"/>
    <col min="14591" max="14591" width="35.140625" style="57" customWidth="1"/>
    <col min="14592" max="14592" width="15.7109375" style="57" customWidth="1"/>
    <col min="14593" max="14594" width="0" style="57" hidden="1" customWidth="1"/>
    <col min="14595" max="14595" width="19.42578125" style="57" customWidth="1"/>
    <col min="14596" max="14596" width="26.7109375" style="57" customWidth="1"/>
    <col min="14597" max="14597" width="16" style="57" customWidth="1"/>
    <col min="14598" max="14846" width="9.140625" style="57"/>
    <col min="14847" max="14847" width="35.140625" style="57" customWidth="1"/>
    <col min="14848" max="14848" width="15.7109375" style="57" customWidth="1"/>
    <col min="14849" max="14850" width="0" style="57" hidden="1" customWidth="1"/>
    <col min="14851" max="14851" width="19.42578125" style="57" customWidth="1"/>
    <col min="14852" max="14852" width="26.7109375" style="57" customWidth="1"/>
    <col min="14853" max="14853" width="16" style="57" customWidth="1"/>
    <col min="14854" max="15102" width="9.140625" style="57"/>
    <col min="15103" max="15103" width="35.140625" style="57" customWidth="1"/>
    <col min="15104" max="15104" width="15.7109375" style="57" customWidth="1"/>
    <col min="15105" max="15106" width="0" style="57" hidden="1" customWidth="1"/>
    <col min="15107" max="15107" width="19.42578125" style="57" customWidth="1"/>
    <col min="15108" max="15108" width="26.7109375" style="57" customWidth="1"/>
    <col min="15109" max="15109" width="16" style="57" customWidth="1"/>
    <col min="15110" max="15358" width="9.140625" style="57"/>
    <col min="15359" max="15359" width="35.140625" style="57" customWidth="1"/>
    <col min="15360" max="15360" width="15.7109375" style="57" customWidth="1"/>
    <col min="15361" max="15362" width="0" style="57" hidden="1" customWidth="1"/>
    <col min="15363" max="15363" width="19.42578125" style="57" customWidth="1"/>
    <col min="15364" max="15364" width="26.7109375" style="57" customWidth="1"/>
    <col min="15365" max="15365" width="16" style="57" customWidth="1"/>
    <col min="15366" max="15614" width="9.140625" style="57"/>
    <col min="15615" max="15615" width="35.140625" style="57" customWidth="1"/>
    <col min="15616" max="15616" width="15.7109375" style="57" customWidth="1"/>
    <col min="15617" max="15618" width="0" style="57" hidden="1" customWidth="1"/>
    <col min="15619" max="15619" width="19.42578125" style="57" customWidth="1"/>
    <col min="15620" max="15620" width="26.7109375" style="57" customWidth="1"/>
    <col min="15621" max="15621" width="16" style="57" customWidth="1"/>
    <col min="15622" max="15870" width="9.140625" style="57"/>
    <col min="15871" max="15871" width="35.140625" style="57" customWidth="1"/>
    <col min="15872" max="15872" width="15.7109375" style="57" customWidth="1"/>
    <col min="15873" max="15874" width="0" style="57" hidden="1" customWidth="1"/>
    <col min="15875" max="15875" width="19.42578125" style="57" customWidth="1"/>
    <col min="15876" max="15876" width="26.7109375" style="57" customWidth="1"/>
    <col min="15877" max="15877" width="16" style="57" customWidth="1"/>
    <col min="15878" max="16126" width="9.140625" style="57"/>
    <col min="16127" max="16127" width="35.140625" style="57" customWidth="1"/>
    <col min="16128" max="16128" width="15.7109375" style="57" customWidth="1"/>
    <col min="16129" max="16130" width="0" style="57" hidden="1" customWidth="1"/>
    <col min="16131" max="16131" width="19.42578125" style="57" customWidth="1"/>
    <col min="16132" max="16132" width="26.7109375" style="57" customWidth="1"/>
    <col min="16133" max="16133" width="16" style="57" customWidth="1"/>
    <col min="16134" max="16384" width="9.140625" style="57"/>
  </cols>
  <sheetData>
    <row r="1" spans="1:4" ht="18.75" x14ac:dyDescent="0.3">
      <c r="C1" s="2"/>
      <c r="D1" s="3" t="s">
        <v>828</v>
      </c>
    </row>
    <row r="2" spans="1:4" ht="18.75" x14ac:dyDescent="0.3">
      <c r="C2" s="2"/>
      <c r="D2" s="3" t="s">
        <v>246</v>
      </c>
    </row>
    <row r="3" spans="1:4" ht="18.75" x14ac:dyDescent="0.3">
      <c r="C3" s="2"/>
      <c r="D3" s="3" t="s">
        <v>247</v>
      </c>
    </row>
    <row r="4" spans="1:4" ht="18.75" x14ac:dyDescent="0.3">
      <c r="C4" s="2"/>
      <c r="D4" s="3" t="s">
        <v>860</v>
      </c>
    </row>
    <row r="6" spans="1:4" s="2" customFormat="1" ht="18.75" x14ac:dyDescent="0.3">
      <c r="D6" s="3" t="s">
        <v>801</v>
      </c>
    </row>
    <row r="7" spans="1:4" s="2" customFormat="1" ht="18.75" x14ac:dyDescent="0.3">
      <c r="D7" s="3" t="s">
        <v>246</v>
      </c>
    </row>
    <row r="8" spans="1:4" s="2" customFormat="1" ht="18.75" x14ac:dyDescent="0.3">
      <c r="D8" s="3" t="s">
        <v>247</v>
      </c>
    </row>
    <row r="9" spans="1:4" s="2" customFormat="1" ht="18.75" x14ac:dyDescent="0.3">
      <c r="D9" s="3" t="s">
        <v>249</v>
      </c>
    </row>
    <row r="10" spans="1:4" s="2" customFormat="1" ht="18.75" x14ac:dyDescent="0.3">
      <c r="D10" s="3"/>
    </row>
    <row r="11" spans="1:4" ht="18.75" x14ac:dyDescent="0.3">
      <c r="A11" s="91"/>
      <c r="B11" s="223" t="s">
        <v>827</v>
      </c>
      <c r="C11" s="223"/>
      <c r="D11" s="223"/>
    </row>
    <row r="12" spans="1:4" ht="18.75" x14ac:dyDescent="0.3">
      <c r="A12" s="91"/>
      <c r="B12" s="91"/>
      <c r="C12" s="223"/>
      <c r="D12" s="223"/>
    </row>
    <row r="13" spans="1:4" ht="18.75" x14ac:dyDescent="0.3">
      <c r="A13" s="91"/>
      <c r="B13" s="58"/>
      <c r="C13" s="58"/>
      <c r="D13" s="58"/>
    </row>
    <row r="14" spans="1:4" ht="18.75" x14ac:dyDescent="0.3">
      <c r="A14" s="215" t="s">
        <v>802</v>
      </c>
      <c r="B14" s="215"/>
      <c r="C14" s="215"/>
      <c r="D14" s="215"/>
    </row>
    <row r="15" spans="1:4" ht="18" customHeight="1" x14ac:dyDescent="0.3">
      <c r="A15" s="225" t="s">
        <v>829</v>
      </c>
      <c r="B15" s="225"/>
      <c r="C15" s="225"/>
      <c r="D15" s="225"/>
    </row>
    <row r="16" spans="1:4" ht="18.75" x14ac:dyDescent="0.3">
      <c r="A16" s="28"/>
      <c r="B16" s="58"/>
      <c r="C16" s="58"/>
      <c r="D16" s="58"/>
    </row>
    <row r="17" spans="1:6" ht="18.75" x14ac:dyDescent="0.3">
      <c r="A17" s="59"/>
      <c r="B17" s="58"/>
      <c r="C17" s="58"/>
      <c r="D17" s="58"/>
    </row>
    <row r="18" spans="1:6" ht="93.75" x14ac:dyDescent="0.3">
      <c r="A18" s="30" t="s">
        <v>790</v>
      </c>
      <c r="B18" s="30" t="s">
        <v>803</v>
      </c>
      <c r="C18" s="69" t="s">
        <v>804</v>
      </c>
      <c r="D18" s="69" t="s">
        <v>805</v>
      </c>
      <c r="E18" s="60"/>
      <c r="F18" s="61"/>
    </row>
    <row r="19" spans="1:6" ht="25.5" customHeight="1" x14ac:dyDescent="0.3">
      <c r="A19" s="62" t="s">
        <v>791</v>
      </c>
      <c r="B19" s="63">
        <f>B20+B21</f>
        <v>113.8</v>
      </c>
      <c r="C19" s="63">
        <f>C20+C21</f>
        <v>0</v>
      </c>
      <c r="D19" s="88">
        <f>D20+D21</f>
        <v>113.8</v>
      </c>
      <c r="F19" s="61"/>
    </row>
    <row r="20" spans="1:6" ht="42.75" customHeight="1" x14ac:dyDescent="0.3">
      <c r="A20" s="64" t="s">
        <v>792</v>
      </c>
      <c r="B20" s="65">
        <f>C20+D20</f>
        <v>113.8</v>
      </c>
      <c r="C20" s="65">
        <v>0</v>
      </c>
      <c r="D20" s="89">
        <v>113.8</v>
      </c>
    </row>
    <row r="21" spans="1:6" ht="18.75" x14ac:dyDescent="0.3">
      <c r="A21" s="66"/>
      <c r="B21" s="67"/>
      <c r="C21" s="67"/>
      <c r="D21" s="70"/>
      <c r="E21" s="68"/>
    </row>
    <row r="22" spans="1:6" ht="18.75" x14ac:dyDescent="0.3">
      <c r="A22" s="35"/>
      <c r="B22" s="58"/>
      <c r="C22" s="58"/>
      <c r="D22" s="58"/>
    </row>
    <row r="23" spans="1:6" ht="18.75" x14ac:dyDescent="0.3">
      <c r="A23" s="35"/>
      <c r="B23" s="58"/>
      <c r="C23" s="58"/>
      <c r="D23" s="58"/>
    </row>
    <row r="24" spans="1:6" x14ac:dyDescent="0.25">
      <c r="A24" s="43"/>
    </row>
    <row r="25" spans="1:6" x14ac:dyDescent="0.25">
      <c r="A25" s="40"/>
    </row>
    <row r="26" spans="1:6" x14ac:dyDescent="0.25">
      <c r="A26" s="40"/>
    </row>
    <row r="27" spans="1:6" x14ac:dyDescent="0.25">
      <c r="A27" s="40"/>
    </row>
    <row r="28" spans="1:6" x14ac:dyDescent="0.25">
      <c r="A28" s="40"/>
    </row>
    <row r="29" spans="1:6" x14ac:dyDescent="0.25">
      <c r="A29" s="40"/>
    </row>
    <row r="30" spans="1:6" x14ac:dyDescent="0.25">
      <c r="A30" s="40"/>
    </row>
    <row r="31" spans="1:6" x14ac:dyDescent="0.25">
      <c r="A31" s="40"/>
    </row>
    <row r="32" spans="1:6" x14ac:dyDescent="0.25">
      <c r="A32" s="40"/>
    </row>
    <row r="33" spans="1:1" x14ac:dyDescent="0.25">
      <c r="A33" s="43"/>
    </row>
    <row r="34" spans="1:1" x14ac:dyDescent="0.25">
      <c r="A34" s="43"/>
    </row>
    <row r="35" spans="1:1" x14ac:dyDescent="0.25">
      <c r="A35" s="40"/>
    </row>
    <row r="36" spans="1:1" x14ac:dyDescent="0.25">
      <c r="A36" s="40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5"/>
    </row>
    <row r="45" spans="1:1" x14ac:dyDescent="0.25">
      <c r="A45" s="31"/>
    </row>
  </sheetData>
  <mergeCells count="4">
    <mergeCell ref="B11:D11"/>
    <mergeCell ref="C12:D12"/>
    <mergeCell ref="A14:D14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15"/>
  <sheetViews>
    <sheetView workbookViewId="0">
      <selection activeCell="J39" sqref="J39"/>
    </sheetView>
  </sheetViews>
  <sheetFormatPr defaultRowHeight="15" x14ac:dyDescent="0.25"/>
  <cols>
    <col min="1" max="1" width="59.7109375" customWidth="1"/>
    <col min="2" max="2" width="10" customWidth="1"/>
    <col min="3" max="3" width="16.28515625" customWidth="1"/>
    <col min="4" max="4" width="7" customWidth="1"/>
    <col min="5" max="5" width="17.140625" customWidth="1"/>
  </cols>
  <sheetData>
    <row r="1" spans="1:5" ht="18.75" x14ac:dyDescent="0.3">
      <c r="C1" s="185" t="s">
        <v>909</v>
      </c>
      <c r="D1" s="185"/>
      <c r="E1" s="184"/>
    </row>
    <row r="2" spans="1:5" ht="18.75" x14ac:dyDescent="0.3">
      <c r="D2" s="185" t="s">
        <v>246</v>
      </c>
      <c r="E2" s="184"/>
    </row>
    <row r="3" spans="1:5" ht="18.75" x14ac:dyDescent="0.3">
      <c r="A3" s="185" t="s">
        <v>247</v>
      </c>
      <c r="B3" s="185"/>
      <c r="C3" s="185"/>
      <c r="D3" s="185"/>
      <c r="E3" s="185"/>
    </row>
    <row r="4" spans="1:5" ht="18.75" x14ac:dyDescent="0.3">
      <c r="B4" s="185" t="s">
        <v>860</v>
      </c>
      <c r="C4" s="185"/>
      <c r="D4" s="185"/>
      <c r="E4" s="185"/>
    </row>
    <row r="6" spans="1:5" ht="18.75" x14ac:dyDescent="0.3">
      <c r="C6" s="182" t="s">
        <v>601</v>
      </c>
      <c r="D6" s="183"/>
      <c r="E6" s="184"/>
    </row>
    <row r="7" spans="1:5" ht="18.75" x14ac:dyDescent="0.3">
      <c r="C7" s="185" t="s">
        <v>246</v>
      </c>
      <c r="D7" s="184"/>
      <c r="E7" s="184"/>
    </row>
    <row r="8" spans="1:5" ht="16.5" customHeight="1" x14ac:dyDescent="0.3">
      <c r="A8" s="185" t="s">
        <v>247</v>
      </c>
      <c r="B8" s="185"/>
      <c r="C8" s="185"/>
      <c r="D8" s="185"/>
      <c r="E8" s="185"/>
    </row>
    <row r="9" spans="1:5" ht="16.5" customHeight="1" x14ac:dyDescent="0.25">
      <c r="A9" s="171"/>
      <c r="B9" s="187" t="s">
        <v>249</v>
      </c>
      <c r="C9" s="187"/>
      <c r="D9" s="187"/>
      <c r="E9" s="187"/>
    </row>
    <row r="10" spans="1:5" ht="16.5" customHeight="1" x14ac:dyDescent="0.25">
      <c r="A10" s="171"/>
      <c r="B10" s="172"/>
      <c r="C10" s="172"/>
      <c r="D10" s="172"/>
      <c r="E10" s="172"/>
    </row>
    <row r="11" spans="1:5" ht="16.7" customHeight="1" x14ac:dyDescent="0.25">
      <c r="A11" s="157"/>
      <c r="B11" s="157"/>
      <c r="C11" s="157"/>
      <c r="D11" s="157"/>
      <c r="E11" s="158"/>
    </row>
    <row r="12" spans="1:5" ht="39" customHeight="1" x14ac:dyDescent="0.25">
      <c r="A12" s="188" t="s">
        <v>602</v>
      </c>
      <c r="B12" s="188"/>
      <c r="C12" s="188"/>
      <c r="D12" s="188"/>
      <c r="E12" s="188"/>
    </row>
    <row r="14" spans="1:5" ht="19.5" customHeight="1" x14ac:dyDescent="0.25">
      <c r="A14" s="159"/>
      <c r="B14" s="159"/>
      <c r="C14" s="159"/>
      <c r="D14" s="159"/>
      <c r="E14" s="159" t="s">
        <v>250</v>
      </c>
    </row>
    <row r="15" spans="1:5" ht="15" customHeight="1" x14ac:dyDescent="0.25">
      <c r="A15" s="186" t="s">
        <v>251</v>
      </c>
      <c r="B15" s="189" t="s">
        <v>252</v>
      </c>
      <c r="C15" s="189" t="s">
        <v>253</v>
      </c>
      <c r="D15" s="189" t="s">
        <v>254</v>
      </c>
      <c r="E15" s="186" t="s">
        <v>255</v>
      </c>
    </row>
    <row r="16" spans="1:5" ht="15" customHeight="1" x14ac:dyDescent="0.25">
      <c r="A16" s="186"/>
      <c r="B16" s="189" t="s">
        <v>252</v>
      </c>
      <c r="C16" s="189" t="s">
        <v>253</v>
      </c>
      <c r="D16" s="189" t="s">
        <v>254</v>
      </c>
      <c r="E16" s="186"/>
    </row>
    <row r="17" spans="1:5" hidden="1" x14ac:dyDescent="0.25">
      <c r="A17" s="131"/>
      <c r="B17" s="131"/>
      <c r="C17" s="131"/>
      <c r="D17" s="131"/>
      <c r="E17" s="131"/>
    </row>
    <row r="18" spans="1:5" ht="16.7" customHeight="1" x14ac:dyDescent="0.25">
      <c r="A18" s="160" t="s">
        <v>256</v>
      </c>
      <c r="B18" s="161"/>
      <c r="C18" s="161"/>
      <c r="D18" s="161"/>
      <c r="E18" s="162">
        <v>695118.31400000001</v>
      </c>
    </row>
    <row r="19" spans="1:5" ht="33.4" customHeight="1" x14ac:dyDescent="0.25">
      <c r="A19" s="163" t="s">
        <v>257</v>
      </c>
      <c r="B19" s="161" t="s">
        <v>258</v>
      </c>
      <c r="C19" s="161"/>
      <c r="D19" s="161"/>
      <c r="E19" s="162">
        <v>1244.107</v>
      </c>
    </row>
    <row r="20" spans="1:5" ht="14.25" customHeight="1" x14ac:dyDescent="0.25">
      <c r="A20" s="164" t="s">
        <v>259</v>
      </c>
      <c r="B20" s="165" t="s">
        <v>258</v>
      </c>
      <c r="C20" s="165" t="s">
        <v>260</v>
      </c>
      <c r="D20" s="165"/>
      <c r="E20" s="166">
        <v>1244.107</v>
      </c>
    </row>
    <row r="21" spans="1:5" ht="22.5" customHeight="1" x14ac:dyDescent="0.25">
      <c r="A21" s="164" t="s">
        <v>261</v>
      </c>
      <c r="B21" s="165" t="s">
        <v>258</v>
      </c>
      <c r="C21" s="165" t="s">
        <v>262</v>
      </c>
      <c r="D21" s="165"/>
      <c r="E21" s="166">
        <v>1244.107</v>
      </c>
    </row>
    <row r="22" spans="1:5" ht="15.75" customHeight="1" x14ac:dyDescent="0.25">
      <c r="A22" s="164" t="s">
        <v>263</v>
      </c>
      <c r="B22" s="165" t="s">
        <v>258</v>
      </c>
      <c r="C22" s="165" t="s">
        <v>264</v>
      </c>
      <c r="D22" s="165"/>
      <c r="E22" s="166">
        <v>1218.654</v>
      </c>
    </row>
    <row r="23" spans="1:5" ht="66.75" customHeight="1" x14ac:dyDescent="0.25">
      <c r="A23" s="167" t="s">
        <v>265</v>
      </c>
      <c r="B23" s="168" t="s">
        <v>258</v>
      </c>
      <c r="C23" s="168" t="s">
        <v>264</v>
      </c>
      <c r="D23" s="168" t="s">
        <v>266</v>
      </c>
      <c r="E23" s="169">
        <v>1218.654</v>
      </c>
    </row>
    <row r="24" spans="1:5" ht="52.5" customHeight="1" x14ac:dyDescent="0.25">
      <c r="A24" s="164" t="s">
        <v>267</v>
      </c>
      <c r="B24" s="165" t="s">
        <v>258</v>
      </c>
      <c r="C24" s="165" t="s">
        <v>906</v>
      </c>
      <c r="D24" s="165"/>
      <c r="E24" s="166">
        <v>19.452999999999999</v>
      </c>
    </row>
    <row r="25" spans="1:5" ht="33" customHeight="1" x14ac:dyDescent="0.25">
      <c r="A25" s="167" t="s">
        <v>269</v>
      </c>
      <c r="B25" s="168" t="s">
        <v>258</v>
      </c>
      <c r="C25" s="168" t="s">
        <v>906</v>
      </c>
      <c r="D25" s="168" t="s">
        <v>157</v>
      </c>
      <c r="E25" s="169">
        <v>19.452999999999999</v>
      </c>
    </row>
    <row r="26" spans="1:5" ht="88.5" customHeight="1" x14ac:dyDescent="0.25">
      <c r="A26" s="164" t="s">
        <v>270</v>
      </c>
      <c r="B26" s="165" t="s">
        <v>258</v>
      </c>
      <c r="C26" s="165" t="s">
        <v>271</v>
      </c>
      <c r="D26" s="165"/>
      <c r="E26" s="166">
        <v>6</v>
      </c>
    </row>
    <row r="27" spans="1:5" ht="36.75" customHeight="1" x14ac:dyDescent="0.25">
      <c r="A27" s="167" t="s">
        <v>269</v>
      </c>
      <c r="B27" s="168" t="s">
        <v>258</v>
      </c>
      <c r="C27" s="168" t="s">
        <v>271</v>
      </c>
      <c r="D27" s="168" t="s">
        <v>157</v>
      </c>
      <c r="E27" s="169">
        <v>6</v>
      </c>
    </row>
    <row r="28" spans="1:5" ht="33.4" customHeight="1" x14ac:dyDescent="0.25">
      <c r="A28" s="163" t="s">
        <v>272</v>
      </c>
      <c r="B28" s="161" t="s">
        <v>273</v>
      </c>
      <c r="C28" s="161"/>
      <c r="D28" s="161"/>
      <c r="E28" s="162">
        <v>150</v>
      </c>
    </row>
    <row r="29" spans="1:5" ht="17.25" customHeight="1" x14ac:dyDescent="0.25">
      <c r="A29" s="164" t="s">
        <v>259</v>
      </c>
      <c r="B29" s="165" t="s">
        <v>273</v>
      </c>
      <c r="C29" s="165" t="s">
        <v>260</v>
      </c>
      <c r="D29" s="165"/>
      <c r="E29" s="166">
        <v>150</v>
      </c>
    </row>
    <row r="30" spans="1:5" ht="19.5" customHeight="1" x14ac:dyDescent="0.25">
      <c r="A30" s="164" t="s">
        <v>261</v>
      </c>
      <c r="B30" s="165" t="s">
        <v>273</v>
      </c>
      <c r="C30" s="165" t="s">
        <v>262</v>
      </c>
      <c r="D30" s="165"/>
      <c r="E30" s="166">
        <v>150</v>
      </c>
    </row>
    <row r="31" spans="1:5" ht="14.25" customHeight="1" x14ac:dyDescent="0.25">
      <c r="A31" s="164" t="s">
        <v>274</v>
      </c>
      <c r="B31" s="165" t="s">
        <v>273</v>
      </c>
      <c r="C31" s="165" t="s">
        <v>275</v>
      </c>
      <c r="D31" s="165"/>
      <c r="E31" s="166">
        <v>150</v>
      </c>
    </row>
    <row r="32" spans="1:5" ht="31.5" customHeight="1" x14ac:dyDescent="0.25">
      <c r="A32" s="167" t="s">
        <v>269</v>
      </c>
      <c r="B32" s="168" t="s">
        <v>273</v>
      </c>
      <c r="C32" s="168" t="s">
        <v>275</v>
      </c>
      <c r="D32" s="168" t="s">
        <v>157</v>
      </c>
      <c r="E32" s="169">
        <v>150</v>
      </c>
    </row>
    <row r="33" spans="1:5" ht="37.5" customHeight="1" x14ac:dyDescent="0.25">
      <c r="A33" s="163" t="s">
        <v>276</v>
      </c>
      <c r="B33" s="161" t="s">
        <v>277</v>
      </c>
      <c r="C33" s="161"/>
      <c r="D33" s="161"/>
      <c r="E33" s="162">
        <v>93541.804000000004</v>
      </c>
    </row>
    <row r="34" spans="1:5" ht="20.25" customHeight="1" x14ac:dyDescent="0.25">
      <c r="A34" s="164" t="s">
        <v>278</v>
      </c>
      <c r="B34" s="165" t="s">
        <v>277</v>
      </c>
      <c r="C34" s="165" t="s">
        <v>279</v>
      </c>
      <c r="D34" s="165"/>
      <c r="E34" s="166">
        <v>140</v>
      </c>
    </row>
    <row r="35" spans="1:5" ht="35.25" customHeight="1" x14ac:dyDescent="0.25">
      <c r="A35" s="164" t="s">
        <v>285</v>
      </c>
      <c r="B35" s="165" t="s">
        <v>277</v>
      </c>
      <c r="C35" s="165" t="s">
        <v>286</v>
      </c>
      <c r="D35" s="165"/>
      <c r="E35" s="166">
        <v>140</v>
      </c>
    </row>
    <row r="36" spans="1:5" ht="28.5" customHeight="1" x14ac:dyDescent="0.25">
      <c r="A36" s="164" t="s">
        <v>287</v>
      </c>
      <c r="B36" s="165" t="s">
        <v>277</v>
      </c>
      <c r="C36" s="165" t="s">
        <v>288</v>
      </c>
      <c r="D36" s="165"/>
      <c r="E36" s="166">
        <v>140</v>
      </c>
    </row>
    <row r="37" spans="1:5" ht="28.5" customHeight="1" x14ac:dyDescent="0.25">
      <c r="A37" s="167" t="s">
        <v>917</v>
      </c>
      <c r="B37" s="168" t="s">
        <v>277</v>
      </c>
      <c r="C37" s="168" t="s">
        <v>288</v>
      </c>
      <c r="D37" s="168" t="s">
        <v>284</v>
      </c>
      <c r="E37" s="169">
        <v>140</v>
      </c>
    </row>
    <row r="38" spans="1:5" ht="37.5" customHeight="1" x14ac:dyDescent="0.25">
      <c r="A38" s="164" t="s">
        <v>289</v>
      </c>
      <c r="B38" s="165" t="s">
        <v>277</v>
      </c>
      <c r="C38" s="165" t="s">
        <v>290</v>
      </c>
      <c r="D38" s="165"/>
      <c r="E38" s="166">
        <v>19912.525000000001</v>
      </c>
    </row>
    <row r="39" spans="1:5" ht="61.5" customHeight="1" x14ac:dyDescent="0.25">
      <c r="A39" s="90" t="s">
        <v>908</v>
      </c>
      <c r="B39" s="165" t="s">
        <v>277</v>
      </c>
      <c r="C39" s="165" t="s">
        <v>292</v>
      </c>
      <c r="D39" s="165"/>
      <c r="E39" s="166">
        <v>19912.525000000001</v>
      </c>
    </row>
    <row r="40" spans="1:5" ht="31.5" customHeight="1" x14ac:dyDescent="0.25">
      <c r="A40" s="164" t="s">
        <v>293</v>
      </c>
      <c r="B40" s="165" t="s">
        <v>277</v>
      </c>
      <c r="C40" s="165" t="s">
        <v>294</v>
      </c>
      <c r="D40" s="165"/>
      <c r="E40" s="166">
        <v>12780.135</v>
      </c>
    </row>
    <row r="41" spans="1:5" ht="29.25" customHeight="1" x14ac:dyDescent="0.25">
      <c r="A41" s="167" t="s">
        <v>269</v>
      </c>
      <c r="B41" s="168" t="s">
        <v>277</v>
      </c>
      <c r="C41" s="168" t="s">
        <v>294</v>
      </c>
      <c r="D41" s="168" t="s">
        <v>157</v>
      </c>
      <c r="E41" s="169">
        <v>4483.3919999999998</v>
      </c>
    </row>
    <row r="42" spans="1:5" ht="36" customHeight="1" x14ac:dyDescent="0.25">
      <c r="A42" s="164" t="s">
        <v>295</v>
      </c>
      <c r="B42" s="165" t="s">
        <v>277</v>
      </c>
      <c r="C42" s="165" t="s">
        <v>296</v>
      </c>
      <c r="D42" s="165"/>
      <c r="E42" s="166">
        <v>8296.7430000000004</v>
      </c>
    </row>
    <row r="43" spans="1:5" ht="33" customHeight="1" x14ac:dyDescent="0.25">
      <c r="A43" s="167" t="s">
        <v>269</v>
      </c>
      <c r="B43" s="168" t="s">
        <v>277</v>
      </c>
      <c r="C43" s="168" t="s">
        <v>296</v>
      </c>
      <c r="D43" s="168" t="s">
        <v>157</v>
      </c>
      <c r="E43" s="169">
        <v>8296.7430000000004</v>
      </c>
    </row>
    <row r="44" spans="1:5" ht="38.25" customHeight="1" x14ac:dyDescent="0.25">
      <c r="A44" s="164" t="s">
        <v>297</v>
      </c>
      <c r="B44" s="165" t="s">
        <v>277</v>
      </c>
      <c r="C44" s="165" t="s">
        <v>298</v>
      </c>
      <c r="D44" s="165"/>
      <c r="E44" s="166">
        <v>6692.3320000000003</v>
      </c>
    </row>
    <row r="45" spans="1:5" ht="36.75" customHeight="1" x14ac:dyDescent="0.25">
      <c r="A45" s="167" t="s">
        <v>269</v>
      </c>
      <c r="B45" s="168" t="s">
        <v>277</v>
      </c>
      <c r="C45" s="168" t="s">
        <v>298</v>
      </c>
      <c r="D45" s="168" t="s">
        <v>157</v>
      </c>
      <c r="E45" s="169">
        <v>6692.3320000000003</v>
      </c>
    </row>
    <row r="46" spans="1:5" ht="22.5" customHeight="1" x14ac:dyDescent="0.25">
      <c r="A46" s="164" t="s">
        <v>299</v>
      </c>
      <c r="B46" s="165" t="s">
        <v>277</v>
      </c>
      <c r="C46" s="165" t="s">
        <v>300</v>
      </c>
      <c r="D46" s="165"/>
      <c r="E46" s="166">
        <v>439.8</v>
      </c>
    </row>
    <row r="47" spans="1:5" ht="24" customHeight="1" x14ac:dyDescent="0.25">
      <c r="A47" s="164" t="s">
        <v>299</v>
      </c>
      <c r="B47" s="165" t="s">
        <v>277</v>
      </c>
      <c r="C47" s="165" t="s">
        <v>301</v>
      </c>
      <c r="D47" s="165"/>
      <c r="E47" s="166">
        <v>439.8</v>
      </c>
    </row>
    <row r="48" spans="1:5" ht="32.25" customHeight="1" x14ac:dyDescent="0.25">
      <c r="A48" s="167" t="s">
        <v>269</v>
      </c>
      <c r="B48" s="168" t="s">
        <v>277</v>
      </c>
      <c r="C48" s="168" t="s">
        <v>301</v>
      </c>
      <c r="D48" s="168" t="s">
        <v>157</v>
      </c>
      <c r="E48" s="169">
        <v>439.8</v>
      </c>
    </row>
    <row r="49" spans="1:5" ht="73.5" customHeight="1" x14ac:dyDescent="0.25">
      <c r="A49" s="164" t="s">
        <v>867</v>
      </c>
      <c r="B49" s="165" t="s">
        <v>277</v>
      </c>
      <c r="C49" s="165" t="s">
        <v>870</v>
      </c>
      <c r="D49" s="165"/>
      <c r="E49" s="166">
        <v>0.25800000000000001</v>
      </c>
    </row>
    <row r="50" spans="1:5" ht="21" customHeight="1" x14ac:dyDescent="0.25">
      <c r="A50" s="167" t="s">
        <v>562</v>
      </c>
      <c r="B50" s="168" t="s">
        <v>277</v>
      </c>
      <c r="C50" s="168" t="s">
        <v>870</v>
      </c>
      <c r="D50" s="168" t="s">
        <v>563</v>
      </c>
      <c r="E50" s="169">
        <v>0.25800000000000001</v>
      </c>
    </row>
    <row r="51" spans="1:5" ht="57.75" customHeight="1" x14ac:dyDescent="0.25">
      <c r="A51" s="164" t="s">
        <v>302</v>
      </c>
      <c r="B51" s="165" t="s">
        <v>277</v>
      </c>
      <c r="C51" s="165" t="s">
        <v>303</v>
      </c>
      <c r="D51" s="165"/>
      <c r="E51" s="166">
        <v>1265.8330000000001</v>
      </c>
    </row>
    <row r="52" spans="1:5" ht="34.5" customHeight="1" x14ac:dyDescent="0.25">
      <c r="A52" s="164" t="s">
        <v>304</v>
      </c>
      <c r="B52" s="165" t="s">
        <v>277</v>
      </c>
      <c r="C52" s="165" t="s">
        <v>305</v>
      </c>
      <c r="D52" s="165"/>
      <c r="E52" s="166">
        <v>1096</v>
      </c>
    </row>
    <row r="53" spans="1:5" ht="34.5" customHeight="1" x14ac:dyDescent="0.25">
      <c r="A53" s="164" t="s">
        <v>306</v>
      </c>
      <c r="B53" s="165" t="s">
        <v>277</v>
      </c>
      <c r="C53" s="165" t="s">
        <v>307</v>
      </c>
      <c r="D53" s="165"/>
      <c r="E53" s="166">
        <v>1000</v>
      </c>
    </row>
    <row r="54" spans="1:5" ht="37.5" customHeight="1" x14ac:dyDescent="0.25">
      <c r="A54" s="167" t="s">
        <v>269</v>
      </c>
      <c r="B54" s="168" t="s">
        <v>277</v>
      </c>
      <c r="C54" s="168" t="s">
        <v>307</v>
      </c>
      <c r="D54" s="168" t="s">
        <v>157</v>
      </c>
      <c r="E54" s="169">
        <v>1000</v>
      </c>
    </row>
    <row r="55" spans="1:5" ht="33.4" customHeight="1" x14ac:dyDescent="0.25">
      <c r="A55" s="164" t="s">
        <v>308</v>
      </c>
      <c r="B55" s="165" t="s">
        <v>277</v>
      </c>
      <c r="C55" s="165" t="s">
        <v>309</v>
      </c>
      <c r="D55" s="165"/>
      <c r="E55" s="166">
        <v>96</v>
      </c>
    </row>
    <row r="56" spans="1:5" ht="32.25" customHeight="1" x14ac:dyDescent="0.25">
      <c r="A56" s="167" t="s">
        <v>269</v>
      </c>
      <c r="B56" s="168" t="s">
        <v>277</v>
      </c>
      <c r="C56" s="168" t="s">
        <v>309</v>
      </c>
      <c r="D56" s="168" t="s">
        <v>157</v>
      </c>
      <c r="E56" s="169">
        <v>96</v>
      </c>
    </row>
    <row r="57" spans="1:5" ht="19.5" customHeight="1" x14ac:dyDescent="0.25">
      <c r="A57" s="164" t="s">
        <v>310</v>
      </c>
      <c r="B57" s="165" t="s">
        <v>277</v>
      </c>
      <c r="C57" s="165" t="s">
        <v>311</v>
      </c>
      <c r="D57" s="165"/>
      <c r="E57" s="166">
        <v>169.833</v>
      </c>
    </row>
    <row r="58" spans="1:5" ht="38.25" customHeight="1" x14ac:dyDescent="0.25">
      <c r="A58" s="164" t="s">
        <v>312</v>
      </c>
      <c r="B58" s="165" t="s">
        <v>277</v>
      </c>
      <c r="C58" s="165" t="s">
        <v>313</v>
      </c>
      <c r="D58" s="165"/>
      <c r="E58" s="166">
        <v>169</v>
      </c>
    </row>
    <row r="59" spans="1:5" ht="30.75" customHeight="1" x14ac:dyDescent="0.25">
      <c r="A59" s="167" t="s">
        <v>269</v>
      </c>
      <c r="B59" s="168" t="s">
        <v>277</v>
      </c>
      <c r="C59" s="168" t="s">
        <v>313</v>
      </c>
      <c r="D59" s="168" t="s">
        <v>157</v>
      </c>
      <c r="E59" s="169">
        <v>169</v>
      </c>
    </row>
    <row r="60" spans="1:5" ht="33.75" customHeight="1" x14ac:dyDescent="0.25">
      <c r="A60" s="164" t="s">
        <v>314</v>
      </c>
      <c r="B60" s="165" t="s">
        <v>277</v>
      </c>
      <c r="C60" s="165" t="s">
        <v>885</v>
      </c>
      <c r="D60" s="165"/>
      <c r="E60" s="166">
        <v>0.83299999999999996</v>
      </c>
    </row>
    <row r="61" spans="1:5" ht="29.25" customHeight="1" x14ac:dyDescent="0.25">
      <c r="A61" s="167" t="s">
        <v>269</v>
      </c>
      <c r="B61" s="168" t="s">
        <v>277</v>
      </c>
      <c r="C61" s="168" t="s">
        <v>885</v>
      </c>
      <c r="D61" s="168" t="s">
        <v>157</v>
      </c>
      <c r="E61" s="169">
        <v>0.83299999999999996</v>
      </c>
    </row>
    <row r="62" spans="1:5" ht="30" customHeight="1" x14ac:dyDescent="0.25">
      <c r="A62" s="164" t="s">
        <v>315</v>
      </c>
      <c r="B62" s="165" t="s">
        <v>277</v>
      </c>
      <c r="C62" s="165" t="s">
        <v>316</v>
      </c>
      <c r="D62" s="165"/>
      <c r="E62" s="166">
        <v>36436.135999999999</v>
      </c>
    </row>
    <row r="63" spans="1:5" ht="33.4" customHeight="1" x14ac:dyDescent="0.25">
      <c r="A63" s="164" t="s">
        <v>317</v>
      </c>
      <c r="B63" s="165" t="s">
        <v>277</v>
      </c>
      <c r="C63" s="165" t="s">
        <v>318</v>
      </c>
      <c r="D63" s="165"/>
      <c r="E63" s="166">
        <v>10</v>
      </c>
    </row>
    <row r="64" spans="1:5" ht="20.25" customHeight="1" x14ac:dyDescent="0.25">
      <c r="A64" s="164" t="s">
        <v>319</v>
      </c>
      <c r="B64" s="165" t="s">
        <v>277</v>
      </c>
      <c r="C64" s="165" t="s">
        <v>320</v>
      </c>
      <c r="D64" s="165"/>
      <c r="E64" s="166">
        <v>5</v>
      </c>
    </row>
    <row r="65" spans="1:5" ht="35.25" customHeight="1" x14ac:dyDescent="0.25">
      <c r="A65" s="167" t="s">
        <v>269</v>
      </c>
      <c r="B65" s="168" t="s">
        <v>277</v>
      </c>
      <c r="C65" s="168" t="s">
        <v>320</v>
      </c>
      <c r="D65" s="168" t="s">
        <v>157</v>
      </c>
      <c r="E65" s="169">
        <v>5</v>
      </c>
    </row>
    <row r="66" spans="1:5" ht="18.75" customHeight="1" x14ac:dyDescent="0.25">
      <c r="A66" s="164" t="s">
        <v>321</v>
      </c>
      <c r="B66" s="165" t="s">
        <v>277</v>
      </c>
      <c r="C66" s="165" t="s">
        <v>322</v>
      </c>
      <c r="D66" s="165"/>
      <c r="E66" s="166">
        <v>5</v>
      </c>
    </row>
    <row r="67" spans="1:5" ht="39" customHeight="1" x14ac:dyDescent="0.25">
      <c r="A67" s="167" t="s">
        <v>269</v>
      </c>
      <c r="B67" s="168" t="s">
        <v>277</v>
      </c>
      <c r="C67" s="168" t="s">
        <v>322</v>
      </c>
      <c r="D67" s="168" t="s">
        <v>157</v>
      </c>
      <c r="E67" s="169">
        <v>5</v>
      </c>
    </row>
    <row r="68" spans="1:5" ht="34.5" customHeight="1" x14ac:dyDescent="0.25">
      <c r="A68" s="164" t="s">
        <v>323</v>
      </c>
      <c r="B68" s="165" t="s">
        <v>277</v>
      </c>
      <c r="C68" s="165" t="s">
        <v>324</v>
      </c>
      <c r="D68" s="165"/>
      <c r="E68" s="166">
        <v>10</v>
      </c>
    </row>
    <row r="69" spans="1:5" ht="36" customHeight="1" x14ac:dyDescent="0.25">
      <c r="A69" s="164" t="s">
        <v>325</v>
      </c>
      <c r="B69" s="165" t="s">
        <v>277</v>
      </c>
      <c r="C69" s="165" t="s">
        <v>326</v>
      </c>
      <c r="D69" s="165"/>
      <c r="E69" s="166">
        <v>10</v>
      </c>
    </row>
    <row r="70" spans="1:5" ht="37.5" customHeight="1" x14ac:dyDescent="0.25">
      <c r="A70" s="167" t="s">
        <v>269</v>
      </c>
      <c r="B70" s="168" t="s">
        <v>277</v>
      </c>
      <c r="C70" s="168" t="s">
        <v>326</v>
      </c>
      <c r="D70" s="168" t="s">
        <v>157</v>
      </c>
      <c r="E70" s="169">
        <v>10</v>
      </c>
    </row>
    <row r="71" spans="1:5" ht="37.5" customHeight="1" x14ac:dyDescent="0.25">
      <c r="A71" s="164" t="s">
        <v>327</v>
      </c>
      <c r="B71" s="165" t="s">
        <v>277</v>
      </c>
      <c r="C71" s="165" t="s">
        <v>328</v>
      </c>
      <c r="D71" s="165"/>
      <c r="E71" s="166">
        <v>20</v>
      </c>
    </row>
    <row r="72" spans="1:5" ht="57" customHeight="1" x14ac:dyDescent="0.25">
      <c r="A72" s="164" t="s">
        <v>329</v>
      </c>
      <c r="B72" s="165" t="s">
        <v>277</v>
      </c>
      <c r="C72" s="165" t="s">
        <v>330</v>
      </c>
      <c r="D72" s="165"/>
      <c r="E72" s="166">
        <v>20</v>
      </c>
    </row>
    <row r="73" spans="1:5" ht="30.75" customHeight="1" x14ac:dyDescent="0.25">
      <c r="A73" s="167" t="s">
        <v>269</v>
      </c>
      <c r="B73" s="168" t="s">
        <v>277</v>
      </c>
      <c r="C73" s="168" t="s">
        <v>330</v>
      </c>
      <c r="D73" s="168" t="s">
        <v>157</v>
      </c>
      <c r="E73" s="169">
        <v>20</v>
      </c>
    </row>
    <row r="74" spans="1:5" ht="24.75" customHeight="1" x14ac:dyDescent="0.25">
      <c r="A74" s="164" t="s">
        <v>331</v>
      </c>
      <c r="B74" s="165" t="s">
        <v>277</v>
      </c>
      <c r="C74" s="165" t="s">
        <v>332</v>
      </c>
      <c r="D74" s="165"/>
      <c r="E74" s="166">
        <v>36396.135999999999</v>
      </c>
    </row>
    <row r="75" spans="1:5" ht="33.75" customHeight="1" x14ac:dyDescent="0.25">
      <c r="A75" s="164" t="s">
        <v>333</v>
      </c>
      <c r="B75" s="165" t="s">
        <v>277</v>
      </c>
      <c r="C75" s="165" t="s">
        <v>334</v>
      </c>
      <c r="D75" s="165"/>
      <c r="E75" s="166">
        <v>36396.135999999999</v>
      </c>
    </row>
    <row r="76" spans="1:5" ht="69" customHeight="1" x14ac:dyDescent="0.25">
      <c r="A76" s="167" t="s">
        <v>265</v>
      </c>
      <c r="B76" s="168" t="s">
        <v>277</v>
      </c>
      <c r="C76" s="168" t="s">
        <v>334</v>
      </c>
      <c r="D76" s="168" t="s">
        <v>266</v>
      </c>
      <c r="E76" s="169">
        <v>29567.236000000001</v>
      </c>
    </row>
    <row r="77" spans="1:5" ht="38.25" customHeight="1" x14ac:dyDescent="0.25">
      <c r="A77" s="167" t="s">
        <v>269</v>
      </c>
      <c r="B77" s="168" t="s">
        <v>277</v>
      </c>
      <c r="C77" s="168" t="s">
        <v>334</v>
      </c>
      <c r="D77" s="168" t="s">
        <v>157</v>
      </c>
      <c r="E77" s="169">
        <v>6674.9</v>
      </c>
    </row>
    <row r="78" spans="1:5" ht="25.5" customHeight="1" x14ac:dyDescent="0.25">
      <c r="A78" s="167" t="s">
        <v>917</v>
      </c>
      <c r="B78" s="168" t="s">
        <v>277</v>
      </c>
      <c r="C78" s="168" t="s">
        <v>334</v>
      </c>
      <c r="D78" s="168" t="s">
        <v>284</v>
      </c>
      <c r="E78" s="169">
        <v>154</v>
      </c>
    </row>
    <row r="79" spans="1:5" ht="48.75" customHeight="1" x14ac:dyDescent="0.25">
      <c r="A79" s="90" t="s">
        <v>914</v>
      </c>
      <c r="B79" s="165" t="s">
        <v>277</v>
      </c>
      <c r="C79" s="165" t="s">
        <v>336</v>
      </c>
      <c r="D79" s="165"/>
      <c r="E79" s="166">
        <v>834.70399999999995</v>
      </c>
    </row>
    <row r="80" spans="1:5" ht="21" customHeight="1" x14ac:dyDescent="0.25">
      <c r="A80" s="164" t="s">
        <v>337</v>
      </c>
      <c r="B80" s="165" t="s">
        <v>277</v>
      </c>
      <c r="C80" s="165" t="s">
        <v>338</v>
      </c>
      <c r="D80" s="165"/>
      <c r="E80" s="166">
        <v>834.70399999999995</v>
      </c>
    </row>
    <row r="81" spans="1:5" ht="33" customHeight="1" x14ac:dyDescent="0.25">
      <c r="A81" s="164" t="s">
        <v>339</v>
      </c>
      <c r="B81" s="165" t="s">
        <v>277</v>
      </c>
      <c r="C81" s="165" t="s">
        <v>340</v>
      </c>
      <c r="D81" s="165"/>
      <c r="E81" s="166">
        <v>621.70399999999995</v>
      </c>
    </row>
    <row r="82" spans="1:5" ht="34.5" customHeight="1" x14ac:dyDescent="0.25">
      <c r="A82" s="167" t="s">
        <v>269</v>
      </c>
      <c r="B82" s="168" t="s">
        <v>277</v>
      </c>
      <c r="C82" s="168" t="s">
        <v>340</v>
      </c>
      <c r="D82" s="168" t="s">
        <v>157</v>
      </c>
      <c r="E82" s="169">
        <v>400</v>
      </c>
    </row>
    <row r="83" spans="1:5" ht="52.5" customHeight="1" x14ac:dyDescent="0.25">
      <c r="A83" s="164" t="s">
        <v>341</v>
      </c>
      <c r="B83" s="165" t="s">
        <v>277</v>
      </c>
      <c r="C83" s="165" t="s">
        <v>342</v>
      </c>
      <c r="D83" s="165"/>
      <c r="E83" s="166">
        <v>221.70400000000001</v>
      </c>
    </row>
    <row r="84" spans="1:5" ht="30" customHeight="1" x14ac:dyDescent="0.25">
      <c r="A84" s="167" t="s">
        <v>269</v>
      </c>
      <c r="B84" s="168" t="s">
        <v>277</v>
      </c>
      <c r="C84" s="168" t="s">
        <v>342</v>
      </c>
      <c r="D84" s="168" t="s">
        <v>157</v>
      </c>
      <c r="E84" s="169">
        <v>221.70400000000001</v>
      </c>
    </row>
    <row r="85" spans="1:5" ht="29.25" customHeight="1" x14ac:dyDescent="0.25">
      <c r="A85" s="164" t="s">
        <v>343</v>
      </c>
      <c r="B85" s="165" t="s">
        <v>277</v>
      </c>
      <c r="C85" s="165" t="s">
        <v>344</v>
      </c>
      <c r="D85" s="165"/>
      <c r="E85" s="166">
        <v>210</v>
      </c>
    </row>
    <row r="86" spans="1:5" ht="39.75" customHeight="1" x14ac:dyDescent="0.25">
      <c r="A86" s="167" t="s">
        <v>269</v>
      </c>
      <c r="B86" s="168" t="s">
        <v>277</v>
      </c>
      <c r="C86" s="168" t="s">
        <v>344</v>
      </c>
      <c r="D86" s="168" t="s">
        <v>157</v>
      </c>
      <c r="E86" s="169">
        <v>210</v>
      </c>
    </row>
    <row r="87" spans="1:5" ht="20.25" customHeight="1" x14ac:dyDescent="0.25">
      <c r="A87" s="164" t="s">
        <v>345</v>
      </c>
      <c r="B87" s="165" t="s">
        <v>277</v>
      </c>
      <c r="C87" s="165" t="s">
        <v>346</v>
      </c>
      <c r="D87" s="165"/>
      <c r="E87" s="166">
        <v>3</v>
      </c>
    </row>
    <row r="88" spans="1:5" ht="37.5" customHeight="1" x14ac:dyDescent="0.25">
      <c r="A88" s="167" t="s">
        <v>269</v>
      </c>
      <c r="B88" s="168" t="s">
        <v>277</v>
      </c>
      <c r="C88" s="168" t="s">
        <v>346</v>
      </c>
      <c r="D88" s="168" t="s">
        <v>157</v>
      </c>
      <c r="E88" s="169">
        <v>3</v>
      </c>
    </row>
    <row r="89" spans="1:5" ht="48.75" customHeight="1" x14ac:dyDescent="0.25">
      <c r="A89" s="164" t="s">
        <v>347</v>
      </c>
      <c r="B89" s="165" t="s">
        <v>277</v>
      </c>
      <c r="C89" s="165" t="s">
        <v>348</v>
      </c>
      <c r="D89" s="165"/>
      <c r="E89" s="166">
        <v>655</v>
      </c>
    </row>
    <row r="90" spans="1:5" ht="48.75" customHeight="1" x14ac:dyDescent="0.25">
      <c r="A90" s="164" t="s">
        <v>349</v>
      </c>
      <c r="B90" s="165" t="s">
        <v>277</v>
      </c>
      <c r="C90" s="165" t="s">
        <v>350</v>
      </c>
      <c r="D90" s="165"/>
      <c r="E90" s="166">
        <v>655</v>
      </c>
    </row>
    <row r="91" spans="1:5" ht="65.25" customHeight="1" x14ac:dyDescent="0.25">
      <c r="A91" s="164" t="s">
        <v>351</v>
      </c>
      <c r="B91" s="165" t="s">
        <v>277</v>
      </c>
      <c r="C91" s="165" t="s">
        <v>352</v>
      </c>
      <c r="D91" s="165"/>
      <c r="E91" s="166">
        <v>135</v>
      </c>
    </row>
    <row r="92" spans="1:5" ht="15.75" customHeight="1" x14ac:dyDescent="0.25">
      <c r="A92" s="167" t="s">
        <v>918</v>
      </c>
      <c r="B92" s="168" t="s">
        <v>277</v>
      </c>
      <c r="C92" s="168" t="s">
        <v>352</v>
      </c>
      <c r="D92" s="168" t="s">
        <v>175</v>
      </c>
      <c r="E92" s="169">
        <v>135</v>
      </c>
    </row>
    <row r="93" spans="1:5" ht="24.75" customHeight="1" x14ac:dyDescent="0.25">
      <c r="A93" s="164" t="s">
        <v>353</v>
      </c>
      <c r="B93" s="165" t="s">
        <v>277</v>
      </c>
      <c r="C93" s="165" t="s">
        <v>354</v>
      </c>
      <c r="D93" s="165"/>
      <c r="E93" s="166">
        <v>50</v>
      </c>
    </row>
    <row r="94" spans="1:5" ht="36.75" customHeight="1" x14ac:dyDescent="0.25">
      <c r="A94" s="167" t="s">
        <v>269</v>
      </c>
      <c r="B94" s="168" t="s">
        <v>277</v>
      </c>
      <c r="C94" s="168" t="s">
        <v>354</v>
      </c>
      <c r="D94" s="168" t="s">
        <v>157</v>
      </c>
      <c r="E94" s="169">
        <v>50</v>
      </c>
    </row>
    <row r="95" spans="1:5" ht="42" customHeight="1" x14ac:dyDescent="0.25">
      <c r="A95" s="164" t="s">
        <v>355</v>
      </c>
      <c r="B95" s="165" t="s">
        <v>277</v>
      </c>
      <c r="C95" s="165" t="s">
        <v>356</v>
      </c>
      <c r="D95" s="165"/>
      <c r="E95" s="166">
        <v>230</v>
      </c>
    </row>
    <row r="96" spans="1:5" ht="42" customHeight="1" x14ac:dyDescent="0.25">
      <c r="A96" s="167" t="s">
        <v>919</v>
      </c>
      <c r="B96" s="168" t="s">
        <v>277</v>
      </c>
      <c r="C96" s="168" t="s">
        <v>356</v>
      </c>
      <c r="D96" s="168" t="s">
        <v>357</v>
      </c>
      <c r="E96" s="169">
        <v>230</v>
      </c>
    </row>
    <row r="97" spans="1:5" ht="36.75" customHeight="1" x14ac:dyDescent="0.25">
      <c r="A97" s="164" t="s">
        <v>358</v>
      </c>
      <c r="B97" s="165" t="s">
        <v>277</v>
      </c>
      <c r="C97" s="165" t="s">
        <v>359</v>
      </c>
      <c r="D97" s="165"/>
      <c r="E97" s="166">
        <v>240</v>
      </c>
    </row>
    <row r="98" spans="1:5" ht="30.75" customHeight="1" x14ac:dyDescent="0.25">
      <c r="A98" s="167" t="s">
        <v>919</v>
      </c>
      <c r="B98" s="168" t="s">
        <v>277</v>
      </c>
      <c r="C98" s="168" t="s">
        <v>359</v>
      </c>
      <c r="D98" s="168" t="s">
        <v>357</v>
      </c>
      <c r="E98" s="169">
        <v>240</v>
      </c>
    </row>
    <row r="99" spans="1:5" ht="24" customHeight="1" x14ac:dyDescent="0.25">
      <c r="A99" s="164" t="s">
        <v>259</v>
      </c>
      <c r="B99" s="165" t="s">
        <v>277</v>
      </c>
      <c r="C99" s="165" t="s">
        <v>260</v>
      </c>
      <c r="D99" s="165"/>
      <c r="E99" s="166">
        <v>34297.606</v>
      </c>
    </row>
    <row r="100" spans="1:5" ht="23.25" customHeight="1" x14ac:dyDescent="0.25">
      <c r="A100" s="164" t="s">
        <v>261</v>
      </c>
      <c r="B100" s="165" t="s">
        <v>277</v>
      </c>
      <c r="C100" s="165" t="s">
        <v>262</v>
      </c>
      <c r="D100" s="165"/>
      <c r="E100" s="166">
        <v>34297.606</v>
      </c>
    </row>
    <row r="101" spans="1:5" ht="40.5" customHeight="1" x14ac:dyDescent="0.25">
      <c r="A101" s="164" t="s">
        <v>360</v>
      </c>
      <c r="B101" s="165" t="s">
        <v>277</v>
      </c>
      <c r="C101" s="165" t="s">
        <v>361</v>
      </c>
      <c r="D101" s="165"/>
      <c r="E101" s="166">
        <v>2309.6170000000002</v>
      </c>
    </row>
    <row r="102" spans="1:5" ht="66.75" customHeight="1" x14ac:dyDescent="0.25">
      <c r="A102" s="167" t="s">
        <v>265</v>
      </c>
      <c r="B102" s="168" t="s">
        <v>277</v>
      </c>
      <c r="C102" s="168" t="s">
        <v>361</v>
      </c>
      <c r="D102" s="168" t="s">
        <v>266</v>
      </c>
      <c r="E102" s="169">
        <v>2309.6170000000002</v>
      </c>
    </row>
    <row r="103" spans="1:5" ht="54" customHeight="1" x14ac:dyDescent="0.25">
      <c r="A103" s="164" t="s">
        <v>362</v>
      </c>
      <c r="B103" s="165" t="s">
        <v>277</v>
      </c>
      <c r="C103" s="165" t="s">
        <v>363</v>
      </c>
      <c r="D103" s="165"/>
      <c r="E103" s="166">
        <v>213.4</v>
      </c>
    </row>
    <row r="104" spans="1:5" ht="36" customHeight="1" x14ac:dyDescent="0.25">
      <c r="A104" s="167" t="s">
        <v>269</v>
      </c>
      <c r="B104" s="168" t="s">
        <v>277</v>
      </c>
      <c r="C104" s="168" t="s">
        <v>363</v>
      </c>
      <c r="D104" s="168" t="s">
        <v>157</v>
      </c>
      <c r="E104" s="169">
        <v>213.4</v>
      </c>
    </row>
    <row r="105" spans="1:5" ht="94.5" x14ac:dyDescent="0.25">
      <c r="A105" s="170" t="s">
        <v>364</v>
      </c>
      <c r="B105" s="165" t="s">
        <v>277</v>
      </c>
      <c r="C105" s="165" t="s">
        <v>365</v>
      </c>
      <c r="D105" s="165"/>
      <c r="E105" s="166">
        <v>58.158999999999999</v>
      </c>
    </row>
    <row r="106" spans="1:5" ht="78.75" x14ac:dyDescent="0.25">
      <c r="A106" s="167" t="s">
        <v>265</v>
      </c>
      <c r="B106" s="168" t="s">
        <v>277</v>
      </c>
      <c r="C106" s="168" t="s">
        <v>365</v>
      </c>
      <c r="D106" s="168" t="s">
        <v>266</v>
      </c>
      <c r="E106" s="169">
        <v>53.158999999999999</v>
      </c>
    </row>
    <row r="107" spans="1:5" ht="31.5" x14ac:dyDescent="0.25">
      <c r="A107" s="167" t="s">
        <v>269</v>
      </c>
      <c r="B107" s="168" t="s">
        <v>277</v>
      </c>
      <c r="C107" s="168" t="s">
        <v>365</v>
      </c>
      <c r="D107" s="168" t="s">
        <v>157</v>
      </c>
      <c r="E107" s="169">
        <v>5</v>
      </c>
    </row>
    <row r="108" spans="1:5" ht="189" x14ac:dyDescent="0.25">
      <c r="A108" s="170" t="s">
        <v>366</v>
      </c>
      <c r="B108" s="165" t="s">
        <v>277</v>
      </c>
      <c r="C108" s="165" t="s">
        <v>367</v>
      </c>
      <c r="D108" s="165"/>
      <c r="E108" s="166">
        <v>136.63900000000001</v>
      </c>
    </row>
    <row r="109" spans="1:5" ht="78.75" x14ac:dyDescent="0.25">
      <c r="A109" s="167" t="s">
        <v>265</v>
      </c>
      <c r="B109" s="168" t="s">
        <v>277</v>
      </c>
      <c r="C109" s="168" t="s">
        <v>367</v>
      </c>
      <c r="D109" s="168" t="s">
        <v>266</v>
      </c>
      <c r="E109" s="169">
        <v>135.80000000000001</v>
      </c>
    </row>
    <row r="110" spans="1:5" ht="31.5" x14ac:dyDescent="0.25">
      <c r="A110" s="167" t="s">
        <v>269</v>
      </c>
      <c r="B110" s="168" t="s">
        <v>277</v>
      </c>
      <c r="C110" s="168" t="s">
        <v>367</v>
      </c>
      <c r="D110" s="168" t="s">
        <v>157</v>
      </c>
      <c r="E110" s="169">
        <v>0.83899999999999997</v>
      </c>
    </row>
    <row r="111" spans="1:5" ht="126" x14ac:dyDescent="0.25">
      <c r="A111" s="170" t="s">
        <v>368</v>
      </c>
      <c r="B111" s="165" t="s">
        <v>277</v>
      </c>
      <c r="C111" s="165" t="s">
        <v>369</v>
      </c>
      <c r="D111" s="165"/>
      <c r="E111" s="166">
        <v>25.92</v>
      </c>
    </row>
    <row r="112" spans="1:5" ht="78.75" x14ac:dyDescent="0.25">
      <c r="A112" s="167" t="s">
        <v>265</v>
      </c>
      <c r="B112" s="168" t="s">
        <v>277</v>
      </c>
      <c r="C112" s="168" t="s">
        <v>369</v>
      </c>
      <c r="D112" s="168" t="s">
        <v>266</v>
      </c>
      <c r="E112" s="169">
        <v>22.638999999999999</v>
      </c>
    </row>
    <row r="113" spans="1:5" ht="31.5" x14ac:dyDescent="0.25">
      <c r="A113" s="167" t="s">
        <v>269</v>
      </c>
      <c r="B113" s="168" t="s">
        <v>277</v>
      </c>
      <c r="C113" s="168" t="s">
        <v>369</v>
      </c>
      <c r="D113" s="168" t="s">
        <v>157</v>
      </c>
      <c r="E113" s="169">
        <v>3.2810000000000001</v>
      </c>
    </row>
    <row r="114" spans="1:5" ht="47.25" x14ac:dyDescent="0.25">
      <c r="A114" s="164" t="s">
        <v>370</v>
      </c>
      <c r="B114" s="165" t="s">
        <v>277</v>
      </c>
      <c r="C114" s="165" t="s">
        <v>371</v>
      </c>
      <c r="D114" s="165"/>
      <c r="E114" s="166">
        <v>1500</v>
      </c>
    </row>
    <row r="115" spans="1:5" ht="15.75" x14ac:dyDescent="0.25">
      <c r="A115" s="167" t="s">
        <v>917</v>
      </c>
      <c r="B115" s="168" t="s">
        <v>277</v>
      </c>
      <c r="C115" s="168" t="s">
        <v>371</v>
      </c>
      <c r="D115" s="168" t="s">
        <v>284</v>
      </c>
      <c r="E115" s="169">
        <v>1500</v>
      </c>
    </row>
    <row r="116" spans="1:5" ht="15.75" x14ac:dyDescent="0.25">
      <c r="A116" s="164" t="s">
        <v>274</v>
      </c>
      <c r="B116" s="165" t="s">
        <v>277</v>
      </c>
      <c r="C116" s="165" t="s">
        <v>275</v>
      </c>
      <c r="D116" s="165"/>
      <c r="E116" s="166">
        <v>30053.870999999999</v>
      </c>
    </row>
    <row r="117" spans="1:5" ht="31.5" x14ac:dyDescent="0.25">
      <c r="A117" s="167" t="s">
        <v>269</v>
      </c>
      <c r="B117" s="168" t="s">
        <v>277</v>
      </c>
      <c r="C117" s="168" t="s">
        <v>275</v>
      </c>
      <c r="D117" s="168" t="s">
        <v>157</v>
      </c>
      <c r="E117" s="169">
        <v>290</v>
      </c>
    </row>
    <row r="118" spans="1:5" ht="15.75" x14ac:dyDescent="0.25">
      <c r="A118" s="167" t="s">
        <v>918</v>
      </c>
      <c r="B118" s="168" t="s">
        <v>277</v>
      </c>
      <c r="C118" s="168" t="s">
        <v>275</v>
      </c>
      <c r="D118" s="168" t="s">
        <v>175</v>
      </c>
      <c r="E118" s="169">
        <v>4616.8710000000001</v>
      </c>
    </row>
    <row r="119" spans="1:5" ht="15.75" x14ac:dyDescent="0.25">
      <c r="A119" s="167" t="s">
        <v>917</v>
      </c>
      <c r="B119" s="168" t="s">
        <v>277</v>
      </c>
      <c r="C119" s="168" t="s">
        <v>275</v>
      </c>
      <c r="D119" s="168" t="s">
        <v>284</v>
      </c>
      <c r="E119" s="169">
        <v>25147</v>
      </c>
    </row>
    <row r="120" spans="1:5" ht="47.25" x14ac:dyDescent="0.25">
      <c r="A120" s="163" t="s">
        <v>372</v>
      </c>
      <c r="B120" s="161" t="s">
        <v>373</v>
      </c>
      <c r="C120" s="161"/>
      <c r="D120" s="161"/>
      <c r="E120" s="162">
        <v>97675.823000000004</v>
      </c>
    </row>
    <row r="121" spans="1:5" ht="15.75" x14ac:dyDescent="0.25">
      <c r="A121" s="164" t="s">
        <v>278</v>
      </c>
      <c r="B121" s="165" t="s">
        <v>373</v>
      </c>
      <c r="C121" s="165" t="s">
        <v>279</v>
      </c>
      <c r="D121" s="165"/>
      <c r="E121" s="166">
        <v>46</v>
      </c>
    </row>
    <row r="122" spans="1:5" ht="31.5" x14ac:dyDescent="0.25">
      <c r="A122" s="164" t="s">
        <v>374</v>
      </c>
      <c r="B122" s="165" t="s">
        <v>373</v>
      </c>
      <c r="C122" s="165" t="s">
        <v>375</v>
      </c>
      <c r="D122" s="165"/>
      <c r="E122" s="166">
        <v>46</v>
      </c>
    </row>
    <row r="123" spans="1:5" ht="47.25" x14ac:dyDescent="0.25">
      <c r="A123" s="164" t="s">
        <v>376</v>
      </c>
      <c r="B123" s="165" t="s">
        <v>373</v>
      </c>
      <c r="C123" s="165" t="s">
        <v>377</v>
      </c>
      <c r="D123" s="165"/>
      <c r="E123" s="166">
        <v>46</v>
      </c>
    </row>
    <row r="124" spans="1:5" ht="31.5" x14ac:dyDescent="0.25">
      <c r="A124" s="167" t="s">
        <v>269</v>
      </c>
      <c r="B124" s="168" t="s">
        <v>373</v>
      </c>
      <c r="C124" s="168" t="s">
        <v>377</v>
      </c>
      <c r="D124" s="168" t="s">
        <v>157</v>
      </c>
      <c r="E124" s="169">
        <v>46</v>
      </c>
    </row>
    <row r="125" spans="1:5" ht="31.5" x14ac:dyDescent="0.25">
      <c r="A125" s="164" t="s">
        <v>378</v>
      </c>
      <c r="B125" s="165" t="s">
        <v>373</v>
      </c>
      <c r="C125" s="165" t="s">
        <v>379</v>
      </c>
      <c r="D125" s="165"/>
      <c r="E125" s="166">
        <v>89257.567999999999</v>
      </c>
    </row>
    <row r="126" spans="1:5" ht="31.5" x14ac:dyDescent="0.25">
      <c r="A126" s="164" t="s">
        <v>380</v>
      </c>
      <c r="B126" s="165" t="s">
        <v>373</v>
      </c>
      <c r="C126" s="165" t="s">
        <v>381</v>
      </c>
      <c r="D126" s="165"/>
      <c r="E126" s="166">
        <v>13999.681</v>
      </c>
    </row>
    <row r="127" spans="1:5" ht="15.75" x14ac:dyDescent="0.25">
      <c r="A127" s="164" t="s">
        <v>382</v>
      </c>
      <c r="B127" s="165" t="s">
        <v>373</v>
      </c>
      <c r="C127" s="165" t="s">
        <v>383</v>
      </c>
      <c r="D127" s="165"/>
      <c r="E127" s="166">
        <v>34.1</v>
      </c>
    </row>
    <row r="128" spans="1:5" ht="15.75" x14ac:dyDescent="0.25">
      <c r="A128" s="164" t="s">
        <v>382</v>
      </c>
      <c r="B128" s="165" t="s">
        <v>373</v>
      </c>
      <c r="C128" s="165" t="s">
        <v>384</v>
      </c>
      <c r="D128" s="165"/>
      <c r="E128" s="166">
        <v>34.1</v>
      </c>
    </row>
    <row r="129" spans="1:5" ht="31.5" x14ac:dyDescent="0.25">
      <c r="A129" s="167" t="s">
        <v>919</v>
      </c>
      <c r="B129" s="168" t="s">
        <v>373</v>
      </c>
      <c r="C129" s="168" t="s">
        <v>384</v>
      </c>
      <c r="D129" s="168" t="s">
        <v>357</v>
      </c>
      <c r="E129" s="169">
        <v>34.1</v>
      </c>
    </row>
    <row r="130" spans="1:5" ht="15.75" x14ac:dyDescent="0.25">
      <c r="A130" s="164" t="s">
        <v>513</v>
      </c>
      <c r="B130" s="165" t="s">
        <v>373</v>
      </c>
      <c r="C130" s="165" t="s">
        <v>890</v>
      </c>
      <c r="D130" s="165"/>
      <c r="E130" s="166">
        <v>10</v>
      </c>
    </row>
    <row r="131" spans="1:5" ht="31.5" x14ac:dyDescent="0.25">
      <c r="A131" s="167" t="s">
        <v>919</v>
      </c>
      <c r="B131" s="168" t="s">
        <v>373</v>
      </c>
      <c r="C131" s="168" t="s">
        <v>890</v>
      </c>
      <c r="D131" s="168" t="s">
        <v>357</v>
      </c>
      <c r="E131" s="169">
        <v>10</v>
      </c>
    </row>
    <row r="132" spans="1:5" ht="15.75" x14ac:dyDescent="0.25">
      <c r="A132" s="164" t="s">
        <v>385</v>
      </c>
      <c r="B132" s="165" t="s">
        <v>373</v>
      </c>
      <c r="C132" s="165" t="s">
        <v>386</v>
      </c>
      <c r="D132" s="165"/>
      <c r="E132" s="166">
        <v>13455.581</v>
      </c>
    </row>
    <row r="133" spans="1:5" ht="31.5" x14ac:dyDescent="0.25">
      <c r="A133" s="167" t="s">
        <v>919</v>
      </c>
      <c r="B133" s="168" t="s">
        <v>373</v>
      </c>
      <c r="C133" s="168" t="s">
        <v>386</v>
      </c>
      <c r="D133" s="168" t="s">
        <v>357</v>
      </c>
      <c r="E133" s="169">
        <v>13423.191000000001</v>
      </c>
    </row>
    <row r="134" spans="1:5" ht="47.25" x14ac:dyDescent="0.25">
      <c r="A134" s="164" t="s">
        <v>387</v>
      </c>
      <c r="B134" s="165" t="s">
        <v>373</v>
      </c>
      <c r="C134" s="165" t="s">
        <v>388</v>
      </c>
      <c r="D134" s="165"/>
      <c r="E134" s="166">
        <v>32.39</v>
      </c>
    </row>
    <row r="135" spans="1:5" ht="31.5" x14ac:dyDescent="0.25">
      <c r="A135" s="167" t="s">
        <v>919</v>
      </c>
      <c r="B135" s="168" t="s">
        <v>373</v>
      </c>
      <c r="C135" s="168" t="s">
        <v>388</v>
      </c>
      <c r="D135" s="168" t="s">
        <v>357</v>
      </c>
      <c r="E135" s="169">
        <v>32.39</v>
      </c>
    </row>
    <row r="136" spans="1:5" ht="15.75" x14ac:dyDescent="0.25">
      <c r="A136" s="164" t="s">
        <v>891</v>
      </c>
      <c r="B136" s="165" t="s">
        <v>373</v>
      </c>
      <c r="C136" s="165" t="s">
        <v>892</v>
      </c>
      <c r="D136" s="165"/>
      <c r="E136" s="166">
        <v>500</v>
      </c>
    </row>
    <row r="137" spans="1:5" ht="31.5" x14ac:dyDescent="0.25">
      <c r="A137" s="167" t="s">
        <v>919</v>
      </c>
      <c r="B137" s="168" t="s">
        <v>373</v>
      </c>
      <c r="C137" s="168" t="s">
        <v>892</v>
      </c>
      <c r="D137" s="168" t="s">
        <v>357</v>
      </c>
      <c r="E137" s="169">
        <v>500</v>
      </c>
    </row>
    <row r="138" spans="1:5" ht="15.75" x14ac:dyDescent="0.25">
      <c r="A138" s="164" t="s">
        <v>389</v>
      </c>
      <c r="B138" s="165" t="s">
        <v>373</v>
      </c>
      <c r="C138" s="165" t="s">
        <v>390</v>
      </c>
      <c r="D138" s="165"/>
      <c r="E138" s="166">
        <v>19540.816999999999</v>
      </c>
    </row>
    <row r="139" spans="1:5" ht="15.75" x14ac:dyDescent="0.25">
      <c r="A139" s="164" t="s">
        <v>391</v>
      </c>
      <c r="B139" s="165" t="s">
        <v>373</v>
      </c>
      <c r="C139" s="165" t="s">
        <v>392</v>
      </c>
      <c r="D139" s="165"/>
      <c r="E139" s="166">
        <v>208.11099999999999</v>
      </c>
    </row>
    <row r="140" spans="1:5" ht="31.5" x14ac:dyDescent="0.25">
      <c r="A140" s="167" t="s">
        <v>919</v>
      </c>
      <c r="B140" s="168" t="s">
        <v>373</v>
      </c>
      <c r="C140" s="168" t="s">
        <v>392</v>
      </c>
      <c r="D140" s="168" t="s">
        <v>357</v>
      </c>
      <c r="E140" s="169">
        <v>208.11099999999999</v>
      </c>
    </row>
    <row r="141" spans="1:5" ht="47.25" x14ac:dyDescent="0.25">
      <c r="A141" s="164" t="s">
        <v>393</v>
      </c>
      <c r="B141" s="165" t="s">
        <v>373</v>
      </c>
      <c r="C141" s="165" t="s">
        <v>394</v>
      </c>
      <c r="D141" s="165"/>
      <c r="E141" s="166">
        <v>5887.0640000000003</v>
      </c>
    </row>
    <row r="142" spans="1:5" ht="31.5" x14ac:dyDescent="0.25">
      <c r="A142" s="167" t="s">
        <v>919</v>
      </c>
      <c r="B142" s="168" t="s">
        <v>373</v>
      </c>
      <c r="C142" s="168" t="s">
        <v>394</v>
      </c>
      <c r="D142" s="168" t="s">
        <v>357</v>
      </c>
      <c r="E142" s="169">
        <v>5887.0640000000003</v>
      </c>
    </row>
    <row r="143" spans="1:5" ht="15.75" x14ac:dyDescent="0.25">
      <c r="A143" s="164" t="s">
        <v>395</v>
      </c>
      <c r="B143" s="165" t="s">
        <v>373</v>
      </c>
      <c r="C143" s="165" t="s">
        <v>396</v>
      </c>
      <c r="D143" s="165"/>
      <c r="E143" s="166">
        <v>80</v>
      </c>
    </row>
    <row r="144" spans="1:5" ht="31.5" x14ac:dyDescent="0.25">
      <c r="A144" s="167" t="s">
        <v>919</v>
      </c>
      <c r="B144" s="168" t="s">
        <v>373</v>
      </c>
      <c r="C144" s="168" t="s">
        <v>396</v>
      </c>
      <c r="D144" s="168" t="s">
        <v>357</v>
      </c>
      <c r="E144" s="169">
        <v>80</v>
      </c>
    </row>
    <row r="145" spans="1:5" ht="31.5" x14ac:dyDescent="0.25">
      <c r="A145" s="164" t="s">
        <v>397</v>
      </c>
      <c r="B145" s="165" t="s">
        <v>373</v>
      </c>
      <c r="C145" s="165" t="s">
        <v>398</v>
      </c>
      <c r="D145" s="165"/>
      <c r="E145" s="166">
        <v>126</v>
      </c>
    </row>
    <row r="146" spans="1:5" ht="31.5" x14ac:dyDescent="0.25">
      <c r="A146" s="164" t="s">
        <v>397</v>
      </c>
      <c r="B146" s="165" t="s">
        <v>373</v>
      </c>
      <c r="C146" s="165" t="s">
        <v>399</v>
      </c>
      <c r="D146" s="165"/>
      <c r="E146" s="166">
        <v>126</v>
      </c>
    </row>
    <row r="147" spans="1:5" ht="31.5" x14ac:dyDescent="0.25">
      <c r="A147" s="167" t="s">
        <v>919</v>
      </c>
      <c r="B147" s="168" t="s">
        <v>373</v>
      </c>
      <c r="C147" s="168" t="s">
        <v>399</v>
      </c>
      <c r="D147" s="168" t="s">
        <v>357</v>
      </c>
      <c r="E147" s="169">
        <v>126</v>
      </c>
    </row>
    <row r="148" spans="1:5" ht="15.75" x14ac:dyDescent="0.25">
      <c r="A148" s="164" t="s">
        <v>400</v>
      </c>
      <c r="B148" s="165" t="s">
        <v>373</v>
      </c>
      <c r="C148" s="165" t="s">
        <v>401</v>
      </c>
      <c r="D148" s="165"/>
      <c r="E148" s="166">
        <v>13239.642</v>
      </c>
    </row>
    <row r="149" spans="1:5" ht="31.5" x14ac:dyDescent="0.25">
      <c r="A149" s="167" t="s">
        <v>919</v>
      </c>
      <c r="B149" s="168" t="s">
        <v>373</v>
      </c>
      <c r="C149" s="168" t="s">
        <v>401</v>
      </c>
      <c r="D149" s="168" t="s">
        <v>357</v>
      </c>
      <c r="E149" s="169">
        <v>13239.642</v>
      </c>
    </row>
    <row r="150" spans="1:5" ht="15.75" x14ac:dyDescent="0.25">
      <c r="A150" s="164" t="s">
        <v>402</v>
      </c>
      <c r="B150" s="165" t="s">
        <v>373</v>
      </c>
      <c r="C150" s="165" t="s">
        <v>403</v>
      </c>
      <c r="D150" s="165"/>
      <c r="E150" s="166">
        <v>3368.9259999999999</v>
      </c>
    </row>
    <row r="151" spans="1:5" ht="15.75" x14ac:dyDescent="0.25">
      <c r="A151" s="164" t="s">
        <v>400</v>
      </c>
      <c r="B151" s="165" t="s">
        <v>373</v>
      </c>
      <c r="C151" s="165" t="s">
        <v>404</v>
      </c>
      <c r="D151" s="165"/>
      <c r="E151" s="166">
        <v>3268.9259999999999</v>
      </c>
    </row>
    <row r="152" spans="1:5" ht="31.5" x14ac:dyDescent="0.25">
      <c r="A152" s="167" t="s">
        <v>919</v>
      </c>
      <c r="B152" s="168" t="s">
        <v>373</v>
      </c>
      <c r="C152" s="168" t="s">
        <v>404</v>
      </c>
      <c r="D152" s="168" t="s">
        <v>357</v>
      </c>
      <c r="E152" s="169">
        <v>2282.63</v>
      </c>
    </row>
    <row r="153" spans="1:5" ht="47.25" x14ac:dyDescent="0.25">
      <c r="A153" s="164" t="s">
        <v>393</v>
      </c>
      <c r="B153" s="165" t="s">
        <v>373</v>
      </c>
      <c r="C153" s="165" t="s">
        <v>405</v>
      </c>
      <c r="D153" s="165"/>
      <c r="E153" s="166">
        <v>986.29600000000005</v>
      </c>
    </row>
    <row r="154" spans="1:5" ht="31.5" x14ac:dyDescent="0.25">
      <c r="A154" s="167" t="s">
        <v>919</v>
      </c>
      <c r="B154" s="168" t="s">
        <v>373</v>
      </c>
      <c r="C154" s="168" t="s">
        <v>405</v>
      </c>
      <c r="D154" s="168" t="s">
        <v>357</v>
      </c>
      <c r="E154" s="169">
        <v>986.29600000000005</v>
      </c>
    </row>
    <row r="155" spans="1:5" ht="31.5" x14ac:dyDescent="0.25">
      <c r="A155" s="164" t="s">
        <v>806</v>
      </c>
      <c r="B155" s="165" t="s">
        <v>373</v>
      </c>
      <c r="C155" s="165" t="s">
        <v>895</v>
      </c>
      <c r="D155" s="165"/>
      <c r="E155" s="166">
        <v>100</v>
      </c>
    </row>
    <row r="156" spans="1:5" ht="31.5" x14ac:dyDescent="0.25">
      <c r="A156" s="167" t="s">
        <v>919</v>
      </c>
      <c r="B156" s="168" t="s">
        <v>373</v>
      </c>
      <c r="C156" s="168" t="s">
        <v>895</v>
      </c>
      <c r="D156" s="168" t="s">
        <v>357</v>
      </c>
      <c r="E156" s="169">
        <v>100</v>
      </c>
    </row>
    <row r="157" spans="1:5" ht="31.5" x14ac:dyDescent="0.25">
      <c r="A157" s="164" t="s">
        <v>406</v>
      </c>
      <c r="B157" s="165" t="s">
        <v>373</v>
      </c>
      <c r="C157" s="165" t="s">
        <v>407</v>
      </c>
      <c r="D157" s="165"/>
      <c r="E157" s="166">
        <v>29884.437999999998</v>
      </c>
    </row>
    <row r="158" spans="1:5" ht="15.75" x14ac:dyDescent="0.25">
      <c r="A158" s="164"/>
      <c r="B158" s="165" t="s">
        <v>373</v>
      </c>
      <c r="C158" s="165" t="s">
        <v>920</v>
      </c>
      <c r="D158" s="165"/>
      <c r="E158" s="166">
        <v>2021.279</v>
      </c>
    </row>
    <row r="159" spans="1:5" ht="78.75" x14ac:dyDescent="0.25">
      <c r="A159" s="164" t="s">
        <v>899</v>
      </c>
      <c r="B159" s="165" t="s">
        <v>373</v>
      </c>
      <c r="C159" s="165" t="s">
        <v>898</v>
      </c>
      <c r="D159" s="165"/>
      <c r="E159" s="166">
        <v>2021.279</v>
      </c>
    </row>
    <row r="160" spans="1:5" ht="31.5" x14ac:dyDescent="0.25">
      <c r="A160" s="167" t="s">
        <v>919</v>
      </c>
      <c r="B160" s="168" t="s">
        <v>373</v>
      </c>
      <c r="C160" s="168" t="s">
        <v>898</v>
      </c>
      <c r="D160" s="168" t="s">
        <v>357</v>
      </c>
      <c r="E160" s="169">
        <v>2021.279</v>
      </c>
    </row>
    <row r="161" spans="1:5" ht="31.5" x14ac:dyDescent="0.25">
      <c r="A161" s="164" t="s">
        <v>408</v>
      </c>
      <c r="B161" s="165" t="s">
        <v>373</v>
      </c>
      <c r="C161" s="165" t="s">
        <v>409</v>
      </c>
      <c r="D161" s="165"/>
      <c r="E161" s="166">
        <v>27159.996999999999</v>
      </c>
    </row>
    <row r="162" spans="1:5" ht="31.5" x14ac:dyDescent="0.25">
      <c r="A162" s="167" t="s">
        <v>919</v>
      </c>
      <c r="B162" s="168" t="s">
        <v>373</v>
      </c>
      <c r="C162" s="168" t="s">
        <v>409</v>
      </c>
      <c r="D162" s="168" t="s">
        <v>357</v>
      </c>
      <c r="E162" s="169">
        <v>20524.89</v>
      </c>
    </row>
    <row r="163" spans="1:5" ht="47.25" x14ac:dyDescent="0.25">
      <c r="A163" s="164" t="s">
        <v>393</v>
      </c>
      <c r="B163" s="165" t="s">
        <v>373</v>
      </c>
      <c r="C163" s="165" t="s">
        <v>410</v>
      </c>
      <c r="D163" s="165"/>
      <c r="E163" s="166">
        <v>6635.107</v>
      </c>
    </row>
    <row r="164" spans="1:5" ht="31.5" x14ac:dyDescent="0.25">
      <c r="A164" s="167" t="s">
        <v>919</v>
      </c>
      <c r="B164" s="168" t="s">
        <v>373</v>
      </c>
      <c r="C164" s="168" t="s">
        <v>410</v>
      </c>
      <c r="D164" s="168" t="s">
        <v>357</v>
      </c>
      <c r="E164" s="169">
        <v>6635.107</v>
      </c>
    </row>
    <row r="165" spans="1:5" ht="15.75" x14ac:dyDescent="0.25">
      <c r="A165" s="164" t="s">
        <v>411</v>
      </c>
      <c r="B165" s="165" t="s">
        <v>373</v>
      </c>
      <c r="C165" s="165" t="s">
        <v>412</v>
      </c>
      <c r="D165" s="165"/>
      <c r="E165" s="166">
        <v>400</v>
      </c>
    </row>
    <row r="166" spans="1:5" ht="31.5" x14ac:dyDescent="0.25">
      <c r="A166" s="167" t="s">
        <v>919</v>
      </c>
      <c r="B166" s="168" t="s">
        <v>373</v>
      </c>
      <c r="C166" s="168" t="s">
        <v>412</v>
      </c>
      <c r="D166" s="168" t="s">
        <v>357</v>
      </c>
      <c r="E166" s="169">
        <v>400</v>
      </c>
    </row>
    <row r="167" spans="1:5" ht="31.5" x14ac:dyDescent="0.25">
      <c r="A167" s="164" t="s">
        <v>806</v>
      </c>
      <c r="B167" s="165" t="s">
        <v>373</v>
      </c>
      <c r="C167" s="165" t="s">
        <v>807</v>
      </c>
      <c r="D167" s="165"/>
      <c r="E167" s="166">
        <v>303.16199999999998</v>
      </c>
    </row>
    <row r="168" spans="1:5" ht="31.5" x14ac:dyDescent="0.25">
      <c r="A168" s="167" t="s">
        <v>919</v>
      </c>
      <c r="B168" s="168" t="s">
        <v>373</v>
      </c>
      <c r="C168" s="168" t="s">
        <v>807</v>
      </c>
      <c r="D168" s="168" t="s">
        <v>357</v>
      </c>
      <c r="E168" s="169">
        <v>303.16199999999998</v>
      </c>
    </row>
    <row r="169" spans="1:5" ht="31.5" x14ac:dyDescent="0.25">
      <c r="A169" s="164" t="s">
        <v>413</v>
      </c>
      <c r="B169" s="165" t="s">
        <v>373</v>
      </c>
      <c r="C169" s="165" t="s">
        <v>414</v>
      </c>
      <c r="D169" s="165"/>
      <c r="E169" s="166">
        <v>4935.7740000000003</v>
      </c>
    </row>
    <row r="170" spans="1:5" ht="15.75" x14ac:dyDescent="0.25">
      <c r="A170" s="164" t="s">
        <v>415</v>
      </c>
      <c r="B170" s="165" t="s">
        <v>373</v>
      </c>
      <c r="C170" s="165" t="s">
        <v>416</v>
      </c>
      <c r="D170" s="165"/>
      <c r="E170" s="166">
        <v>4935.7740000000003</v>
      </c>
    </row>
    <row r="171" spans="1:5" ht="78.75" x14ac:dyDescent="0.25">
      <c r="A171" s="167" t="s">
        <v>265</v>
      </c>
      <c r="B171" s="168" t="s">
        <v>373</v>
      </c>
      <c r="C171" s="168" t="s">
        <v>416</v>
      </c>
      <c r="D171" s="168" t="s">
        <v>266</v>
      </c>
      <c r="E171" s="169">
        <v>4431.7740000000003</v>
      </c>
    </row>
    <row r="172" spans="1:5" ht="31.5" x14ac:dyDescent="0.25">
      <c r="A172" s="167" t="s">
        <v>269</v>
      </c>
      <c r="B172" s="168" t="s">
        <v>373</v>
      </c>
      <c r="C172" s="168" t="s">
        <v>416</v>
      </c>
      <c r="D172" s="168" t="s">
        <v>157</v>
      </c>
      <c r="E172" s="169">
        <v>504</v>
      </c>
    </row>
    <row r="173" spans="1:5" ht="31.5" x14ac:dyDescent="0.25">
      <c r="A173" s="164" t="s">
        <v>417</v>
      </c>
      <c r="B173" s="165" t="s">
        <v>373</v>
      </c>
      <c r="C173" s="165" t="s">
        <v>418</v>
      </c>
      <c r="D173" s="165"/>
      <c r="E173" s="166">
        <v>12850.746999999999</v>
      </c>
    </row>
    <row r="174" spans="1:5" ht="15.75" x14ac:dyDescent="0.25">
      <c r="A174" s="164" t="s">
        <v>419</v>
      </c>
      <c r="B174" s="165" t="s">
        <v>373</v>
      </c>
      <c r="C174" s="165" t="s">
        <v>420</v>
      </c>
      <c r="D174" s="165"/>
      <c r="E174" s="166">
        <v>12850.746999999999</v>
      </c>
    </row>
    <row r="175" spans="1:5" ht="31.5" x14ac:dyDescent="0.25">
      <c r="A175" s="167" t="s">
        <v>919</v>
      </c>
      <c r="B175" s="168" t="s">
        <v>373</v>
      </c>
      <c r="C175" s="168" t="s">
        <v>420</v>
      </c>
      <c r="D175" s="168" t="s">
        <v>357</v>
      </c>
      <c r="E175" s="169">
        <v>12850.746999999999</v>
      </c>
    </row>
    <row r="176" spans="1:5" ht="15.75" x14ac:dyDescent="0.25">
      <c r="A176" s="164" t="s">
        <v>421</v>
      </c>
      <c r="B176" s="165" t="s">
        <v>373</v>
      </c>
      <c r="C176" s="165" t="s">
        <v>422</v>
      </c>
      <c r="D176" s="165"/>
      <c r="E176" s="166">
        <v>4677.1850000000004</v>
      </c>
    </row>
    <row r="177" spans="1:5" ht="15.75" x14ac:dyDescent="0.25">
      <c r="A177" s="164" t="s">
        <v>423</v>
      </c>
      <c r="B177" s="165" t="s">
        <v>373</v>
      </c>
      <c r="C177" s="165" t="s">
        <v>424</v>
      </c>
      <c r="D177" s="165"/>
      <c r="E177" s="166">
        <v>2644.355</v>
      </c>
    </row>
    <row r="178" spans="1:5" ht="31.5" x14ac:dyDescent="0.25">
      <c r="A178" s="167" t="s">
        <v>919</v>
      </c>
      <c r="B178" s="168" t="s">
        <v>373</v>
      </c>
      <c r="C178" s="168" t="s">
        <v>424</v>
      </c>
      <c r="D178" s="168" t="s">
        <v>357</v>
      </c>
      <c r="E178" s="169">
        <v>1837.3820000000001</v>
      </c>
    </row>
    <row r="179" spans="1:5" ht="47.25" x14ac:dyDescent="0.25">
      <c r="A179" s="164" t="s">
        <v>393</v>
      </c>
      <c r="B179" s="165" t="s">
        <v>373</v>
      </c>
      <c r="C179" s="165" t="s">
        <v>425</v>
      </c>
      <c r="D179" s="165"/>
      <c r="E179" s="166">
        <v>806.97299999999996</v>
      </c>
    </row>
    <row r="180" spans="1:5" ht="31.5" x14ac:dyDescent="0.25">
      <c r="A180" s="167" t="s">
        <v>919</v>
      </c>
      <c r="B180" s="168" t="s">
        <v>373</v>
      </c>
      <c r="C180" s="168" t="s">
        <v>425</v>
      </c>
      <c r="D180" s="168" t="s">
        <v>357</v>
      </c>
      <c r="E180" s="169">
        <v>806.97299999999996</v>
      </c>
    </row>
    <row r="181" spans="1:5" ht="15.75" x14ac:dyDescent="0.25">
      <c r="A181" s="164" t="s">
        <v>426</v>
      </c>
      <c r="B181" s="165" t="s">
        <v>373</v>
      </c>
      <c r="C181" s="165" t="s">
        <v>427</v>
      </c>
      <c r="D181" s="165"/>
      <c r="E181" s="166">
        <v>2032.83</v>
      </c>
    </row>
    <row r="182" spans="1:5" ht="31.5" x14ac:dyDescent="0.25">
      <c r="A182" s="167" t="s">
        <v>919</v>
      </c>
      <c r="B182" s="168" t="s">
        <v>373</v>
      </c>
      <c r="C182" s="168" t="s">
        <v>427</v>
      </c>
      <c r="D182" s="168" t="s">
        <v>357</v>
      </c>
      <c r="E182" s="169">
        <v>2032.83</v>
      </c>
    </row>
    <row r="183" spans="1:5" ht="47.25" x14ac:dyDescent="0.25">
      <c r="A183" s="164" t="s">
        <v>428</v>
      </c>
      <c r="B183" s="165" t="s">
        <v>373</v>
      </c>
      <c r="C183" s="165" t="s">
        <v>429</v>
      </c>
      <c r="D183" s="165"/>
      <c r="E183" s="166">
        <v>7793.7920000000004</v>
      </c>
    </row>
    <row r="184" spans="1:5" ht="15.75" x14ac:dyDescent="0.25">
      <c r="A184" s="164" t="s">
        <v>430</v>
      </c>
      <c r="B184" s="165" t="s">
        <v>373</v>
      </c>
      <c r="C184" s="165" t="s">
        <v>431</v>
      </c>
      <c r="D184" s="165"/>
      <c r="E184" s="166">
        <v>250</v>
      </c>
    </row>
    <row r="185" spans="1:5" ht="63" x14ac:dyDescent="0.25">
      <c r="A185" s="164" t="s">
        <v>432</v>
      </c>
      <c r="B185" s="165" t="s">
        <v>373</v>
      </c>
      <c r="C185" s="165" t="s">
        <v>433</v>
      </c>
      <c r="D185" s="165"/>
      <c r="E185" s="166">
        <v>250</v>
      </c>
    </row>
    <row r="186" spans="1:5" ht="31.5" x14ac:dyDescent="0.25">
      <c r="A186" s="167" t="s">
        <v>919</v>
      </c>
      <c r="B186" s="168" t="s">
        <v>373</v>
      </c>
      <c r="C186" s="168" t="s">
        <v>433</v>
      </c>
      <c r="D186" s="168" t="s">
        <v>357</v>
      </c>
      <c r="E186" s="169">
        <v>250</v>
      </c>
    </row>
    <row r="187" spans="1:5" ht="15.75" x14ac:dyDescent="0.25">
      <c r="A187" s="164" t="s">
        <v>434</v>
      </c>
      <c r="B187" s="165" t="s">
        <v>373</v>
      </c>
      <c r="C187" s="165" t="s">
        <v>435</v>
      </c>
      <c r="D187" s="165"/>
      <c r="E187" s="166">
        <v>650</v>
      </c>
    </row>
    <row r="188" spans="1:5" ht="31.5" x14ac:dyDescent="0.25">
      <c r="A188" s="164" t="s">
        <v>436</v>
      </c>
      <c r="B188" s="165" t="s">
        <v>373</v>
      </c>
      <c r="C188" s="165" t="s">
        <v>437</v>
      </c>
      <c r="D188" s="165"/>
      <c r="E188" s="166">
        <v>650</v>
      </c>
    </row>
    <row r="189" spans="1:5" ht="31.5" x14ac:dyDescent="0.25">
      <c r="A189" s="167" t="s">
        <v>919</v>
      </c>
      <c r="B189" s="168" t="s">
        <v>373</v>
      </c>
      <c r="C189" s="168" t="s">
        <v>437</v>
      </c>
      <c r="D189" s="168" t="s">
        <v>357</v>
      </c>
      <c r="E189" s="169">
        <v>650</v>
      </c>
    </row>
    <row r="190" spans="1:5" ht="15.75" x14ac:dyDescent="0.25">
      <c r="A190" s="164" t="s">
        <v>438</v>
      </c>
      <c r="B190" s="165" t="s">
        <v>373</v>
      </c>
      <c r="C190" s="165" t="s">
        <v>439</v>
      </c>
      <c r="D190" s="165"/>
      <c r="E190" s="166">
        <v>6893.7920000000004</v>
      </c>
    </row>
    <row r="191" spans="1:5" ht="15.75" x14ac:dyDescent="0.25">
      <c r="A191" s="164" t="s">
        <v>440</v>
      </c>
      <c r="B191" s="165" t="s">
        <v>373</v>
      </c>
      <c r="C191" s="165" t="s">
        <v>441</v>
      </c>
      <c r="D191" s="165"/>
      <c r="E191" s="166">
        <v>6857.7920000000004</v>
      </c>
    </row>
    <row r="192" spans="1:5" ht="31.5" x14ac:dyDescent="0.25">
      <c r="A192" s="167" t="s">
        <v>919</v>
      </c>
      <c r="B192" s="168" t="s">
        <v>373</v>
      </c>
      <c r="C192" s="168" t="s">
        <v>441</v>
      </c>
      <c r="D192" s="168" t="s">
        <v>357</v>
      </c>
      <c r="E192" s="169">
        <v>4608.7349999999997</v>
      </c>
    </row>
    <row r="193" spans="1:5" ht="47.25" x14ac:dyDescent="0.25">
      <c r="A193" s="164" t="s">
        <v>387</v>
      </c>
      <c r="B193" s="165" t="s">
        <v>373</v>
      </c>
      <c r="C193" s="165" t="s">
        <v>442</v>
      </c>
      <c r="D193" s="165"/>
      <c r="E193" s="166">
        <v>2249.0569999999998</v>
      </c>
    </row>
    <row r="194" spans="1:5" ht="31.5" x14ac:dyDescent="0.25">
      <c r="A194" s="167" t="s">
        <v>919</v>
      </c>
      <c r="B194" s="168" t="s">
        <v>373</v>
      </c>
      <c r="C194" s="168" t="s">
        <v>442</v>
      </c>
      <c r="D194" s="168" t="s">
        <v>357</v>
      </c>
      <c r="E194" s="169">
        <v>2249.0569999999998</v>
      </c>
    </row>
    <row r="195" spans="1:5" ht="31.5" x14ac:dyDescent="0.25">
      <c r="A195" s="164" t="s">
        <v>443</v>
      </c>
      <c r="B195" s="165" t="s">
        <v>373</v>
      </c>
      <c r="C195" s="165" t="s">
        <v>444</v>
      </c>
      <c r="D195" s="165"/>
      <c r="E195" s="166">
        <v>36</v>
      </c>
    </row>
    <row r="196" spans="1:5" ht="31.5" x14ac:dyDescent="0.25">
      <c r="A196" s="167" t="s">
        <v>919</v>
      </c>
      <c r="B196" s="168" t="s">
        <v>373</v>
      </c>
      <c r="C196" s="168" t="s">
        <v>444</v>
      </c>
      <c r="D196" s="168" t="s">
        <v>357</v>
      </c>
      <c r="E196" s="169">
        <v>36</v>
      </c>
    </row>
    <row r="197" spans="1:5" ht="15.75" x14ac:dyDescent="0.25">
      <c r="A197" s="164" t="s">
        <v>347</v>
      </c>
      <c r="B197" s="165" t="s">
        <v>373</v>
      </c>
      <c r="C197" s="165" t="s">
        <v>348</v>
      </c>
      <c r="D197" s="165"/>
      <c r="E197" s="166">
        <v>578.46299999999997</v>
      </c>
    </row>
    <row r="198" spans="1:5" ht="15.75" x14ac:dyDescent="0.25">
      <c r="A198" s="164" t="s">
        <v>445</v>
      </c>
      <c r="B198" s="165" t="s">
        <v>373</v>
      </c>
      <c r="C198" s="165" t="s">
        <v>446</v>
      </c>
      <c r="D198" s="165"/>
      <c r="E198" s="166">
        <v>578.46299999999997</v>
      </c>
    </row>
    <row r="199" spans="1:5" ht="47.25" x14ac:dyDescent="0.25">
      <c r="A199" s="164" t="s">
        <v>447</v>
      </c>
      <c r="B199" s="165" t="s">
        <v>373</v>
      </c>
      <c r="C199" s="165" t="s">
        <v>448</v>
      </c>
      <c r="D199" s="165"/>
      <c r="E199" s="166">
        <v>578.46299999999997</v>
      </c>
    </row>
    <row r="200" spans="1:5" ht="47.25" x14ac:dyDescent="0.25">
      <c r="A200" s="164" t="s">
        <v>449</v>
      </c>
      <c r="B200" s="165" t="s">
        <v>373</v>
      </c>
      <c r="C200" s="165" t="s">
        <v>450</v>
      </c>
      <c r="D200" s="165"/>
      <c r="E200" s="166">
        <v>578.46299999999997</v>
      </c>
    </row>
    <row r="201" spans="1:5" ht="31.5" x14ac:dyDescent="0.25">
      <c r="A201" s="167" t="s">
        <v>919</v>
      </c>
      <c r="B201" s="168" t="s">
        <v>373</v>
      </c>
      <c r="C201" s="168" t="s">
        <v>450</v>
      </c>
      <c r="D201" s="168" t="s">
        <v>357</v>
      </c>
      <c r="E201" s="169">
        <v>578.46299999999997</v>
      </c>
    </row>
    <row r="202" spans="1:5" ht="63" x14ac:dyDescent="0.25">
      <c r="A202" s="163" t="s">
        <v>451</v>
      </c>
      <c r="B202" s="161" t="s">
        <v>452</v>
      </c>
      <c r="C202" s="161"/>
      <c r="D202" s="161"/>
      <c r="E202" s="162">
        <v>18036.834999999999</v>
      </c>
    </row>
    <row r="203" spans="1:5" ht="31.5" x14ac:dyDescent="0.25">
      <c r="A203" s="164" t="s">
        <v>289</v>
      </c>
      <c r="B203" s="165" t="s">
        <v>452</v>
      </c>
      <c r="C203" s="165" t="s">
        <v>290</v>
      </c>
      <c r="D203" s="165"/>
      <c r="E203" s="166">
        <v>695.81399999999996</v>
      </c>
    </row>
    <row r="204" spans="1:5" ht="47.25" x14ac:dyDescent="0.25">
      <c r="A204" s="164" t="s">
        <v>291</v>
      </c>
      <c r="B204" s="165" t="s">
        <v>452</v>
      </c>
      <c r="C204" s="165" t="s">
        <v>292</v>
      </c>
      <c r="D204" s="165"/>
      <c r="E204" s="166">
        <v>695.81399999999996</v>
      </c>
    </row>
    <row r="205" spans="1:5" ht="31.5" x14ac:dyDescent="0.25">
      <c r="A205" s="164" t="s">
        <v>293</v>
      </c>
      <c r="B205" s="165" t="s">
        <v>452</v>
      </c>
      <c r="C205" s="165" t="s">
        <v>294</v>
      </c>
      <c r="D205" s="165"/>
      <c r="E205" s="166">
        <v>695.81399999999996</v>
      </c>
    </row>
    <row r="206" spans="1:5" ht="31.5" x14ac:dyDescent="0.25">
      <c r="A206" s="167" t="s">
        <v>269</v>
      </c>
      <c r="B206" s="168" t="s">
        <v>452</v>
      </c>
      <c r="C206" s="168" t="s">
        <v>294</v>
      </c>
      <c r="D206" s="168" t="s">
        <v>157</v>
      </c>
      <c r="E206" s="169">
        <v>695.81399999999996</v>
      </c>
    </row>
    <row r="207" spans="1:5" ht="47.25" x14ac:dyDescent="0.25">
      <c r="A207" s="164" t="s">
        <v>302</v>
      </c>
      <c r="B207" s="165" t="s">
        <v>452</v>
      </c>
      <c r="C207" s="165" t="s">
        <v>303</v>
      </c>
      <c r="D207" s="165"/>
      <c r="E207" s="166">
        <v>11814.564</v>
      </c>
    </row>
    <row r="208" spans="1:5" ht="31.5" x14ac:dyDescent="0.25">
      <c r="A208" s="164" t="s">
        <v>453</v>
      </c>
      <c r="B208" s="165" t="s">
        <v>452</v>
      </c>
      <c r="C208" s="165" t="s">
        <v>454</v>
      </c>
      <c r="D208" s="165"/>
      <c r="E208" s="166">
        <v>9684.2080000000005</v>
      </c>
    </row>
    <row r="209" spans="1:5" ht="94.5" x14ac:dyDescent="0.25">
      <c r="A209" s="164" t="s">
        <v>455</v>
      </c>
      <c r="B209" s="165" t="s">
        <v>452</v>
      </c>
      <c r="C209" s="165" t="s">
        <v>456</v>
      </c>
      <c r="D209" s="165"/>
      <c r="E209" s="166">
        <v>1200</v>
      </c>
    </row>
    <row r="210" spans="1:5" ht="31.5" x14ac:dyDescent="0.25">
      <c r="A210" s="167" t="s">
        <v>269</v>
      </c>
      <c r="B210" s="168" t="s">
        <v>452</v>
      </c>
      <c r="C210" s="168" t="s">
        <v>456</v>
      </c>
      <c r="D210" s="168" t="s">
        <v>157</v>
      </c>
      <c r="E210" s="169">
        <v>1200</v>
      </c>
    </row>
    <row r="211" spans="1:5" ht="31.5" x14ac:dyDescent="0.25">
      <c r="A211" s="164" t="s">
        <v>457</v>
      </c>
      <c r="B211" s="165" t="s">
        <v>452</v>
      </c>
      <c r="C211" s="165" t="s">
        <v>458</v>
      </c>
      <c r="D211" s="165"/>
      <c r="E211" s="166">
        <v>100</v>
      </c>
    </row>
    <row r="212" spans="1:5" ht="31.5" x14ac:dyDescent="0.25">
      <c r="A212" s="167" t="s">
        <v>269</v>
      </c>
      <c r="B212" s="168" t="s">
        <v>452</v>
      </c>
      <c r="C212" s="168" t="s">
        <v>458</v>
      </c>
      <c r="D212" s="168" t="s">
        <v>157</v>
      </c>
      <c r="E212" s="169">
        <v>100</v>
      </c>
    </row>
    <row r="213" spans="1:5" ht="15.75" x14ac:dyDescent="0.25">
      <c r="A213" s="164"/>
      <c r="B213" s="165" t="s">
        <v>452</v>
      </c>
      <c r="C213" s="165" t="s">
        <v>921</v>
      </c>
      <c r="D213" s="165"/>
      <c r="E213" s="166">
        <v>1489.6079999999999</v>
      </c>
    </row>
    <row r="214" spans="1:5" ht="47.25" x14ac:dyDescent="0.25">
      <c r="A214" s="164" t="s">
        <v>459</v>
      </c>
      <c r="B214" s="165" t="s">
        <v>452</v>
      </c>
      <c r="C214" s="165" t="s">
        <v>460</v>
      </c>
      <c r="D214" s="165"/>
      <c r="E214" s="166">
        <v>744.80399999999997</v>
      </c>
    </row>
    <row r="215" spans="1:5" ht="15.75" x14ac:dyDescent="0.25">
      <c r="A215" s="167" t="s">
        <v>918</v>
      </c>
      <c r="B215" s="168" t="s">
        <v>452</v>
      </c>
      <c r="C215" s="168" t="s">
        <v>460</v>
      </c>
      <c r="D215" s="168" t="s">
        <v>175</v>
      </c>
      <c r="E215" s="169">
        <v>744.80399999999997</v>
      </c>
    </row>
    <row r="216" spans="1:5" ht="78.75" x14ac:dyDescent="0.25">
      <c r="A216" s="164" t="s">
        <v>461</v>
      </c>
      <c r="B216" s="165" t="s">
        <v>452</v>
      </c>
      <c r="C216" s="165" t="s">
        <v>462</v>
      </c>
      <c r="D216" s="165"/>
      <c r="E216" s="166">
        <v>744.80399999999997</v>
      </c>
    </row>
    <row r="217" spans="1:5" ht="15.75" x14ac:dyDescent="0.25">
      <c r="A217" s="167" t="s">
        <v>918</v>
      </c>
      <c r="B217" s="168" t="s">
        <v>452</v>
      </c>
      <c r="C217" s="168" t="s">
        <v>462</v>
      </c>
      <c r="D217" s="168" t="s">
        <v>175</v>
      </c>
      <c r="E217" s="169">
        <v>744.80399999999997</v>
      </c>
    </row>
    <row r="218" spans="1:5" ht="78.75" x14ac:dyDescent="0.25">
      <c r="A218" s="164" t="s">
        <v>463</v>
      </c>
      <c r="B218" s="165" t="s">
        <v>452</v>
      </c>
      <c r="C218" s="165" t="s">
        <v>464</v>
      </c>
      <c r="D218" s="165"/>
      <c r="E218" s="166">
        <v>2802.5</v>
      </c>
    </row>
    <row r="219" spans="1:5" ht="126" x14ac:dyDescent="0.25">
      <c r="A219" s="170" t="s">
        <v>465</v>
      </c>
      <c r="B219" s="165" t="s">
        <v>452</v>
      </c>
      <c r="C219" s="165" t="s">
        <v>466</v>
      </c>
      <c r="D219" s="165"/>
      <c r="E219" s="166">
        <v>1048.8</v>
      </c>
    </row>
    <row r="220" spans="1:5" ht="31.5" x14ac:dyDescent="0.25">
      <c r="A220" s="167" t="s">
        <v>922</v>
      </c>
      <c r="B220" s="168" t="s">
        <v>452</v>
      </c>
      <c r="C220" s="168" t="s">
        <v>466</v>
      </c>
      <c r="D220" s="168" t="s">
        <v>220</v>
      </c>
      <c r="E220" s="169">
        <v>1048.8</v>
      </c>
    </row>
    <row r="221" spans="1:5" ht="126" x14ac:dyDescent="0.25">
      <c r="A221" s="170" t="s">
        <v>465</v>
      </c>
      <c r="B221" s="165" t="s">
        <v>452</v>
      </c>
      <c r="C221" s="165" t="s">
        <v>467</v>
      </c>
      <c r="D221" s="165"/>
      <c r="E221" s="166">
        <v>1753.7</v>
      </c>
    </row>
    <row r="222" spans="1:5" ht="31.5" x14ac:dyDescent="0.25">
      <c r="A222" s="167" t="s">
        <v>922</v>
      </c>
      <c r="B222" s="168" t="s">
        <v>452</v>
      </c>
      <c r="C222" s="168" t="s">
        <v>467</v>
      </c>
      <c r="D222" s="168" t="s">
        <v>220</v>
      </c>
      <c r="E222" s="169">
        <v>1753.7</v>
      </c>
    </row>
    <row r="223" spans="1:5" ht="63" x14ac:dyDescent="0.25">
      <c r="A223" s="164" t="s">
        <v>468</v>
      </c>
      <c r="B223" s="165" t="s">
        <v>452</v>
      </c>
      <c r="C223" s="165" t="s">
        <v>469</v>
      </c>
      <c r="D223" s="165"/>
      <c r="E223" s="166">
        <v>4092.1</v>
      </c>
    </row>
    <row r="224" spans="1:5" ht="126" x14ac:dyDescent="0.25">
      <c r="A224" s="170" t="s">
        <v>465</v>
      </c>
      <c r="B224" s="165" t="s">
        <v>452</v>
      </c>
      <c r="C224" s="165" t="s">
        <v>470</v>
      </c>
      <c r="D224" s="165"/>
      <c r="E224" s="166">
        <v>4092.1</v>
      </c>
    </row>
    <row r="225" spans="1:5" ht="31.5" x14ac:dyDescent="0.25">
      <c r="A225" s="167" t="s">
        <v>922</v>
      </c>
      <c r="B225" s="168" t="s">
        <v>452</v>
      </c>
      <c r="C225" s="168" t="s">
        <v>470</v>
      </c>
      <c r="D225" s="168" t="s">
        <v>220</v>
      </c>
      <c r="E225" s="169">
        <v>4092.1</v>
      </c>
    </row>
    <row r="226" spans="1:5" ht="31.5" x14ac:dyDescent="0.25">
      <c r="A226" s="164" t="s">
        <v>304</v>
      </c>
      <c r="B226" s="165" t="s">
        <v>452</v>
      </c>
      <c r="C226" s="165" t="s">
        <v>305</v>
      </c>
      <c r="D226" s="165"/>
      <c r="E226" s="166">
        <v>2130.3560000000002</v>
      </c>
    </row>
    <row r="227" spans="1:5" ht="31.5" x14ac:dyDescent="0.25">
      <c r="A227" s="164" t="s">
        <v>471</v>
      </c>
      <c r="B227" s="165" t="s">
        <v>452</v>
      </c>
      <c r="C227" s="165" t="s">
        <v>472</v>
      </c>
      <c r="D227" s="165"/>
      <c r="E227" s="166">
        <v>567.09400000000005</v>
      </c>
    </row>
    <row r="228" spans="1:5" ht="31.5" x14ac:dyDescent="0.25">
      <c r="A228" s="167" t="s">
        <v>269</v>
      </c>
      <c r="B228" s="168" t="s">
        <v>452</v>
      </c>
      <c r="C228" s="168" t="s">
        <v>472</v>
      </c>
      <c r="D228" s="168" t="s">
        <v>157</v>
      </c>
      <c r="E228" s="169">
        <v>543.73199999999997</v>
      </c>
    </row>
    <row r="229" spans="1:5" ht="15.75" x14ac:dyDescent="0.25">
      <c r="A229" s="167" t="s">
        <v>917</v>
      </c>
      <c r="B229" s="168" t="s">
        <v>452</v>
      </c>
      <c r="C229" s="168" t="s">
        <v>472</v>
      </c>
      <c r="D229" s="168" t="s">
        <v>284</v>
      </c>
      <c r="E229" s="169">
        <v>23.361999999999998</v>
      </c>
    </row>
    <row r="230" spans="1:5" ht="31.5" x14ac:dyDescent="0.25">
      <c r="A230" s="164" t="s">
        <v>878</v>
      </c>
      <c r="B230" s="165" t="s">
        <v>452</v>
      </c>
      <c r="C230" s="165" t="s">
        <v>879</v>
      </c>
      <c r="D230" s="165"/>
      <c r="E230" s="166">
        <v>810</v>
      </c>
    </row>
    <row r="231" spans="1:5" ht="31.5" x14ac:dyDescent="0.25">
      <c r="A231" s="167" t="s">
        <v>269</v>
      </c>
      <c r="B231" s="168" t="s">
        <v>452</v>
      </c>
      <c r="C231" s="168" t="s">
        <v>879</v>
      </c>
      <c r="D231" s="168" t="s">
        <v>157</v>
      </c>
      <c r="E231" s="169">
        <v>810</v>
      </c>
    </row>
    <row r="232" spans="1:5" ht="31.5" x14ac:dyDescent="0.25">
      <c r="A232" s="164" t="s">
        <v>306</v>
      </c>
      <c r="B232" s="165" t="s">
        <v>452</v>
      </c>
      <c r="C232" s="165" t="s">
        <v>307</v>
      </c>
      <c r="D232" s="165"/>
      <c r="E232" s="166">
        <v>53.262999999999998</v>
      </c>
    </row>
    <row r="233" spans="1:5" ht="31.5" x14ac:dyDescent="0.25">
      <c r="A233" s="167" t="s">
        <v>269</v>
      </c>
      <c r="B233" s="168" t="s">
        <v>452</v>
      </c>
      <c r="C233" s="168" t="s">
        <v>307</v>
      </c>
      <c r="D233" s="168" t="s">
        <v>157</v>
      </c>
      <c r="E233" s="169">
        <v>53.262999999999998</v>
      </c>
    </row>
    <row r="234" spans="1:5" ht="31.5" x14ac:dyDescent="0.25">
      <c r="A234" s="164" t="s">
        <v>308</v>
      </c>
      <c r="B234" s="165" t="s">
        <v>452</v>
      </c>
      <c r="C234" s="165" t="s">
        <v>309</v>
      </c>
      <c r="D234" s="165"/>
      <c r="E234" s="166">
        <v>99.998999999999995</v>
      </c>
    </row>
    <row r="235" spans="1:5" ht="31.5" x14ac:dyDescent="0.25">
      <c r="A235" s="167" t="s">
        <v>269</v>
      </c>
      <c r="B235" s="168" t="s">
        <v>452</v>
      </c>
      <c r="C235" s="168" t="s">
        <v>309</v>
      </c>
      <c r="D235" s="168" t="s">
        <v>157</v>
      </c>
      <c r="E235" s="169">
        <v>99.998999999999995</v>
      </c>
    </row>
    <row r="236" spans="1:5" ht="15.75" x14ac:dyDescent="0.25">
      <c r="A236" s="164" t="s">
        <v>882</v>
      </c>
      <c r="B236" s="165" t="s">
        <v>452</v>
      </c>
      <c r="C236" s="165" t="s">
        <v>883</v>
      </c>
      <c r="D236" s="165"/>
      <c r="E236" s="166">
        <v>600</v>
      </c>
    </row>
    <row r="237" spans="1:5" ht="31.5" x14ac:dyDescent="0.25">
      <c r="A237" s="167" t="s">
        <v>269</v>
      </c>
      <c r="B237" s="168" t="s">
        <v>452</v>
      </c>
      <c r="C237" s="168" t="s">
        <v>883</v>
      </c>
      <c r="D237" s="168" t="s">
        <v>157</v>
      </c>
      <c r="E237" s="169">
        <v>600</v>
      </c>
    </row>
    <row r="238" spans="1:5" ht="31.5" x14ac:dyDescent="0.25">
      <c r="A238" s="164" t="s">
        <v>315</v>
      </c>
      <c r="B238" s="165" t="s">
        <v>452</v>
      </c>
      <c r="C238" s="165" t="s">
        <v>316</v>
      </c>
      <c r="D238" s="165"/>
      <c r="E238" s="166">
        <v>5355.5569999999998</v>
      </c>
    </row>
    <row r="239" spans="1:5" ht="31.5" x14ac:dyDescent="0.25">
      <c r="A239" s="164" t="s">
        <v>473</v>
      </c>
      <c r="B239" s="165" t="s">
        <v>452</v>
      </c>
      <c r="C239" s="165" t="s">
        <v>474</v>
      </c>
      <c r="D239" s="165"/>
      <c r="E239" s="166">
        <v>5355.5569999999998</v>
      </c>
    </row>
    <row r="240" spans="1:5" ht="31.5" x14ac:dyDescent="0.25">
      <c r="A240" s="164" t="s">
        <v>475</v>
      </c>
      <c r="B240" s="165" t="s">
        <v>452</v>
      </c>
      <c r="C240" s="165" t="s">
        <v>476</v>
      </c>
      <c r="D240" s="165"/>
      <c r="E240" s="166">
        <v>5355.5569999999998</v>
      </c>
    </row>
    <row r="241" spans="1:5" ht="78.75" x14ac:dyDescent="0.25">
      <c r="A241" s="167" t="s">
        <v>265</v>
      </c>
      <c r="B241" s="168" t="s">
        <v>452</v>
      </c>
      <c r="C241" s="168" t="s">
        <v>476</v>
      </c>
      <c r="D241" s="168" t="s">
        <v>266</v>
      </c>
      <c r="E241" s="169">
        <v>4782.1409999999996</v>
      </c>
    </row>
    <row r="242" spans="1:5" ht="31.5" x14ac:dyDescent="0.25">
      <c r="A242" s="167" t="s">
        <v>269</v>
      </c>
      <c r="B242" s="168" t="s">
        <v>452</v>
      </c>
      <c r="C242" s="168" t="s">
        <v>476</v>
      </c>
      <c r="D242" s="168" t="s">
        <v>157</v>
      </c>
      <c r="E242" s="169">
        <v>434.1</v>
      </c>
    </row>
    <row r="243" spans="1:5" ht="15.75" x14ac:dyDescent="0.25">
      <c r="A243" s="167" t="s">
        <v>917</v>
      </c>
      <c r="B243" s="168" t="s">
        <v>452</v>
      </c>
      <c r="C243" s="168" t="s">
        <v>476</v>
      </c>
      <c r="D243" s="168" t="s">
        <v>284</v>
      </c>
      <c r="E243" s="169">
        <v>139.316</v>
      </c>
    </row>
    <row r="244" spans="1:5" ht="31.5" x14ac:dyDescent="0.25">
      <c r="A244" s="164" t="s">
        <v>335</v>
      </c>
      <c r="B244" s="165" t="s">
        <v>452</v>
      </c>
      <c r="C244" s="165" t="s">
        <v>336</v>
      </c>
      <c r="D244" s="165"/>
      <c r="E244" s="166">
        <v>160</v>
      </c>
    </row>
    <row r="245" spans="1:5" ht="15.75" x14ac:dyDescent="0.25">
      <c r="A245" s="164" t="s">
        <v>337</v>
      </c>
      <c r="B245" s="165" t="s">
        <v>452</v>
      </c>
      <c r="C245" s="165" t="s">
        <v>338</v>
      </c>
      <c r="D245" s="165"/>
      <c r="E245" s="166">
        <v>160</v>
      </c>
    </row>
    <row r="246" spans="1:5" ht="47.25" x14ac:dyDescent="0.25">
      <c r="A246" s="164" t="s">
        <v>477</v>
      </c>
      <c r="B246" s="165" t="s">
        <v>452</v>
      </c>
      <c r="C246" s="165" t="s">
        <v>478</v>
      </c>
      <c r="D246" s="165"/>
      <c r="E246" s="166">
        <v>160</v>
      </c>
    </row>
    <row r="247" spans="1:5" ht="31.5" x14ac:dyDescent="0.25">
      <c r="A247" s="167" t="s">
        <v>269</v>
      </c>
      <c r="B247" s="168" t="s">
        <v>452</v>
      </c>
      <c r="C247" s="168" t="s">
        <v>478</v>
      </c>
      <c r="D247" s="168" t="s">
        <v>157</v>
      </c>
      <c r="E247" s="169">
        <v>160</v>
      </c>
    </row>
    <row r="248" spans="1:5" ht="15.75" x14ac:dyDescent="0.25">
      <c r="A248" s="164" t="s">
        <v>259</v>
      </c>
      <c r="B248" s="165" t="s">
        <v>452</v>
      </c>
      <c r="C248" s="165" t="s">
        <v>260</v>
      </c>
      <c r="D248" s="165"/>
      <c r="E248" s="166">
        <v>10.9</v>
      </c>
    </row>
    <row r="249" spans="1:5" ht="15.75" x14ac:dyDescent="0.25">
      <c r="A249" s="164" t="s">
        <v>261</v>
      </c>
      <c r="B249" s="165" t="s">
        <v>452</v>
      </c>
      <c r="C249" s="165" t="s">
        <v>262</v>
      </c>
      <c r="D249" s="165"/>
      <c r="E249" s="166">
        <v>10.9</v>
      </c>
    </row>
    <row r="250" spans="1:5" ht="94.5" x14ac:dyDescent="0.25">
      <c r="A250" s="164" t="s">
        <v>808</v>
      </c>
      <c r="B250" s="165" t="s">
        <v>452</v>
      </c>
      <c r="C250" s="165" t="s">
        <v>479</v>
      </c>
      <c r="D250" s="165"/>
      <c r="E250" s="166">
        <v>10.9</v>
      </c>
    </row>
    <row r="251" spans="1:5" ht="78.75" x14ac:dyDescent="0.25">
      <c r="A251" s="167" t="s">
        <v>265</v>
      </c>
      <c r="B251" s="168" t="s">
        <v>452</v>
      </c>
      <c r="C251" s="168" t="s">
        <v>479</v>
      </c>
      <c r="D251" s="168" t="s">
        <v>266</v>
      </c>
      <c r="E251" s="169">
        <v>10.5</v>
      </c>
    </row>
    <row r="252" spans="1:5" ht="31.5" x14ac:dyDescent="0.25">
      <c r="A252" s="167" t="s">
        <v>269</v>
      </c>
      <c r="B252" s="168" t="s">
        <v>452</v>
      </c>
      <c r="C252" s="168" t="s">
        <v>479</v>
      </c>
      <c r="D252" s="168" t="s">
        <v>157</v>
      </c>
      <c r="E252" s="169">
        <v>0.4</v>
      </c>
    </row>
    <row r="253" spans="1:5" ht="47.25" x14ac:dyDescent="0.25">
      <c r="A253" s="163" t="s">
        <v>480</v>
      </c>
      <c r="B253" s="161" t="s">
        <v>481</v>
      </c>
      <c r="C253" s="161"/>
      <c r="D253" s="161"/>
      <c r="E253" s="162">
        <v>398607.473</v>
      </c>
    </row>
    <row r="254" spans="1:5" ht="31.5" x14ac:dyDescent="0.25">
      <c r="A254" s="164" t="s">
        <v>482</v>
      </c>
      <c r="B254" s="165" t="s">
        <v>481</v>
      </c>
      <c r="C254" s="165" t="s">
        <v>483</v>
      </c>
      <c r="D254" s="165"/>
      <c r="E254" s="166">
        <v>395751.17300000001</v>
      </c>
    </row>
    <row r="255" spans="1:5" ht="31.5" x14ac:dyDescent="0.25">
      <c r="A255" s="164" t="s">
        <v>484</v>
      </c>
      <c r="B255" s="165" t="s">
        <v>481</v>
      </c>
      <c r="C255" s="165" t="s">
        <v>485</v>
      </c>
      <c r="D255" s="165"/>
      <c r="E255" s="166">
        <v>134918.465</v>
      </c>
    </row>
    <row r="256" spans="1:5" ht="47.25" x14ac:dyDescent="0.25">
      <c r="A256" s="164" t="s">
        <v>486</v>
      </c>
      <c r="B256" s="165" t="s">
        <v>481</v>
      </c>
      <c r="C256" s="165" t="s">
        <v>487</v>
      </c>
      <c r="D256" s="165"/>
      <c r="E256" s="166">
        <v>123712.45</v>
      </c>
    </row>
    <row r="257" spans="1:5" ht="31.5" x14ac:dyDescent="0.25">
      <c r="A257" s="167" t="s">
        <v>919</v>
      </c>
      <c r="B257" s="168" t="s">
        <v>481</v>
      </c>
      <c r="C257" s="168" t="s">
        <v>487</v>
      </c>
      <c r="D257" s="168" t="s">
        <v>357</v>
      </c>
      <c r="E257" s="169">
        <v>38434.85</v>
      </c>
    </row>
    <row r="258" spans="1:5" ht="47.25" x14ac:dyDescent="0.25">
      <c r="A258" s="164" t="s">
        <v>488</v>
      </c>
      <c r="B258" s="165" t="s">
        <v>481</v>
      </c>
      <c r="C258" s="165" t="s">
        <v>489</v>
      </c>
      <c r="D258" s="165"/>
      <c r="E258" s="166">
        <v>85277.6</v>
      </c>
    </row>
    <row r="259" spans="1:5" ht="31.5" x14ac:dyDescent="0.25">
      <c r="A259" s="167" t="s">
        <v>919</v>
      </c>
      <c r="B259" s="168" t="s">
        <v>481</v>
      </c>
      <c r="C259" s="168" t="s">
        <v>489</v>
      </c>
      <c r="D259" s="168" t="s">
        <v>357</v>
      </c>
      <c r="E259" s="169">
        <v>85277.6</v>
      </c>
    </row>
    <row r="260" spans="1:5" ht="78.75" x14ac:dyDescent="0.25">
      <c r="A260" s="164" t="s">
        <v>490</v>
      </c>
      <c r="B260" s="165" t="s">
        <v>481</v>
      </c>
      <c r="C260" s="165" t="s">
        <v>491</v>
      </c>
      <c r="D260" s="165"/>
      <c r="E260" s="166">
        <v>5668.5</v>
      </c>
    </row>
    <row r="261" spans="1:5" ht="78.75" x14ac:dyDescent="0.25">
      <c r="A261" s="164" t="s">
        <v>490</v>
      </c>
      <c r="B261" s="165" t="s">
        <v>481</v>
      </c>
      <c r="C261" s="165" t="s">
        <v>492</v>
      </c>
      <c r="D261" s="165"/>
      <c r="E261" s="166">
        <v>5668.5</v>
      </c>
    </row>
    <row r="262" spans="1:5" ht="31.5" x14ac:dyDescent="0.25">
      <c r="A262" s="167" t="s">
        <v>919</v>
      </c>
      <c r="B262" s="168" t="s">
        <v>481</v>
      </c>
      <c r="C262" s="168" t="s">
        <v>492</v>
      </c>
      <c r="D262" s="168" t="s">
        <v>357</v>
      </c>
      <c r="E262" s="169">
        <v>5668.5</v>
      </c>
    </row>
    <row r="263" spans="1:5" ht="31.5" x14ac:dyDescent="0.25">
      <c r="A263" s="164" t="s">
        <v>493</v>
      </c>
      <c r="B263" s="165" t="s">
        <v>481</v>
      </c>
      <c r="C263" s="165" t="s">
        <v>494</v>
      </c>
      <c r="D263" s="165"/>
      <c r="E263" s="166">
        <v>3101.5410000000002</v>
      </c>
    </row>
    <row r="264" spans="1:5" ht="31.5" x14ac:dyDescent="0.25">
      <c r="A264" s="167" t="s">
        <v>919</v>
      </c>
      <c r="B264" s="168" t="s">
        <v>481</v>
      </c>
      <c r="C264" s="168" t="s">
        <v>494</v>
      </c>
      <c r="D264" s="168" t="s">
        <v>357</v>
      </c>
      <c r="E264" s="169">
        <v>3101.5410000000002</v>
      </c>
    </row>
    <row r="265" spans="1:5" ht="31.5" x14ac:dyDescent="0.25">
      <c r="A265" s="164" t="s">
        <v>495</v>
      </c>
      <c r="B265" s="165" t="s">
        <v>481</v>
      </c>
      <c r="C265" s="165" t="s">
        <v>496</v>
      </c>
      <c r="D265" s="165"/>
      <c r="E265" s="166">
        <v>640</v>
      </c>
    </row>
    <row r="266" spans="1:5" ht="31.5" x14ac:dyDescent="0.25">
      <c r="A266" s="167" t="s">
        <v>919</v>
      </c>
      <c r="B266" s="168" t="s">
        <v>481</v>
      </c>
      <c r="C266" s="168" t="s">
        <v>496</v>
      </c>
      <c r="D266" s="168" t="s">
        <v>357</v>
      </c>
      <c r="E266" s="169">
        <v>640</v>
      </c>
    </row>
    <row r="267" spans="1:5" ht="31.5" x14ac:dyDescent="0.25">
      <c r="A267" s="164" t="s">
        <v>497</v>
      </c>
      <c r="B267" s="165" t="s">
        <v>481</v>
      </c>
      <c r="C267" s="165" t="s">
        <v>498</v>
      </c>
      <c r="D267" s="165"/>
      <c r="E267" s="166">
        <v>1030</v>
      </c>
    </row>
    <row r="268" spans="1:5" ht="31.5" x14ac:dyDescent="0.25">
      <c r="A268" s="167" t="s">
        <v>919</v>
      </c>
      <c r="B268" s="168" t="s">
        <v>481</v>
      </c>
      <c r="C268" s="168" t="s">
        <v>498</v>
      </c>
      <c r="D268" s="168" t="s">
        <v>357</v>
      </c>
      <c r="E268" s="169">
        <v>1030</v>
      </c>
    </row>
    <row r="269" spans="1:5" ht="31.5" x14ac:dyDescent="0.25">
      <c r="A269" s="164" t="s">
        <v>499</v>
      </c>
      <c r="B269" s="165" t="s">
        <v>481</v>
      </c>
      <c r="C269" s="165" t="s">
        <v>500</v>
      </c>
      <c r="D269" s="165"/>
      <c r="E269" s="166">
        <v>5</v>
      </c>
    </row>
    <row r="270" spans="1:5" ht="31.5" x14ac:dyDescent="0.25">
      <c r="A270" s="167" t="s">
        <v>269</v>
      </c>
      <c r="B270" s="168" t="s">
        <v>481</v>
      </c>
      <c r="C270" s="168" t="s">
        <v>500</v>
      </c>
      <c r="D270" s="168" t="s">
        <v>157</v>
      </c>
      <c r="E270" s="169">
        <v>5</v>
      </c>
    </row>
    <row r="271" spans="1:5" ht="31.5" x14ac:dyDescent="0.25">
      <c r="A271" s="164" t="s">
        <v>501</v>
      </c>
      <c r="B271" s="165" t="s">
        <v>481</v>
      </c>
      <c r="C271" s="165" t="s">
        <v>502</v>
      </c>
      <c r="D271" s="165"/>
      <c r="E271" s="166">
        <v>654.37400000000002</v>
      </c>
    </row>
    <row r="272" spans="1:5" ht="31.5" x14ac:dyDescent="0.25">
      <c r="A272" s="167" t="s">
        <v>919</v>
      </c>
      <c r="B272" s="168" t="s">
        <v>481</v>
      </c>
      <c r="C272" s="168" t="s">
        <v>502</v>
      </c>
      <c r="D272" s="168" t="s">
        <v>357</v>
      </c>
      <c r="E272" s="169">
        <v>654.37400000000002</v>
      </c>
    </row>
    <row r="273" spans="1:5" ht="15.75" x14ac:dyDescent="0.25">
      <c r="A273" s="164" t="s">
        <v>503</v>
      </c>
      <c r="B273" s="165" t="s">
        <v>481</v>
      </c>
      <c r="C273" s="165" t="s">
        <v>504</v>
      </c>
      <c r="D273" s="165"/>
      <c r="E273" s="166">
        <v>106.6</v>
      </c>
    </row>
    <row r="274" spans="1:5" ht="31.5" x14ac:dyDescent="0.25">
      <c r="A274" s="167" t="s">
        <v>919</v>
      </c>
      <c r="B274" s="168" t="s">
        <v>481</v>
      </c>
      <c r="C274" s="168" t="s">
        <v>504</v>
      </c>
      <c r="D274" s="168" t="s">
        <v>357</v>
      </c>
      <c r="E274" s="169">
        <v>106.6</v>
      </c>
    </row>
    <row r="275" spans="1:5" ht="31.5" x14ac:dyDescent="0.25">
      <c r="A275" s="164" t="s">
        <v>505</v>
      </c>
      <c r="B275" s="165" t="s">
        <v>481</v>
      </c>
      <c r="C275" s="165" t="s">
        <v>506</v>
      </c>
      <c r="D275" s="165"/>
      <c r="E275" s="166">
        <v>220585.478</v>
      </c>
    </row>
    <row r="276" spans="1:5" ht="31.5" x14ac:dyDescent="0.25">
      <c r="A276" s="164" t="s">
        <v>507</v>
      </c>
      <c r="B276" s="165" t="s">
        <v>481</v>
      </c>
      <c r="C276" s="165" t="s">
        <v>508</v>
      </c>
      <c r="D276" s="165"/>
      <c r="E276" s="166">
        <v>206555.70499999999</v>
      </c>
    </row>
    <row r="277" spans="1:5" ht="31.5" x14ac:dyDescent="0.25">
      <c r="A277" s="167" t="s">
        <v>919</v>
      </c>
      <c r="B277" s="168" t="s">
        <v>481</v>
      </c>
      <c r="C277" s="168" t="s">
        <v>508</v>
      </c>
      <c r="D277" s="168" t="s">
        <v>357</v>
      </c>
      <c r="E277" s="169">
        <v>40839.004999999997</v>
      </c>
    </row>
    <row r="278" spans="1:5" ht="47.25" x14ac:dyDescent="0.25">
      <c r="A278" s="164" t="s">
        <v>488</v>
      </c>
      <c r="B278" s="165" t="s">
        <v>481</v>
      </c>
      <c r="C278" s="165" t="s">
        <v>509</v>
      </c>
      <c r="D278" s="165"/>
      <c r="E278" s="166">
        <v>165716.70000000001</v>
      </c>
    </row>
    <row r="279" spans="1:5" ht="31.5" x14ac:dyDescent="0.25">
      <c r="A279" s="167" t="s">
        <v>919</v>
      </c>
      <c r="B279" s="168" t="s">
        <v>481</v>
      </c>
      <c r="C279" s="168" t="s">
        <v>509</v>
      </c>
      <c r="D279" s="168" t="s">
        <v>357</v>
      </c>
      <c r="E279" s="169">
        <v>165716.70000000001</v>
      </c>
    </row>
    <row r="280" spans="1:5" ht="78.75" x14ac:dyDescent="0.25">
      <c r="A280" s="164" t="s">
        <v>490</v>
      </c>
      <c r="B280" s="165" t="s">
        <v>481</v>
      </c>
      <c r="C280" s="165" t="s">
        <v>510</v>
      </c>
      <c r="D280" s="165"/>
      <c r="E280" s="166">
        <v>360</v>
      </c>
    </row>
    <row r="281" spans="1:5" ht="78.75" x14ac:dyDescent="0.25">
      <c r="A281" s="164" t="s">
        <v>490</v>
      </c>
      <c r="B281" s="165" t="s">
        <v>481</v>
      </c>
      <c r="C281" s="165" t="s">
        <v>511</v>
      </c>
      <c r="D281" s="165"/>
      <c r="E281" s="166">
        <v>360</v>
      </c>
    </row>
    <row r="282" spans="1:5" ht="31.5" x14ac:dyDescent="0.25">
      <c r="A282" s="167" t="s">
        <v>919</v>
      </c>
      <c r="B282" s="168" t="s">
        <v>481</v>
      </c>
      <c r="C282" s="168" t="s">
        <v>511</v>
      </c>
      <c r="D282" s="168" t="s">
        <v>357</v>
      </c>
      <c r="E282" s="169">
        <v>360</v>
      </c>
    </row>
    <row r="283" spans="1:5" ht="15.75" x14ac:dyDescent="0.25">
      <c r="A283" s="164" t="s">
        <v>503</v>
      </c>
      <c r="B283" s="165" t="s">
        <v>481</v>
      </c>
      <c r="C283" s="165" t="s">
        <v>512</v>
      </c>
      <c r="D283" s="165"/>
      <c r="E283" s="166">
        <v>831.82</v>
      </c>
    </row>
    <row r="284" spans="1:5" ht="31.5" x14ac:dyDescent="0.25">
      <c r="A284" s="167" t="s">
        <v>919</v>
      </c>
      <c r="B284" s="168" t="s">
        <v>481</v>
      </c>
      <c r="C284" s="168" t="s">
        <v>512</v>
      </c>
      <c r="D284" s="168" t="s">
        <v>357</v>
      </c>
      <c r="E284" s="169">
        <v>831.82</v>
      </c>
    </row>
    <row r="285" spans="1:5" ht="15.75" x14ac:dyDescent="0.25">
      <c r="A285" s="164" t="s">
        <v>513</v>
      </c>
      <c r="B285" s="165" t="s">
        <v>481</v>
      </c>
      <c r="C285" s="165" t="s">
        <v>514</v>
      </c>
      <c r="D285" s="165"/>
      <c r="E285" s="166">
        <v>2300.98</v>
      </c>
    </row>
    <row r="286" spans="1:5" ht="31.5" x14ac:dyDescent="0.25">
      <c r="A286" s="167" t="s">
        <v>919</v>
      </c>
      <c r="B286" s="168" t="s">
        <v>481</v>
      </c>
      <c r="C286" s="168" t="s">
        <v>514</v>
      </c>
      <c r="D286" s="168" t="s">
        <v>357</v>
      </c>
      <c r="E286" s="169">
        <v>2300.98</v>
      </c>
    </row>
    <row r="287" spans="1:5" ht="31.5" x14ac:dyDescent="0.25">
      <c r="A287" s="164" t="s">
        <v>515</v>
      </c>
      <c r="B287" s="165" t="s">
        <v>481</v>
      </c>
      <c r="C287" s="165" t="s">
        <v>516</v>
      </c>
      <c r="D287" s="165"/>
      <c r="E287" s="166">
        <v>2414.6</v>
      </c>
    </row>
    <row r="288" spans="1:5" ht="31.5" x14ac:dyDescent="0.25">
      <c r="A288" s="167" t="s">
        <v>919</v>
      </c>
      <c r="B288" s="168" t="s">
        <v>481</v>
      </c>
      <c r="C288" s="168" t="s">
        <v>516</v>
      </c>
      <c r="D288" s="168" t="s">
        <v>357</v>
      </c>
      <c r="E288" s="169">
        <v>2414.6</v>
      </c>
    </row>
    <row r="289" spans="1:5" ht="31.5" x14ac:dyDescent="0.25">
      <c r="A289" s="164" t="s">
        <v>517</v>
      </c>
      <c r="B289" s="165" t="s">
        <v>481</v>
      </c>
      <c r="C289" s="165" t="s">
        <v>518</v>
      </c>
      <c r="D289" s="165"/>
      <c r="E289" s="166">
        <v>1769.2729999999999</v>
      </c>
    </row>
    <row r="290" spans="1:5" ht="31.5" x14ac:dyDescent="0.25">
      <c r="A290" s="167" t="s">
        <v>919</v>
      </c>
      <c r="B290" s="168" t="s">
        <v>481</v>
      </c>
      <c r="C290" s="168" t="s">
        <v>518</v>
      </c>
      <c r="D290" s="168" t="s">
        <v>357</v>
      </c>
      <c r="E290" s="169">
        <v>1769.2729999999999</v>
      </c>
    </row>
    <row r="291" spans="1:5" ht="15.75" x14ac:dyDescent="0.25">
      <c r="A291" s="164" t="s">
        <v>519</v>
      </c>
      <c r="B291" s="165" t="s">
        <v>481</v>
      </c>
      <c r="C291" s="165" t="s">
        <v>520</v>
      </c>
      <c r="D291" s="165"/>
      <c r="E291" s="166">
        <v>12</v>
      </c>
    </row>
    <row r="292" spans="1:5" ht="31.5" x14ac:dyDescent="0.25">
      <c r="A292" s="167" t="s">
        <v>269</v>
      </c>
      <c r="B292" s="168" t="s">
        <v>481</v>
      </c>
      <c r="C292" s="168" t="s">
        <v>520</v>
      </c>
      <c r="D292" s="168" t="s">
        <v>157</v>
      </c>
      <c r="E292" s="169">
        <v>12</v>
      </c>
    </row>
    <row r="293" spans="1:5" ht="15.75" x14ac:dyDescent="0.25">
      <c r="A293" s="164" t="s">
        <v>521</v>
      </c>
      <c r="B293" s="165" t="s">
        <v>481</v>
      </c>
      <c r="C293" s="165" t="s">
        <v>522</v>
      </c>
      <c r="D293" s="165"/>
      <c r="E293" s="166">
        <v>13</v>
      </c>
    </row>
    <row r="294" spans="1:5" ht="31.5" x14ac:dyDescent="0.25">
      <c r="A294" s="167" t="s">
        <v>269</v>
      </c>
      <c r="B294" s="168" t="s">
        <v>481</v>
      </c>
      <c r="C294" s="168" t="s">
        <v>522</v>
      </c>
      <c r="D294" s="168" t="s">
        <v>157</v>
      </c>
      <c r="E294" s="169">
        <v>13</v>
      </c>
    </row>
    <row r="295" spans="1:5" ht="63" x14ac:dyDescent="0.25">
      <c r="A295" s="164" t="s">
        <v>523</v>
      </c>
      <c r="B295" s="165" t="s">
        <v>481</v>
      </c>
      <c r="C295" s="165" t="s">
        <v>524</v>
      </c>
      <c r="D295" s="165"/>
      <c r="E295" s="166">
        <v>6328.1</v>
      </c>
    </row>
    <row r="296" spans="1:5" ht="31.5" x14ac:dyDescent="0.25">
      <c r="A296" s="167" t="s">
        <v>919</v>
      </c>
      <c r="B296" s="168" t="s">
        <v>481</v>
      </c>
      <c r="C296" s="168" t="s">
        <v>524</v>
      </c>
      <c r="D296" s="168" t="s">
        <v>357</v>
      </c>
      <c r="E296" s="169">
        <v>6328.1</v>
      </c>
    </row>
    <row r="297" spans="1:5" ht="31.5" x14ac:dyDescent="0.25">
      <c r="A297" s="164" t="s">
        <v>525</v>
      </c>
      <c r="B297" s="165" t="s">
        <v>481</v>
      </c>
      <c r="C297" s="165" t="s">
        <v>526</v>
      </c>
      <c r="D297" s="165"/>
      <c r="E297" s="166">
        <v>17734.487000000001</v>
      </c>
    </row>
    <row r="298" spans="1:5" ht="63" x14ac:dyDescent="0.25">
      <c r="A298" s="164" t="s">
        <v>887</v>
      </c>
      <c r="B298" s="165" t="s">
        <v>481</v>
      </c>
      <c r="C298" s="165" t="s">
        <v>888</v>
      </c>
      <c r="D298" s="165"/>
      <c r="E298" s="166">
        <v>393.74900000000002</v>
      </c>
    </row>
    <row r="299" spans="1:5" ht="15.75" x14ac:dyDescent="0.25">
      <c r="A299" s="167" t="s">
        <v>918</v>
      </c>
      <c r="B299" s="168" t="s">
        <v>481</v>
      </c>
      <c r="C299" s="168" t="s">
        <v>888</v>
      </c>
      <c r="D299" s="168" t="s">
        <v>175</v>
      </c>
      <c r="E299" s="169">
        <v>393.74900000000002</v>
      </c>
    </row>
    <row r="300" spans="1:5" ht="31.5" x14ac:dyDescent="0.25">
      <c r="A300" s="164" t="s">
        <v>527</v>
      </c>
      <c r="B300" s="165" t="s">
        <v>481</v>
      </c>
      <c r="C300" s="165" t="s">
        <v>528</v>
      </c>
      <c r="D300" s="165"/>
      <c r="E300" s="166">
        <v>500</v>
      </c>
    </row>
    <row r="301" spans="1:5" ht="15.75" x14ac:dyDescent="0.25">
      <c r="A301" s="167" t="s">
        <v>918</v>
      </c>
      <c r="B301" s="168" t="s">
        <v>481</v>
      </c>
      <c r="C301" s="168" t="s">
        <v>528</v>
      </c>
      <c r="D301" s="8" t="s">
        <v>175</v>
      </c>
      <c r="E301" s="169">
        <v>500</v>
      </c>
    </row>
    <row r="302" spans="1:5" ht="47.25" x14ac:dyDescent="0.25">
      <c r="A302" s="164" t="s">
        <v>486</v>
      </c>
      <c r="B302" s="165" t="s">
        <v>481</v>
      </c>
      <c r="C302" s="165" t="s">
        <v>530</v>
      </c>
      <c r="D302" s="165"/>
      <c r="E302" s="166">
        <v>16650.738000000001</v>
      </c>
    </row>
    <row r="303" spans="1:5" ht="31.5" x14ac:dyDescent="0.25">
      <c r="A303" s="167" t="s">
        <v>919</v>
      </c>
      <c r="B303" s="168" t="s">
        <v>481</v>
      </c>
      <c r="C303" s="168" t="s">
        <v>530</v>
      </c>
      <c r="D303" s="168" t="s">
        <v>357</v>
      </c>
      <c r="E303" s="169">
        <v>15929.674999999999</v>
      </c>
    </row>
    <row r="304" spans="1:5" ht="47.25" x14ac:dyDescent="0.25">
      <c r="A304" s="164" t="s">
        <v>387</v>
      </c>
      <c r="B304" s="165" t="s">
        <v>481</v>
      </c>
      <c r="C304" s="165" t="s">
        <v>531</v>
      </c>
      <c r="D304" s="165"/>
      <c r="E304" s="166">
        <v>721.06299999999999</v>
      </c>
    </row>
    <row r="305" spans="1:5" ht="31.5" x14ac:dyDescent="0.25">
      <c r="A305" s="167" t="s">
        <v>919</v>
      </c>
      <c r="B305" s="168" t="s">
        <v>481</v>
      </c>
      <c r="C305" s="168" t="s">
        <v>531</v>
      </c>
      <c r="D305" s="168" t="s">
        <v>357</v>
      </c>
      <c r="E305" s="169">
        <v>721.06299999999999</v>
      </c>
    </row>
    <row r="306" spans="1:5" ht="31.5" x14ac:dyDescent="0.25">
      <c r="A306" s="164" t="s">
        <v>615</v>
      </c>
      <c r="B306" s="165" t="s">
        <v>481</v>
      </c>
      <c r="C306" s="165" t="s">
        <v>616</v>
      </c>
      <c r="D306" s="165"/>
      <c r="E306" s="166">
        <v>120</v>
      </c>
    </row>
    <row r="307" spans="1:5" ht="31.5" x14ac:dyDescent="0.25">
      <c r="A307" s="167" t="s">
        <v>919</v>
      </c>
      <c r="B307" s="168" t="s">
        <v>481</v>
      </c>
      <c r="C307" s="168" t="s">
        <v>616</v>
      </c>
      <c r="D307" s="168" t="s">
        <v>357</v>
      </c>
      <c r="E307" s="169">
        <v>120</v>
      </c>
    </row>
    <row r="308" spans="1:5" ht="15.75" x14ac:dyDescent="0.25">
      <c r="A308" s="164" t="s">
        <v>532</v>
      </c>
      <c r="B308" s="165" t="s">
        <v>481</v>
      </c>
      <c r="C308" s="165" t="s">
        <v>533</v>
      </c>
      <c r="D308" s="165"/>
      <c r="E308" s="166">
        <v>70</v>
      </c>
    </row>
    <row r="309" spans="1:5" ht="31.5" x14ac:dyDescent="0.25">
      <c r="A309" s="167" t="s">
        <v>269</v>
      </c>
      <c r="B309" s="168" t="s">
        <v>481</v>
      </c>
      <c r="C309" s="168" t="s">
        <v>533</v>
      </c>
      <c r="D309" s="168" t="s">
        <v>157</v>
      </c>
      <c r="E309" s="169">
        <v>55</v>
      </c>
    </row>
    <row r="310" spans="1:5" ht="15.75" x14ac:dyDescent="0.25">
      <c r="A310" s="167" t="s">
        <v>918</v>
      </c>
      <c r="B310" s="168" t="s">
        <v>481</v>
      </c>
      <c r="C310" s="168" t="s">
        <v>533</v>
      </c>
      <c r="D310" s="168" t="s">
        <v>175</v>
      </c>
      <c r="E310" s="169">
        <v>15</v>
      </c>
    </row>
    <row r="311" spans="1:5" ht="31.5" x14ac:dyDescent="0.25">
      <c r="A311" s="164" t="s">
        <v>534</v>
      </c>
      <c r="B311" s="165" t="s">
        <v>481</v>
      </c>
      <c r="C311" s="165" t="s">
        <v>535</v>
      </c>
      <c r="D311" s="165"/>
      <c r="E311" s="166">
        <v>1814.4</v>
      </c>
    </row>
    <row r="312" spans="1:5" ht="31.5" x14ac:dyDescent="0.25">
      <c r="A312" s="164" t="s">
        <v>536</v>
      </c>
      <c r="B312" s="165" t="s">
        <v>481</v>
      </c>
      <c r="C312" s="165" t="s">
        <v>537</v>
      </c>
      <c r="D312" s="165"/>
      <c r="E312" s="166">
        <v>1657.75</v>
      </c>
    </row>
    <row r="313" spans="1:5" ht="31.5" x14ac:dyDescent="0.25">
      <c r="A313" s="164" t="s">
        <v>538</v>
      </c>
      <c r="B313" s="165" t="s">
        <v>481</v>
      </c>
      <c r="C313" s="165" t="s">
        <v>539</v>
      </c>
      <c r="D313" s="165"/>
      <c r="E313" s="166">
        <v>1657.75</v>
      </c>
    </row>
    <row r="314" spans="1:5" ht="31.5" x14ac:dyDescent="0.25">
      <c r="A314" s="167" t="s">
        <v>919</v>
      </c>
      <c r="B314" s="168" t="s">
        <v>481</v>
      </c>
      <c r="C314" s="168" t="s">
        <v>539</v>
      </c>
      <c r="D314" s="168" t="s">
        <v>357</v>
      </c>
      <c r="E314" s="169">
        <v>1657.75</v>
      </c>
    </row>
    <row r="315" spans="1:5" ht="31.5" x14ac:dyDescent="0.25">
      <c r="A315" s="164" t="s">
        <v>617</v>
      </c>
      <c r="B315" s="165" t="s">
        <v>481</v>
      </c>
      <c r="C315" s="165" t="s">
        <v>618</v>
      </c>
      <c r="D315" s="165"/>
      <c r="E315" s="166">
        <v>156.65</v>
      </c>
    </row>
    <row r="316" spans="1:5" ht="31.5" x14ac:dyDescent="0.25">
      <c r="A316" s="167" t="s">
        <v>919</v>
      </c>
      <c r="B316" s="168" t="s">
        <v>481</v>
      </c>
      <c r="C316" s="168" t="s">
        <v>618</v>
      </c>
      <c r="D316" s="168" t="s">
        <v>357</v>
      </c>
      <c r="E316" s="169">
        <v>156.65</v>
      </c>
    </row>
    <row r="317" spans="1:5" ht="31.5" x14ac:dyDescent="0.25">
      <c r="A317" s="164" t="s">
        <v>540</v>
      </c>
      <c r="B317" s="165" t="s">
        <v>481</v>
      </c>
      <c r="C317" s="165" t="s">
        <v>541</v>
      </c>
      <c r="D317" s="165"/>
      <c r="E317" s="166">
        <v>66</v>
      </c>
    </row>
    <row r="318" spans="1:5" ht="31.5" x14ac:dyDescent="0.25">
      <c r="A318" s="164" t="s">
        <v>542</v>
      </c>
      <c r="B318" s="165" t="s">
        <v>481</v>
      </c>
      <c r="C318" s="165" t="s">
        <v>543</v>
      </c>
      <c r="D318" s="165"/>
      <c r="E318" s="166">
        <v>53</v>
      </c>
    </row>
    <row r="319" spans="1:5" ht="31.5" x14ac:dyDescent="0.25">
      <c r="A319" s="167" t="s">
        <v>269</v>
      </c>
      <c r="B319" s="168" t="s">
        <v>481</v>
      </c>
      <c r="C319" s="168" t="s">
        <v>543</v>
      </c>
      <c r="D319" s="168" t="s">
        <v>157</v>
      </c>
      <c r="E319" s="169">
        <v>17</v>
      </c>
    </row>
    <row r="320" spans="1:5" ht="31.5" x14ac:dyDescent="0.25">
      <c r="A320" s="167" t="s">
        <v>919</v>
      </c>
      <c r="B320" s="168" t="s">
        <v>481</v>
      </c>
      <c r="C320" s="168" t="s">
        <v>543</v>
      </c>
      <c r="D320" s="168" t="s">
        <v>357</v>
      </c>
      <c r="E320" s="169">
        <v>36</v>
      </c>
    </row>
    <row r="321" spans="1:5" ht="31.5" x14ac:dyDescent="0.25">
      <c r="A321" s="164" t="s">
        <v>544</v>
      </c>
      <c r="B321" s="165" t="s">
        <v>481</v>
      </c>
      <c r="C321" s="165" t="s">
        <v>545</v>
      </c>
      <c r="D321" s="165"/>
      <c r="E321" s="166">
        <v>13</v>
      </c>
    </row>
    <row r="322" spans="1:5" ht="31.5" x14ac:dyDescent="0.25">
      <c r="A322" s="167" t="s">
        <v>269</v>
      </c>
      <c r="B322" s="168" t="s">
        <v>481</v>
      </c>
      <c r="C322" s="168" t="s">
        <v>545</v>
      </c>
      <c r="D322" s="168" t="s">
        <v>157</v>
      </c>
      <c r="E322" s="169">
        <v>13</v>
      </c>
    </row>
    <row r="323" spans="1:5" ht="31.5" x14ac:dyDescent="0.25">
      <c r="A323" s="164" t="s">
        <v>546</v>
      </c>
      <c r="B323" s="165" t="s">
        <v>481</v>
      </c>
      <c r="C323" s="165" t="s">
        <v>547</v>
      </c>
      <c r="D323" s="165"/>
      <c r="E323" s="166">
        <v>20632.343000000001</v>
      </c>
    </row>
    <row r="324" spans="1:5" ht="31.5" x14ac:dyDescent="0.25">
      <c r="A324" s="164" t="s">
        <v>548</v>
      </c>
      <c r="B324" s="165" t="s">
        <v>481</v>
      </c>
      <c r="C324" s="165" t="s">
        <v>549</v>
      </c>
      <c r="D324" s="165"/>
      <c r="E324" s="166">
        <v>20632.343000000001</v>
      </c>
    </row>
    <row r="325" spans="1:5" ht="78.75" x14ac:dyDescent="0.25">
      <c r="A325" s="167" t="s">
        <v>265</v>
      </c>
      <c r="B325" s="168" t="s">
        <v>481</v>
      </c>
      <c r="C325" s="168" t="s">
        <v>549</v>
      </c>
      <c r="D325" s="168" t="s">
        <v>266</v>
      </c>
      <c r="E325" s="169">
        <v>16477.343000000001</v>
      </c>
    </row>
    <row r="326" spans="1:5" ht="31.5" x14ac:dyDescent="0.25">
      <c r="A326" s="167" t="s">
        <v>269</v>
      </c>
      <c r="B326" s="168" t="s">
        <v>481</v>
      </c>
      <c r="C326" s="168" t="s">
        <v>549</v>
      </c>
      <c r="D326" s="168" t="s">
        <v>157</v>
      </c>
      <c r="E326" s="169">
        <v>4095</v>
      </c>
    </row>
    <row r="327" spans="1:5" ht="15.75" x14ac:dyDescent="0.25">
      <c r="A327" s="167" t="s">
        <v>917</v>
      </c>
      <c r="B327" s="168" t="s">
        <v>481</v>
      </c>
      <c r="C327" s="168" t="s">
        <v>549</v>
      </c>
      <c r="D327" s="168" t="s">
        <v>284</v>
      </c>
      <c r="E327" s="169">
        <v>60</v>
      </c>
    </row>
    <row r="328" spans="1:5" ht="31.5" x14ac:dyDescent="0.25">
      <c r="A328" s="164" t="s">
        <v>335</v>
      </c>
      <c r="B328" s="165" t="s">
        <v>481</v>
      </c>
      <c r="C328" s="165" t="s">
        <v>336</v>
      </c>
      <c r="D328" s="165"/>
      <c r="E328" s="166">
        <v>2818</v>
      </c>
    </row>
    <row r="329" spans="1:5" ht="15.75" x14ac:dyDescent="0.25">
      <c r="A329" s="164" t="s">
        <v>550</v>
      </c>
      <c r="B329" s="165" t="s">
        <v>481</v>
      </c>
      <c r="C329" s="165" t="s">
        <v>551</v>
      </c>
      <c r="D329" s="165"/>
      <c r="E329" s="166">
        <v>2642</v>
      </c>
    </row>
    <row r="330" spans="1:5" ht="15.75" x14ac:dyDescent="0.25">
      <c r="A330" s="164"/>
      <c r="B330" s="165" t="s">
        <v>481</v>
      </c>
      <c r="C330" s="165" t="s">
        <v>923</v>
      </c>
      <c r="D330" s="165"/>
      <c r="E330" s="166">
        <v>2642</v>
      </c>
    </row>
    <row r="331" spans="1:5" ht="78.75" x14ac:dyDescent="0.25">
      <c r="A331" s="164" t="s">
        <v>552</v>
      </c>
      <c r="B331" s="165" t="s">
        <v>481</v>
      </c>
      <c r="C331" s="165" t="s">
        <v>553</v>
      </c>
      <c r="D331" s="165"/>
      <c r="E331" s="166">
        <v>2642</v>
      </c>
    </row>
    <row r="332" spans="1:5" ht="15.75" x14ac:dyDescent="0.25">
      <c r="A332" s="167" t="s">
        <v>918</v>
      </c>
      <c r="B332" s="168" t="s">
        <v>481</v>
      </c>
      <c r="C332" s="168" t="s">
        <v>553</v>
      </c>
      <c r="D332" s="168" t="s">
        <v>175</v>
      </c>
      <c r="E332" s="169">
        <v>2642</v>
      </c>
    </row>
    <row r="333" spans="1:5" ht="15.75" x14ac:dyDescent="0.25">
      <c r="A333" s="164" t="s">
        <v>554</v>
      </c>
      <c r="B333" s="165" t="s">
        <v>481</v>
      </c>
      <c r="C333" s="165" t="s">
        <v>555</v>
      </c>
      <c r="D333" s="165"/>
      <c r="E333" s="166">
        <v>176</v>
      </c>
    </row>
    <row r="334" spans="1:5" ht="31.5" x14ac:dyDescent="0.25">
      <c r="A334" s="164" t="s">
        <v>556</v>
      </c>
      <c r="B334" s="165" t="s">
        <v>481</v>
      </c>
      <c r="C334" s="165" t="s">
        <v>557</v>
      </c>
      <c r="D334" s="165"/>
      <c r="E334" s="166">
        <v>176</v>
      </c>
    </row>
    <row r="335" spans="1:5" ht="31.5" x14ac:dyDescent="0.25">
      <c r="A335" s="167" t="s">
        <v>919</v>
      </c>
      <c r="B335" s="168" t="s">
        <v>481</v>
      </c>
      <c r="C335" s="168" t="s">
        <v>557</v>
      </c>
      <c r="D335" s="168" t="s">
        <v>357</v>
      </c>
      <c r="E335" s="169">
        <v>176</v>
      </c>
    </row>
    <row r="336" spans="1:5" ht="15.75" x14ac:dyDescent="0.25">
      <c r="A336" s="164" t="s">
        <v>259</v>
      </c>
      <c r="B336" s="165" t="s">
        <v>481</v>
      </c>
      <c r="C336" s="165" t="s">
        <v>260</v>
      </c>
      <c r="D336" s="165"/>
      <c r="E336" s="166">
        <v>38.299999999999997</v>
      </c>
    </row>
    <row r="337" spans="1:5" ht="15.75" x14ac:dyDescent="0.25">
      <c r="A337" s="164" t="s">
        <v>261</v>
      </c>
      <c r="B337" s="165" t="s">
        <v>481</v>
      </c>
      <c r="C337" s="165" t="s">
        <v>262</v>
      </c>
      <c r="D337" s="165"/>
      <c r="E337" s="166">
        <v>38.299999999999997</v>
      </c>
    </row>
    <row r="338" spans="1:5" ht="94.5" x14ac:dyDescent="0.25">
      <c r="A338" s="164" t="s">
        <v>808</v>
      </c>
      <c r="B338" s="165" t="s">
        <v>481</v>
      </c>
      <c r="C338" s="165" t="s">
        <v>479</v>
      </c>
      <c r="D338" s="165"/>
      <c r="E338" s="166">
        <v>38.299999999999997</v>
      </c>
    </row>
    <row r="339" spans="1:5" ht="78.75" x14ac:dyDescent="0.25">
      <c r="A339" s="167" t="s">
        <v>265</v>
      </c>
      <c r="B339" s="168" t="s">
        <v>481</v>
      </c>
      <c r="C339" s="168" t="s">
        <v>479</v>
      </c>
      <c r="D339" s="168" t="s">
        <v>266</v>
      </c>
      <c r="E339" s="169">
        <v>37.4</v>
      </c>
    </row>
    <row r="340" spans="1:5" ht="31.5" x14ac:dyDescent="0.25">
      <c r="A340" s="167" t="s">
        <v>269</v>
      </c>
      <c r="B340" s="168" t="s">
        <v>481</v>
      </c>
      <c r="C340" s="168" t="s">
        <v>479</v>
      </c>
      <c r="D340" s="168" t="s">
        <v>157</v>
      </c>
      <c r="E340" s="169">
        <v>0.9</v>
      </c>
    </row>
    <row r="341" spans="1:5" ht="47.25" x14ac:dyDescent="0.25">
      <c r="A341" s="163" t="s">
        <v>558</v>
      </c>
      <c r="B341" s="161" t="s">
        <v>559</v>
      </c>
      <c r="C341" s="161"/>
      <c r="D341" s="161"/>
      <c r="E341" s="162">
        <v>85862.271999999997</v>
      </c>
    </row>
    <row r="342" spans="1:5" ht="15.75" x14ac:dyDescent="0.25">
      <c r="A342" s="164" t="s">
        <v>278</v>
      </c>
      <c r="B342" s="165" t="s">
        <v>559</v>
      </c>
      <c r="C342" s="165" t="s">
        <v>279</v>
      </c>
      <c r="D342" s="165"/>
      <c r="E342" s="166">
        <v>2333.3000000000002</v>
      </c>
    </row>
    <row r="343" spans="1:5" ht="31.5" x14ac:dyDescent="0.25">
      <c r="A343" s="164" t="s">
        <v>280</v>
      </c>
      <c r="B343" s="165" t="s">
        <v>559</v>
      </c>
      <c r="C343" s="165" t="s">
        <v>281</v>
      </c>
      <c r="D343" s="165"/>
      <c r="E343" s="166">
        <v>2000</v>
      </c>
    </row>
    <row r="344" spans="1:5" ht="63" x14ac:dyDescent="0.25">
      <c r="A344" s="164" t="s">
        <v>560</v>
      </c>
      <c r="B344" s="165" t="s">
        <v>559</v>
      </c>
      <c r="C344" s="165" t="s">
        <v>561</v>
      </c>
      <c r="D344" s="165"/>
      <c r="E344" s="166">
        <v>1000</v>
      </c>
    </row>
    <row r="345" spans="1:5" ht="63" x14ac:dyDescent="0.25">
      <c r="A345" s="164" t="s">
        <v>560</v>
      </c>
      <c r="B345" s="165" t="s">
        <v>559</v>
      </c>
      <c r="C345" s="165" t="s">
        <v>863</v>
      </c>
      <c r="D345" s="165"/>
      <c r="E345" s="166">
        <v>1000</v>
      </c>
    </row>
    <row r="346" spans="1:5" ht="15.75" x14ac:dyDescent="0.25">
      <c r="A346" s="167" t="s">
        <v>562</v>
      </c>
      <c r="B346" s="168" t="s">
        <v>559</v>
      </c>
      <c r="C346" s="168" t="s">
        <v>863</v>
      </c>
      <c r="D346" s="168" t="s">
        <v>563</v>
      </c>
      <c r="E346" s="169">
        <v>1000</v>
      </c>
    </row>
    <row r="347" spans="1:5" ht="63" x14ac:dyDescent="0.25">
      <c r="A347" s="164" t="s">
        <v>282</v>
      </c>
      <c r="B347" s="165" t="s">
        <v>559</v>
      </c>
      <c r="C347" s="165" t="s">
        <v>283</v>
      </c>
      <c r="D347" s="165"/>
      <c r="E347" s="166">
        <v>1000</v>
      </c>
    </row>
    <row r="348" spans="1:5" ht="63" x14ac:dyDescent="0.25">
      <c r="A348" s="164" t="s">
        <v>282</v>
      </c>
      <c r="B348" s="165" t="s">
        <v>559</v>
      </c>
      <c r="C348" s="165" t="s">
        <v>864</v>
      </c>
      <c r="D348" s="165"/>
      <c r="E348" s="166">
        <v>1000</v>
      </c>
    </row>
    <row r="349" spans="1:5" ht="15.75" x14ac:dyDescent="0.25">
      <c r="A349" s="167" t="s">
        <v>562</v>
      </c>
      <c r="B349" s="168" t="s">
        <v>559</v>
      </c>
      <c r="C349" s="168" t="s">
        <v>864</v>
      </c>
      <c r="D349" s="168" t="s">
        <v>563</v>
      </c>
      <c r="E349" s="169">
        <v>1000</v>
      </c>
    </row>
    <row r="350" spans="1:5" ht="31.5" x14ac:dyDescent="0.25">
      <c r="A350" s="164" t="s">
        <v>564</v>
      </c>
      <c r="B350" s="165" t="s">
        <v>559</v>
      </c>
      <c r="C350" s="165" t="s">
        <v>565</v>
      </c>
      <c r="D350" s="165"/>
      <c r="E350" s="166">
        <v>333.3</v>
      </c>
    </row>
    <row r="351" spans="1:5" ht="31.5" x14ac:dyDescent="0.25">
      <c r="A351" s="164" t="s">
        <v>566</v>
      </c>
      <c r="B351" s="165" t="s">
        <v>559</v>
      </c>
      <c r="C351" s="165" t="s">
        <v>567</v>
      </c>
      <c r="D351" s="165"/>
      <c r="E351" s="166">
        <v>333.3</v>
      </c>
    </row>
    <row r="352" spans="1:5" ht="31.5" x14ac:dyDescent="0.25">
      <c r="A352" s="164" t="s">
        <v>566</v>
      </c>
      <c r="B352" s="165" t="s">
        <v>559</v>
      </c>
      <c r="C352" s="165" t="s">
        <v>568</v>
      </c>
      <c r="D352" s="165"/>
      <c r="E352" s="166">
        <v>333.3</v>
      </c>
    </row>
    <row r="353" spans="1:5" ht="15.75" x14ac:dyDescent="0.25">
      <c r="A353" s="167" t="s">
        <v>562</v>
      </c>
      <c r="B353" s="168" t="s">
        <v>559</v>
      </c>
      <c r="C353" s="168" t="s">
        <v>568</v>
      </c>
      <c r="D353" s="168" t="s">
        <v>563</v>
      </c>
      <c r="E353" s="169">
        <v>333.3</v>
      </c>
    </row>
    <row r="354" spans="1:5" ht="31.5" x14ac:dyDescent="0.25">
      <c r="A354" s="164" t="s">
        <v>289</v>
      </c>
      <c r="B354" s="165" t="s">
        <v>559</v>
      </c>
      <c r="C354" s="165" t="s">
        <v>290</v>
      </c>
      <c r="D354" s="165"/>
      <c r="E354" s="166">
        <v>7191.5569999999998</v>
      </c>
    </row>
    <row r="355" spans="1:5" ht="47.25" x14ac:dyDescent="0.25">
      <c r="A355" s="164" t="s">
        <v>291</v>
      </c>
      <c r="B355" s="165" t="s">
        <v>559</v>
      </c>
      <c r="C355" s="165" t="s">
        <v>292</v>
      </c>
      <c r="D355" s="165"/>
      <c r="E355" s="166">
        <v>7191.5569999999998</v>
      </c>
    </row>
    <row r="356" spans="1:5" ht="31.5" x14ac:dyDescent="0.25">
      <c r="A356" s="164" t="s">
        <v>293</v>
      </c>
      <c r="B356" s="165" t="s">
        <v>559</v>
      </c>
      <c r="C356" s="165" t="s">
        <v>294</v>
      </c>
      <c r="D356" s="165"/>
      <c r="E356" s="166">
        <v>4303.0569999999998</v>
      </c>
    </row>
    <row r="357" spans="1:5" ht="31.5" x14ac:dyDescent="0.25">
      <c r="A357" s="164" t="s">
        <v>295</v>
      </c>
      <c r="B357" s="165" t="s">
        <v>559</v>
      </c>
      <c r="C357" s="165" t="s">
        <v>296</v>
      </c>
      <c r="D357" s="165"/>
      <c r="E357" s="166">
        <v>4303.0569999999998</v>
      </c>
    </row>
    <row r="358" spans="1:5" ht="15.75" x14ac:dyDescent="0.25">
      <c r="A358" s="167" t="s">
        <v>562</v>
      </c>
      <c r="B358" s="168" t="s">
        <v>559</v>
      </c>
      <c r="C358" s="168" t="s">
        <v>296</v>
      </c>
      <c r="D358" s="168" t="s">
        <v>563</v>
      </c>
      <c r="E358" s="169">
        <v>4303.0569999999998</v>
      </c>
    </row>
    <row r="359" spans="1:5" ht="63" x14ac:dyDescent="0.25">
      <c r="A359" s="164" t="s">
        <v>569</v>
      </c>
      <c r="B359" s="165" t="s">
        <v>559</v>
      </c>
      <c r="C359" s="165" t="s">
        <v>570</v>
      </c>
      <c r="D359" s="165"/>
      <c r="E359" s="166">
        <v>2888.5</v>
      </c>
    </row>
    <row r="360" spans="1:5" ht="63" x14ac:dyDescent="0.25">
      <c r="A360" s="164" t="s">
        <v>569</v>
      </c>
      <c r="B360" s="165" t="s">
        <v>559</v>
      </c>
      <c r="C360" s="165" t="s">
        <v>866</v>
      </c>
      <c r="D360" s="165"/>
      <c r="E360" s="166">
        <v>2888.5</v>
      </c>
    </row>
    <row r="361" spans="1:5" ht="15.75" x14ac:dyDescent="0.25">
      <c r="A361" s="167" t="s">
        <v>562</v>
      </c>
      <c r="B361" s="168" t="s">
        <v>559</v>
      </c>
      <c r="C361" s="168" t="s">
        <v>866</v>
      </c>
      <c r="D361" s="168" t="s">
        <v>563</v>
      </c>
      <c r="E361" s="169">
        <v>2888.5</v>
      </c>
    </row>
    <row r="362" spans="1:5" ht="47.25" x14ac:dyDescent="0.25">
      <c r="A362" s="164" t="s">
        <v>302</v>
      </c>
      <c r="B362" s="165" t="s">
        <v>559</v>
      </c>
      <c r="C362" s="165" t="s">
        <v>303</v>
      </c>
      <c r="D362" s="165"/>
      <c r="E362" s="166">
        <v>4670.3999999999996</v>
      </c>
    </row>
    <row r="363" spans="1:5" ht="31.5" x14ac:dyDescent="0.25">
      <c r="A363" s="164" t="s">
        <v>453</v>
      </c>
      <c r="B363" s="165" t="s">
        <v>559</v>
      </c>
      <c r="C363" s="165" t="s">
        <v>454</v>
      </c>
      <c r="D363" s="165"/>
      <c r="E363" s="166">
        <v>1300</v>
      </c>
    </row>
    <row r="364" spans="1:5" ht="15.75" x14ac:dyDescent="0.25">
      <c r="A364" s="164" t="s">
        <v>571</v>
      </c>
      <c r="B364" s="165" t="s">
        <v>559</v>
      </c>
      <c r="C364" s="165" t="s">
        <v>572</v>
      </c>
      <c r="D364" s="165"/>
      <c r="E364" s="166">
        <v>1300</v>
      </c>
    </row>
    <row r="365" spans="1:5" ht="15.75" x14ac:dyDescent="0.25">
      <c r="A365" s="164" t="s">
        <v>571</v>
      </c>
      <c r="B365" s="165" t="s">
        <v>559</v>
      </c>
      <c r="C365" s="165" t="s">
        <v>873</v>
      </c>
      <c r="D365" s="165"/>
      <c r="E365" s="166">
        <v>1300</v>
      </c>
    </row>
    <row r="366" spans="1:5" ht="15.75" x14ac:dyDescent="0.25">
      <c r="A366" s="167" t="s">
        <v>562</v>
      </c>
      <c r="B366" s="168" t="s">
        <v>559</v>
      </c>
      <c r="C366" s="168" t="s">
        <v>873</v>
      </c>
      <c r="D366" s="168" t="s">
        <v>563</v>
      </c>
      <c r="E366" s="169">
        <v>1300</v>
      </c>
    </row>
    <row r="367" spans="1:5" ht="31.5" x14ac:dyDescent="0.25">
      <c r="A367" s="164" t="s">
        <v>304</v>
      </c>
      <c r="B367" s="165" t="s">
        <v>559</v>
      </c>
      <c r="C367" s="165" t="s">
        <v>305</v>
      </c>
      <c r="D367" s="165"/>
      <c r="E367" s="166">
        <v>1370.4</v>
      </c>
    </row>
    <row r="368" spans="1:5" ht="15.75" x14ac:dyDescent="0.25">
      <c r="A368" s="164" t="s">
        <v>874</v>
      </c>
      <c r="B368" s="165" t="s">
        <v>559</v>
      </c>
      <c r="C368" s="165" t="s">
        <v>875</v>
      </c>
      <c r="D368" s="165"/>
      <c r="E368" s="166">
        <v>113.8</v>
      </c>
    </row>
    <row r="369" spans="1:5" ht="15.75" x14ac:dyDescent="0.25">
      <c r="A369" s="164" t="s">
        <v>874</v>
      </c>
      <c r="B369" s="165" t="s">
        <v>559</v>
      </c>
      <c r="C369" s="165" t="s">
        <v>876</v>
      </c>
      <c r="D369" s="165"/>
      <c r="E369" s="166">
        <v>113.8</v>
      </c>
    </row>
    <row r="370" spans="1:5" ht="15.75" x14ac:dyDescent="0.25">
      <c r="A370" s="167" t="s">
        <v>562</v>
      </c>
      <c r="B370" s="168" t="s">
        <v>559</v>
      </c>
      <c r="C370" s="168" t="s">
        <v>876</v>
      </c>
      <c r="D370" s="168" t="s">
        <v>563</v>
      </c>
      <c r="E370" s="169">
        <v>113.8</v>
      </c>
    </row>
    <row r="371" spans="1:5" ht="15.75" x14ac:dyDescent="0.25">
      <c r="A371" s="164" t="s">
        <v>573</v>
      </c>
      <c r="B371" s="165" t="s">
        <v>559</v>
      </c>
      <c r="C371" s="165" t="s">
        <v>574</v>
      </c>
      <c r="D371" s="165"/>
      <c r="E371" s="166">
        <v>666.6</v>
      </c>
    </row>
    <row r="372" spans="1:5" ht="15.75" x14ac:dyDescent="0.25">
      <c r="A372" s="164" t="s">
        <v>573</v>
      </c>
      <c r="B372" s="165" t="s">
        <v>559</v>
      </c>
      <c r="C372" s="165" t="s">
        <v>575</v>
      </c>
      <c r="D372" s="165"/>
      <c r="E372" s="166">
        <v>666.6</v>
      </c>
    </row>
    <row r="373" spans="1:5" ht="15.75" x14ac:dyDescent="0.25">
      <c r="A373" s="167" t="s">
        <v>562</v>
      </c>
      <c r="B373" s="168" t="s">
        <v>559</v>
      </c>
      <c r="C373" s="168" t="s">
        <v>575</v>
      </c>
      <c r="D373" s="168" t="s">
        <v>563</v>
      </c>
      <c r="E373" s="169">
        <v>666.6</v>
      </c>
    </row>
    <row r="374" spans="1:5" ht="31.5" x14ac:dyDescent="0.25">
      <c r="A374" s="164" t="s">
        <v>306</v>
      </c>
      <c r="B374" s="165" t="s">
        <v>559</v>
      </c>
      <c r="C374" s="165" t="s">
        <v>307</v>
      </c>
      <c r="D374" s="165"/>
      <c r="E374" s="166">
        <v>590</v>
      </c>
    </row>
    <row r="375" spans="1:5" ht="31.5" x14ac:dyDescent="0.25">
      <c r="A375" s="164" t="s">
        <v>306</v>
      </c>
      <c r="B375" s="165" t="s">
        <v>559</v>
      </c>
      <c r="C375" s="165" t="s">
        <v>881</v>
      </c>
      <c r="D375" s="165"/>
      <c r="E375" s="166">
        <v>590</v>
      </c>
    </row>
    <row r="376" spans="1:5" ht="15.75" x14ac:dyDescent="0.25">
      <c r="A376" s="167" t="s">
        <v>562</v>
      </c>
      <c r="B376" s="168" t="s">
        <v>559</v>
      </c>
      <c r="C376" s="168" t="s">
        <v>881</v>
      </c>
      <c r="D376" s="168" t="s">
        <v>563</v>
      </c>
      <c r="E376" s="169">
        <v>590</v>
      </c>
    </row>
    <row r="377" spans="1:5" ht="15.75" x14ac:dyDescent="0.25">
      <c r="A377" s="164" t="s">
        <v>576</v>
      </c>
      <c r="B377" s="165" t="s">
        <v>559</v>
      </c>
      <c r="C377" s="165" t="s">
        <v>577</v>
      </c>
      <c r="D377" s="165"/>
      <c r="E377" s="166">
        <v>2000</v>
      </c>
    </row>
    <row r="378" spans="1:5" ht="31.5" x14ac:dyDescent="0.25">
      <c r="A378" s="164" t="s">
        <v>578</v>
      </c>
      <c r="B378" s="165" t="s">
        <v>559</v>
      </c>
      <c r="C378" s="165" t="s">
        <v>579</v>
      </c>
      <c r="D378" s="165"/>
      <c r="E378" s="166">
        <v>2000</v>
      </c>
    </row>
    <row r="379" spans="1:5" ht="15.75" x14ac:dyDescent="0.25">
      <c r="A379" s="167" t="s">
        <v>562</v>
      </c>
      <c r="B379" s="168" t="s">
        <v>559</v>
      </c>
      <c r="C379" s="168" t="s">
        <v>579</v>
      </c>
      <c r="D379" s="168" t="s">
        <v>563</v>
      </c>
      <c r="E379" s="169">
        <v>2000</v>
      </c>
    </row>
    <row r="380" spans="1:5" ht="31.5" x14ac:dyDescent="0.25">
      <c r="A380" s="164" t="s">
        <v>315</v>
      </c>
      <c r="B380" s="165" t="s">
        <v>559</v>
      </c>
      <c r="C380" s="165" t="s">
        <v>316</v>
      </c>
      <c r="D380" s="165"/>
      <c r="E380" s="166">
        <v>50694.035000000003</v>
      </c>
    </row>
    <row r="381" spans="1:5" ht="31.5" x14ac:dyDescent="0.25">
      <c r="A381" s="164" t="s">
        <v>580</v>
      </c>
      <c r="B381" s="165" t="s">
        <v>559</v>
      </c>
      <c r="C381" s="165" t="s">
        <v>581</v>
      </c>
      <c r="D381" s="165"/>
      <c r="E381" s="166">
        <v>50694.035000000003</v>
      </c>
    </row>
    <row r="382" spans="1:5" ht="47.25" x14ac:dyDescent="0.25">
      <c r="A382" s="164" t="s">
        <v>582</v>
      </c>
      <c r="B382" s="165" t="s">
        <v>559</v>
      </c>
      <c r="C382" s="165" t="s">
        <v>583</v>
      </c>
      <c r="D382" s="165"/>
      <c r="E382" s="166">
        <v>612.70000000000005</v>
      </c>
    </row>
    <row r="383" spans="1:5" ht="47.25" x14ac:dyDescent="0.25">
      <c r="A383" s="164" t="s">
        <v>582</v>
      </c>
      <c r="B383" s="165" t="s">
        <v>559</v>
      </c>
      <c r="C383" s="165" t="s">
        <v>584</v>
      </c>
      <c r="D383" s="165"/>
      <c r="E383" s="166">
        <v>612.70000000000005</v>
      </c>
    </row>
    <row r="384" spans="1:5" ht="15.75" x14ac:dyDescent="0.25">
      <c r="A384" s="167" t="s">
        <v>562</v>
      </c>
      <c r="B384" s="168" t="s">
        <v>559</v>
      </c>
      <c r="C384" s="168" t="s">
        <v>584</v>
      </c>
      <c r="D384" s="168" t="s">
        <v>563</v>
      </c>
      <c r="E384" s="169">
        <v>612.70000000000005</v>
      </c>
    </row>
    <row r="385" spans="1:5" ht="15.75" x14ac:dyDescent="0.25">
      <c r="A385" s="164" t="s">
        <v>585</v>
      </c>
      <c r="B385" s="165" t="s">
        <v>559</v>
      </c>
      <c r="C385" s="165" t="s">
        <v>586</v>
      </c>
      <c r="D385" s="165"/>
      <c r="E385" s="166">
        <v>29339.726999999999</v>
      </c>
    </row>
    <row r="386" spans="1:5" ht="15.75" x14ac:dyDescent="0.25">
      <c r="A386" s="167" t="s">
        <v>562</v>
      </c>
      <c r="B386" s="168" t="s">
        <v>559</v>
      </c>
      <c r="C386" s="168" t="s">
        <v>586</v>
      </c>
      <c r="D386" s="168" t="s">
        <v>563</v>
      </c>
      <c r="E386" s="169">
        <v>29339.726999999999</v>
      </c>
    </row>
    <row r="387" spans="1:5" ht="15.75" x14ac:dyDescent="0.25">
      <c r="A387" s="164" t="s">
        <v>587</v>
      </c>
      <c r="B387" s="165" t="s">
        <v>559</v>
      </c>
      <c r="C387" s="165" t="s">
        <v>588</v>
      </c>
      <c r="D387" s="165"/>
      <c r="E387" s="166">
        <v>11801.608</v>
      </c>
    </row>
    <row r="388" spans="1:5" ht="78.75" x14ac:dyDescent="0.25">
      <c r="A388" s="167" t="s">
        <v>265</v>
      </c>
      <c r="B388" s="168" t="s">
        <v>559</v>
      </c>
      <c r="C388" s="168" t="s">
        <v>588</v>
      </c>
      <c r="D388" s="168" t="s">
        <v>266</v>
      </c>
      <c r="E388" s="169">
        <v>11151.418</v>
      </c>
    </row>
    <row r="389" spans="1:5" ht="31.5" x14ac:dyDescent="0.25">
      <c r="A389" s="167" t="s">
        <v>269</v>
      </c>
      <c r="B389" s="168" t="s">
        <v>559</v>
      </c>
      <c r="C389" s="168" t="s">
        <v>588</v>
      </c>
      <c r="D389" s="168" t="s">
        <v>157</v>
      </c>
      <c r="E389" s="169">
        <v>628.36599999999999</v>
      </c>
    </row>
    <row r="390" spans="1:5" ht="15.75" x14ac:dyDescent="0.25">
      <c r="A390" s="167" t="s">
        <v>917</v>
      </c>
      <c r="B390" s="168" t="s">
        <v>559</v>
      </c>
      <c r="C390" s="168" t="s">
        <v>588</v>
      </c>
      <c r="D390" s="168" t="s">
        <v>284</v>
      </c>
      <c r="E390" s="169">
        <v>2.371</v>
      </c>
    </row>
    <row r="391" spans="1:5" ht="47.25" x14ac:dyDescent="0.25">
      <c r="A391" s="164" t="s">
        <v>267</v>
      </c>
      <c r="B391" s="165" t="s">
        <v>559</v>
      </c>
      <c r="C391" s="165" t="s">
        <v>901</v>
      </c>
      <c r="D391" s="165"/>
      <c r="E391" s="166">
        <v>19.452999999999999</v>
      </c>
    </row>
    <row r="392" spans="1:5" ht="31.5" x14ac:dyDescent="0.25">
      <c r="A392" s="167" t="s">
        <v>269</v>
      </c>
      <c r="B392" s="168" t="s">
        <v>559</v>
      </c>
      <c r="C392" s="168" t="s">
        <v>901</v>
      </c>
      <c r="D392" s="168" t="s">
        <v>157</v>
      </c>
      <c r="E392" s="169">
        <v>19.452999999999999</v>
      </c>
    </row>
    <row r="393" spans="1:5" ht="31.5" x14ac:dyDescent="0.25">
      <c r="A393" s="164" t="s">
        <v>589</v>
      </c>
      <c r="B393" s="165" t="s">
        <v>559</v>
      </c>
      <c r="C393" s="165" t="s">
        <v>590</v>
      </c>
      <c r="D393" s="165"/>
      <c r="E393" s="166">
        <v>8940</v>
      </c>
    </row>
    <row r="394" spans="1:5" ht="15.75" x14ac:dyDescent="0.25">
      <c r="A394" s="167" t="s">
        <v>562</v>
      </c>
      <c r="B394" s="168" t="s">
        <v>559</v>
      </c>
      <c r="C394" s="168" t="s">
        <v>590</v>
      </c>
      <c r="D394" s="168" t="s">
        <v>563</v>
      </c>
      <c r="E394" s="169">
        <v>8940</v>
      </c>
    </row>
    <row r="395" spans="1:5" ht="31.5" x14ac:dyDescent="0.25">
      <c r="A395" s="164" t="s">
        <v>335</v>
      </c>
      <c r="B395" s="165" t="s">
        <v>559</v>
      </c>
      <c r="C395" s="165" t="s">
        <v>336</v>
      </c>
      <c r="D395" s="165"/>
      <c r="E395" s="166">
        <v>1523</v>
      </c>
    </row>
    <row r="396" spans="1:5" ht="15.75" x14ac:dyDescent="0.25">
      <c r="A396" s="164" t="s">
        <v>337</v>
      </c>
      <c r="B396" s="165" t="s">
        <v>559</v>
      </c>
      <c r="C396" s="165" t="s">
        <v>338</v>
      </c>
      <c r="D396" s="165"/>
      <c r="E396" s="166">
        <v>1523</v>
      </c>
    </row>
    <row r="397" spans="1:5" ht="47.25" x14ac:dyDescent="0.25">
      <c r="A397" s="164" t="s">
        <v>902</v>
      </c>
      <c r="B397" s="165" t="s">
        <v>559</v>
      </c>
      <c r="C397" s="165" t="s">
        <v>903</v>
      </c>
      <c r="D397" s="165"/>
      <c r="E397" s="166">
        <v>1523</v>
      </c>
    </row>
    <row r="398" spans="1:5" ht="47.25" x14ac:dyDescent="0.25">
      <c r="A398" s="164" t="s">
        <v>902</v>
      </c>
      <c r="B398" s="165" t="s">
        <v>559</v>
      </c>
      <c r="C398" s="165" t="s">
        <v>904</v>
      </c>
      <c r="D398" s="165"/>
      <c r="E398" s="166">
        <v>1523</v>
      </c>
    </row>
    <row r="399" spans="1:5" ht="15.75" x14ac:dyDescent="0.25">
      <c r="A399" s="167" t="s">
        <v>562</v>
      </c>
      <c r="B399" s="168" t="s">
        <v>559</v>
      </c>
      <c r="C399" s="168" t="s">
        <v>904</v>
      </c>
      <c r="D399" s="168" t="s">
        <v>563</v>
      </c>
      <c r="E399" s="169">
        <v>1523</v>
      </c>
    </row>
    <row r="400" spans="1:5" ht="15.75" x14ac:dyDescent="0.25">
      <c r="A400" s="164" t="s">
        <v>259</v>
      </c>
      <c r="B400" s="165" t="s">
        <v>559</v>
      </c>
      <c r="C400" s="165" t="s">
        <v>260</v>
      </c>
      <c r="D400" s="165"/>
      <c r="E400" s="166">
        <v>19449.98</v>
      </c>
    </row>
    <row r="401" spans="1:5" ht="15.75" x14ac:dyDescent="0.25">
      <c r="A401" s="164" t="s">
        <v>261</v>
      </c>
      <c r="B401" s="165" t="s">
        <v>559</v>
      </c>
      <c r="C401" s="165" t="s">
        <v>262</v>
      </c>
      <c r="D401" s="165"/>
      <c r="E401" s="166">
        <v>19449.98</v>
      </c>
    </row>
    <row r="402" spans="1:5" ht="47.25" x14ac:dyDescent="0.25">
      <c r="A402" s="164" t="s">
        <v>591</v>
      </c>
      <c r="B402" s="165" t="s">
        <v>559</v>
      </c>
      <c r="C402" s="165" t="s">
        <v>592</v>
      </c>
      <c r="D402" s="165"/>
      <c r="E402" s="166">
        <v>1129.3</v>
      </c>
    </row>
    <row r="403" spans="1:5" ht="15.75" x14ac:dyDescent="0.25">
      <c r="A403" s="167" t="s">
        <v>562</v>
      </c>
      <c r="B403" s="168" t="s">
        <v>559</v>
      </c>
      <c r="C403" s="168" t="s">
        <v>592</v>
      </c>
      <c r="D403" s="168" t="s">
        <v>563</v>
      </c>
      <c r="E403" s="169">
        <v>1129.3</v>
      </c>
    </row>
    <row r="404" spans="1:5" ht="47.25" x14ac:dyDescent="0.25">
      <c r="A404" s="164" t="s">
        <v>593</v>
      </c>
      <c r="B404" s="165" t="s">
        <v>559</v>
      </c>
      <c r="C404" s="165" t="s">
        <v>594</v>
      </c>
      <c r="D404" s="165"/>
      <c r="E404" s="166">
        <v>70.099999999999994</v>
      </c>
    </row>
    <row r="405" spans="1:5" ht="15.75" x14ac:dyDescent="0.25">
      <c r="A405" s="167" t="s">
        <v>562</v>
      </c>
      <c r="B405" s="168" t="s">
        <v>559</v>
      </c>
      <c r="C405" s="168" t="s">
        <v>594</v>
      </c>
      <c r="D405" s="168" t="s">
        <v>563</v>
      </c>
      <c r="E405" s="169">
        <v>70.099999999999994</v>
      </c>
    </row>
    <row r="406" spans="1:5" ht="110.25" x14ac:dyDescent="0.25">
      <c r="A406" s="170" t="s">
        <v>595</v>
      </c>
      <c r="B406" s="165" t="s">
        <v>559</v>
      </c>
      <c r="C406" s="165" t="s">
        <v>596</v>
      </c>
      <c r="D406" s="165"/>
      <c r="E406" s="166">
        <v>4</v>
      </c>
    </row>
    <row r="407" spans="1:5" ht="31.5" x14ac:dyDescent="0.25">
      <c r="A407" s="167" t="s">
        <v>269</v>
      </c>
      <c r="B407" s="168" t="s">
        <v>559</v>
      </c>
      <c r="C407" s="168" t="s">
        <v>596</v>
      </c>
      <c r="D407" s="168" t="s">
        <v>157</v>
      </c>
      <c r="E407" s="169">
        <v>4</v>
      </c>
    </row>
    <row r="408" spans="1:5" ht="204.75" x14ac:dyDescent="0.25">
      <c r="A408" s="170" t="s">
        <v>597</v>
      </c>
      <c r="B408" s="165" t="s">
        <v>559</v>
      </c>
      <c r="C408" s="165" t="s">
        <v>598</v>
      </c>
      <c r="D408" s="165"/>
      <c r="E408" s="166">
        <v>4</v>
      </c>
    </row>
    <row r="409" spans="1:5" ht="31.5" x14ac:dyDescent="0.25">
      <c r="A409" s="167" t="s">
        <v>269</v>
      </c>
      <c r="B409" s="168" t="s">
        <v>559</v>
      </c>
      <c r="C409" s="168" t="s">
        <v>598</v>
      </c>
      <c r="D409" s="168" t="s">
        <v>157</v>
      </c>
      <c r="E409" s="169">
        <v>4</v>
      </c>
    </row>
    <row r="410" spans="1:5" ht="126" x14ac:dyDescent="0.25">
      <c r="A410" s="170" t="s">
        <v>368</v>
      </c>
      <c r="B410" s="165" t="s">
        <v>559</v>
      </c>
      <c r="C410" s="165" t="s">
        <v>369</v>
      </c>
      <c r="D410" s="165"/>
      <c r="E410" s="166">
        <v>233.58</v>
      </c>
    </row>
    <row r="411" spans="1:5" ht="15.75" x14ac:dyDescent="0.25">
      <c r="A411" s="167" t="s">
        <v>562</v>
      </c>
      <c r="B411" s="168" t="s">
        <v>559</v>
      </c>
      <c r="C411" s="168" t="s">
        <v>369</v>
      </c>
      <c r="D411" s="168" t="s">
        <v>563</v>
      </c>
      <c r="E411" s="169">
        <v>233.58</v>
      </c>
    </row>
    <row r="412" spans="1:5" ht="126" x14ac:dyDescent="0.25">
      <c r="A412" s="170" t="s">
        <v>599</v>
      </c>
      <c r="B412" s="165" t="s">
        <v>559</v>
      </c>
      <c r="C412" s="165" t="s">
        <v>600</v>
      </c>
      <c r="D412" s="165"/>
      <c r="E412" s="166">
        <v>9</v>
      </c>
    </row>
    <row r="413" spans="1:5" ht="31.5" x14ac:dyDescent="0.25">
      <c r="A413" s="167" t="s">
        <v>269</v>
      </c>
      <c r="B413" s="168" t="s">
        <v>559</v>
      </c>
      <c r="C413" s="168" t="s">
        <v>600</v>
      </c>
      <c r="D413" s="168" t="s">
        <v>157</v>
      </c>
      <c r="E413" s="169">
        <v>9</v>
      </c>
    </row>
    <row r="414" spans="1:5" ht="15.75" x14ac:dyDescent="0.25">
      <c r="A414" s="164" t="s">
        <v>274</v>
      </c>
      <c r="B414" s="165" t="s">
        <v>559</v>
      </c>
      <c r="C414" s="165" t="s">
        <v>275</v>
      </c>
      <c r="D414" s="165"/>
      <c r="E414" s="166">
        <v>18000</v>
      </c>
    </row>
    <row r="415" spans="1:5" ht="15.75" x14ac:dyDescent="0.25">
      <c r="A415" s="167" t="s">
        <v>917</v>
      </c>
      <c r="B415" s="168" t="s">
        <v>559</v>
      </c>
      <c r="C415" s="168" t="s">
        <v>275</v>
      </c>
      <c r="D415" s="168" t="s">
        <v>284</v>
      </c>
      <c r="E415" s="169">
        <v>18000</v>
      </c>
    </row>
  </sheetData>
  <mergeCells count="14">
    <mergeCell ref="E15:E16"/>
    <mergeCell ref="B9:E9"/>
    <mergeCell ref="A12:E12"/>
    <mergeCell ref="A15:A16"/>
    <mergeCell ref="B15:B16"/>
    <mergeCell ref="C15:C16"/>
    <mergeCell ref="D15:D16"/>
    <mergeCell ref="C6:E6"/>
    <mergeCell ref="C7:E7"/>
    <mergeCell ref="A8:E8"/>
    <mergeCell ref="C1:E1"/>
    <mergeCell ref="D2:E2"/>
    <mergeCell ref="A3:E3"/>
    <mergeCell ref="B4:E4"/>
  </mergeCells>
  <pageMargins left="0.70866141732283472" right="0.70866141732283472" top="0.74803149606299213" bottom="0.74803149606299213" header="0.31496062992125984" footer="0.31496062992125984"/>
  <pageSetup paperSize="9" scale="79" fitToHeight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1"/>
  <sheetViews>
    <sheetView tabSelected="1" workbookViewId="0">
      <selection activeCell="J12" sqref="J12"/>
    </sheetView>
  </sheetViews>
  <sheetFormatPr defaultRowHeight="15" x14ac:dyDescent="0.25"/>
  <cols>
    <col min="1" max="1" width="66.7109375" customWidth="1"/>
    <col min="2" max="2" width="7.7109375" customWidth="1"/>
    <col min="3" max="3" width="16.28515625" customWidth="1"/>
    <col min="4" max="4" width="6" customWidth="1"/>
    <col min="5" max="5" width="13.42578125" customWidth="1"/>
    <col min="6" max="6" width="12.5703125" customWidth="1"/>
  </cols>
  <sheetData>
    <row r="1" spans="1:6" ht="18.75" x14ac:dyDescent="0.3">
      <c r="B1" s="182" t="s">
        <v>601</v>
      </c>
      <c r="C1" s="183"/>
      <c r="D1" s="183"/>
      <c r="E1" s="183"/>
      <c r="F1" s="183"/>
    </row>
    <row r="2" spans="1:6" ht="18.75" x14ac:dyDescent="0.3">
      <c r="B2" s="182" t="s">
        <v>246</v>
      </c>
      <c r="C2" s="183"/>
      <c r="D2" s="183"/>
      <c r="E2" s="183"/>
      <c r="F2" s="183"/>
    </row>
    <row r="3" spans="1:6" ht="18.75" x14ac:dyDescent="0.3">
      <c r="A3" s="185" t="s">
        <v>247</v>
      </c>
      <c r="B3" s="185"/>
      <c r="C3" s="185"/>
      <c r="D3" s="185"/>
      <c r="E3" s="185"/>
      <c r="F3" s="184"/>
    </row>
    <row r="4" spans="1:6" ht="18.75" x14ac:dyDescent="0.3">
      <c r="B4" s="185" t="s">
        <v>860</v>
      </c>
      <c r="C4" s="185"/>
      <c r="D4" s="185"/>
      <c r="E4" s="185"/>
      <c r="F4" s="184"/>
    </row>
    <row r="5" spans="1:6" ht="7.5" customHeight="1" x14ac:dyDescent="0.3">
      <c r="B5" s="151"/>
      <c r="C5" s="151"/>
      <c r="D5" s="151"/>
      <c r="E5" s="151"/>
      <c r="F5" s="152"/>
    </row>
    <row r="6" spans="1:6" ht="18.75" x14ac:dyDescent="0.3">
      <c r="C6" s="182" t="s">
        <v>626</v>
      </c>
      <c r="D6" s="183"/>
      <c r="E6" s="184"/>
      <c r="F6" s="184"/>
    </row>
    <row r="7" spans="1:6" ht="18.75" x14ac:dyDescent="0.3">
      <c r="C7" s="185" t="s">
        <v>246</v>
      </c>
      <c r="D7" s="184"/>
      <c r="E7" s="184"/>
      <c r="F7" s="184"/>
    </row>
    <row r="8" spans="1:6" ht="18.75" x14ac:dyDescent="0.3">
      <c r="A8" s="185" t="s">
        <v>247</v>
      </c>
      <c r="B8" s="185"/>
      <c r="C8" s="185"/>
      <c r="D8" s="185"/>
      <c r="E8" s="185"/>
      <c r="F8" s="184"/>
    </row>
    <row r="9" spans="1:6" ht="18.75" x14ac:dyDescent="0.25">
      <c r="A9" s="171"/>
      <c r="B9" s="187" t="s">
        <v>249</v>
      </c>
      <c r="C9" s="187"/>
      <c r="D9" s="187"/>
      <c r="E9" s="187"/>
      <c r="F9" s="184"/>
    </row>
    <row r="10" spans="1:6" ht="15.75" x14ac:dyDescent="0.25">
      <c r="A10" s="4"/>
      <c r="B10" s="4"/>
      <c r="C10" s="4"/>
      <c r="D10" s="4"/>
      <c r="E10" s="5"/>
      <c r="F10" s="5"/>
    </row>
    <row r="11" spans="1:6" ht="46.5" customHeight="1" x14ac:dyDescent="0.25">
      <c r="A11" s="191" t="s">
        <v>925</v>
      </c>
      <c r="B11" s="191"/>
      <c r="C11" s="191"/>
      <c r="D11" s="191"/>
      <c r="E11" s="191"/>
      <c r="F11" s="191"/>
    </row>
    <row r="12" spans="1:6" ht="37.5" x14ac:dyDescent="0.25">
      <c r="A12" s="6"/>
      <c r="B12" s="6"/>
      <c r="C12" s="6"/>
      <c r="D12" s="6"/>
      <c r="E12" s="6"/>
      <c r="F12" s="6" t="s">
        <v>250</v>
      </c>
    </row>
    <row r="13" spans="1:6" x14ac:dyDescent="0.25">
      <c r="A13" s="190" t="s">
        <v>251</v>
      </c>
      <c r="B13" s="192" t="s">
        <v>252</v>
      </c>
      <c r="C13" s="192" t="s">
        <v>253</v>
      </c>
      <c r="D13" s="192" t="s">
        <v>254</v>
      </c>
      <c r="E13" s="190" t="s">
        <v>603</v>
      </c>
      <c r="F13" s="190" t="s">
        <v>604</v>
      </c>
    </row>
    <row r="14" spans="1:6" x14ac:dyDescent="0.25">
      <c r="A14" s="190"/>
      <c r="B14" s="192" t="s">
        <v>252</v>
      </c>
      <c r="C14" s="192" t="s">
        <v>253</v>
      </c>
      <c r="D14" s="192" t="s">
        <v>254</v>
      </c>
      <c r="E14" s="190" t="s">
        <v>255</v>
      </c>
      <c r="F14" s="190" t="s">
        <v>255</v>
      </c>
    </row>
    <row r="15" spans="1:6" x14ac:dyDescent="0.25">
      <c r="A15" s="131"/>
      <c r="B15" s="131"/>
      <c r="C15" s="131"/>
      <c r="D15" s="131"/>
      <c r="E15" s="131"/>
      <c r="F15" s="131"/>
    </row>
    <row r="16" spans="1:6" ht="15.75" x14ac:dyDescent="0.25">
      <c r="A16" s="153" t="s">
        <v>256</v>
      </c>
      <c r="B16" s="147"/>
      <c r="C16" s="147"/>
      <c r="D16" s="147"/>
      <c r="E16" s="154">
        <v>568888.02599999995</v>
      </c>
      <c r="F16" s="154">
        <v>575168.56900000002</v>
      </c>
    </row>
    <row r="17" spans="1:6" ht="31.5" x14ac:dyDescent="0.25">
      <c r="A17" s="133" t="s">
        <v>257</v>
      </c>
      <c r="B17" s="147" t="s">
        <v>258</v>
      </c>
      <c r="C17" s="147"/>
      <c r="D17" s="147"/>
      <c r="E17" s="154">
        <v>1264.8009999999999</v>
      </c>
      <c r="F17" s="154">
        <v>1264.8440000000001</v>
      </c>
    </row>
    <row r="18" spans="1:6" ht="15.75" x14ac:dyDescent="0.25">
      <c r="A18" s="90" t="s">
        <v>259</v>
      </c>
      <c r="B18" s="155" t="s">
        <v>258</v>
      </c>
      <c r="C18" s="155" t="s">
        <v>260</v>
      </c>
      <c r="D18" s="155"/>
      <c r="E18" s="156">
        <v>1264.8009999999999</v>
      </c>
      <c r="F18" s="156">
        <v>1264.8440000000001</v>
      </c>
    </row>
    <row r="19" spans="1:6" ht="15.75" x14ac:dyDescent="0.25">
      <c r="A19" s="90" t="s">
        <v>261</v>
      </c>
      <c r="B19" s="155" t="s">
        <v>258</v>
      </c>
      <c r="C19" s="155" t="s">
        <v>262</v>
      </c>
      <c r="D19" s="155"/>
      <c r="E19" s="156">
        <v>1264.8009999999999</v>
      </c>
      <c r="F19" s="156">
        <v>1264.8440000000001</v>
      </c>
    </row>
    <row r="20" spans="1:6" ht="15.75" x14ac:dyDescent="0.25">
      <c r="A20" s="90" t="s">
        <v>263</v>
      </c>
      <c r="B20" s="155" t="s">
        <v>258</v>
      </c>
      <c r="C20" s="155" t="s">
        <v>264</v>
      </c>
      <c r="D20" s="155"/>
      <c r="E20" s="156">
        <v>836.327</v>
      </c>
      <c r="F20" s="156">
        <v>836.327</v>
      </c>
    </row>
    <row r="21" spans="1:6" ht="63" x14ac:dyDescent="0.25">
      <c r="A21" s="7" t="s">
        <v>265</v>
      </c>
      <c r="B21" s="8" t="s">
        <v>258</v>
      </c>
      <c r="C21" s="8" t="s">
        <v>264</v>
      </c>
      <c r="D21" s="8" t="s">
        <v>266</v>
      </c>
      <c r="E21" s="9">
        <v>836.327</v>
      </c>
      <c r="F21" s="9">
        <v>836.327</v>
      </c>
    </row>
    <row r="22" spans="1:6" ht="31.5" x14ac:dyDescent="0.25">
      <c r="A22" s="90" t="s">
        <v>267</v>
      </c>
      <c r="B22" s="155" t="s">
        <v>258</v>
      </c>
      <c r="C22" s="155" t="s">
        <v>268</v>
      </c>
      <c r="D22" s="155"/>
      <c r="E22" s="156">
        <v>19.442</v>
      </c>
      <c r="F22" s="156">
        <v>19.442</v>
      </c>
    </row>
    <row r="23" spans="1:6" ht="63" x14ac:dyDescent="0.25">
      <c r="A23" s="7" t="s">
        <v>265</v>
      </c>
      <c r="B23" s="8" t="s">
        <v>258</v>
      </c>
      <c r="C23" s="8" t="s">
        <v>268</v>
      </c>
      <c r="D23" s="8" t="s">
        <v>266</v>
      </c>
      <c r="E23" s="9">
        <v>19.442</v>
      </c>
      <c r="F23" s="9">
        <v>19.442</v>
      </c>
    </row>
    <row r="24" spans="1:6" ht="78.75" x14ac:dyDescent="0.25">
      <c r="A24" s="90" t="s">
        <v>270</v>
      </c>
      <c r="B24" s="155" t="s">
        <v>258</v>
      </c>
      <c r="C24" s="155" t="s">
        <v>271</v>
      </c>
      <c r="D24" s="155"/>
      <c r="E24" s="156">
        <v>409.03199999999998</v>
      </c>
      <c r="F24" s="156">
        <v>409.07499999999999</v>
      </c>
    </row>
    <row r="25" spans="1:6" ht="63" x14ac:dyDescent="0.25">
      <c r="A25" s="7" t="s">
        <v>265</v>
      </c>
      <c r="B25" s="8" t="s">
        <v>258</v>
      </c>
      <c r="C25" s="8" t="s">
        <v>271</v>
      </c>
      <c r="D25" s="8" t="s">
        <v>266</v>
      </c>
      <c r="E25" s="9">
        <v>398.03199999999998</v>
      </c>
      <c r="F25" s="9">
        <v>398.03199999999998</v>
      </c>
    </row>
    <row r="26" spans="1:6" ht="31.5" x14ac:dyDescent="0.25">
      <c r="A26" s="7" t="s">
        <v>269</v>
      </c>
      <c r="B26" s="8" t="s">
        <v>258</v>
      </c>
      <c r="C26" s="8" t="s">
        <v>271</v>
      </c>
      <c r="D26" s="8" t="s">
        <v>157</v>
      </c>
      <c r="E26" s="9">
        <v>11</v>
      </c>
      <c r="F26" s="9">
        <v>11.042999999999999</v>
      </c>
    </row>
    <row r="27" spans="1:6" ht="31.5" x14ac:dyDescent="0.25">
      <c r="A27" s="133" t="s">
        <v>272</v>
      </c>
      <c r="B27" s="147" t="s">
        <v>273</v>
      </c>
      <c r="C27" s="147"/>
      <c r="D27" s="147"/>
      <c r="E27" s="154">
        <v>150</v>
      </c>
      <c r="F27" s="154">
        <v>150</v>
      </c>
    </row>
    <row r="28" spans="1:6" ht="15.75" x14ac:dyDescent="0.25">
      <c r="A28" s="90" t="s">
        <v>259</v>
      </c>
      <c r="B28" s="155" t="s">
        <v>273</v>
      </c>
      <c r="C28" s="155" t="s">
        <v>260</v>
      </c>
      <c r="D28" s="155"/>
      <c r="E28" s="156">
        <v>150</v>
      </c>
      <c r="F28" s="156">
        <v>150</v>
      </c>
    </row>
    <row r="29" spans="1:6" ht="15.75" x14ac:dyDescent="0.25">
      <c r="A29" s="90" t="s">
        <v>261</v>
      </c>
      <c r="B29" s="155" t="s">
        <v>273</v>
      </c>
      <c r="C29" s="155" t="s">
        <v>262</v>
      </c>
      <c r="D29" s="155"/>
      <c r="E29" s="156">
        <v>150</v>
      </c>
      <c r="F29" s="156">
        <v>150</v>
      </c>
    </row>
    <row r="30" spans="1:6" ht="15.75" x14ac:dyDescent="0.25">
      <c r="A30" s="90" t="s">
        <v>274</v>
      </c>
      <c r="B30" s="155" t="s">
        <v>273</v>
      </c>
      <c r="C30" s="155" t="s">
        <v>275</v>
      </c>
      <c r="D30" s="155"/>
      <c r="E30" s="156">
        <v>150</v>
      </c>
      <c r="F30" s="156">
        <v>150</v>
      </c>
    </row>
    <row r="31" spans="1:6" ht="31.5" x14ac:dyDescent="0.25">
      <c r="A31" s="7" t="s">
        <v>269</v>
      </c>
      <c r="B31" s="8" t="s">
        <v>273</v>
      </c>
      <c r="C31" s="8" t="s">
        <v>275</v>
      </c>
      <c r="D31" s="8" t="s">
        <v>157</v>
      </c>
      <c r="E31" s="9">
        <v>150</v>
      </c>
      <c r="F31" s="9">
        <v>150</v>
      </c>
    </row>
    <row r="32" spans="1:6" ht="31.5" x14ac:dyDescent="0.25">
      <c r="A32" s="133" t="s">
        <v>276</v>
      </c>
      <c r="B32" s="147" t="s">
        <v>277</v>
      </c>
      <c r="C32" s="147"/>
      <c r="D32" s="147"/>
      <c r="E32" s="154">
        <v>46581.495999999999</v>
      </c>
      <c r="F32" s="154">
        <v>45285.296000000002</v>
      </c>
    </row>
    <row r="33" spans="1:6" ht="15.75" x14ac:dyDescent="0.25">
      <c r="A33" s="90" t="s">
        <v>278</v>
      </c>
      <c r="B33" s="155" t="s">
        <v>277</v>
      </c>
      <c r="C33" s="155" t="s">
        <v>279</v>
      </c>
      <c r="D33" s="155"/>
      <c r="E33" s="156">
        <v>800</v>
      </c>
      <c r="F33" s="156">
        <v>200</v>
      </c>
    </row>
    <row r="34" spans="1:6" ht="31.5" x14ac:dyDescent="0.25">
      <c r="A34" s="90" t="s">
        <v>280</v>
      </c>
      <c r="B34" s="155" t="s">
        <v>277</v>
      </c>
      <c r="C34" s="155" t="s">
        <v>281</v>
      </c>
      <c r="D34" s="155"/>
      <c r="E34" s="156">
        <v>650</v>
      </c>
      <c r="F34" s="156"/>
    </row>
    <row r="35" spans="1:6" ht="47.25" x14ac:dyDescent="0.25">
      <c r="A35" s="90" t="s">
        <v>605</v>
      </c>
      <c r="B35" s="155" t="s">
        <v>277</v>
      </c>
      <c r="C35" s="155" t="s">
        <v>606</v>
      </c>
      <c r="D35" s="155"/>
      <c r="E35" s="156">
        <v>100</v>
      </c>
      <c r="F35" s="156"/>
    </row>
    <row r="36" spans="1:6" ht="15.75" x14ac:dyDescent="0.25">
      <c r="A36" s="7" t="s">
        <v>917</v>
      </c>
      <c r="B36" s="8" t="s">
        <v>277</v>
      </c>
      <c r="C36" s="8" t="s">
        <v>606</v>
      </c>
      <c r="D36" s="8" t="s">
        <v>284</v>
      </c>
      <c r="E36" s="9">
        <v>100</v>
      </c>
      <c r="F36" s="9"/>
    </row>
    <row r="37" spans="1:6" ht="47.25" x14ac:dyDescent="0.25">
      <c r="A37" s="90" t="s">
        <v>282</v>
      </c>
      <c r="B37" s="155" t="s">
        <v>277</v>
      </c>
      <c r="C37" s="155" t="s">
        <v>283</v>
      </c>
      <c r="D37" s="155"/>
      <c r="E37" s="156">
        <v>500</v>
      </c>
      <c r="F37" s="156"/>
    </row>
    <row r="38" spans="1:6" ht="15.75" x14ac:dyDescent="0.25">
      <c r="A38" s="7" t="s">
        <v>917</v>
      </c>
      <c r="B38" s="8" t="s">
        <v>277</v>
      </c>
      <c r="C38" s="8" t="s">
        <v>283</v>
      </c>
      <c r="D38" s="8" t="s">
        <v>284</v>
      </c>
      <c r="E38" s="9">
        <v>500</v>
      </c>
      <c r="F38" s="9"/>
    </row>
    <row r="39" spans="1:6" ht="15.75" x14ac:dyDescent="0.25">
      <c r="A39" s="90" t="s">
        <v>607</v>
      </c>
      <c r="B39" s="155" t="s">
        <v>277</v>
      </c>
      <c r="C39" s="155" t="s">
        <v>608</v>
      </c>
      <c r="D39" s="155"/>
      <c r="E39" s="156">
        <v>50</v>
      </c>
      <c r="F39" s="156"/>
    </row>
    <row r="40" spans="1:6" ht="15.75" x14ac:dyDescent="0.25">
      <c r="A40" s="7" t="s">
        <v>917</v>
      </c>
      <c r="B40" s="8" t="s">
        <v>277</v>
      </c>
      <c r="C40" s="8" t="s">
        <v>608</v>
      </c>
      <c r="D40" s="8" t="s">
        <v>284</v>
      </c>
      <c r="E40" s="9">
        <v>50</v>
      </c>
      <c r="F40" s="9"/>
    </row>
    <row r="41" spans="1:6" ht="31.5" x14ac:dyDescent="0.25">
      <c r="A41" s="90" t="s">
        <v>285</v>
      </c>
      <c r="B41" s="155" t="s">
        <v>277</v>
      </c>
      <c r="C41" s="155" t="s">
        <v>286</v>
      </c>
      <c r="D41" s="155"/>
      <c r="E41" s="156">
        <v>150</v>
      </c>
      <c r="F41" s="156">
        <v>200</v>
      </c>
    </row>
    <row r="42" spans="1:6" ht="15.75" x14ac:dyDescent="0.25">
      <c r="A42" s="90"/>
      <c r="B42" s="155" t="s">
        <v>277</v>
      </c>
      <c r="C42" s="155" t="s">
        <v>916</v>
      </c>
      <c r="D42" s="155"/>
      <c r="E42" s="156">
        <v>150</v>
      </c>
      <c r="F42" s="156">
        <v>200</v>
      </c>
    </row>
    <row r="43" spans="1:6" ht="47.25" x14ac:dyDescent="0.25">
      <c r="A43" s="90" t="s">
        <v>287</v>
      </c>
      <c r="B43" s="155" t="s">
        <v>277</v>
      </c>
      <c r="C43" s="155" t="s">
        <v>288</v>
      </c>
      <c r="D43" s="155"/>
      <c r="E43" s="156">
        <v>150</v>
      </c>
      <c r="F43" s="156">
        <v>200</v>
      </c>
    </row>
    <row r="44" spans="1:6" ht="15.75" x14ac:dyDescent="0.25">
      <c r="A44" s="7" t="s">
        <v>917</v>
      </c>
      <c r="B44" s="8" t="s">
        <v>277</v>
      </c>
      <c r="C44" s="8" t="s">
        <v>288</v>
      </c>
      <c r="D44" s="8" t="s">
        <v>284</v>
      </c>
      <c r="E44" s="9">
        <v>150</v>
      </c>
      <c r="F44" s="9">
        <v>200</v>
      </c>
    </row>
    <row r="45" spans="1:6" ht="31.5" x14ac:dyDescent="0.25">
      <c r="A45" s="90" t="s">
        <v>289</v>
      </c>
      <c r="B45" s="155" t="s">
        <v>277</v>
      </c>
      <c r="C45" s="155" t="s">
        <v>290</v>
      </c>
      <c r="D45" s="155"/>
      <c r="E45" s="156">
        <v>6114</v>
      </c>
      <c r="F45" s="156">
        <v>6164</v>
      </c>
    </row>
    <row r="46" spans="1:6" ht="47.25" x14ac:dyDescent="0.25">
      <c r="A46" s="90" t="s">
        <v>908</v>
      </c>
      <c r="B46" s="155" t="s">
        <v>277</v>
      </c>
      <c r="C46" s="155" t="s">
        <v>292</v>
      </c>
      <c r="D46" s="155"/>
      <c r="E46" s="156">
        <v>6114</v>
      </c>
      <c r="F46" s="156">
        <v>6164</v>
      </c>
    </row>
    <row r="47" spans="1:6" ht="31.5" x14ac:dyDescent="0.25">
      <c r="A47" s="90" t="s">
        <v>293</v>
      </c>
      <c r="B47" s="155" t="s">
        <v>277</v>
      </c>
      <c r="C47" s="155" t="s">
        <v>294</v>
      </c>
      <c r="D47" s="155"/>
      <c r="E47" s="156">
        <v>6092.1</v>
      </c>
      <c r="F47" s="156">
        <v>6142.1</v>
      </c>
    </row>
    <row r="48" spans="1:6" ht="31.5" x14ac:dyDescent="0.25">
      <c r="A48" s="7" t="s">
        <v>269</v>
      </c>
      <c r="B48" s="8" t="s">
        <v>277</v>
      </c>
      <c r="C48" s="8" t="s">
        <v>294</v>
      </c>
      <c r="D48" s="8" t="s">
        <v>157</v>
      </c>
      <c r="E48" s="9">
        <v>6003.2</v>
      </c>
      <c r="F48" s="9">
        <v>6053.2</v>
      </c>
    </row>
    <row r="49" spans="1:6" ht="31.5" x14ac:dyDescent="0.25">
      <c r="A49" s="90" t="s">
        <v>295</v>
      </c>
      <c r="B49" s="155" t="s">
        <v>277</v>
      </c>
      <c r="C49" s="155" t="s">
        <v>296</v>
      </c>
      <c r="D49" s="155"/>
      <c r="E49" s="156">
        <v>88.9</v>
      </c>
      <c r="F49" s="156">
        <v>88.9</v>
      </c>
    </row>
    <row r="50" spans="1:6" ht="31.5" x14ac:dyDescent="0.25">
      <c r="A50" s="7" t="s">
        <v>269</v>
      </c>
      <c r="B50" s="8" t="s">
        <v>277</v>
      </c>
      <c r="C50" s="8" t="s">
        <v>296</v>
      </c>
      <c r="D50" s="8" t="s">
        <v>157</v>
      </c>
      <c r="E50" s="9">
        <v>88.9</v>
      </c>
      <c r="F50" s="9">
        <v>88.9</v>
      </c>
    </row>
    <row r="51" spans="1:6" ht="15.75" x14ac:dyDescent="0.25">
      <c r="A51" s="90" t="s">
        <v>299</v>
      </c>
      <c r="B51" s="155" t="s">
        <v>277</v>
      </c>
      <c r="C51" s="155" t="s">
        <v>300</v>
      </c>
      <c r="D51" s="155"/>
      <c r="E51" s="156">
        <v>21.9</v>
      </c>
      <c r="F51" s="156">
        <v>21.9</v>
      </c>
    </row>
    <row r="52" spans="1:6" ht="15.75" x14ac:dyDescent="0.25">
      <c r="A52" s="90" t="s">
        <v>299</v>
      </c>
      <c r="B52" s="155" t="s">
        <v>277</v>
      </c>
      <c r="C52" s="155" t="s">
        <v>301</v>
      </c>
      <c r="D52" s="155"/>
      <c r="E52" s="156">
        <v>21.9</v>
      </c>
      <c r="F52" s="156">
        <v>21.9</v>
      </c>
    </row>
    <row r="53" spans="1:6" ht="31.5" x14ac:dyDescent="0.25">
      <c r="A53" s="7" t="s">
        <v>269</v>
      </c>
      <c r="B53" s="8" t="s">
        <v>277</v>
      </c>
      <c r="C53" s="8" t="s">
        <v>301</v>
      </c>
      <c r="D53" s="8" t="s">
        <v>157</v>
      </c>
      <c r="E53" s="9">
        <v>21.9</v>
      </c>
      <c r="F53" s="9">
        <v>21.9</v>
      </c>
    </row>
    <row r="54" spans="1:6" ht="31.5" x14ac:dyDescent="0.25">
      <c r="A54" s="90" t="s">
        <v>315</v>
      </c>
      <c r="B54" s="155" t="s">
        <v>277</v>
      </c>
      <c r="C54" s="155" t="s">
        <v>316</v>
      </c>
      <c r="D54" s="155"/>
      <c r="E54" s="156">
        <v>30275.246999999999</v>
      </c>
      <c r="F54" s="156">
        <v>30250.246999999999</v>
      </c>
    </row>
    <row r="55" spans="1:6" ht="31.5" x14ac:dyDescent="0.25">
      <c r="A55" s="90" t="s">
        <v>317</v>
      </c>
      <c r="B55" s="155" t="s">
        <v>277</v>
      </c>
      <c r="C55" s="155" t="s">
        <v>318</v>
      </c>
      <c r="D55" s="155"/>
      <c r="E55" s="156">
        <v>10</v>
      </c>
      <c r="F55" s="156"/>
    </row>
    <row r="56" spans="1:6" ht="15.75" x14ac:dyDescent="0.25">
      <c r="A56" s="90" t="s">
        <v>319</v>
      </c>
      <c r="B56" s="155" t="s">
        <v>277</v>
      </c>
      <c r="C56" s="155" t="s">
        <v>320</v>
      </c>
      <c r="D56" s="155"/>
      <c r="E56" s="156">
        <v>5</v>
      </c>
      <c r="F56" s="156"/>
    </row>
    <row r="57" spans="1:6" ht="31.5" x14ac:dyDescent="0.25">
      <c r="A57" s="7" t="s">
        <v>269</v>
      </c>
      <c r="B57" s="8" t="s">
        <v>277</v>
      </c>
      <c r="C57" s="8" t="s">
        <v>320</v>
      </c>
      <c r="D57" s="8" t="s">
        <v>157</v>
      </c>
      <c r="E57" s="9">
        <v>5</v>
      </c>
      <c r="F57" s="9"/>
    </row>
    <row r="58" spans="1:6" ht="15.75" x14ac:dyDescent="0.25">
      <c r="A58" s="90" t="s">
        <v>321</v>
      </c>
      <c r="B58" s="155" t="s">
        <v>277</v>
      </c>
      <c r="C58" s="155" t="s">
        <v>322</v>
      </c>
      <c r="D58" s="155"/>
      <c r="E58" s="156">
        <v>5</v>
      </c>
      <c r="F58" s="156"/>
    </row>
    <row r="59" spans="1:6" ht="31.5" x14ac:dyDescent="0.25">
      <c r="A59" s="7" t="s">
        <v>269</v>
      </c>
      <c r="B59" s="8" t="s">
        <v>277</v>
      </c>
      <c r="C59" s="8" t="s">
        <v>322</v>
      </c>
      <c r="D59" s="8" t="s">
        <v>157</v>
      </c>
      <c r="E59" s="9">
        <v>5</v>
      </c>
      <c r="F59" s="9"/>
    </row>
    <row r="60" spans="1:6" ht="31.5" x14ac:dyDescent="0.25">
      <c r="A60" s="90" t="s">
        <v>323</v>
      </c>
      <c r="B60" s="155" t="s">
        <v>277</v>
      </c>
      <c r="C60" s="155" t="s">
        <v>324</v>
      </c>
      <c r="D60" s="155"/>
      <c r="E60" s="156">
        <v>10</v>
      </c>
      <c r="F60" s="156"/>
    </row>
    <row r="61" spans="1:6" ht="31.5" x14ac:dyDescent="0.25">
      <c r="A61" s="90" t="s">
        <v>325</v>
      </c>
      <c r="B61" s="155" t="s">
        <v>277</v>
      </c>
      <c r="C61" s="155" t="s">
        <v>326</v>
      </c>
      <c r="D61" s="155"/>
      <c r="E61" s="156">
        <v>10</v>
      </c>
      <c r="F61" s="156"/>
    </row>
    <row r="62" spans="1:6" ht="31.5" x14ac:dyDescent="0.25">
      <c r="A62" s="7" t="s">
        <v>269</v>
      </c>
      <c r="B62" s="8" t="s">
        <v>277</v>
      </c>
      <c r="C62" s="8" t="s">
        <v>326</v>
      </c>
      <c r="D62" s="8" t="s">
        <v>157</v>
      </c>
      <c r="E62" s="9">
        <v>10</v>
      </c>
      <c r="F62" s="9"/>
    </row>
    <row r="63" spans="1:6" ht="31.5" x14ac:dyDescent="0.25">
      <c r="A63" s="90" t="s">
        <v>327</v>
      </c>
      <c r="B63" s="155" t="s">
        <v>277</v>
      </c>
      <c r="C63" s="155" t="s">
        <v>328</v>
      </c>
      <c r="D63" s="155"/>
      <c r="E63" s="156">
        <v>20</v>
      </c>
      <c r="F63" s="156">
        <v>20</v>
      </c>
    </row>
    <row r="64" spans="1:6" ht="47.25" x14ac:dyDescent="0.25">
      <c r="A64" s="90" t="s">
        <v>329</v>
      </c>
      <c r="B64" s="155" t="s">
        <v>277</v>
      </c>
      <c r="C64" s="155" t="s">
        <v>330</v>
      </c>
      <c r="D64" s="155"/>
      <c r="E64" s="156">
        <v>20</v>
      </c>
      <c r="F64" s="156">
        <v>20</v>
      </c>
    </row>
    <row r="65" spans="1:6" ht="31.5" x14ac:dyDescent="0.25">
      <c r="A65" s="7" t="s">
        <v>269</v>
      </c>
      <c r="B65" s="8" t="s">
        <v>277</v>
      </c>
      <c r="C65" s="8" t="s">
        <v>330</v>
      </c>
      <c r="D65" s="8" t="s">
        <v>157</v>
      </c>
      <c r="E65" s="9">
        <v>20</v>
      </c>
      <c r="F65" s="9">
        <v>20</v>
      </c>
    </row>
    <row r="66" spans="1:6" ht="15.75" x14ac:dyDescent="0.25">
      <c r="A66" s="90" t="s">
        <v>331</v>
      </c>
      <c r="B66" s="155" t="s">
        <v>277</v>
      </c>
      <c r="C66" s="155" t="s">
        <v>332</v>
      </c>
      <c r="D66" s="155"/>
      <c r="E66" s="156">
        <v>30235.246999999999</v>
      </c>
      <c r="F66" s="156">
        <v>30230.246999999999</v>
      </c>
    </row>
    <row r="67" spans="1:6" ht="31.5" x14ac:dyDescent="0.25">
      <c r="A67" s="90" t="s">
        <v>333</v>
      </c>
      <c r="B67" s="155" t="s">
        <v>277</v>
      </c>
      <c r="C67" s="155" t="s">
        <v>334</v>
      </c>
      <c r="D67" s="155"/>
      <c r="E67" s="156">
        <v>30235.246999999999</v>
      </c>
      <c r="F67" s="156">
        <v>30230.246999999999</v>
      </c>
    </row>
    <row r="68" spans="1:6" ht="63" x14ac:dyDescent="0.25">
      <c r="A68" s="7" t="s">
        <v>265</v>
      </c>
      <c r="B68" s="8" t="s">
        <v>277</v>
      </c>
      <c r="C68" s="8" t="s">
        <v>334</v>
      </c>
      <c r="D68" s="8" t="s">
        <v>266</v>
      </c>
      <c r="E68" s="9">
        <v>25795.046999999999</v>
      </c>
      <c r="F68" s="9">
        <v>25795.046999999999</v>
      </c>
    </row>
    <row r="69" spans="1:6" ht="31.5" x14ac:dyDescent="0.25">
      <c r="A69" s="7" t="s">
        <v>269</v>
      </c>
      <c r="B69" s="8" t="s">
        <v>277</v>
      </c>
      <c r="C69" s="8" t="s">
        <v>334</v>
      </c>
      <c r="D69" s="8" t="s">
        <v>157</v>
      </c>
      <c r="E69" s="9">
        <v>4286.2</v>
      </c>
      <c r="F69" s="9">
        <v>4281.2</v>
      </c>
    </row>
    <row r="70" spans="1:6" ht="15.75" x14ac:dyDescent="0.25">
      <c r="A70" s="7" t="s">
        <v>917</v>
      </c>
      <c r="B70" s="8" t="s">
        <v>277</v>
      </c>
      <c r="C70" s="8" t="s">
        <v>334</v>
      </c>
      <c r="D70" s="8" t="s">
        <v>284</v>
      </c>
      <c r="E70" s="9">
        <v>154</v>
      </c>
      <c r="F70" s="9">
        <v>154</v>
      </c>
    </row>
    <row r="71" spans="1:6" ht="31.5" x14ac:dyDescent="0.25">
      <c r="A71" s="90" t="s">
        <v>335</v>
      </c>
      <c r="B71" s="155" t="s">
        <v>277</v>
      </c>
      <c r="C71" s="155" t="s">
        <v>336</v>
      </c>
      <c r="D71" s="155"/>
      <c r="E71" s="156">
        <v>221.70400000000001</v>
      </c>
      <c r="F71" s="156">
        <v>221.70400000000001</v>
      </c>
    </row>
    <row r="72" spans="1:6" ht="15.75" x14ac:dyDescent="0.25">
      <c r="A72" s="90" t="s">
        <v>337</v>
      </c>
      <c r="B72" s="155" t="s">
        <v>277</v>
      </c>
      <c r="C72" s="155" t="s">
        <v>338</v>
      </c>
      <c r="D72" s="155"/>
      <c r="E72" s="156">
        <v>221.70400000000001</v>
      </c>
      <c r="F72" s="156">
        <v>221.70400000000001</v>
      </c>
    </row>
    <row r="73" spans="1:6" ht="15.75" x14ac:dyDescent="0.25">
      <c r="A73" s="90" t="s">
        <v>339</v>
      </c>
      <c r="B73" s="155" t="s">
        <v>277</v>
      </c>
      <c r="C73" s="155" t="s">
        <v>340</v>
      </c>
      <c r="D73" s="155"/>
      <c r="E73" s="156">
        <v>221.70400000000001</v>
      </c>
      <c r="F73" s="156">
        <v>221.70400000000001</v>
      </c>
    </row>
    <row r="74" spans="1:6" ht="47.25" x14ac:dyDescent="0.25">
      <c r="A74" s="90" t="s">
        <v>341</v>
      </c>
      <c r="B74" s="155" t="s">
        <v>277</v>
      </c>
      <c r="C74" s="155" t="s">
        <v>342</v>
      </c>
      <c r="D74" s="155"/>
      <c r="E74" s="156">
        <v>221.70400000000001</v>
      </c>
      <c r="F74" s="156">
        <v>221.70400000000001</v>
      </c>
    </row>
    <row r="75" spans="1:6" ht="31.5" x14ac:dyDescent="0.25">
      <c r="A75" s="7" t="s">
        <v>269</v>
      </c>
      <c r="B75" s="8" t="s">
        <v>277</v>
      </c>
      <c r="C75" s="8" t="s">
        <v>342</v>
      </c>
      <c r="D75" s="8" t="s">
        <v>157</v>
      </c>
      <c r="E75" s="9">
        <v>221.70400000000001</v>
      </c>
      <c r="F75" s="9">
        <v>221.70400000000001</v>
      </c>
    </row>
    <row r="76" spans="1:6" ht="15.75" x14ac:dyDescent="0.25">
      <c r="A76" s="90" t="s">
        <v>347</v>
      </c>
      <c r="B76" s="155" t="s">
        <v>277</v>
      </c>
      <c r="C76" s="155" t="s">
        <v>348</v>
      </c>
      <c r="D76" s="155"/>
      <c r="E76" s="156">
        <v>730</v>
      </c>
      <c r="F76" s="156"/>
    </row>
    <row r="77" spans="1:6" ht="47.25" x14ac:dyDescent="0.25">
      <c r="A77" s="90" t="s">
        <v>349</v>
      </c>
      <c r="B77" s="155" t="s">
        <v>277</v>
      </c>
      <c r="C77" s="155" t="s">
        <v>350</v>
      </c>
      <c r="D77" s="155"/>
      <c r="E77" s="156">
        <v>630</v>
      </c>
      <c r="F77" s="156"/>
    </row>
    <row r="78" spans="1:6" ht="47.25" x14ac:dyDescent="0.25">
      <c r="A78" s="90" t="s">
        <v>351</v>
      </c>
      <c r="B78" s="155" t="s">
        <v>277</v>
      </c>
      <c r="C78" s="155" t="s">
        <v>352</v>
      </c>
      <c r="D78" s="155"/>
      <c r="E78" s="156">
        <v>140</v>
      </c>
      <c r="F78" s="156"/>
    </row>
    <row r="79" spans="1:6" ht="15.75" x14ac:dyDescent="0.25">
      <c r="A79" s="7" t="s">
        <v>918</v>
      </c>
      <c r="B79" s="8" t="s">
        <v>277</v>
      </c>
      <c r="C79" s="8" t="s">
        <v>352</v>
      </c>
      <c r="D79" s="8" t="s">
        <v>175</v>
      </c>
      <c r="E79" s="9">
        <v>140</v>
      </c>
      <c r="F79" s="9"/>
    </row>
    <row r="80" spans="1:6" ht="15.75" x14ac:dyDescent="0.25">
      <c r="A80" s="90" t="s">
        <v>353</v>
      </c>
      <c r="B80" s="155" t="s">
        <v>277</v>
      </c>
      <c r="C80" s="155" t="s">
        <v>354</v>
      </c>
      <c r="D80" s="155"/>
      <c r="E80" s="156">
        <v>50</v>
      </c>
      <c r="F80" s="156"/>
    </row>
    <row r="81" spans="1:6" ht="31.5" x14ac:dyDescent="0.25">
      <c r="A81" s="7" t="s">
        <v>269</v>
      </c>
      <c r="B81" s="8" t="s">
        <v>277</v>
      </c>
      <c r="C81" s="8" t="s">
        <v>354</v>
      </c>
      <c r="D81" s="8" t="s">
        <v>157</v>
      </c>
      <c r="E81" s="9">
        <v>50</v>
      </c>
      <c r="F81" s="9"/>
    </row>
    <row r="82" spans="1:6" ht="31.5" x14ac:dyDescent="0.25">
      <c r="A82" s="90" t="s">
        <v>355</v>
      </c>
      <c r="B82" s="155" t="s">
        <v>277</v>
      </c>
      <c r="C82" s="155" t="s">
        <v>356</v>
      </c>
      <c r="D82" s="155"/>
      <c r="E82" s="156">
        <v>200</v>
      </c>
      <c r="F82" s="156"/>
    </row>
    <row r="83" spans="1:6" ht="31.5" x14ac:dyDescent="0.25">
      <c r="A83" s="7" t="s">
        <v>919</v>
      </c>
      <c r="B83" s="8" t="s">
        <v>277</v>
      </c>
      <c r="C83" s="8" t="s">
        <v>356</v>
      </c>
      <c r="D83" s="8" t="s">
        <v>357</v>
      </c>
      <c r="E83" s="9">
        <v>200</v>
      </c>
      <c r="F83" s="9"/>
    </row>
    <row r="84" spans="1:6" ht="31.5" x14ac:dyDescent="0.25">
      <c r="A84" s="90" t="s">
        <v>358</v>
      </c>
      <c r="B84" s="155" t="s">
        <v>277</v>
      </c>
      <c r="C84" s="155" t="s">
        <v>359</v>
      </c>
      <c r="D84" s="155"/>
      <c r="E84" s="156">
        <v>240</v>
      </c>
      <c r="F84" s="156"/>
    </row>
    <row r="85" spans="1:6" ht="31.5" x14ac:dyDescent="0.25">
      <c r="A85" s="7" t="s">
        <v>919</v>
      </c>
      <c r="B85" s="8" t="s">
        <v>277</v>
      </c>
      <c r="C85" s="8" t="s">
        <v>359</v>
      </c>
      <c r="D85" s="8" t="s">
        <v>357</v>
      </c>
      <c r="E85" s="9">
        <v>240</v>
      </c>
      <c r="F85" s="9"/>
    </row>
    <row r="86" spans="1:6" ht="15.75" x14ac:dyDescent="0.25">
      <c r="A86" s="90" t="s">
        <v>609</v>
      </c>
      <c r="B86" s="155" t="s">
        <v>277</v>
      </c>
      <c r="C86" s="155" t="s">
        <v>610</v>
      </c>
      <c r="D86" s="155"/>
      <c r="E86" s="156">
        <v>100</v>
      </c>
      <c r="F86" s="156"/>
    </row>
    <row r="87" spans="1:6" ht="15.75" x14ac:dyDescent="0.25">
      <c r="A87" s="90" t="s">
        <v>611</v>
      </c>
      <c r="B87" s="155" t="s">
        <v>277</v>
      </c>
      <c r="C87" s="155" t="s">
        <v>612</v>
      </c>
      <c r="D87" s="155"/>
      <c r="E87" s="156">
        <v>100</v>
      </c>
      <c r="F87" s="156"/>
    </row>
    <row r="88" spans="1:6" ht="15.75" x14ac:dyDescent="0.25">
      <c r="A88" s="7" t="s">
        <v>918</v>
      </c>
      <c r="B88" s="8" t="s">
        <v>277</v>
      </c>
      <c r="C88" s="8" t="s">
        <v>612</v>
      </c>
      <c r="D88" s="8" t="s">
        <v>175</v>
      </c>
      <c r="E88" s="9">
        <v>100</v>
      </c>
      <c r="F88" s="9"/>
    </row>
    <row r="89" spans="1:6" ht="15.75" x14ac:dyDescent="0.25">
      <c r="A89" s="90" t="s">
        <v>259</v>
      </c>
      <c r="B89" s="155" t="s">
        <v>277</v>
      </c>
      <c r="C89" s="155" t="s">
        <v>260</v>
      </c>
      <c r="D89" s="155"/>
      <c r="E89" s="156">
        <v>8440.5450000000001</v>
      </c>
      <c r="F89" s="156">
        <v>8449.3449999999993</v>
      </c>
    </row>
    <row r="90" spans="1:6" ht="15.75" x14ac:dyDescent="0.25">
      <c r="A90" s="90" t="s">
        <v>261</v>
      </c>
      <c r="B90" s="155" t="s">
        <v>277</v>
      </c>
      <c r="C90" s="155" t="s">
        <v>262</v>
      </c>
      <c r="D90" s="155"/>
      <c r="E90" s="156">
        <v>8440.5450000000001</v>
      </c>
      <c r="F90" s="156">
        <v>8449.3449999999993</v>
      </c>
    </row>
    <row r="91" spans="1:6" ht="31.5" x14ac:dyDescent="0.25">
      <c r="A91" s="90" t="s">
        <v>360</v>
      </c>
      <c r="B91" s="155" t="s">
        <v>277</v>
      </c>
      <c r="C91" s="155" t="s">
        <v>361</v>
      </c>
      <c r="D91" s="155"/>
      <c r="E91" s="156">
        <v>1814.1559999999999</v>
      </c>
      <c r="F91" s="156">
        <v>1814.1559999999999</v>
      </c>
    </row>
    <row r="92" spans="1:6" ht="63" x14ac:dyDescent="0.25">
      <c r="A92" s="7" t="s">
        <v>265</v>
      </c>
      <c r="B92" s="8" t="s">
        <v>277</v>
      </c>
      <c r="C92" s="8" t="s">
        <v>361</v>
      </c>
      <c r="D92" s="8" t="s">
        <v>266</v>
      </c>
      <c r="E92" s="9">
        <v>1814.1559999999999</v>
      </c>
      <c r="F92" s="9">
        <v>1814.1559999999999</v>
      </c>
    </row>
    <row r="93" spans="1:6" ht="47.25" x14ac:dyDescent="0.25">
      <c r="A93" s="90" t="s">
        <v>362</v>
      </c>
      <c r="B93" s="155" t="s">
        <v>277</v>
      </c>
      <c r="C93" s="155" t="s">
        <v>363</v>
      </c>
      <c r="D93" s="155"/>
      <c r="E93" s="156">
        <v>14.3</v>
      </c>
      <c r="F93" s="156">
        <v>23.1</v>
      </c>
    </row>
    <row r="94" spans="1:6" ht="31.5" x14ac:dyDescent="0.25">
      <c r="A94" s="7" t="s">
        <v>269</v>
      </c>
      <c r="B94" s="8" t="s">
        <v>277</v>
      </c>
      <c r="C94" s="8" t="s">
        <v>363</v>
      </c>
      <c r="D94" s="8" t="s">
        <v>157</v>
      </c>
      <c r="E94" s="9">
        <v>14.3</v>
      </c>
      <c r="F94" s="9">
        <v>23.1</v>
      </c>
    </row>
    <row r="95" spans="1:6" ht="78.75" x14ac:dyDescent="0.25">
      <c r="A95" s="173" t="s">
        <v>364</v>
      </c>
      <c r="B95" s="155" t="s">
        <v>277</v>
      </c>
      <c r="C95" s="155" t="s">
        <v>365</v>
      </c>
      <c r="D95" s="155"/>
      <c r="E95" s="156">
        <v>58.158999999999999</v>
      </c>
      <c r="F95" s="156">
        <v>58.158999999999999</v>
      </c>
    </row>
    <row r="96" spans="1:6" ht="63" x14ac:dyDescent="0.25">
      <c r="A96" s="7" t="s">
        <v>265</v>
      </c>
      <c r="B96" s="8" t="s">
        <v>277</v>
      </c>
      <c r="C96" s="8" t="s">
        <v>365</v>
      </c>
      <c r="D96" s="8" t="s">
        <v>266</v>
      </c>
      <c r="E96" s="9">
        <v>53.158999999999999</v>
      </c>
      <c r="F96" s="9">
        <v>53.158999999999999</v>
      </c>
    </row>
    <row r="97" spans="1:6" ht="31.5" x14ac:dyDescent="0.25">
      <c r="A97" s="7" t="s">
        <v>269</v>
      </c>
      <c r="B97" s="8" t="s">
        <v>277</v>
      </c>
      <c r="C97" s="8" t="s">
        <v>365</v>
      </c>
      <c r="D97" s="8" t="s">
        <v>157</v>
      </c>
      <c r="E97" s="9">
        <v>5</v>
      </c>
      <c r="F97" s="9">
        <v>5</v>
      </c>
    </row>
    <row r="98" spans="1:6" ht="157.5" x14ac:dyDescent="0.25">
      <c r="A98" s="173" t="s">
        <v>366</v>
      </c>
      <c r="B98" s="155" t="s">
        <v>277</v>
      </c>
      <c r="C98" s="155" t="s">
        <v>367</v>
      </c>
      <c r="D98" s="155"/>
      <c r="E98" s="156">
        <v>136.63900000000001</v>
      </c>
      <c r="F98" s="156">
        <v>136.63900000000001</v>
      </c>
    </row>
    <row r="99" spans="1:6" ht="63" x14ac:dyDescent="0.25">
      <c r="A99" s="7" t="s">
        <v>265</v>
      </c>
      <c r="B99" s="8" t="s">
        <v>277</v>
      </c>
      <c r="C99" s="8" t="s">
        <v>367</v>
      </c>
      <c r="D99" s="8" t="s">
        <v>266</v>
      </c>
      <c r="E99" s="9">
        <v>135.80000000000001</v>
      </c>
      <c r="F99" s="9">
        <v>135.80000000000001</v>
      </c>
    </row>
    <row r="100" spans="1:6" ht="31.5" x14ac:dyDescent="0.25">
      <c r="A100" s="7" t="s">
        <v>269</v>
      </c>
      <c r="B100" s="8" t="s">
        <v>277</v>
      </c>
      <c r="C100" s="8" t="s">
        <v>367</v>
      </c>
      <c r="D100" s="8" t="s">
        <v>157</v>
      </c>
      <c r="E100" s="9">
        <v>0.83899999999999997</v>
      </c>
      <c r="F100" s="9">
        <v>0.83899999999999997</v>
      </c>
    </row>
    <row r="101" spans="1:6" ht="110.25" x14ac:dyDescent="0.25">
      <c r="A101" s="173" t="s">
        <v>368</v>
      </c>
      <c r="B101" s="155" t="s">
        <v>277</v>
      </c>
      <c r="C101" s="155" t="s">
        <v>369</v>
      </c>
      <c r="D101" s="155"/>
      <c r="E101" s="156">
        <v>25.92</v>
      </c>
      <c r="F101" s="156">
        <v>25.92</v>
      </c>
    </row>
    <row r="102" spans="1:6" ht="63" x14ac:dyDescent="0.25">
      <c r="A102" s="7" t="s">
        <v>265</v>
      </c>
      <c r="B102" s="8" t="s">
        <v>277</v>
      </c>
      <c r="C102" s="8" t="s">
        <v>369</v>
      </c>
      <c r="D102" s="8" t="s">
        <v>266</v>
      </c>
      <c r="E102" s="9">
        <v>10.631</v>
      </c>
      <c r="F102" s="9">
        <v>10.631</v>
      </c>
    </row>
    <row r="103" spans="1:6" ht="31.5" x14ac:dyDescent="0.25">
      <c r="A103" s="7" t="s">
        <v>269</v>
      </c>
      <c r="B103" s="8" t="s">
        <v>277</v>
      </c>
      <c r="C103" s="8" t="s">
        <v>369</v>
      </c>
      <c r="D103" s="8" t="s">
        <v>157</v>
      </c>
      <c r="E103" s="9">
        <v>15.289</v>
      </c>
      <c r="F103" s="9">
        <v>15.289</v>
      </c>
    </row>
    <row r="104" spans="1:6" ht="31.5" x14ac:dyDescent="0.25">
      <c r="A104" s="90" t="s">
        <v>370</v>
      </c>
      <c r="B104" s="155" t="s">
        <v>277</v>
      </c>
      <c r="C104" s="155" t="s">
        <v>371</v>
      </c>
      <c r="D104" s="155"/>
      <c r="E104" s="156">
        <v>1500</v>
      </c>
      <c r="F104" s="156">
        <v>1500</v>
      </c>
    </row>
    <row r="105" spans="1:6" ht="15.75" x14ac:dyDescent="0.25">
      <c r="A105" s="7" t="s">
        <v>917</v>
      </c>
      <c r="B105" s="8" t="s">
        <v>277</v>
      </c>
      <c r="C105" s="8" t="s">
        <v>371</v>
      </c>
      <c r="D105" s="8" t="s">
        <v>284</v>
      </c>
      <c r="E105" s="9">
        <v>1500</v>
      </c>
      <c r="F105" s="9">
        <v>1500</v>
      </c>
    </row>
    <row r="106" spans="1:6" ht="15.75" x14ac:dyDescent="0.25">
      <c r="A106" s="90" t="s">
        <v>274</v>
      </c>
      <c r="B106" s="155" t="s">
        <v>277</v>
      </c>
      <c r="C106" s="155" t="s">
        <v>275</v>
      </c>
      <c r="D106" s="155"/>
      <c r="E106" s="156">
        <v>4891.3710000000001</v>
      </c>
      <c r="F106" s="156">
        <v>4891.3710000000001</v>
      </c>
    </row>
    <row r="107" spans="1:6" ht="31.5" x14ac:dyDescent="0.25">
      <c r="A107" s="7" t="s">
        <v>269</v>
      </c>
      <c r="B107" s="8" t="s">
        <v>277</v>
      </c>
      <c r="C107" s="8" t="s">
        <v>275</v>
      </c>
      <c r="D107" s="8" t="s">
        <v>157</v>
      </c>
      <c r="E107" s="9">
        <v>290</v>
      </c>
      <c r="F107" s="9">
        <v>290</v>
      </c>
    </row>
    <row r="108" spans="1:6" ht="15.75" x14ac:dyDescent="0.25">
      <c r="A108" s="7" t="s">
        <v>918</v>
      </c>
      <c r="B108" s="8" t="s">
        <v>277</v>
      </c>
      <c r="C108" s="8" t="s">
        <v>275</v>
      </c>
      <c r="D108" s="8" t="s">
        <v>175</v>
      </c>
      <c r="E108" s="9">
        <v>4454.3710000000001</v>
      </c>
      <c r="F108" s="9">
        <v>4454.3710000000001</v>
      </c>
    </row>
    <row r="109" spans="1:6" ht="15.75" x14ac:dyDescent="0.25">
      <c r="A109" s="7" t="s">
        <v>917</v>
      </c>
      <c r="B109" s="8" t="s">
        <v>277</v>
      </c>
      <c r="C109" s="8" t="s">
        <v>275</v>
      </c>
      <c r="D109" s="8" t="s">
        <v>284</v>
      </c>
      <c r="E109" s="9">
        <v>147</v>
      </c>
      <c r="F109" s="9">
        <v>147</v>
      </c>
    </row>
    <row r="110" spans="1:6" ht="31.5" x14ac:dyDescent="0.25">
      <c r="A110" s="133" t="s">
        <v>372</v>
      </c>
      <c r="B110" s="147" t="s">
        <v>373</v>
      </c>
      <c r="C110" s="147"/>
      <c r="D110" s="147"/>
      <c r="E110" s="154">
        <v>76474.587</v>
      </c>
      <c r="F110" s="154">
        <v>76335.486999999994</v>
      </c>
    </row>
    <row r="111" spans="1:6" ht="15.75" x14ac:dyDescent="0.25">
      <c r="A111" s="90" t="s">
        <v>278</v>
      </c>
      <c r="B111" s="155" t="s">
        <v>373</v>
      </c>
      <c r="C111" s="155" t="s">
        <v>279</v>
      </c>
      <c r="D111" s="155"/>
      <c r="E111" s="156">
        <v>82</v>
      </c>
      <c r="F111" s="156"/>
    </row>
    <row r="112" spans="1:6" ht="31.5" x14ac:dyDescent="0.25">
      <c r="A112" s="90" t="s">
        <v>374</v>
      </c>
      <c r="B112" s="155" t="s">
        <v>373</v>
      </c>
      <c r="C112" s="155" t="s">
        <v>375</v>
      </c>
      <c r="D112" s="155"/>
      <c r="E112" s="156">
        <v>82</v>
      </c>
      <c r="F112" s="156"/>
    </row>
    <row r="113" spans="1:6" ht="31.5" x14ac:dyDescent="0.25">
      <c r="A113" s="90" t="s">
        <v>613</v>
      </c>
      <c r="B113" s="155" t="s">
        <v>373</v>
      </c>
      <c r="C113" s="155" t="s">
        <v>614</v>
      </c>
      <c r="D113" s="155"/>
      <c r="E113" s="156">
        <v>50</v>
      </c>
      <c r="F113" s="156"/>
    </row>
    <row r="114" spans="1:6" ht="15.75" x14ac:dyDescent="0.25">
      <c r="A114" s="7" t="s">
        <v>917</v>
      </c>
      <c r="B114" s="8" t="s">
        <v>373</v>
      </c>
      <c r="C114" s="8" t="s">
        <v>614</v>
      </c>
      <c r="D114" s="8" t="s">
        <v>284</v>
      </c>
      <c r="E114" s="9">
        <v>50</v>
      </c>
      <c r="F114" s="9"/>
    </row>
    <row r="115" spans="1:6" ht="31.5" x14ac:dyDescent="0.25">
      <c r="A115" s="90" t="s">
        <v>376</v>
      </c>
      <c r="B115" s="155" t="s">
        <v>373</v>
      </c>
      <c r="C115" s="155" t="s">
        <v>377</v>
      </c>
      <c r="D115" s="155"/>
      <c r="E115" s="156">
        <v>32</v>
      </c>
      <c r="F115" s="156"/>
    </row>
    <row r="116" spans="1:6" ht="31.5" x14ac:dyDescent="0.25">
      <c r="A116" s="7" t="s">
        <v>269</v>
      </c>
      <c r="B116" s="8" t="s">
        <v>373</v>
      </c>
      <c r="C116" s="8" t="s">
        <v>377</v>
      </c>
      <c r="D116" s="8" t="s">
        <v>157</v>
      </c>
      <c r="E116" s="9">
        <v>32</v>
      </c>
      <c r="F116" s="9"/>
    </row>
    <row r="117" spans="1:6" ht="31.5" x14ac:dyDescent="0.25">
      <c r="A117" s="90" t="s">
        <v>378</v>
      </c>
      <c r="B117" s="155" t="s">
        <v>373</v>
      </c>
      <c r="C117" s="155" t="s">
        <v>379</v>
      </c>
      <c r="D117" s="155"/>
      <c r="E117" s="156">
        <v>69453.308000000005</v>
      </c>
      <c r="F117" s="156">
        <v>69441.207999999999</v>
      </c>
    </row>
    <row r="118" spans="1:6" ht="31.5" x14ac:dyDescent="0.25">
      <c r="A118" s="90" t="s">
        <v>380</v>
      </c>
      <c r="B118" s="155" t="s">
        <v>373</v>
      </c>
      <c r="C118" s="155" t="s">
        <v>381</v>
      </c>
      <c r="D118" s="155"/>
      <c r="E118" s="156">
        <v>13497.771000000001</v>
      </c>
      <c r="F118" s="156">
        <v>13463.671</v>
      </c>
    </row>
    <row r="119" spans="1:6" ht="15.75" x14ac:dyDescent="0.25">
      <c r="A119" s="90" t="s">
        <v>382</v>
      </c>
      <c r="B119" s="155" t="s">
        <v>373</v>
      </c>
      <c r="C119" s="155" t="s">
        <v>383</v>
      </c>
      <c r="D119" s="155"/>
      <c r="E119" s="156">
        <v>34.1</v>
      </c>
      <c r="F119" s="156"/>
    </row>
    <row r="120" spans="1:6" ht="15.75" x14ac:dyDescent="0.25">
      <c r="A120" s="90" t="s">
        <v>382</v>
      </c>
      <c r="B120" s="155" t="s">
        <v>373</v>
      </c>
      <c r="C120" s="155" t="s">
        <v>384</v>
      </c>
      <c r="D120" s="155"/>
      <c r="E120" s="156">
        <v>34.1</v>
      </c>
      <c r="F120" s="156"/>
    </row>
    <row r="121" spans="1:6" ht="31.5" x14ac:dyDescent="0.25">
      <c r="A121" s="7" t="s">
        <v>919</v>
      </c>
      <c r="B121" s="8" t="s">
        <v>373</v>
      </c>
      <c r="C121" s="8" t="s">
        <v>384</v>
      </c>
      <c r="D121" s="8" t="s">
        <v>357</v>
      </c>
      <c r="E121" s="9">
        <v>34.1</v>
      </c>
      <c r="F121" s="9"/>
    </row>
    <row r="122" spans="1:6" ht="15.75" x14ac:dyDescent="0.25">
      <c r="A122" s="90" t="s">
        <v>385</v>
      </c>
      <c r="B122" s="155" t="s">
        <v>373</v>
      </c>
      <c r="C122" s="155" t="s">
        <v>386</v>
      </c>
      <c r="D122" s="155"/>
      <c r="E122" s="156">
        <v>13463.671</v>
      </c>
      <c r="F122" s="156">
        <v>13463.671</v>
      </c>
    </row>
    <row r="123" spans="1:6" ht="31.5" x14ac:dyDescent="0.25">
      <c r="A123" s="7" t="s">
        <v>919</v>
      </c>
      <c r="B123" s="8" t="s">
        <v>373</v>
      </c>
      <c r="C123" s="8" t="s">
        <v>386</v>
      </c>
      <c r="D123" s="8" t="s">
        <v>357</v>
      </c>
      <c r="E123" s="9">
        <v>13463.671</v>
      </c>
      <c r="F123" s="9">
        <v>13463.671</v>
      </c>
    </row>
    <row r="124" spans="1:6" ht="15.75" x14ac:dyDescent="0.25">
      <c r="A124" s="90" t="s">
        <v>389</v>
      </c>
      <c r="B124" s="155" t="s">
        <v>373</v>
      </c>
      <c r="C124" s="155" t="s">
        <v>390</v>
      </c>
      <c r="D124" s="155"/>
      <c r="E124" s="156">
        <v>14434.731</v>
      </c>
      <c r="F124" s="156">
        <v>14434.731</v>
      </c>
    </row>
    <row r="125" spans="1:6" ht="15.75" x14ac:dyDescent="0.25">
      <c r="A125" s="90" t="s">
        <v>391</v>
      </c>
      <c r="B125" s="155" t="s">
        <v>373</v>
      </c>
      <c r="C125" s="155" t="s">
        <v>392</v>
      </c>
      <c r="D125" s="155"/>
      <c r="E125" s="156">
        <v>37.5</v>
      </c>
      <c r="F125" s="156">
        <v>37.5</v>
      </c>
    </row>
    <row r="126" spans="1:6" ht="31.5" x14ac:dyDescent="0.25">
      <c r="A126" s="7" t="s">
        <v>919</v>
      </c>
      <c r="B126" s="8" t="s">
        <v>373</v>
      </c>
      <c r="C126" s="8" t="s">
        <v>392</v>
      </c>
      <c r="D126" s="8" t="s">
        <v>357</v>
      </c>
      <c r="E126" s="9">
        <v>37.5</v>
      </c>
      <c r="F126" s="9">
        <v>37.5</v>
      </c>
    </row>
    <row r="127" spans="1:6" ht="15.75" x14ac:dyDescent="0.25">
      <c r="A127" s="90" t="s">
        <v>395</v>
      </c>
      <c r="B127" s="155" t="s">
        <v>373</v>
      </c>
      <c r="C127" s="155" t="s">
        <v>396</v>
      </c>
      <c r="D127" s="155"/>
      <c r="E127" s="156">
        <v>80</v>
      </c>
      <c r="F127" s="156">
        <v>80</v>
      </c>
    </row>
    <row r="128" spans="1:6" ht="31.5" x14ac:dyDescent="0.25">
      <c r="A128" s="7" t="s">
        <v>919</v>
      </c>
      <c r="B128" s="8" t="s">
        <v>373</v>
      </c>
      <c r="C128" s="8" t="s">
        <v>396</v>
      </c>
      <c r="D128" s="8" t="s">
        <v>357</v>
      </c>
      <c r="E128" s="9">
        <v>80</v>
      </c>
      <c r="F128" s="9">
        <v>80</v>
      </c>
    </row>
    <row r="129" spans="1:6" ht="31.5" x14ac:dyDescent="0.25">
      <c r="A129" s="90" t="s">
        <v>397</v>
      </c>
      <c r="B129" s="155" t="s">
        <v>373</v>
      </c>
      <c r="C129" s="155" t="s">
        <v>398</v>
      </c>
      <c r="D129" s="155"/>
      <c r="E129" s="156">
        <v>126</v>
      </c>
      <c r="F129" s="156">
        <v>126</v>
      </c>
    </row>
    <row r="130" spans="1:6" ht="31.5" x14ac:dyDescent="0.25">
      <c r="A130" s="90" t="s">
        <v>397</v>
      </c>
      <c r="B130" s="155" t="s">
        <v>373</v>
      </c>
      <c r="C130" s="155" t="s">
        <v>399</v>
      </c>
      <c r="D130" s="155"/>
      <c r="E130" s="156">
        <v>126</v>
      </c>
      <c r="F130" s="156">
        <v>126</v>
      </c>
    </row>
    <row r="131" spans="1:6" ht="31.5" x14ac:dyDescent="0.25">
      <c r="A131" s="7" t="s">
        <v>919</v>
      </c>
      <c r="B131" s="8" t="s">
        <v>373</v>
      </c>
      <c r="C131" s="8" t="s">
        <v>399</v>
      </c>
      <c r="D131" s="8" t="s">
        <v>357</v>
      </c>
      <c r="E131" s="9">
        <v>126</v>
      </c>
      <c r="F131" s="9">
        <v>126</v>
      </c>
    </row>
    <row r="132" spans="1:6" ht="15.75" x14ac:dyDescent="0.25">
      <c r="A132" s="90" t="s">
        <v>400</v>
      </c>
      <c r="B132" s="155" t="s">
        <v>373</v>
      </c>
      <c r="C132" s="155" t="s">
        <v>401</v>
      </c>
      <c r="D132" s="155"/>
      <c r="E132" s="156">
        <v>14191.231</v>
      </c>
      <c r="F132" s="156">
        <v>14191.231</v>
      </c>
    </row>
    <row r="133" spans="1:6" ht="31.5" x14ac:dyDescent="0.25">
      <c r="A133" s="7" t="s">
        <v>919</v>
      </c>
      <c r="B133" s="8" t="s">
        <v>373</v>
      </c>
      <c r="C133" s="8" t="s">
        <v>401</v>
      </c>
      <c r="D133" s="8" t="s">
        <v>357</v>
      </c>
      <c r="E133" s="9">
        <v>14191.231</v>
      </c>
      <c r="F133" s="9">
        <v>14191.231</v>
      </c>
    </row>
    <row r="134" spans="1:6" ht="15.75" x14ac:dyDescent="0.25">
      <c r="A134" s="90" t="s">
        <v>402</v>
      </c>
      <c r="B134" s="155" t="s">
        <v>373</v>
      </c>
      <c r="C134" s="155" t="s">
        <v>403</v>
      </c>
      <c r="D134" s="155"/>
      <c r="E134" s="156">
        <v>2333.4180000000001</v>
      </c>
      <c r="F134" s="156">
        <v>2333.4180000000001</v>
      </c>
    </row>
    <row r="135" spans="1:6" ht="15.75" x14ac:dyDescent="0.25">
      <c r="A135" s="90" t="s">
        <v>400</v>
      </c>
      <c r="B135" s="155" t="s">
        <v>373</v>
      </c>
      <c r="C135" s="155" t="s">
        <v>404</v>
      </c>
      <c r="D135" s="155"/>
      <c r="E135" s="156">
        <v>2333.4180000000001</v>
      </c>
      <c r="F135" s="156">
        <v>2333.4180000000001</v>
      </c>
    </row>
    <row r="136" spans="1:6" ht="31.5" x14ac:dyDescent="0.25">
      <c r="A136" s="7" t="s">
        <v>919</v>
      </c>
      <c r="B136" s="8" t="s">
        <v>373</v>
      </c>
      <c r="C136" s="8" t="s">
        <v>404</v>
      </c>
      <c r="D136" s="8" t="s">
        <v>357</v>
      </c>
      <c r="E136" s="9">
        <v>2333.4180000000001</v>
      </c>
      <c r="F136" s="9">
        <v>2333.4180000000001</v>
      </c>
    </row>
    <row r="137" spans="1:6" ht="31.5" x14ac:dyDescent="0.25">
      <c r="A137" s="90" t="s">
        <v>406</v>
      </c>
      <c r="B137" s="155" t="s">
        <v>373</v>
      </c>
      <c r="C137" s="155" t="s">
        <v>407</v>
      </c>
      <c r="D137" s="155"/>
      <c r="E137" s="156">
        <v>22127.232</v>
      </c>
      <c r="F137" s="156">
        <v>22127.232</v>
      </c>
    </row>
    <row r="138" spans="1:6" ht="15.75" x14ac:dyDescent="0.25">
      <c r="A138" s="90" t="s">
        <v>408</v>
      </c>
      <c r="B138" s="155" t="s">
        <v>373</v>
      </c>
      <c r="C138" s="155" t="s">
        <v>409</v>
      </c>
      <c r="D138" s="155"/>
      <c r="E138" s="156">
        <v>21727.232</v>
      </c>
      <c r="F138" s="156">
        <v>21727.232</v>
      </c>
    </row>
    <row r="139" spans="1:6" ht="31.5" x14ac:dyDescent="0.25">
      <c r="A139" s="7" t="s">
        <v>919</v>
      </c>
      <c r="B139" s="8" t="s">
        <v>373</v>
      </c>
      <c r="C139" s="8" t="s">
        <v>409</v>
      </c>
      <c r="D139" s="8" t="s">
        <v>357</v>
      </c>
      <c r="E139" s="9">
        <v>21727.232</v>
      </c>
      <c r="F139" s="9">
        <v>21727.232</v>
      </c>
    </row>
    <row r="140" spans="1:6" ht="15.75" x14ac:dyDescent="0.25">
      <c r="A140" s="90" t="s">
        <v>411</v>
      </c>
      <c r="B140" s="155" t="s">
        <v>373</v>
      </c>
      <c r="C140" s="155" t="s">
        <v>412</v>
      </c>
      <c r="D140" s="155"/>
      <c r="E140" s="156">
        <v>400</v>
      </c>
      <c r="F140" s="156">
        <v>400</v>
      </c>
    </row>
    <row r="141" spans="1:6" ht="31.5" x14ac:dyDescent="0.25">
      <c r="A141" s="7" t="s">
        <v>919</v>
      </c>
      <c r="B141" s="8" t="s">
        <v>373</v>
      </c>
      <c r="C141" s="8" t="s">
        <v>412</v>
      </c>
      <c r="D141" s="8" t="s">
        <v>357</v>
      </c>
      <c r="E141" s="9">
        <v>400</v>
      </c>
      <c r="F141" s="9">
        <v>400</v>
      </c>
    </row>
    <row r="142" spans="1:6" ht="31.5" x14ac:dyDescent="0.25">
      <c r="A142" s="90" t="s">
        <v>413</v>
      </c>
      <c r="B142" s="155" t="s">
        <v>373</v>
      </c>
      <c r="C142" s="155" t="s">
        <v>414</v>
      </c>
      <c r="D142" s="155"/>
      <c r="E142" s="156">
        <v>4266.8670000000002</v>
      </c>
      <c r="F142" s="156">
        <v>4288.8670000000002</v>
      </c>
    </row>
    <row r="143" spans="1:6" ht="15.75" x14ac:dyDescent="0.25">
      <c r="A143" s="90" t="s">
        <v>415</v>
      </c>
      <c r="B143" s="155" t="s">
        <v>373</v>
      </c>
      <c r="C143" s="155" t="s">
        <v>416</v>
      </c>
      <c r="D143" s="155"/>
      <c r="E143" s="156">
        <v>4266.8670000000002</v>
      </c>
      <c r="F143" s="156">
        <v>4288.8670000000002</v>
      </c>
    </row>
    <row r="144" spans="1:6" ht="63" x14ac:dyDescent="0.25">
      <c r="A144" s="7" t="s">
        <v>265</v>
      </c>
      <c r="B144" s="8" t="s">
        <v>373</v>
      </c>
      <c r="C144" s="8" t="s">
        <v>416</v>
      </c>
      <c r="D144" s="8" t="s">
        <v>266</v>
      </c>
      <c r="E144" s="9">
        <v>3780.8670000000002</v>
      </c>
      <c r="F144" s="9">
        <v>3802.8670000000002</v>
      </c>
    </row>
    <row r="145" spans="1:6" ht="31.5" x14ac:dyDescent="0.25">
      <c r="A145" s="7" t="s">
        <v>269</v>
      </c>
      <c r="B145" s="8" t="s">
        <v>373</v>
      </c>
      <c r="C145" s="8" t="s">
        <v>416</v>
      </c>
      <c r="D145" s="8" t="s">
        <v>157</v>
      </c>
      <c r="E145" s="9">
        <v>486</v>
      </c>
      <c r="F145" s="9">
        <v>486</v>
      </c>
    </row>
    <row r="146" spans="1:6" ht="31.5" x14ac:dyDescent="0.25">
      <c r="A146" s="90" t="s">
        <v>417</v>
      </c>
      <c r="B146" s="155" t="s">
        <v>373</v>
      </c>
      <c r="C146" s="155" t="s">
        <v>418</v>
      </c>
      <c r="D146" s="155"/>
      <c r="E146" s="156">
        <v>10872.637000000001</v>
      </c>
      <c r="F146" s="156">
        <v>10872.637000000001</v>
      </c>
    </row>
    <row r="147" spans="1:6" ht="15.75" x14ac:dyDescent="0.25">
      <c r="A147" s="90" t="s">
        <v>419</v>
      </c>
      <c r="B147" s="155" t="s">
        <v>373</v>
      </c>
      <c r="C147" s="155" t="s">
        <v>420</v>
      </c>
      <c r="D147" s="155"/>
      <c r="E147" s="156">
        <v>10872.637000000001</v>
      </c>
      <c r="F147" s="156">
        <v>10872.637000000001</v>
      </c>
    </row>
    <row r="148" spans="1:6" ht="31.5" x14ac:dyDescent="0.25">
      <c r="A148" s="7" t="s">
        <v>919</v>
      </c>
      <c r="B148" s="8" t="s">
        <v>373</v>
      </c>
      <c r="C148" s="8" t="s">
        <v>420</v>
      </c>
      <c r="D148" s="8" t="s">
        <v>357</v>
      </c>
      <c r="E148" s="9">
        <v>10872.637000000001</v>
      </c>
      <c r="F148" s="9">
        <v>10872.637000000001</v>
      </c>
    </row>
    <row r="149" spans="1:6" ht="15.75" x14ac:dyDescent="0.25">
      <c r="A149" s="90" t="s">
        <v>421</v>
      </c>
      <c r="B149" s="155" t="s">
        <v>373</v>
      </c>
      <c r="C149" s="155" t="s">
        <v>422</v>
      </c>
      <c r="D149" s="155"/>
      <c r="E149" s="156">
        <v>1920.652</v>
      </c>
      <c r="F149" s="156">
        <v>1920.652</v>
      </c>
    </row>
    <row r="150" spans="1:6" ht="15.75" x14ac:dyDescent="0.25">
      <c r="A150" s="90" t="s">
        <v>423</v>
      </c>
      <c r="B150" s="155" t="s">
        <v>373</v>
      </c>
      <c r="C150" s="155" t="s">
        <v>424</v>
      </c>
      <c r="D150" s="155"/>
      <c r="E150" s="156">
        <v>1920.652</v>
      </c>
      <c r="F150" s="156">
        <v>1920.652</v>
      </c>
    </row>
    <row r="151" spans="1:6" ht="31.5" x14ac:dyDescent="0.25">
      <c r="A151" s="7" t="s">
        <v>919</v>
      </c>
      <c r="B151" s="8" t="s">
        <v>373</v>
      </c>
      <c r="C151" s="8" t="s">
        <v>424</v>
      </c>
      <c r="D151" s="8" t="s">
        <v>357</v>
      </c>
      <c r="E151" s="9">
        <v>1920.652</v>
      </c>
      <c r="F151" s="9">
        <v>1920.652</v>
      </c>
    </row>
    <row r="152" spans="1:6" ht="31.5" x14ac:dyDescent="0.25">
      <c r="A152" s="90" t="s">
        <v>428</v>
      </c>
      <c r="B152" s="155" t="s">
        <v>373</v>
      </c>
      <c r="C152" s="155" t="s">
        <v>429</v>
      </c>
      <c r="D152" s="155"/>
      <c r="E152" s="156">
        <v>6794.2790000000005</v>
      </c>
      <c r="F152" s="156">
        <v>6894.2790000000005</v>
      </c>
    </row>
    <row r="153" spans="1:6" ht="15.75" x14ac:dyDescent="0.25">
      <c r="A153" s="90" t="s">
        <v>430</v>
      </c>
      <c r="B153" s="155" t="s">
        <v>373</v>
      </c>
      <c r="C153" s="155" t="s">
        <v>431</v>
      </c>
      <c r="D153" s="155"/>
      <c r="E153" s="156">
        <v>300</v>
      </c>
      <c r="F153" s="156">
        <v>350</v>
      </c>
    </row>
    <row r="154" spans="1:6" ht="47.25" x14ac:dyDescent="0.25">
      <c r="A154" s="90" t="s">
        <v>432</v>
      </c>
      <c r="B154" s="155" t="s">
        <v>373</v>
      </c>
      <c r="C154" s="155" t="s">
        <v>433</v>
      </c>
      <c r="D154" s="155"/>
      <c r="E154" s="156">
        <v>300</v>
      </c>
      <c r="F154" s="156">
        <v>350</v>
      </c>
    </row>
    <row r="155" spans="1:6" ht="31.5" x14ac:dyDescent="0.25">
      <c r="A155" s="7" t="s">
        <v>919</v>
      </c>
      <c r="B155" s="8" t="s">
        <v>373</v>
      </c>
      <c r="C155" s="8" t="s">
        <v>433</v>
      </c>
      <c r="D155" s="8" t="s">
        <v>357</v>
      </c>
      <c r="E155" s="9">
        <v>300</v>
      </c>
      <c r="F155" s="9">
        <v>350</v>
      </c>
    </row>
    <row r="156" spans="1:6" ht="15.75" x14ac:dyDescent="0.25">
      <c r="A156" s="90" t="s">
        <v>434</v>
      </c>
      <c r="B156" s="155" t="s">
        <v>373</v>
      </c>
      <c r="C156" s="155" t="s">
        <v>435</v>
      </c>
      <c r="D156" s="155"/>
      <c r="E156" s="156">
        <v>700</v>
      </c>
      <c r="F156" s="156">
        <v>750</v>
      </c>
    </row>
    <row r="157" spans="1:6" ht="31.5" x14ac:dyDescent="0.25">
      <c r="A157" s="90" t="s">
        <v>436</v>
      </c>
      <c r="B157" s="155" t="s">
        <v>373</v>
      </c>
      <c r="C157" s="155" t="s">
        <v>437</v>
      </c>
      <c r="D157" s="155"/>
      <c r="E157" s="156">
        <v>700</v>
      </c>
      <c r="F157" s="156">
        <v>750</v>
      </c>
    </row>
    <row r="158" spans="1:6" ht="31.5" x14ac:dyDescent="0.25">
      <c r="A158" s="7" t="s">
        <v>919</v>
      </c>
      <c r="B158" s="8" t="s">
        <v>373</v>
      </c>
      <c r="C158" s="8" t="s">
        <v>437</v>
      </c>
      <c r="D158" s="8" t="s">
        <v>357</v>
      </c>
      <c r="E158" s="9">
        <v>700</v>
      </c>
      <c r="F158" s="9">
        <v>750</v>
      </c>
    </row>
    <row r="159" spans="1:6" ht="15.75" x14ac:dyDescent="0.25">
      <c r="A159" s="90" t="s">
        <v>438</v>
      </c>
      <c r="B159" s="155" t="s">
        <v>373</v>
      </c>
      <c r="C159" s="155" t="s">
        <v>439</v>
      </c>
      <c r="D159" s="155"/>
      <c r="E159" s="156">
        <v>5794.2790000000005</v>
      </c>
      <c r="F159" s="156">
        <v>5794.2790000000005</v>
      </c>
    </row>
    <row r="160" spans="1:6" ht="15.75" x14ac:dyDescent="0.25">
      <c r="A160" s="90" t="s">
        <v>440</v>
      </c>
      <c r="B160" s="155" t="s">
        <v>373</v>
      </c>
      <c r="C160" s="155" t="s">
        <v>441</v>
      </c>
      <c r="D160" s="155"/>
      <c r="E160" s="156">
        <v>5794.2790000000005</v>
      </c>
      <c r="F160" s="156">
        <v>5794.2790000000005</v>
      </c>
    </row>
    <row r="161" spans="1:6" ht="31.5" x14ac:dyDescent="0.25">
      <c r="A161" s="7" t="s">
        <v>919</v>
      </c>
      <c r="B161" s="8" t="s">
        <v>373</v>
      </c>
      <c r="C161" s="8" t="s">
        <v>441</v>
      </c>
      <c r="D161" s="8" t="s">
        <v>357</v>
      </c>
      <c r="E161" s="9">
        <v>5794.2790000000005</v>
      </c>
      <c r="F161" s="9">
        <v>5794.2790000000005</v>
      </c>
    </row>
    <row r="162" spans="1:6" ht="15.75" x14ac:dyDescent="0.25">
      <c r="A162" s="90" t="s">
        <v>347</v>
      </c>
      <c r="B162" s="155" t="s">
        <v>373</v>
      </c>
      <c r="C162" s="155" t="s">
        <v>348</v>
      </c>
      <c r="D162" s="155"/>
      <c r="E162" s="156">
        <v>145</v>
      </c>
      <c r="F162" s="156"/>
    </row>
    <row r="163" spans="1:6" ht="15.75" x14ac:dyDescent="0.25">
      <c r="A163" s="90" t="s">
        <v>445</v>
      </c>
      <c r="B163" s="155" t="s">
        <v>373</v>
      </c>
      <c r="C163" s="155" t="s">
        <v>446</v>
      </c>
      <c r="D163" s="155"/>
      <c r="E163" s="156">
        <v>145</v>
      </c>
      <c r="F163" s="156"/>
    </row>
    <row r="164" spans="1:6" ht="31.5" x14ac:dyDescent="0.25">
      <c r="A164" s="90" t="s">
        <v>447</v>
      </c>
      <c r="B164" s="155" t="s">
        <v>373</v>
      </c>
      <c r="C164" s="155" t="s">
        <v>448</v>
      </c>
      <c r="D164" s="155"/>
      <c r="E164" s="156">
        <v>145</v>
      </c>
      <c r="F164" s="156"/>
    </row>
    <row r="165" spans="1:6" ht="31.5" x14ac:dyDescent="0.25">
      <c r="A165" s="90" t="s">
        <v>449</v>
      </c>
      <c r="B165" s="155" t="s">
        <v>373</v>
      </c>
      <c r="C165" s="155" t="s">
        <v>450</v>
      </c>
      <c r="D165" s="155"/>
      <c r="E165" s="156">
        <v>145</v>
      </c>
      <c r="F165" s="156"/>
    </row>
    <row r="166" spans="1:6" ht="31.5" x14ac:dyDescent="0.25">
      <c r="A166" s="7" t="s">
        <v>919</v>
      </c>
      <c r="B166" s="8" t="s">
        <v>373</v>
      </c>
      <c r="C166" s="8" t="s">
        <v>450</v>
      </c>
      <c r="D166" s="8" t="s">
        <v>357</v>
      </c>
      <c r="E166" s="9">
        <v>145</v>
      </c>
      <c r="F166" s="9"/>
    </row>
    <row r="167" spans="1:6" ht="47.25" x14ac:dyDescent="0.25">
      <c r="A167" s="133" t="s">
        <v>451</v>
      </c>
      <c r="B167" s="147" t="s">
        <v>452</v>
      </c>
      <c r="C167" s="147"/>
      <c r="D167" s="147"/>
      <c r="E167" s="154">
        <v>15174.088</v>
      </c>
      <c r="F167" s="154">
        <v>15250.788</v>
      </c>
    </row>
    <row r="168" spans="1:6" ht="31.5" x14ac:dyDescent="0.25">
      <c r="A168" s="90" t="s">
        <v>302</v>
      </c>
      <c r="B168" s="155" t="s">
        <v>452</v>
      </c>
      <c r="C168" s="155" t="s">
        <v>303</v>
      </c>
      <c r="D168" s="155"/>
      <c r="E168" s="156">
        <v>10313.188</v>
      </c>
      <c r="F168" s="156">
        <v>10389.888000000001</v>
      </c>
    </row>
    <row r="169" spans="1:6" ht="31.5" x14ac:dyDescent="0.25">
      <c r="A169" s="90" t="s">
        <v>453</v>
      </c>
      <c r="B169" s="155" t="s">
        <v>452</v>
      </c>
      <c r="C169" s="155" t="s">
        <v>454</v>
      </c>
      <c r="D169" s="155"/>
      <c r="E169" s="156">
        <v>9881.8080000000009</v>
      </c>
      <c r="F169" s="156">
        <v>9958.5079999999998</v>
      </c>
    </row>
    <row r="170" spans="1:6" ht="78.75" x14ac:dyDescent="0.25">
      <c r="A170" s="90" t="s">
        <v>455</v>
      </c>
      <c r="B170" s="155" t="s">
        <v>452</v>
      </c>
      <c r="C170" s="155" t="s">
        <v>456</v>
      </c>
      <c r="D170" s="155"/>
      <c r="E170" s="156">
        <v>1200</v>
      </c>
      <c r="F170" s="156">
        <v>1200</v>
      </c>
    </row>
    <row r="171" spans="1:6" ht="31.5" x14ac:dyDescent="0.25">
      <c r="A171" s="7" t="s">
        <v>269</v>
      </c>
      <c r="B171" s="8" t="s">
        <v>452</v>
      </c>
      <c r="C171" s="8" t="s">
        <v>456</v>
      </c>
      <c r="D171" s="8" t="s">
        <v>157</v>
      </c>
      <c r="E171" s="9">
        <v>1200</v>
      </c>
      <c r="F171" s="9">
        <v>1200</v>
      </c>
    </row>
    <row r="172" spans="1:6" ht="31.5" x14ac:dyDescent="0.25">
      <c r="A172" s="90" t="s">
        <v>457</v>
      </c>
      <c r="B172" s="155" t="s">
        <v>452</v>
      </c>
      <c r="C172" s="155" t="s">
        <v>458</v>
      </c>
      <c r="D172" s="155"/>
      <c r="E172" s="156">
        <v>100</v>
      </c>
      <c r="F172" s="156">
        <v>100</v>
      </c>
    </row>
    <row r="173" spans="1:6" ht="31.5" x14ac:dyDescent="0.25">
      <c r="A173" s="7" t="s">
        <v>269</v>
      </c>
      <c r="B173" s="8" t="s">
        <v>452</v>
      </c>
      <c r="C173" s="8" t="s">
        <v>458</v>
      </c>
      <c r="D173" s="8" t="s">
        <v>157</v>
      </c>
      <c r="E173" s="9">
        <v>100</v>
      </c>
      <c r="F173" s="9">
        <v>100</v>
      </c>
    </row>
    <row r="174" spans="1:6" ht="47.25" x14ac:dyDescent="0.25">
      <c r="A174" s="90" t="s">
        <v>459</v>
      </c>
      <c r="B174" s="155" t="s">
        <v>452</v>
      </c>
      <c r="C174" s="155" t="s">
        <v>460</v>
      </c>
      <c r="D174" s="155"/>
      <c r="E174" s="156">
        <v>744.80399999999997</v>
      </c>
      <c r="F174" s="156">
        <v>744.80399999999997</v>
      </c>
    </row>
    <row r="175" spans="1:6" ht="15.75" x14ac:dyDescent="0.25">
      <c r="A175" s="7" t="s">
        <v>918</v>
      </c>
      <c r="B175" s="8" t="s">
        <v>452</v>
      </c>
      <c r="C175" s="8" t="s">
        <v>460</v>
      </c>
      <c r="D175" s="8" t="s">
        <v>175</v>
      </c>
      <c r="E175" s="9">
        <v>744.80399999999997</v>
      </c>
      <c r="F175" s="9">
        <v>744.80399999999997</v>
      </c>
    </row>
    <row r="176" spans="1:6" ht="63" x14ac:dyDescent="0.25">
      <c r="A176" s="90" t="s">
        <v>461</v>
      </c>
      <c r="B176" s="155" t="s">
        <v>452</v>
      </c>
      <c r="C176" s="155" t="s">
        <v>462</v>
      </c>
      <c r="D176" s="155"/>
      <c r="E176" s="156">
        <v>744.80399999999997</v>
      </c>
      <c r="F176" s="156">
        <v>744.80399999999997</v>
      </c>
    </row>
    <row r="177" spans="1:6" ht="15.75" x14ac:dyDescent="0.25">
      <c r="A177" s="7" t="s">
        <v>918</v>
      </c>
      <c r="B177" s="8" t="s">
        <v>452</v>
      </c>
      <c r="C177" s="8" t="s">
        <v>462</v>
      </c>
      <c r="D177" s="8" t="s">
        <v>175</v>
      </c>
      <c r="E177" s="9">
        <v>744.80399999999997</v>
      </c>
      <c r="F177" s="9">
        <v>744.80399999999997</v>
      </c>
    </row>
    <row r="178" spans="1:6" ht="63" x14ac:dyDescent="0.25">
      <c r="A178" s="90" t="s">
        <v>463</v>
      </c>
      <c r="B178" s="155" t="s">
        <v>452</v>
      </c>
      <c r="C178" s="155" t="s">
        <v>464</v>
      </c>
      <c r="D178" s="155"/>
      <c r="E178" s="156">
        <v>2827.2</v>
      </c>
      <c r="F178" s="156">
        <v>2733.2</v>
      </c>
    </row>
    <row r="179" spans="1:6" ht="110.25" x14ac:dyDescent="0.25">
      <c r="A179" s="173" t="s">
        <v>465</v>
      </c>
      <c r="B179" s="155" t="s">
        <v>452</v>
      </c>
      <c r="C179" s="155" t="s">
        <v>466</v>
      </c>
      <c r="D179" s="155"/>
      <c r="E179" s="156">
        <v>999.3</v>
      </c>
      <c r="F179" s="156">
        <v>832.2</v>
      </c>
    </row>
    <row r="180" spans="1:6" ht="31.5" x14ac:dyDescent="0.25">
      <c r="A180" s="7" t="s">
        <v>922</v>
      </c>
      <c r="B180" s="8" t="s">
        <v>452</v>
      </c>
      <c r="C180" s="8" t="s">
        <v>466</v>
      </c>
      <c r="D180" s="8" t="s">
        <v>220</v>
      </c>
      <c r="E180" s="9">
        <v>999.3</v>
      </c>
      <c r="F180" s="9">
        <v>832.2</v>
      </c>
    </row>
    <row r="181" spans="1:6" ht="110.25" x14ac:dyDescent="0.25">
      <c r="A181" s="173" t="s">
        <v>465</v>
      </c>
      <c r="B181" s="155" t="s">
        <v>452</v>
      </c>
      <c r="C181" s="155" t="s">
        <v>467</v>
      </c>
      <c r="D181" s="155"/>
      <c r="E181" s="156">
        <v>1827.9</v>
      </c>
      <c r="F181" s="156">
        <v>1901</v>
      </c>
    </row>
    <row r="182" spans="1:6" ht="31.5" x14ac:dyDescent="0.25">
      <c r="A182" s="7" t="s">
        <v>922</v>
      </c>
      <c r="B182" s="8" t="s">
        <v>452</v>
      </c>
      <c r="C182" s="8" t="s">
        <v>467</v>
      </c>
      <c r="D182" s="8" t="s">
        <v>220</v>
      </c>
      <c r="E182" s="9">
        <v>1827.9</v>
      </c>
      <c r="F182" s="9">
        <v>1901</v>
      </c>
    </row>
    <row r="183" spans="1:6" ht="63" x14ac:dyDescent="0.25">
      <c r="A183" s="90" t="s">
        <v>468</v>
      </c>
      <c r="B183" s="155" t="s">
        <v>452</v>
      </c>
      <c r="C183" s="155" t="s">
        <v>469</v>
      </c>
      <c r="D183" s="155"/>
      <c r="E183" s="156">
        <v>4265</v>
      </c>
      <c r="F183" s="156">
        <v>4435.7</v>
      </c>
    </row>
    <row r="184" spans="1:6" ht="110.25" x14ac:dyDescent="0.25">
      <c r="A184" s="173" t="s">
        <v>465</v>
      </c>
      <c r="B184" s="155" t="s">
        <v>452</v>
      </c>
      <c r="C184" s="155" t="s">
        <v>470</v>
      </c>
      <c r="D184" s="155"/>
      <c r="E184" s="156">
        <v>4265</v>
      </c>
      <c r="F184" s="156">
        <v>4435.7</v>
      </c>
    </row>
    <row r="185" spans="1:6" ht="31.5" x14ac:dyDescent="0.25">
      <c r="A185" s="7" t="s">
        <v>922</v>
      </c>
      <c r="B185" s="8" t="s">
        <v>452</v>
      </c>
      <c r="C185" s="8" t="s">
        <v>470</v>
      </c>
      <c r="D185" s="8" t="s">
        <v>220</v>
      </c>
      <c r="E185" s="9">
        <v>4265</v>
      </c>
      <c r="F185" s="9">
        <v>4435.7</v>
      </c>
    </row>
    <row r="186" spans="1:6" ht="31.5" x14ac:dyDescent="0.25">
      <c r="A186" s="90" t="s">
        <v>304</v>
      </c>
      <c r="B186" s="155" t="s">
        <v>452</v>
      </c>
      <c r="C186" s="155" t="s">
        <v>305</v>
      </c>
      <c r="D186" s="155"/>
      <c r="E186" s="156">
        <v>431.38</v>
      </c>
      <c r="F186" s="156">
        <v>431.38</v>
      </c>
    </row>
    <row r="187" spans="1:6" ht="31.5" x14ac:dyDescent="0.25">
      <c r="A187" s="90" t="s">
        <v>471</v>
      </c>
      <c r="B187" s="155" t="s">
        <v>452</v>
      </c>
      <c r="C187" s="155" t="s">
        <v>472</v>
      </c>
      <c r="D187" s="155"/>
      <c r="E187" s="156">
        <v>431.38</v>
      </c>
      <c r="F187" s="156">
        <v>431.38</v>
      </c>
    </row>
    <row r="188" spans="1:6" ht="31.5" x14ac:dyDescent="0.25">
      <c r="A188" s="7" t="s">
        <v>269</v>
      </c>
      <c r="B188" s="8" t="s">
        <v>452</v>
      </c>
      <c r="C188" s="8" t="s">
        <v>472</v>
      </c>
      <c r="D188" s="8" t="s">
        <v>157</v>
      </c>
      <c r="E188" s="9">
        <v>431.38</v>
      </c>
      <c r="F188" s="9">
        <v>431.38</v>
      </c>
    </row>
    <row r="189" spans="1:6" ht="31.5" x14ac:dyDescent="0.25">
      <c r="A189" s="90" t="s">
        <v>315</v>
      </c>
      <c r="B189" s="155" t="s">
        <v>452</v>
      </c>
      <c r="C189" s="155" t="s">
        <v>316</v>
      </c>
      <c r="D189" s="155"/>
      <c r="E189" s="156">
        <v>4850</v>
      </c>
      <c r="F189" s="156">
        <v>4850</v>
      </c>
    </row>
    <row r="190" spans="1:6" ht="31.5" x14ac:dyDescent="0.25">
      <c r="A190" s="90" t="s">
        <v>473</v>
      </c>
      <c r="B190" s="155" t="s">
        <v>452</v>
      </c>
      <c r="C190" s="155" t="s">
        <v>474</v>
      </c>
      <c r="D190" s="155"/>
      <c r="E190" s="156">
        <v>4850</v>
      </c>
      <c r="F190" s="156">
        <v>4850</v>
      </c>
    </row>
    <row r="191" spans="1:6" ht="15.75" x14ac:dyDescent="0.25">
      <c r="A191" s="90" t="s">
        <v>475</v>
      </c>
      <c r="B191" s="155" t="s">
        <v>452</v>
      </c>
      <c r="C191" s="155" t="s">
        <v>476</v>
      </c>
      <c r="D191" s="155"/>
      <c r="E191" s="156">
        <v>4850</v>
      </c>
      <c r="F191" s="156">
        <v>4850</v>
      </c>
    </row>
    <row r="192" spans="1:6" ht="63" x14ac:dyDescent="0.25">
      <c r="A192" s="7" t="s">
        <v>265</v>
      </c>
      <c r="B192" s="8" t="s">
        <v>452</v>
      </c>
      <c r="C192" s="8" t="s">
        <v>476</v>
      </c>
      <c r="D192" s="8" t="s">
        <v>266</v>
      </c>
      <c r="E192" s="9">
        <v>4393.8999999999996</v>
      </c>
      <c r="F192" s="9">
        <v>4393.8999999999996</v>
      </c>
    </row>
    <row r="193" spans="1:6" ht="31.5" x14ac:dyDescent="0.25">
      <c r="A193" s="7" t="s">
        <v>269</v>
      </c>
      <c r="B193" s="8" t="s">
        <v>452</v>
      </c>
      <c r="C193" s="8" t="s">
        <v>476</v>
      </c>
      <c r="D193" s="8" t="s">
        <v>157</v>
      </c>
      <c r="E193" s="9">
        <v>338.1</v>
      </c>
      <c r="F193" s="9">
        <v>338.1</v>
      </c>
    </row>
    <row r="194" spans="1:6" ht="15.75" x14ac:dyDescent="0.25">
      <c r="A194" s="7" t="s">
        <v>917</v>
      </c>
      <c r="B194" s="8" t="s">
        <v>452</v>
      </c>
      <c r="C194" s="8" t="s">
        <v>476</v>
      </c>
      <c r="D194" s="8" t="s">
        <v>284</v>
      </c>
      <c r="E194" s="9">
        <v>118</v>
      </c>
      <c r="F194" s="9">
        <v>118</v>
      </c>
    </row>
    <row r="195" spans="1:6" ht="15.75" x14ac:dyDescent="0.25">
      <c r="A195" s="90" t="s">
        <v>259</v>
      </c>
      <c r="B195" s="155" t="s">
        <v>452</v>
      </c>
      <c r="C195" s="155" t="s">
        <v>260</v>
      </c>
      <c r="D195" s="155"/>
      <c r="E195" s="156">
        <v>10.9</v>
      </c>
      <c r="F195" s="156">
        <v>10.9</v>
      </c>
    </row>
    <row r="196" spans="1:6" ht="15.75" x14ac:dyDescent="0.25">
      <c r="A196" s="90" t="s">
        <v>261</v>
      </c>
      <c r="B196" s="155" t="s">
        <v>452</v>
      </c>
      <c r="C196" s="155" t="s">
        <v>262</v>
      </c>
      <c r="D196" s="155"/>
      <c r="E196" s="156">
        <v>10.9</v>
      </c>
      <c r="F196" s="156">
        <v>10.9</v>
      </c>
    </row>
    <row r="197" spans="1:6" ht="78.75" x14ac:dyDescent="0.25">
      <c r="A197" s="90" t="s">
        <v>808</v>
      </c>
      <c r="B197" s="155" t="s">
        <v>452</v>
      </c>
      <c r="C197" s="155" t="s">
        <v>479</v>
      </c>
      <c r="D197" s="155"/>
      <c r="E197" s="156">
        <v>10.9</v>
      </c>
      <c r="F197" s="156">
        <v>10.9</v>
      </c>
    </row>
    <row r="198" spans="1:6" ht="63" x14ac:dyDescent="0.25">
      <c r="A198" s="7" t="s">
        <v>265</v>
      </c>
      <c r="B198" s="8" t="s">
        <v>452</v>
      </c>
      <c r="C198" s="8" t="s">
        <v>479</v>
      </c>
      <c r="D198" s="8" t="s">
        <v>266</v>
      </c>
      <c r="E198" s="9">
        <v>10.5</v>
      </c>
      <c r="F198" s="9">
        <v>10.5</v>
      </c>
    </row>
    <row r="199" spans="1:6" ht="31.5" x14ac:dyDescent="0.25">
      <c r="A199" s="7" t="s">
        <v>269</v>
      </c>
      <c r="B199" s="8" t="s">
        <v>452</v>
      </c>
      <c r="C199" s="8" t="s">
        <v>479</v>
      </c>
      <c r="D199" s="8" t="s">
        <v>157</v>
      </c>
      <c r="E199" s="9">
        <v>0.4</v>
      </c>
      <c r="F199" s="9">
        <v>0.4</v>
      </c>
    </row>
    <row r="200" spans="1:6" ht="31.5" x14ac:dyDescent="0.25">
      <c r="A200" s="133" t="s">
        <v>480</v>
      </c>
      <c r="B200" s="147" t="s">
        <v>481</v>
      </c>
      <c r="C200" s="147"/>
      <c r="D200" s="147"/>
      <c r="E200" s="154">
        <v>379815.83500000002</v>
      </c>
      <c r="F200" s="154">
        <v>379810.73499999999</v>
      </c>
    </row>
    <row r="201" spans="1:6" ht="31.5" x14ac:dyDescent="0.25">
      <c r="A201" s="90" t="s">
        <v>482</v>
      </c>
      <c r="B201" s="155" t="s">
        <v>481</v>
      </c>
      <c r="C201" s="155" t="s">
        <v>483</v>
      </c>
      <c r="D201" s="155"/>
      <c r="E201" s="156">
        <v>376980.53499999997</v>
      </c>
      <c r="F201" s="156">
        <v>376975.435</v>
      </c>
    </row>
    <row r="202" spans="1:6" ht="31.5" x14ac:dyDescent="0.25">
      <c r="A202" s="90" t="s">
        <v>484</v>
      </c>
      <c r="B202" s="155" t="s">
        <v>481</v>
      </c>
      <c r="C202" s="155" t="s">
        <v>485</v>
      </c>
      <c r="D202" s="155"/>
      <c r="E202" s="156">
        <v>130250.25</v>
      </c>
      <c r="F202" s="156">
        <v>130250.15</v>
      </c>
    </row>
    <row r="203" spans="1:6" ht="31.5" x14ac:dyDescent="0.25">
      <c r="A203" s="90" t="s">
        <v>486</v>
      </c>
      <c r="B203" s="155" t="s">
        <v>481</v>
      </c>
      <c r="C203" s="155" t="s">
        <v>487</v>
      </c>
      <c r="D203" s="155"/>
      <c r="E203" s="156">
        <v>123272.35</v>
      </c>
      <c r="F203" s="156">
        <v>123272.25</v>
      </c>
    </row>
    <row r="204" spans="1:6" ht="31.5" x14ac:dyDescent="0.25">
      <c r="A204" s="7" t="s">
        <v>919</v>
      </c>
      <c r="B204" s="8" t="s">
        <v>481</v>
      </c>
      <c r="C204" s="8" t="s">
        <v>487</v>
      </c>
      <c r="D204" s="8" t="s">
        <v>357</v>
      </c>
      <c r="E204" s="9">
        <v>37994.65</v>
      </c>
      <c r="F204" s="9">
        <v>37994.65</v>
      </c>
    </row>
    <row r="205" spans="1:6" ht="47.25" x14ac:dyDescent="0.25">
      <c r="A205" s="90" t="s">
        <v>488</v>
      </c>
      <c r="B205" s="155" t="s">
        <v>481</v>
      </c>
      <c r="C205" s="155" t="s">
        <v>489</v>
      </c>
      <c r="D205" s="155"/>
      <c r="E205" s="156">
        <v>85277.7</v>
      </c>
      <c r="F205" s="156">
        <v>85277.6</v>
      </c>
    </row>
    <row r="206" spans="1:6" ht="31.5" x14ac:dyDescent="0.25">
      <c r="A206" s="7" t="s">
        <v>919</v>
      </c>
      <c r="B206" s="8" t="s">
        <v>481</v>
      </c>
      <c r="C206" s="8" t="s">
        <v>489</v>
      </c>
      <c r="D206" s="8" t="s">
        <v>357</v>
      </c>
      <c r="E206" s="9">
        <v>85277.7</v>
      </c>
      <c r="F206" s="9">
        <v>85277.6</v>
      </c>
    </row>
    <row r="207" spans="1:6" ht="78.75" x14ac:dyDescent="0.25">
      <c r="A207" s="90" t="s">
        <v>490</v>
      </c>
      <c r="B207" s="155" t="s">
        <v>481</v>
      </c>
      <c r="C207" s="155" t="s">
        <v>491</v>
      </c>
      <c r="D207" s="155"/>
      <c r="E207" s="156">
        <v>6071.3</v>
      </c>
      <c r="F207" s="156">
        <v>6071.3</v>
      </c>
    </row>
    <row r="208" spans="1:6" ht="78.75" x14ac:dyDescent="0.25">
      <c r="A208" s="90" t="s">
        <v>490</v>
      </c>
      <c r="B208" s="155" t="s">
        <v>481</v>
      </c>
      <c r="C208" s="155" t="s">
        <v>492</v>
      </c>
      <c r="D208" s="155"/>
      <c r="E208" s="156">
        <v>6071.3</v>
      </c>
      <c r="F208" s="156">
        <v>6071.3</v>
      </c>
    </row>
    <row r="209" spans="1:6" ht="31.5" x14ac:dyDescent="0.25">
      <c r="A209" s="7" t="s">
        <v>919</v>
      </c>
      <c r="B209" s="8" t="s">
        <v>481</v>
      </c>
      <c r="C209" s="8" t="s">
        <v>492</v>
      </c>
      <c r="D209" s="8" t="s">
        <v>357</v>
      </c>
      <c r="E209" s="9">
        <v>6071.3</v>
      </c>
      <c r="F209" s="9">
        <v>6071.3</v>
      </c>
    </row>
    <row r="210" spans="1:6" ht="31.5" x14ac:dyDescent="0.25">
      <c r="A210" s="90" t="s">
        <v>495</v>
      </c>
      <c r="B210" s="155" t="s">
        <v>481</v>
      </c>
      <c r="C210" s="155" t="s">
        <v>496</v>
      </c>
      <c r="D210" s="155"/>
      <c r="E210" s="156">
        <v>800</v>
      </c>
      <c r="F210" s="156">
        <v>800</v>
      </c>
    </row>
    <row r="211" spans="1:6" ht="31.5" x14ac:dyDescent="0.25">
      <c r="A211" s="7" t="s">
        <v>919</v>
      </c>
      <c r="B211" s="8" t="s">
        <v>481</v>
      </c>
      <c r="C211" s="8" t="s">
        <v>496</v>
      </c>
      <c r="D211" s="8" t="s">
        <v>357</v>
      </c>
      <c r="E211" s="9">
        <v>800</v>
      </c>
      <c r="F211" s="9">
        <v>800</v>
      </c>
    </row>
    <row r="212" spans="1:6" ht="15.75" x14ac:dyDescent="0.25">
      <c r="A212" s="90" t="s">
        <v>503</v>
      </c>
      <c r="B212" s="155" t="s">
        <v>481</v>
      </c>
      <c r="C212" s="155" t="s">
        <v>504</v>
      </c>
      <c r="D212" s="155"/>
      <c r="E212" s="156">
        <v>106.6</v>
      </c>
      <c r="F212" s="156">
        <v>106.6</v>
      </c>
    </row>
    <row r="213" spans="1:6" ht="31.5" x14ac:dyDescent="0.25">
      <c r="A213" s="7" t="s">
        <v>919</v>
      </c>
      <c r="B213" s="8" t="s">
        <v>481</v>
      </c>
      <c r="C213" s="8" t="s">
        <v>504</v>
      </c>
      <c r="D213" s="8" t="s">
        <v>357</v>
      </c>
      <c r="E213" s="9">
        <v>106.6</v>
      </c>
      <c r="F213" s="9">
        <v>106.6</v>
      </c>
    </row>
    <row r="214" spans="1:6" ht="31.5" x14ac:dyDescent="0.25">
      <c r="A214" s="90" t="s">
        <v>505</v>
      </c>
      <c r="B214" s="155" t="s">
        <v>481</v>
      </c>
      <c r="C214" s="155" t="s">
        <v>506</v>
      </c>
      <c r="D214" s="155"/>
      <c r="E214" s="156">
        <v>210518.70499999999</v>
      </c>
      <c r="F214" s="156">
        <v>210518.70499999999</v>
      </c>
    </row>
    <row r="215" spans="1:6" ht="31.5" x14ac:dyDescent="0.25">
      <c r="A215" s="90" t="s">
        <v>507</v>
      </c>
      <c r="B215" s="155" t="s">
        <v>481</v>
      </c>
      <c r="C215" s="155" t="s">
        <v>508</v>
      </c>
      <c r="D215" s="155"/>
      <c r="E215" s="156">
        <v>203864.125</v>
      </c>
      <c r="F215" s="156">
        <v>203864.125</v>
      </c>
    </row>
    <row r="216" spans="1:6" ht="31.5" x14ac:dyDescent="0.25">
      <c r="A216" s="7" t="s">
        <v>919</v>
      </c>
      <c r="B216" s="8" t="s">
        <v>481</v>
      </c>
      <c r="C216" s="8" t="s">
        <v>508</v>
      </c>
      <c r="D216" s="8" t="s">
        <v>357</v>
      </c>
      <c r="E216" s="9">
        <v>38147.425000000003</v>
      </c>
      <c r="F216" s="9">
        <v>38147.425000000003</v>
      </c>
    </row>
    <row r="217" spans="1:6" ht="47.25" x14ac:dyDescent="0.25">
      <c r="A217" s="90" t="s">
        <v>488</v>
      </c>
      <c r="B217" s="155" t="s">
        <v>481</v>
      </c>
      <c r="C217" s="155" t="s">
        <v>509</v>
      </c>
      <c r="D217" s="155"/>
      <c r="E217" s="156">
        <v>165716.70000000001</v>
      </c>
      <c r="F217" s="156">
        <v>165716.70000000001</v>
      </c>
    </row>
    <row r="218" spans="1:6" ht="31.5" x14ac:dyDescent="0.25">
      <c r="A218" s="7" t="s">
        <v>919</v>
      </c>
      <c r="B218" s="8" t="s">
        <v>481</v>
      </c>
      <c r="C218" s="8" t="s">
        <v>509</v>
      </c>
      <c r="D218" s="8" t="s">
        <v>357</v>
      </c>
      <c r="E218" s="9">
        <v>165716.70000000001</v>
      </c>
      <c r="F218" s="9">
        <v>165716.70000000001</v>
      </c>
    </row>
    <row r="219" spans="1:6" ht="78.75" x14ac:dyDescent="0.25">
      <c r="A219" s="90" t="s">
        <v>490</v>
      </c>
      <c r="B219" s="155" t="s">
        <v>481</v>
      </c>
      <c r="C219" s="155" t="s">
        <v>510</v>
      </c>
      <c r="D219" s="155"/>
      <c r="E219" s="156">
        <v>360</v>
      </c>
      <c r="F219" s="156">
        <v>360</v>
      </c>
    </row>
    <row r="220" spans="1:6" ht="78.75" x14ac:dyDescent="0.25">
      <c r="A220" s="90" t="s">
        <v>490</v>
      </c>
      <c r="B220" s="155" t="s">
        <v>481</v>
      </c>
      <c r="C220" s="155" t="s">
        <v>511</v>
      </c>
      <c r="D220" s="155"/>
      <c r="E220" s="156">
        <v>360</v>
      </c>
      <c r="F220" s="156">
        <v>360</v>
      </c>
    </row>
    <row r="221" spans="1:6" ht="31.5" x14ac:dyDescent="0.25">
      <c r="A221" s="7" t="s">
        <v>919</v>
      </c>
      <c r="B221" s="8" t="s">
        <v>481</v>
      </c>
      <c r="C221" s="8" t="s">
        <v>511</v>
      </c>
      <c r="D221" s="8" t="s">
        <v>357</v>
      </c>
      <c r="E221" s="9">
        <v>360</v>
      </c>
      <c r="F221" s="9">
        <v>360</v>
      </c>
    </row>
    <row r="222" spans="1:6" ht="15.75" x14ac:dyDescent="0.25">
      <c r="A222" s="90" t="s">
        <v>503</v>
      </c>
      <c r="B222" s="155" t="s">
        <v>481</v>
      </c>
      <c r="C222" s="155" t="s">
        <v>512</v>
      </c>
      <c r="D222" s="155"/>
      <c r="E222" s="156">
        <v>657.4</v>
      </c>
      <c r="F222" s="156">
        <v>657.4</v>
      </c>
    </row>
    <row r="223" spans="1:6" ht="31.5" x14ac:dyDescent="0.25">
      <c r="A223" s="7" t="s">
        <v>919</v>
      </c>
      <c r="B223" s="8" t="s">
        <v>481</v>
      </c>
      <c r="C223" s="8" t="s">
        <v>512</v>
      </c>
      <c r="D223" s="8" t="s">
        <v>357</v>
      </c>
      <c r="E223" s="9">
        <v>657.4</v>
      </c>
      <c r="F223" s="9">
        <v>657.4</v>
      </c>
    </row>
    <row r="224" spans="1:6" ht="31.5" x14ac:dyDescent="0.25">
      <c r="A224" s="90" t="s">
        <v>517</v>
      </c>
      <c r="B224" s="155" t="s">
        <v>481</v>
      </c>
      <c r="C224" s="155" t="s">
        <v>518</v>
      </c>
      <c r="D224" s="155"/>
      <c r="E224" s="156">
        <v>800</v>
      </c>
      <c r="F224" s="156">
        <v>800</v>
      </c>
    </row>
    <row r="225" spans="1:6" ht="31.5" x14ac:dyDescent="0.25">
      <c r="A225" s="7" t="s">
        <v>919</v>
      </c>
      <c r="B225" s="8" t="s">
        <v>481</v>
      </c>
      <c r="C225" s="8" t="s">
        <v>518</v>
      </c>
      <c r="D225" s="8" t="s">
        <v>357</v>
      </c>
      <c r="E225" s="9">
        <v>800</v>
      </c>
      <c r="F225" s="9">
        <v>800</v>
      </c>
    </row>
    <row r="226" spans="1:6" ht="47.25" x14ac:dyDescent="0.25">
      <c r="A226" s="90" t="s">
        <v>523</v>
      </c>
      <c r="B226" s="155" t="s">
        <v>481</v>
      </c>
      <c r="C226" s="155" t="s">
        <v>524</v>
      </c>
      <c r="D226" s="155"/>
      <c r="E226" s="156">
        <v>4837.18</v>
      </c>
      <c r="F226" s="156">
        <v>4837.18</v>
      </c>
    </row>
    <row r="227" spans="1:6" ht="31.5" x14ac:dyDescent="0.25">
      <c r="A227" s="7" t="s">
        <v>919</v>
      </c>
      <c r="B227" s="8" t="s">
        <v>481</v>
      </c>
      <c r="C227" s="8" t="s">
        <v>524</v>
      </c>
      <c r="D227" s="8" t="s">
        <v>357</v>
      </c>
      <c r="E227" s="9">
        <v>4837.18</v>
      </c>
      <c r="F227" s="9">
        <v>4837.18</v>
      </c>
    </row>
    <row r="228" spans="1:6" ht="15.75" x14ac:dyDescent="0.25">
      <c r="A228" s="90" t="s">
        <v>525</v>
      </c>
      <c r="B228" s="155" t="s">
        <v>481</v>
      </c>
      <c r="C228" s="155" t="s">
        <v>526</v>
      </c>
      <c r="D228" s="155"/>
      <c r="E228" s="156">
        <v>16794.189999999999</v>
      </c>
      <c r="F228" s="156">
        <v>16794.189999999999</v>
      </c>
    </row>
    <row r="229" spans="1:6" ht="47.25" x14ac:dyDescent="0.25">
      <c r="A229" s="90" t="s">
        <v>887</v>
      </c>
      <c r="B229" s="155" t="s">
        <v>481</v>
      </c>
      <c r="C229" s="155" t="s">
        <v>888</v>
      </c>
      <c r="D229" s="155"/>
      <c r="E229" s="156">
        <v>253.7</v>
      </c>
      <c r="F229" s="156">
        <v>253.7</v>
      </c>
    </row>
    <row r="230" spans="1:6" ht="15.75" x14ac:dyDescent="0.25">
      <c r="A230" s="7" t="s">
        <v>918</v>
      </c>
      <c r="B230" s="8" t="s">
        <v>481</v>
      </c>
      <c r="C230" s="8" t="s">
        <v>888</v>
      </c>
      <c r="D230" s="8" t="s">
        <v>175</v>
      </c>
      <c r="E230" s="9">
        <v>253.7</v>
      </c>
      <c r="F230" s="9">
        <v>253.7</v>
      </c>
    </row>
    <row r="231" spans="1:6" ht="15.75" x14ac:dyDescent="0.25">
      <c r="A231" s="90" t="s">
        <v>527</v>
      </c>
      <c r="B231" s="155" t="s">
        <v>481</v>
      </c>
      <c r="C231" s="155" t="s">
        <v>528</v>
      </c>
      <c r="D231" s="155"/>
      <c r="E231" s="156">
        <v>500</v>
      </c>
      <c r="F231" s="156">
        <v>500</v>
      </c>
    </row>
    <row r="232" spans="1:6" ht="15.75" x14ac:dyDescent="0.25">
      <c r="A232" s="7" t="s">
        <v>918</v>
      </c>
      <c r="B232" s="8" t="s">
        <v>481</v>
      </c>
      <c r="C232" s="8" t="s">
        <v>528</v>
      </c>
      <c r="D232" s="8" t="s">
        <v>175</v>
      </c>
      <c r="E232" s="9">
        <v>500</v>
      </c>
      <c r="F232" s="9">
        <v>500</v>
      </c>
    </row>
    <row r="233" spans="1:6" ht="31.5" x14ac:dyDescent="0.25">
      <c r="A233" s="90" t="s">
        <v>486</v>
      </c>
      <c r="B233" s="155" t="s">
        <v>481</v>
      </c>
      <c r="C233" s="155" t="s">
        <v>530</v>
      </c>
      <c r="D233" s="155"/>
      <c r="E233" s="156">
        <v>15940.49</v>
      </c>
      <c r="F233" s="156">
        <v>15940.49</v>
      </c>
    </row>
    <row r="234" spans="1:6" ht="31.5" x14ac:dyDescent="0.25">
      <c r="A234" s="7" t="s">
        <v>919</v>
      </c>
      <c r="B234" s="8" t="s">
        <v>481</v>
      </c>
      <c r="C234" s="8" t="s">
        <v>530</v>
      </c>
      <c r="D234" s="8" t="s">
        <v>357</v>
      </c>
      <c r="E234" s="9">
        <v>15940.49</v>
      </c>
      <c r="F234" s="9">
        <v>15940.49</v>
      </c>
    </row>
    <row r="235" spans="1:6" ht="31.5" x14ac:dyDescent="0.25">
      <c r="A235" s="90" t="s">
        <v>615</v>
      </c>
      <c r="B235" s="155" t="s">
        <v>481</v>
      </c>
      <c r="C235" s="155" t="s">
        <v>616</v>
      </c>
      <c r="D235" s="155"/>
      <c r="E235" s="156">
        <v>100</v>
      </c>
      <c r="F235" s="156">
        <v>100</v>
      </c>
    </row>
    <row r="236" spans="1:6" ht="31.5" x14ac:dyDescent="0.25">
      <c r="A236" s="7" t="s">
        <v>919</v>
      </c>
      <c r="B236" s="8" t="s">
        <v>481</v>
      </c>
      <c r="C236" s="8" t="s">
        <v>616</v>
      </c>
      <c r="D236" s="8" t="s">
        <v>357</v>
      </c>
      <c r="E236" s="9">
        <v>100</v>
      </c>
      <c r="F236" s="9">
        <v>100</v>
      </c>
    </row>
    <row r="237" spans="1:6" ht="31.5" x14ac:dyDescent="0.25">
      <c r="A237" s="90" t="s">
        <v>534</v>
      </c>
      <c r="B237" s="155" t="s">
        <v>481</v>
      </c>
      <c r="C237" s="155" t="s">
        <v>535</v>
      </c>
      <c r="D237" s="155"/>
      <c r="E237" s="156">
        <v>1545.3</v>
      </c>
      <c r="F237" s="156">
        <v>1545.3</v>
      </c>
    </row>
    <row r="238" spans="1:6" ht="15.75" x14ac:dyDescent="0.25">
      <c r="A238" s="90" t="s">
        <v>536</v>
      </c>
      <c r="B238" s="155" t="s">
        <v>481</v>
      </c>
      <c r="C238" s="155" t="s">
        <v>537</v>
      </c>
      <c r="D238" s="155"/>
      <c r="E238" s="156">
        <v>1207.3</v>
      </c>
      <c r="F238" s="156">
        <v>1207.3</v>
      </c>
    </row>
    <row r="239" spans="1:6" ht="31.5" x14ac:dyDescent="0.25">
      <c r="A239" s="90" t="s">
        <v>538</v>
      </c>
      <c r="B239" s="155" t="s">
        <v>481</v>
      </c>
      <c r="C239" s="155" t="s">
        <v>539</v>
      </c>
      <c r="D239" s="155"/>
      <c r="E239" s="156">
        <v>1207.3</v>
      </c>
      <c r="F239" s="156">
        <v>1207.3</v>
      </c>
    </row>
    <row r="240" spans="1:6" ht="31.5" x14ac:dyDescent="0.25">
      <c r="A240" s="7" t="s">
        <v>919</v>
      </c>
      <c r="B240" s="8" t="s">
        <v>481</v>
      </c>
      <c r="C240" s="8" t="s">
        <v>539</v>
      </c>
      <c r="D240" s="8" t="s">
        <v>357</v>
      </c>
      <c r="E240" s="9">
        <v>1207.3</v>
      </c>
      <c r="F240" s="9">
        <v>1207.3</v>
      </c>
    </row>
    <row r="241" spans="1:6" ht="31.5" x14ac:dyDescent="0.25">
      <c r="A241" s="90" t="s">
        <v>617</v>
      </c>
      <c r="B241" s="155" t="s">
        <v>481</v>
      </c>
      <c r="C241" s="155" t="s">
        <v>618</v>
      </c>
      <c r="D241" s="155"/>
      <c r="E241" s="156">
        <v>338</v>
      </c>
      <c r="F241" s="156">
        <v>338</v>
      </c>
    </row>
    <row r="242" spans="1:6" ht="31.5" x14ac:dyDescent="0.25">
      <c r="A242" s="90" t="s">
        <v>617</v>
      </c>
      <c r="B242" s="155" t="s">
        <v>481</v>
      </c>
      <c r="C242" s="155" t="s">
        <v>619</v>
      </c>
      <c r="D242" s="155"/>
      <c r="E242" s="156">
        <v>338</v>
      </c>
      <c r="F242" s="156">
        <v>338</v>
      </c>
    </row>
    <row r="243" spans="1:6" ht="31.5" x14ac:dyDescent="0.25">
      <c r="A243" s="7" t="s">
        <v>919</v>
      </c>
      <c r="B243" s="8" t="s">
        <v>481</v>
      </c>
      <c r="C243" s="8" t="s">
        <v>619</v>
      </c>
      <c r="D243" s="8" t="s">
        <v>357</v>
      </c>
      <c r="E243" s="9">
        <v>338</v>
      </c>
      <c r="F243" s="9">
        <v>338</v>
      </c>
    </row>
    <row r="244" spans="1:6" ht="31.5" x14ac:dyDescent="0.25">
      <c r="A244" s="90" t="s">
        <v>546</v>
      </c>
      <c r="B244" s="155" t="s">
        <v>481</v>
      </c>
      <c r="C244" s="155" t="s">
        <v>547</v>
      </c>
      <c r="D244" s="155"/>
      <c r="E244" s="156">
        <v>17872.09</v>
      </c>
      <c r="F244" s="156">
        <v>17867.09</v>
      </c>
    </row>
    <row r="245" spans="1:6" ht="31.5" x14ac:dyDescent="0.25">
      <c r="A245" s="90" t="s">
        <v>548</v>
      </c>
      <c r="B245" s="155" t="s">
        <v>481</v>
      </c>
      <c r="C245" s="155" t="s">
        <v>549</v>
      </c>
      <c r="D245" s="155"/>
      <c r="E245" s="156">
        <v>17872.09</v>
      </c>
      <c r="F245" s="156">
        <v>17867.09</v>
      </c>
    </row>
    <row r="246" spans="1:6" ht="63" x14ac:dyDescent="0.25">
      <c r="A246" s="7" t="s">
        <v>265</v>
      </c>
      <c r="B246" s="8" t="s">
        <v>481</v>
      </c>
      <c r="C246" s="8" t="s">
        <v>549</v>
      </c>
      <c r="D246" s="8" t="s">
        <v>266</v>
      </c>
      <c r="E246" s="9">
        <v>14072.09</v>
      </c>
      <c r="F246" s="9">
        <v>14072.09</v>
      </c>
    </row>
    <row r="247" spans="1:6" ht="31.5" x14ac:dyDescent="0.25">
      <c r="A247" s="7" t="s">
        <v>269</v>
      </c>
      <c r="B247" s="8" t="s">
        <v>481</v>
      </c>
      <c r="C247" s="8" t="s">
        <v>549</v>
      </c>
      <c r="D247" s="8" t="s">
        <v>157</v>
      </c>
      <c r="E247" s="9">
        <v>3745</v>
      </c>
      <c r="F247" s="9">
        <v>3745</v>
      </c>
    </row>
    <row r="248" spans="1:6" ht="15.75" x14ac:dyDescent="0.25">
      <c r="A248" s="7" t="s">
        <v>917</v>
      </c>
      <c r="B248" s="8" t="s">
        <v>481</v>
      </c>
      <c r="C248" s="8" t="s">
        <v>549</v>
      </c>
      <c r="D248" s="8" t="s">
        <v>284</v>
      </c>
      <c r="E248" s="9">
        <v>55</v>
      </c>
      <c r="F248" s="9">
        <v>50</v>
      </c>
    </row>
    <row r="249" spans="1:6" ht="31.5" x14ac:dyDescent="0.25">
      <c r="A249" s="90" t="s">
        <v>914</v>
      </c>
      <c r="B249" s="155" t="s">
        <v>481</v>
      </c>
      <c r="C249" s="155" t="s">
        <v>336</v>
      </c>
      <c r="D249" s="155"/>
      <c r="E249" s="156">
        <v>2797</v>
      </c>
      <c r="F249" s="156">
        <v>2797</v>
      </c>
    </row>
    <row r="250" spans="1:6" ht="15.75" x14ac:dyDescent="0.25">
      <c r="A250" s="90" t="s">
        <v>550</v>
      </c>
      <c r="B250" s="155" t="s">
        <v>481</v>
      </c>
      <c r="C250" s="155" t="s">
        <v>551</v>
      </c>
      <c r="D250" s="155"/>
      <c r="E250" s="156">
        <v>2642</v>
      </c>
      <c r="F250" s="156">
        <v>2642</v>
      </c>
    </row>
    <row r="251" spans="1:6" ht="63" x14ac:dyDescent="0.25">
      <c r="A251" s="90" t="s">
        <v>552</v>
      </c>
      <c r="B251" s="155" t="s">
        <v>481</v>
      </c>
      <c r="C251" s="155" t="s">
        <v>553</v>
      </c>
      <c r="D251" s="155"/>
      <c r="E251" s="156">
        <v>2642</v>
      </c>
      <c r="F251" s="156">
        <v>2642</v>
      </c>
    </row>
    <row r="252" spans="1:6" ht="15.75" x14ac:dyDescent="0.25">
      <c r="A252" s="7" t="s">
        <v>918</v>
      </c>
      <c r="B252" s="8" t="s">
        <v>481</v>
      </c>
      <c r="C252" s="8" t="s">
        <v>553</v>
      </c>
      <c r="D252" s="8" t="s">
        <v>175</v>
      </c>
      <c r="E252" s="9">
        <v>2642</v>
      </c>
      <c r="F252" s="9">
        <v>2642</v>
      </c>
    </row>
    <row r="253" spans="1:6" ht="15.75" x14ac:dyDescent="0.25">
      <c r="A253" s="90" t="s">
        <v>554</v>
      </c>
      <c r="B253" s="155" t="s">
        <v>481</v>
      </c>
      <c r="C253" s="155" t="s">
        <v>555</v>
      </c>
      <c r="D253" s="155"/>
      <c r="E253" s="156">
        <v>155</v>
      </c>
      <c r="F253" s="156">
        <v>155</v>
      </c>
    </row>
    <row r="254" spans="1:6" ht="15.75" x14ac:dyDescent="0.25">
      <c r="A254" s="90" t="s">
        <v>556</v>
      </c>
      <c r="B254" s="155" t="s">
        <v>481</v>
      </c>
      <c r="C254" s="155" t="s">
        <v>557</v>
      </c>
      <c r="D254" s="155"/>
      <c r="E254" s="156">
        <v>155</v>
      </c>
      <c r="F254" s="156">
        <v>155</v>
      </c>
    </row>
    <row r="255" spans="1:6" ht="31.5" x14ac:dyDescent="0.25">
      <c r="A255" s="7" t="s">
        <v>919</v>
      </c>
      <c r="B255" s="8" t="s">
        <v>481</v>
      </c>
      <c r="C255" s="8" t="s">
        <v>557</v>
      </c>
      <c r="D255" s="8" t="s">
        <v>357</v>
      </c>
      <c r="E255" s="9">
        <v>155</v>
      </c>
      <c r="F255" s="9">
        <v>155</v>
      </c>
    </row>
    <row r="256" spans="1:6" ht="15.75" x14ac:dyDescent="0.25">
      <c r="A256" s="90" t="s">
        <v>259</v>
      </c>
      <c r="B256" s="155" t="s">
        <v>481</v>
      </c>
      <c r="C256" s="155" t="s">
        <v>260</v>
      </c>
      <c r="D256" s="155"/>
      <c r="E256" s="156">
        <v>38.299999999999997</v>
      </c>
      <c r="F256" s="156">
        <v>38.299999999999997</v>
      </c>
    </row>
    <row r="257" spans="1:6" ht="15.75" x14ac:dyDescent="0.25">
      <c r="A257" s="90" t="s">
        <v>261</v>
      </c>
      <c r="B257" s="155" t="s">
        <v>481</v>
      </c>
      <c r="C257" s="155" t="s">
        <v>262</v>
      </c>
      <c r="D257" s="155"/>
      <c r="E257" s="156">
        <v>38.299999999999997</v>
      </c>
      <c r="F257" s="156">
        <v>38.299999999999997</v>
      </c>
    </row>
    <row r="258" spans="1:6" ht="78.75" x14ac:dyDescent="0.25">
      <c r="A258" s="90" t="s">
        <v>808</v>
      </c>
      <c r="B258" s="155" t="s">
        <v>481</v>
      </c>
      <c r="C258" s="155" t="s">
        <v>479</v>
      </c>
      <c r="D258" s="155"/>
      <c r="E258" s="156">
        <v>38.299999999999997</v>
      </c>
      <c r="F258" s="156">
        <v>38.299999999999997</v>
      </c>
    </row>
    <row r="259" spans="1:6" ht="63" x14ac:dyDescent="0.25">
      <c r="A259" s="7" t="s">
        <v>265</v>
      </c>
      <c r="B259" s="8" t="s">
        <v>481</v>
      </c>
      <c r="C259" s="8" t="s">
        <v>479</v>
      </c>
      <c r="D259" s="8" t="s">
        <v>266</v>
      </c>
      <c r="E259" s="9">
        <v>37.4</v>
      </c>
      <c r="F259" s="9">
        <v>37.4</v>
      </c>
    </row>
    <row r="260" spans="1:6" ht="31.5" x14ac:dyDescent="0.25">
      <c r="A260" s="7" t="s">
        <v>269</v>
      </c>
      <c r="B260" s="8" t="s">
        <v>481</v>
      </c>
      <c r="C260" s="8" t="s">
        <v>479</v>
      </c>
      <c r="D260" s="8" t="s">
        <v>157</v>
      </c>
      <c r="E260" s="9">
        <v>0.9</v>
      </c>
      <c r="F260" s="9">
        <v>0.9</v>
      </c>
    </row>
    <row r="261" spans="1:6" ht="31.5" x14ac:dyDescent="0.25">
      <c r="A261" s="133" t="s">
        <v>558</v>
      </c>
      <c r="B261" s="147" t="s">
        <v>559</v>
      </c>
      <c r="C261" s="147"/>
      <c r="D261" s="147"/>
      <c r="E261" s="154">
        <v>49427.218999999997</v>
      </c>
      <c r="F261" s="154">
        <v>57071.419000000002</v>
      </c>
    </row>
    <row r="262" spans="1:6" ht="31.5" x14ac:dyDescent="0.25">
      <c r="A262" s="90" t="s">
        <v>913</v>
      </c>
      <c r="B262" s="155" t="s">
        <v>559</v>
      </c>
      <c r="C262" s="155" t="s">
        <v>279</v>
      </c>
      <c r="D262" s="155"/>
      <c r="E262" s="156">
        <v>170</v>
      </c>
      <c r="F262" s="156"/>
    </row>
    <row r="263" spans="1:6" ht="47.25" x14ac:dyDescent="0.25">
      <c r="A263" s="90" t="s">
        <v>620</v>
      </c>
      <c r="B263" s="155" t="s">
        <v>559</v>
      </c>
      <c r="C263" s="155" t="s">
        <v>621</v>
      </c>
      <c r="D263" s="155"/>
      <c r="E263" s="156">
        <v>170</v>
      </c>
      <c r="F263" s="156"/>
    </row>
    <row r="264" spans="1:6" ht="15.75" x14ac:dyDescent="0.25">
      <c r="A264" s="90" t="s">
        <v>622</v>
      </c>
      <c r="B264" s="155" t="s">
        <v>559</v>
      </c>
      <c r="C264" s="155" t="s">
        <v>623</v>
      </c>
      <c r="D264" s="155"/>
      <c r="E264" s="156">
        <v>170</v>
      </c>
      <c r="F264" s="156"/>
    </row>
    <row r="265" spans="1:6" ht="15.75" x14ac:dyDescent="0.25">
      <c r="A265" s="7" t="s">
        <v>562</v>
      </c>
      <c r="B265" s="8" t="s">
        <v>559</v>
      </c>
      <c r="C265" s="8" t="s">
        <v>623</v>
      </c>
      <c r="D265" s="8" t="s">
        <v>563</v>
      </c>
      <c r="E265" s="9">
        <v>170</v>
      </c>
      <c r="F265" s="9"/>
    </row>
    <row r="266" spans="1:6" ht="31.5" x14ac:dyDescent="0.25">
      <c r="A266" s="90" t="s">
        <v>289</v>
      </c>
      <c r="B266" s="155" t="s">
        <v>559</v>
      </c>
      <c r="C266" s="155" t="s">
        <v>290</v>
      </c>
      <c r="D266" s="155"/>
      <c r="E266" s="156">
        <v>2926</v>
      </c>
      <c r="F266" s="156">
        <v>2926</v>
      </c>
    </row>
    <row r="267" spans="1:6" ht="47.25" x14ac:dyDescent="0.25">
      <c r="A267" s="90" t="s">
        <v>291</v>
      </c>
      <c r="B267" s="155" t="s">
        <v>559</v>
      </c>
      <c r="C267" s="155" t="s">
        <v>292</v>
      </c>
      <c r="D267" s="155"/>
      <c r="E267" s="156">
        <v>2926</v>
      </c>
      <c r="F267" s="156">
        <v>2926</v>
      </c>
    </row>
    <row r="268" spans="1:6" ht="31.5" x14ac:dyDescent="0.25">
      <c r="A268" s="90" t="s">
        <v>293</v>
      </c>
      <c r="B268" s="155" t="s">
        <v>559</v>
      </c>
      <c r="C268" s="155" t="s">
        <v>294</v>
      </c>
      <c r="D268" s="155"/>
      <c r="E268" s="156">
        <v>37.5</v>
      </c>
      <c r="F268" s="156">
        <v>37.5</v>
      </c>
    </row>
    <row r="269" spans="1:6" ht="31.5" x14ac:dyDescent="0.25">
      <c r="A269" s="90" t="s">
        <v>295</v>
      </c>
      <c r="B269" s="155" t="s">
        <v>559</v>
      </c>
      <c r="C269" s="155" t="s">
        <v>296</v>
      </c>
      <c r="D269" s="155"/>
      <c r="E269" s="156">
        <v>37.5</v>
      </c>
      <c r="F269" s="156">
        <v>37.5</v>
      </c>
    </row>
    <row r="270" spans="1:6" ht="15.75" x14ac:dyDescent="0.25">
      <c r="A270" s="7" t="s">
        <v>562</v>
      </c>
      <c r="B270" s="8" t="s">
        <v>559</v>
      </c>
      <c r="C270" s="8" t="s">
        <v>296</v>
      </c>
      <c r="D270" s="8" t="s">
        <v>563</v>
      </c>
      <c r="E270" s="9">
        <v>37.5</v>
      </c>
      <c r="F270" s="9">
        <v>37.5</v>
      </c>
    </row>
    <row r="271" spans="1:6" ht="47.25" x14ac:dyDescent="0.25">
      <c r="A271" s="90" t="s">
        <v>569</v>
      </c>
      <c r="B271" s="155" t="s">
        <v>559</v>
      </c>
      <c r="C271" s="155" t="s">
        <v>570</v>
      </c>
      <c r="D271" s="155"/>
      <c r="E271" s="156">
        <v>2888.5</v>
      </c>
      <c r="F271" s="156">
        <v>2888.5</v>
      </c>
    </row>
    <row r="272" spans="1:6" ht="15.75" x14ac:dyDescent="0.25">
      <c r="A272" s="7" t="s">
        <v>562</v>
      </c>
      <c r="B272" s="8" t="s">
        <v>559</v>
      </c>
      <c r="C272" s="8" t="s">
        <v>570</v>
      </c>
      <c r="D272" s="8" t="s">
        <v>563</v>
      </c>
      <c r="E272" s="9">
        <v>2888.5</v>
      </c>
      <c r="F272" s="9">
        <v>2888.5</v>
      </c>
    </row>
    <row r="273" spans="1:6" ht="31.5" x14ac:dyDescent="0.25">
      <c r="A273" s="90" t="s">
        <v>315</v>
      </c>
      <c r="B273" s="155" t="s">
        <v>559</v>
      </c>
      <c r="C273" s="155" t="s">
        <v>316</v>
      </c>
      <c r="D273" s="155"/>
      <c r="E273" s="156">
        <v>37468.250999999997</v>
      </c>
      <c r="F273" s="156">
        <v>37639.650999999998</v>
      </c>
    </row>
    <row r="274" spans="1:6" ht="15.75" x14ac:dyDescent="0.25">
      <c r="A274" s="90" t="s">
        <v>580</v>
      </c>
      <c r="B274" s="155" t="s">
        <v>559</v>
      </c>
      <c r="C274" s="155" t="s">
        <v>581</v>
      </c>
      <c r="D274" s="155"/>
      <c r="E274" s="156">
        <v>37468.250999999997</v>
      </c>
      <c r="F274" s="156">
        <v>37639.650999999998</v>
      </c>
    </row>
    <row r="275" spans="1:6" ht="47.25" x14ac:dyDescent="0.25">
      <c r="A275" s="90" t="s">
        <v>582</v>
      </c>
      <c r="B275" s="155" t="s">
        <v>559</v>
      </c>
      <c r="C275" s="155" t="s">
        <v>583</v>
      </c>
      <c r="D275" s="155"/>
      <c r="E275" s="156">
        <v>592.9</v>
      </c>
      <c r="F275" s="156">
        <v>580.6</v>
      </c>
    </row>
    <row r="276" spans="1:6" ht="47.25" x14ac:dyDescent="0.25">
      <c r="A276" s="90" t="s">
        <v>582</v>
      </c>
      <c r="B276" s="155" t="s">
        <v>559</v>
      </c>
      <c r="C276" s="155" t="s">
        <v>584</v>
      </c>
      <c r="D276" s="155"/>
      <c r="E276" s="156">
        <v>592.9</v>
      </c>
      <c r="F276" s="156">
        <v>580.6</v>
      </c>
    </row>
    <row r="277" spans="1:6" ht="15.75" x14ac:dyDescent="0.25">
      <c r="A277" s="7" t="s">
        <v>562</v>
      </c>
      <c r="B277" s="8" t="s">
        <v>559</v>
      </c>
      <c r="C277" s="8" t="s">
        <v>584</v>
      </c>
      <c r="D277" s="8" t="s">
        <v>563</v>
      </c>
      <c r="E277" s="9">
        <v>592.9</v>
      </c>
      <c r="F277" s="9">
        <v>580.6</v>
      </c>
    </row>
    <row r="278" spans="1:6" ht="15.75" x14ac:dyDescent="0.25">
      <c r="A278" s="90" t="s">
        <v>585</v>
      </c>
      <c r="B278" s="155" t="s">
        <v>559</v>
      </c>
      <c r="C278" s="155" t="s">
        <v>586</v>
      </c>
      <c r="D278" s="155"/>
      <c r="E278" s="156">
        <v>24414.3</v>
      </c>
      <c r="F278" s="156">
        <v>17726</v>
      </c>
    </row>
    <row r="279" spans="1:6" ht="15.75" x14ac:dyDescent="0.25">
      <c r="A279" s="7" t="s">
        <v>562</v>
      </c>
      <c r="B279" s="8" t="s">
        <v>559</v>
      </c>
      <c r="C279" s="8" t="s">
        <v>586</v>
      </c>
      <c r="D279" s="8" t="s">
        <v>563</v>
      </c>
      <c r="E279" s="9">
        <v>24414.3</v>
      </c>
      <c r="F279" s="9">
        <v>17726</v>
      </c>
    </row>
    <row r="280" spans="1:6" ht="15.75" x14ac:dyDescent="0.25">
      <c r="A280" s="90" t="s">
        <v>587</v>
      </c>
      <c r="B280" s="155" t="s">
        <v>559</v>
      </c>
      <c r="C280" s="155" t="s">
        <v>588</v>
      </c>
      <c r="D280" s="155"/>
      <c r="E280" s="156">
        <v>10407.050999999999</v>
      </c>
      <c r="F280" s="156">
        <v>10444.050999999999</v>
      </c>
    </row>
    <row r="281" spans="1:6" ht="63" x14ac:dyDescent="0.25">
      <c r="A281" s="7" t="s">
        <v>265</v>
      </c>
      <c r="B281" s="8" t="s">
        <v>559</v>
      </c>
      <c r="C281" s="8" t="s">
        <v>588</v>
      </c>
      <c r="D281" s="8" t="s">
        <v>266</v>
      </c>
      <c r="E281" s="9">
        <v>9971.1710000000003</v>
      </c>
      <c r="F281" s="9">
        <v>9971.1710000000003</v>
      </c>
    </row>
    <row r="282" spans="1:6" ht="31.5" x14ac:dyDescent="0.25">
      <c r="A282" s="7" t="s">
        <v>269</v>
      </c>
      <c r="B282" s="8" t="s">
        <v>559</v>
      </c>
      <c r="C282" s="8" t="s">
        <v>588</v>
      </c>
      <c r="D282" s="8" t="s">
        <v>157</v>
      </c>
      <c r="E282" s="9">
        <v>434.65</v>
      </c>
      <c r="F282" s="9">
        <v>471.65</v>
      </c>
    </row>
    <row r="283" spans="1:6" ht="15.75" x14ac:dyDescent="0.25">
      <c r="A283" s="7" t="s">
        <v>917</v>
      </c>
      <c r="B283" s="8" t="s">
        <v>559</v>
      </c>
      <c r="C283" s="8" t="s">
        <v>588</v>
      </c>
      <c r="D283" s="8" t="s">
        <v>284</v>
      </c>
      <c r="E283" s="9">
        <v>1.23</v>
      </c>
      <c r="F283" s="9">
        <v>1.23</v>
      </c>
    </row>
    <row r="284" spans="1:6" ht="31.5" x14ac:dyDescent="0.25">
      <c r="A284" s="90" t="s">
        <v>589</v>
      </c>
      <c r="B284" s="155" t="s">
        <v>559</v>
      </c>
      <c r="C284" s="155" t="s">
        <v>590</v>
      </c>
      <c r="D284" s="155"/>
      <c r="E284" s="156">
        <v>2054</v>
      </c>
      <c r="F284" s="156">
        <v>8889</v>
      </c>
    </row>
    <row r="285" spans="1:6" ht="15.75" x14ac:dyDescent="0.25">
      <c r="A285" s="7" t="s">
        <v>562</v>
      </c>
      <c r="B285" s="8" t="s">
        <v>559</v>
      </c>
      <c r="C285" s="8" t="s">
        <v>590</v>
      </c>
      <c r="D285" s="8" t="s">
        <v>563</v>
      </c>
      <c r="E285" s="9">
        <v>2054</v>
      </c>
      <c r="F285" s="9">
        <v>8889</v>
      </c>
    </row>
    <row r="286" spans="1:6" ht="15.75" x14ac:dyDescent="0.25">
      <c r="A286" s="90" t="s">
        <v>259</v>
      </c>
      <c r="B286" s="155" t="s">
        <v>559</v>
      </c>
      <c r="C286" s="155" t="s">
        <v>260</v>
      </c>
      <c r="D286" s="155"/>
      <c r="E286" s="156">
        <v>8862.9680000000008</v>
      </c>
      <c r="F286" s="156">
        <v>16505.768</v>
      </c>
    </row>
    <row r="287" spans="1:6" ht="15.75" x14ac:dyDescent="0.25">
      <c r="A287" s="90" t="s">
        <v>261</v>
      </c>
      <c r="B287" s="155" t="s">
        <v>559</v>
      </c>
      <c r="C287" s="155" t="s">
        <v>262</v>
      </c>
      <c r="D287" s="155"/>
      <c r="E287" s="156">
        <v>8862.9680000000008</v>
      </c>
      <c r="F287" s="156">
        <v>16505.768</v>
      </c>
    </row>
    <row r="288" spans="1:6" ht="31.5" x14ac:dyDescent="0.25">
      <c r="A288" s="90" t="s">
        <v>591</v>
      </c>
      <c r="B288" s="155" t="s">
        <v>559</v>
      </c>
      <c r="C288" s="155" t="s">
        <v>592</v>
      </c>
      <c r="D288" s="155"/>
      <c r="E288" s="156">
        <v>1141.8</v>
      </c>
      <c r="F288" s="156">
        <v>1184.5999999999999</v>
      </c>
    </row>
    <row r="289" spans="1:6" ht="15.75" x14ac:dyDescent="0.25">
      <c r="A289" s="7" t="s">
        <v>562</v>
      </c>
      <c r="B289" s="8" t="s">
        <v>559</v>
      </c>
      <c r="C289" s="8" t="s">
        <v>592</v>
      </c>
      <c r="D289" s="8" t="s">
        <v>563</v>
      </c>
      <c r="E289" s="9">
        <v>1141.8</v>
      </c>
      <c r="F289" s="9">
        <v>1184.5999999999999</v>
      </c>
    </row>
    <row r="290" spans="1:6" ht="31.5" x14ac:dyDescent="0.25">
      <c r="A290" s="90" t="s">
        <v>593</v>
      </c>
      <c r="B290" s="155" t="s">
        <v>559</v>
      </c>
      <c r="C290" s="155" t="s">
        <v>594</v>
      </c>
      <c r="D290" s="155"/>
      <c r="E290" s="156">
        <v>70.099999999999994</v>
      </c>
      <c r="F290" s="156">
        <v>70.099999999999994</v>
      </c>
    </row>
    <row r="291" spans="1:6" ht="15.75" x14ac:dyDescent="0.25">
      <c r="A291" s="7" t="s">
        <v>562</v>
      </c>
      <c r="B291" s="8" t="s">
        <v>559</v>
      </c>
      <c r="C291" s="8" t="s">
        <v>594</v>
      </c>
      <c r="D291" s="8" t="s">
        <v>563</v>
      </c>
      <c r="E291" s="9">
        <v>70.099999999999994</v>
      </c>
      <c r="F291" s="9">
        <v>70.099999999999994</v>
      </c>
    </row>
    <row r="292" spans="1:6" ht="94.5" x14ac:dyDescent="0.25">
      <c r="A292" s="173" t="s">
        <v>595</v>
      </c>
      <c r="B292" s="155" t="s">
        <v>559</v>
      </c>
      <c r="C292" s="155" t="s">
        <v>596</v>
      </c>
      <c r="D292" s="155"/>
      <c r="E292" s="156">
        <v>4</v>
      </c>
      <c r="F292" s="156">
        <v>4</v>
      </c>
    </row>
    <row r="293" spans="1:6" ht="31.5" x14ac:dyDescent="0.25">
      <c r="A293" s="7" t="s">
        <v>269</v>
      </c>
      <c r="B293" s="8" t="s">
        <v>559</v>
      </c>
      <c r="C293" s="8" t="s">
        <v>596</v>
      </c>
      <c r="D293" s="8" t="s">
        <v>157</v>
      </c>
      <c r="E293" s="9">
        <v>4</v>
      </c>
      <c r="F293" s="9">
        <v>4</v>
      </c>
    </row>
    <row r="294" spans="1:6" ht="157.5" x14ac:dyDescent="0.25">
      <c r="A294" s="173" t="s">
        <v>597</v>
      </c>
      <c r="B294" s="155" t="s">
        <v>559</v>
      </c>
      <c r="C294" s="155" t="s">
        <v>598</v>
      </c>
      <c r="D294" s="155"/>
      <c r="E294" s="156">
        <v>4</v>
      </c>
      <c r="F294" s="156">
        <v>4</v>
      </c>
    </row>
    <row r="295" spans="1:6" ht="31.5" x14ac:dyDescent="0.25">
      <c r="A295" s="7" t="s">
        <v>269</v>
      </c>
      <c r="B295" s="8" t="s">
        <v>559</v>
      </c>
      <c r="C295" s="8" t="s">
        <v>598</v>
      </c>
      <c r="D295" s="8" t="s">
        <v>157</v>
      </c>
      <c r="E295" s="9">
        <v>4</v>
      </c>
      <c r="F295" s="9">
        <v>4</v>
      </c>
    </row>
    <row r="296" spans="1:6" ht="110.25" x14ac:dyDescent="0.25">
      <c r="A296" s="173" t="s">
        <v>368</v>
      </c>
      <c r="B296" s="155" t="s">
        <v>559</v>
      </c>
      <c r="C296" s="155" t="s">
        <v>369</v>
      </c>
      <c r="D296" s="155"/>
      <c r="E296" s="156">
        <v>233.56800000000001</v>
      </c>
      <c r="F296" s="156">
        <v>233.56800000000001</v>
      </c>
    </row>
    <row r="297" spans="1:6" ht="15.75" x14ac:dyDescent="0.25">
      <c r="A297" s="7" t="s">
        <v>562</v>
      </c>
      <c r="B297" s="8" t="s">
        <v>559</v>
      </c>
      <c r="C297" s="8" t="s">
        <v>369</v>
      </c>
      <c r="D297" s="8" t="s">
        <v>563</v>
      </c>
      <c r="E297" s="9">
        <v>233.56800000000001</v>
      </c>
      <c r="F297" s="9">
        <v>233.56800000000001</v>
      </c>
    </row>
    <row r="298" spans="1:6" ht="110.25" x14ac:dyDescent="0.25">
      <c r="A298" s="173" t="s">
        <v>599</v>
      </c>
      <c r="B298" s="155" t="s">
        <v>559</v>
      </c>
      <c r="C298" s="155" t="s">
        <v>600</v>
      </c>
      <c r="D298" s="155"/>
      <c r="E298" s="156">
        <v>9.5</v>
      </c>
      <c r="F298" s="156">
        <v>9.5</v>
      </c>
    </row>
    <row r="299" spans="1:6" ht="31.5" x14ac:dyDescent="0.25">
      <c r="A299" s="7" t="s">
        <v>269</v>
      </c>
      <c r="B299" s="8" t="s">
        <v>559</v>
      </c>
      <c r="C299" s="8" t="s">
        <v>600</v>
      </c>
      <c r="D299" s="8" t="s">
        <v>157</v>
      </c>
      <c r="E299" s="9">
        <v>9.5</v>
      </c>
      <c r="F299" s="9">
        <v>9.5</v>
      </c>
    </row>
    <row r="300" spans="1:6" ht="15.75" x14ac:dyDescent="0.25">
      <c r="A300" s="90" t="s">
        <v>624</v>
      </c>
      <c r="B300" s="155" t="s">
        <v>559</v>
      </c>
      <c r="C300" s="155" t="s">
        <v>625</v>
      </c>
      <c r="D300" s="155"/>
      <c r="E300" s="156">
        <v>7400</v>
      </c>
      <c r="F300" s="156">
        <v>15000</v>
      </c>
    </row>
    <row r="301" spans="1:6" ht="15.75" x14ac:dyDescent="0.25">
      <c r="A301" s="7" t="s">
        <v>924</v>
      </c>
      <c r="B301" s="8" t="s">
        <v>559</v>
      </c>
      <c r="C301" s="8" t="s">
        <v>625</v>
      </c>
      <c r="D301" s="8" t="s">
        <v>15</v>
      </c>
      <c r="E301" s="9">
        <v>7400</v>
      </c>
      <c r="F301" s="9">
        <v>15000</v>
      </c>
    </row>
  </sheetData>
  <mergeCells count="15">
    <mergeCell ref="E13:E14"/>
    <mergeCell ref="F13:F14"/>
    <mergeCell ref="A11:F11"/>
    <mergeCell ref="A13:A14"/>
    <mergeCell ref="B13:B14"/>
    <mergeCell ref="C13:C14"/>
    <mergeCell ref="D13:D14"/>
    <mergeCell ref="C6:F6"/>
    <mergeCell ref="C7:F7"/>
    <mergeCell ref="A8:F8"/>
    <mergeCell ref="B9:F9"/>
    <mergeCell ref="B1:F1"/>
    <mergeCell ref="B2:F2"/>
    <mergeCell ref="A3:F3"/>
    <mergeCell ref="B4:F4"/>
  </mergeCells>
  <pageMargins left="0.70866141732283472" right="0.70866141732283472" top="0.74803149606299213" bottom="0.74803149606299213" header="0.31496062992125984" footer="0.31496062992125984"/>
  <pageSetup paperSize="9" scale="70" fitToHeight="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1"/>
  <sheetViews>
    <sheetView workbookViewId="0">
      <selection activeCell="D1" sqref="D1"/>
    </sheetView>
  </sheetViews>
  <sheetFormatPr defaultRowHeight="15" x14ac:dyDescent="0.25"/>
  <cols>
    <col min="1" max="1" width="82.28515625" customWidth="1"/>
    <col min="2" max="2" width="19.140625" customWidth="1"/>
    <col min="3" max="3" width="9.28515625" customWidth="1"/>
    <col min="4" max="4" width="17.7109375" customWidth="1"/>
    <col min="5" max="9" width="8" hidden="1" customWidth="1"/>
  </cols>
  <sheetData>
    <row r="1" spans="1:9" ht="16.7" customHeight="1" x14ac:dyDescent="0.25">
      <c r="A1" s="126"/>
      <c r="B1" s="126"/>
      <c r="C1" s="126"/>
      <c r="D1" s="127" t="s">
        <v>817</v>
      </c>
      <c r="E1" s="127"/>
      <c r="F1" s="127"/>
      <c r="G1" s="127"/>
      <c r="H1" s="127"/>
      <c r="I1" s="127"/>
    </row>
    <row r="2" spans="1:9" ht="16.7" customHeight="1" x14ac:dyDescent="0.25">
      <c r="A2" s="126"/>
      <c r="B2" s="126"/>
      <c r="C2" s="126"/>
      <c r="D2" s="127" t="s">
        <v>246</v>
      </c>
      <c r="E2" s="127"/>
      <c r="F2" s="127"/>
      <c r="G2" s="127"/>
      <c r="H2" s="127"/>
      <c r="I2" s="127"/>
    </row>
    <row r="3" spans="1:9" ht="16.7" customHeight="1" x14ac:dyDescent="0.25">
      <c r="A3" s="126"/>
      <c r="B3" s="126"/>
      <c r="C3" s="126"/>
      <c r="D3" s="127" t="s">
        <v>247</v>
      </c>
      <c r="E3" s="127"/>
      <c r="F3" s="127"/>
      <c r="G3" s="127"/>
      <c r="H3" s="127"/>
      <c r="I3" s="127"/>
    </row>
    <row r="4" spans="1:9" ht="16.7" customHeight="1" x14ac:dyDescent="0.3">
      <c r="A4" s="126"/>
      <c r="B4" s="126"/>
      <c r="C4" s="126"/>
      <c r="D4" s="104" t="s">
        <v>860</v>
      </c>
      <c r="E4" s="127"/>
      <c r="F4" s="127"/>
      <c r="G4" s="127"/>
      <c r="H4" s="127"/>
      <c r="I4" s="127"/>
    </row>
    <row r="5" spans="1:9" ht="16.7" customHeight="1" x14ac:dyDescent="0.25">
      <c r="A5" s="126"/>
      <c r="B5" s="126"/>
      <c r="C5" s="126"/>
      <c r="D5" s="127"/>
      <c r="E5" s="127"/>
      <c r="F5" s="127"/>
      <c r="G5" s="127"/>
      <c r="H5" s="127"/>
      <c r="I5" s="127"/>
    </row>
    <row r="6" spans="1:9" ht="16.7" customHeight="1" x14ac:dyDescent="0.3">
      <c r="A6" s="126"/>
      <c r="B6" s="126"/>
      <c r="C6" s="126"/>
      <c r="D6" s="104" t="s">
        <v>751</v>
      </c>
      <c r="E6" s="127"/>
      <c r="F6" s="127"/>
      <c r="G6" s="127"/>
      <c r="H6" s="127"/>
      <c r="I6" s="127"/>
    </row>
    <row r="7" spans="1:9" ht="17.25" customHeight="1" x14ac:dyDescent="0.25">
      <c r="A7" s="193" t="s">
        <v>246</v>
      </c>
      <c r="B7" s="193"/>
      <c r="C7" s="193"/>
      <c r="D7" s="193"/>
      <c r="E7" s="193"/>
      <c r="F7" s="193"/>
      <c r="G7" s="193"/>
      <c r="H7" s="193"/>
      <c r="I7" s="193"/>
    </row>
    <row r="8" spans="1:9" ht="17.25" customHeight="1" x14ac:dyDescent="0.25">
      <c r="A8" s="193" t="s">
        <v>247</v>
      </c>
      <c r="B8" s="194"/>
      <c r="C8" s="194"/>
      <c r="D8" s="194"/>
      <c r="E8" s="128"/>
      <c r="F8" s="128"/>
      <c r="G8" s="128"/>
      <c r="H8" s="128"/>
      <c r="I8" s="128"/>
    </row>
    <row r="9" spans="1:9" ht="17.25" customHeight="1" x14ac:dyDescent="0.25">
      <c r="A9" s="128"/>
      <c r="B9" s="193" t="s">
        <v>249</v>
      </c>
      <c r="C9" s="194"/>
      <c r="D9" s="194"/>
      <c r="E9" s="128"/>
      <c r="F9" s="128"/>
      <c r="G9" s="128"/>
      <c r="H9" s="128"/>
      <c r="I9" s="128"/>
    </row>
    <row r="10" spans="1:9" ht="17.25" customHeight="1" x14ac:dyDescent="0.25">
      <c r="A10" s="128"/>
      <c r="B10" s="128"/>
      <c r="C10" s="129"/>
      <c r="D10" s="129"/>
      <c r="E10" s="128"/>
      <c r="F10" s="128"/>
      <c r="G10" s="128"/>
      <c r="H10" s="128"/>
      <c r="I10" s="128"/>
    </row>
    <row r="11" spans="1:9" ht="22.5" customHeight="1" x14ac:dyDescent="0.25">
      <c r="A11" s="195" t="s">
        <v>750</v>
      </c>
      <c r="B11" s="195"/>
      <c r="C11" s="195"/>
      <c r="D11" s="195"/>
      <c r="E11" s="128"/>
      <c r="F11" s="128"/>
      <c r="G11" s="128"/>
      <c r="H11" s="128"/>
      <c r="I11" s="128"/>
    </row>
    <row r="12" spans="1:9" ht="17.25" customHeight="1" x14ac:dyDescent="0.25">
      <c r="A12" s="196"/>
      <c r="B12" s="196"/>
      <c r="C12" s="196"/>
      <c r="D12" s="196"/>
      <c r="E12" s="128"/>
      <c r="F12" s="128"/>
      <c r="G12" s="128"/>
      <c r="H12" s="128"/>
      <c r="I12" s="128"/>
    </row>
    <row r="13" spans="1:9" ht="25.5" customHeight="1" x14ac:dyDescent="0.25">
      <c r="A13" s="196"/>
      <c r="B13" s="196"/>
      <c r="C13" s="196"/>
      <c r="D13" s="196"/>
      <c r="E13" s="128"/>
      <c r="F13" s="128"/>
      <c r="G13" s="128"/>
      <c r="H13" s="128"/>
      <c r="I13" s="128"/>
    </row>
    <row r="14" spans="1:9" ht="18.75" x14ac:dyDescent="0.3">
      <c r="A14" s="130"/>
      <c r="B14" s="130"/>
      <c r="C14" s="130"/>
      <c r="D14" s="130"/>
      <c r="E14" s="130"/>
      <c r="F14" s="130"/>
      <c r="G14" s="130"/>
      <c r="H14" s="130"/>
      <c r="I14" s="130"/>
    </row>
    <row r="15" spans="1:9" ht="22.5" customHeight="1" x14ac:dyDescent="0.25">
      <c r="A15" s="10"/>
      <c r="B15" s="10"/>
      <c r="C15" s="10"/>
      <c r="D15" s="10" t="s">
        <v>627</v>
      </c>
      <c r="E15" s="10"/>
      <c r="F15" s="10"/>
      <c r="G15" s="10"/>
      <c r="H15" s="10"/>
      <c r="I15" s="10"/>
    </row>
    <row r="16" spans="1:9" ht="15" customHeight="1" x14ac:dyDescent="0.25">
      <c r="A16" s="197" t="s">
        <v>251</v>
      </c>
      <c r="B16" s="198" t="s">
        <v>253</v>
      </c>
      <c r="C16" s="197" t="s">
        <v>254</v>
      </c>
      <c r="D16" s="197" t="s">
        <v>255</v>
      </c>
      <c r="E16" s="197" t="s">
        <v>255</v>
      </c>
      <c r="F16" s="197" t="s">
        <v>255</v>
      </c>
      <c r="G16" s="200" t="s">
        <v>255</v>
      </c>
      <c r="H16" s="200" t="s">
        <v>255</v>
      </c>
      <c r="I16" s="197" t="s">
        <v>251</v>
      </c>
    </row>
    <row r="17" spans="1:9" ht="15.75" customHeight="1" x14ac:dyDescent="0.25">
      <c r="A17" s="197"/>
      <c r="B17" s="199"/>
      <c r="C17" s="197" t="s">
        <v>628</v>
      </c>
      <c r="D17" s="197"/>
      <c r="E17" s="197"/>
      <c r="F17" s="197"/>
      <c r="G17" s="200"/>
      <c r="H17" s="200"/>
      <c r="I17" s="197"/>
    </row>
    <row r="18" spans="1:9" ht="18" hidden="1" customHeight="1" x14ac:dyDescent="0.25">
      <c r="A18" s="132"/>
      <c r="B18" s="132"/>
      <c r="C18" s="132"/>
      <c r="D18" s="132"/>
      <c r="E18" s="132"/>
      <c r="F18" s="132"/>
      <c r="G18" s="132"/>
      <c r="H18" s="132"/>
      <c r="I18" s="132"/>
    </row>
    <row r="19" spans="1:9" ht="16.7" customHeight="1" x14ac:dyDescent="0.3">
      <c r="A19" s="135" t="s">
        <v>256</v>
      </c>
      <c r="B19" s="134"/>
      <c r="C19" s="134"/>
      <c r="D19" s="136">
        <v>695118.31400000001</v>
      </c>
      <c r="E19" s="137"/>
      <c r="F19" s="137"/>
      <c r="G19" s="136">
        <v>568888.02599999995</v>
      </c>
      <c r="H19" s="136">
        <v>575168.56900000002</v>
      </c>
      <c r="I19" s="135" t="s">
        <v>256</v>
      </c>
    </row>
    <row r="20" spans="1:9" ht="34.5" customHeight="1" x14ac:dyDescent="0.3">
      <c r="A20" s="139" t="s">
        <v>913</v>
      </c>
      <c r="B20" s="140" t="s">
        <v>279</v>
      </c>
      <c r="C20" s="140"/>
      <c r="D20" s="141">
        <v>2519.3000000000002</v>
      </c>
      <c r="E20" s="142"/>
      <c r="F20" s="142"/>
      <c r="G20" s="143">
        <v>1052</v>
      </c>
      <c r="H20" s="143">
        <v>200</v>
      </c>
      <c r="I20" s="144" t="s">
        <v>278</v>
      </c>
    </row>
    <row r="21" spans="1:9" ht="41.25" customHeight="1" x14ac:dyDescent="0.3">
      <c r="A21" s="144" t="s">
        <v>280</v>
      </c>
      <c r="B21" s="138" t="s">
        <v>281</v>
      </c>
      <c r="C21" s="138"/>
      <c r="D21" s="143">
        <v>2000</v>
      </c>
      <c r="E21" s="142"/>
      <c r="F21" s="142"/>
      <c r="G21" s="143">
        <v>650</v>
      </c>
      <c r="H21" s="143"/>
      <c r="I21" s="144" t="s">
        <v>280</v>
      </c>
    </row>
    <row r="22" spans="1:9" ht="80.25" customHeight="1" x14ac:dyDescent="0.3">
      <c r="A22" s="144" t="s">
        <v>560</v>
      </c>
      <c r="B22" s="138" t="s">
        <v>561</v>
      </c>
      <c r="C22" s="138"/>
      <c r="D22" s="143">
        <v>1000</v>
      </c>
      <c r="E22" s="142"/>
      <c r="F22" s="142"/>
      <c r="G22" s="143"/>
      <c r="H22" s="143"/>
      <c r="I22" s="144" t="s">
        <v>560</v>
      </c>
    </row>
    <row r="23" spans="1:9" ht="84.75" customHeight="1" x14ac:dyDescent="0.3">
      <c r="A23" s="144" t="s">
        <v>560</v>
      </c>
      <c r="B23" s="138" t="s">
        <v>863</v>
      </c>
      <c r="C23" s="138"/>
      <c r="D23" s="143">
        <v>1000</v>
      </c>
      <c r="E23" s="142"/>
      <c r="F23" s="142"/>
      <c r="G23" s="143"/>
      <c r="H23" s="143"/>
      <c r="I23" s="144" t="s">
        <v>560</v>
      </c>
    </row>
    <row r="24" spans="1:9" ht="97.5" customHeight="1" x14ac:dyDescent="0.3">
      <c r="A24" s="144" t="s">
        <v>629</v>
      </c>
      <c r="B24" s="138" t="s">
        <v>863</v>
      </c>
      <c r="C24" s="138" t="s">
        <v>563</v>
      </c>
      <c r="D24" s="143">
        <v>1000</v>
      </c>
      <c r="E24" s="142"/>
      <c r="F24" s="142"/>
      <c r="G24" s="143"/>
      <c r="H24" s="143"/>
      <c r="I24" s="144" t="s">
        <v>629</v>
      </c>
    </row>
    <row r="25" spans="1:9" ht="73.5" customHeight="1" x14ac:dyDescent="0.3">
      <c r="A25" s="144" t="s">
        <v>282</v>
      </c>
      <c r="B25" s="138" t="s">
        <v>283</v>
      </c>
      <c r="C25" s="138"/>
      <c r="D25" s="143">
        <v>1000</v>
      </c>
      <c r="E25" s="142"/>
      <c r="F25" s="142"/>
      <c r="G25" s="143">
        <v>500</v>
      </c>
      <c r="H25" s="143"/>
      <c r="I25" s="144" t="s">
        <v>282</v>
      </c>
    </row>
    <row r="26" spans="1:9" ht="75.75" customHeight="1" x14ac:dyDescent="0.3">
      <c r="A26" s="144" t="s">
        <v>282</v>
      </c>
      <c r="B26" s="138" t="s">
        <v>864</v>
      </c>
      <c r="C26" s="138"/>
      <c r="D26" s="143">
        <v>1000</v>
      </c>
      <c r="E26" s="142"/>
      <c r="F26" s="142"/>
      <c r="G26" s="143"/>
      <c r="H26" s="143"/>
      <c r="I26" s="144" t="s">
        <v>282</v>
      </c>
    </row>
    <row r="27" spans="1:9" ht="100.5" customHeight="1" x14ac:dyDescent="0.3">
      <c r="A27" s="144" t="s">
        <v>865</v>
      </c>
      <c r="B27" s="138" t="s">
        <v>864</v>
      </c>
      <c r="C27" s="138" t="s">
        <v>563</v>
      </c>
      <c r="D27" s="143">
        <v>1000</v>
      </c>
      <c r="E27" s="142"/>
      <c r="F27" s="142"/>
      <c r="G27" s="143"/>
      <c r="H27" s="143"/>
      <c r="I27" s="144" t="s">
        <v>865</v>
      </c>
    </row>
    <row r="28" spans="1:9" ht="65.25" customHeight="1" x14ac:dyDescent="0.3">
      <c r="A28" s="144" t="s">
        <v>374</v>
      </c>
      <c r="B28" s="138" t="s">
        <v>375</v>
      </c>
      <c r="C28" s="138"/>
      <c r="D28" s="143">
        <v>46</v>
      </c>
      <c r="E28" s="142"/>
      <c r="F28" s="142"/>
      <c r="G28" s="143">
        <v>82</v>
      </c>
      <c r="H28" s="143"/>
      <c r="I28" s="144" t="s">
        <v>374</v>
      </c>
    </row>
    <row r="29" spans="1:9" ht="64.5" customHeight="1" x14ac:dyDescent="0.3">
      <c r="A29" s="144" t="s">
        <v>376</v>
      </c>
      <c r="B29" s="138" t="s">
        <v>377</v>
      </c>
      <c r="C29" s="138"/>
      <c r="D29" s="143">
        <v>46</v>
      </c>
      <c r="E29" s="142"/>
      <c r="F29" s="142"/>
      <c r="G29" s="143">
        <v>32</v>
      </c>
      <c r="H29" s="143"/>
      <c r="I29" s="144" t="s">
        <v>376</v>
      </c>
    </row>
    <row r="30" spans="1:9" ht="95.25" customHeight="1" x14ac:dyDescent="0.3">
      <c r="A30" s="144" t="s">
        <v>631</v>
      </c>
      <c r="B30" s="138" t="s">
        <v>377</v>
      </c>
      <c r="C30" s="138" t="s">
        <v>157</v>
      </c>
      <c r="D30" s="143">
        <v>46</v>
      </c>
      <c r="E30" s="142"/>
      <c r="F30" s="142"/>
      <c r="G30" s="143">
        <v>32</v>
      </c>
      <c r="H30" s="143"/>
      <c r="I30" s="144" t="s">
        <v>631</v>
      </c>
    </row>
    <row r="31" spans="1:9" ht="47.25" customHeight="1" x14ac:dyDescent="0.3">
      <c r="A31" s="144" t="s">
        <v>285</v>
      </c>
      <c r="B31" s="138" t="s">
        <v>286</v>
      </c>
      <c r="C31" s="138"/>
      <c r="D31" s="143">
        <v>140</v>
      </c>
      <c r="E31" s="142"/>
      <c r="F31" s="142"/>
      <c r="G31" s="143">
        <v>150</v>
      </c>
      <c r="H31" s="143">
        <v>200</v>
      </c>
      <c r="I31" s="144" t="s">
        <v>285</v>
      </c>
    </row>
    <row r="32" spans="1:9" ht="80.25" customHeight="1" x14ac:dyDescent="0.3">
      <c r="A32" s="144" t="s">
        <v>287</v>
      </c>
      <c r="B32" s="138" t="s">
        <v>288</v>
      </c>
      <c r="C32" s="138"/>
      <c r="D32" s="143">
        <v>140</v>
      </c>
      <c r="E32" s="142"/>
      <c r="F32" s="142"/>
      <c r="G32" s="143">
        <v>150</v>
      </c>
      <c r="H32" s="143">
        <v>200</v>
      </c>
      <c r="I32" s="144" t="s">
        <v>287</v>
      </c>
    </row>
    <row r="33" spans="1:9" ht="93.75" customHeight="1" x14ac:dyDescent="0.3">
      <c r="A33" s="144" t="s">
        <v>632</v>
      </c>
      <c r="B33" s="138" t="s">
        <v>288</v>
      </c>
      <c r="C33" s="138" t="s">
        <v>284</v>
      </c>
      <c r="D33" s="143">
        <v>140</v>
      </c>
      <c r="E33" s="142"/>
      <c r="F33" s="142"/>
      <c r="G33" s="143">
        <v>150</v>
      </c>
      <c r="H33" s="143">
        <v>200</v>
      </c>
      <c r="I33" s="144" t="s">
        <v>632</v>
      </c>
    </row>
    <row r="34" spans="1:9" ht="43.5" customHeight="1" x14ac:dyDescent="0.3">
      <c r="A34" s="144" t="s">
        <v>564</v>
      </c>
      <c r="B34" s="138" t="s">
        <v>565</v>
      </c>
      <c r="C34" s="138"/>
      <c r="D34" s="143">
        <v>333.3</v>
      </c>
      <c r="E34" s="142"/>
      <c r="F34" s="142"/>
      <c r="G34" s="143"/>
      <c r="H34" s="143"/>
      <c r="I34" s="144" t="s">
        <v>564</v>
      </c>
    </row>
    <row r="35" spans="1:9" ht="33.4" customHeight="1" x14ac:dyDescent="0.3">
      <c r="A35" s="144" t="s">
        <v>566</v>
      </c>
      <c r="B35" s="138" t="s">
        <v>567</v>
      </c>
      <c r="C35" s="138"/>
      <c r="D35" s="143">
        <v>333.3</v>
      </c>
      <c r="E35" s="142"/>
      <c r="F35" s="142"/>
      <c r="G35" s="143"/>
      <c r="H35" s="143"/>
      <c r="I35" s="144" t="s">
        <v>566</v>
      </c>
    </row>
    <row r="36" spans="1:9" ht="33.4" customHeight="1" x14ac:dyDescent="0.3">
      <c r="A36" s="144" t="s">
        <v>566</v>
      </c>
      <c r="B36" s="138" t="s">
        <v>568</v>
      </c>
      <c r="C36" s="138"/>
      <c r="D36" s="143">
        <v>333.3</v>
      </c>
      <c r="E36" s="142"/>
      <c r="F36" s="142"/>
      <c r="G36" s="143"/>
      <c r="H36" s="143"/>
      <c r="I36" s="144" t="s">
        <v>566</v>
      </c>
    </row>
    <row r="37" spans="1:9" ht="42.75" customHeight="1" x14ac:dyDescent="0.3">
      <c r="A37" s="144" t="s">
        <v>633</v>
      </c>
      <c r="B37" s="138" t="s">
        <v>568</v>
      </c>
      <c r="C37" s="138" t="s">
        <v>563</v>
      </c>
      <c r="D37" s="143">
        <v>333.3</v>
      </c>
      <c r="E37" s="142"/>
      <c r="F37" s="142"/>
      <c r="G37" s="143"/>
      <c r="H37" s="143"/>
      <c r="I37" s="144" t="s">
        <v>633</v>
      </c>
    </row>
    <row r="38" spans="1:9" ht="58.5" customHeight="1" x14ac:dyDescent="0.3">
      <c r="A38" s="139" t="s">
        <v>289</v>
      </c>
      <c r="B38" s="140" t="s">
        <v>290</v>
      </c>
      <c r="C38" s="140"/>
      <c r="D38" s="141">
        <v>27799.896000000001</v>
      </c>
      <c r="E38" s="142"/>
      <c r="F38" s="142"/>
      <c r="G38" s="143">
        <v>9040</v>
      </c>
      <c r="H38" s="143">
        <v>9090</v>
      </c>
      <c r="I38" s="144" t="s">
        <v>289</v>
      </c>
    </row>
    <row r="39" spans="1:9" ht="61.5" customHeight="1" x14ac:dyDescent="0.3">
      <c r="A39" s="144" t="s">
        <v>291</v>
      </c>
      <c r="B39" s="138" t="s">
        <v>292</v>
      </c>
      <c r="C39" s="138"/>
      <c r="D39" s="143">
        <v>27799.896000000001</v>
      </c>
      <c r="E39" s="142"/>
      <c r="F39" s="142"/>
      <c r="G39" s="143">
        <v>9040</v>
      </c>
      <c r="H39" s="143">
        <v>9090</v>
      </c>
      <c r="I39" s="144" t="s">
        <v>291</v>
      </c>
    </row>
    <row r="40" spans="1:9" ht="45.75" customHeight="1" x14ac:dyDescent="0.3">
      <c r="A40" s="144" t="s">
        <v>293</v>
      </c>
      <c r="B40" s="138" t="s">
        <v>294</v>
      </c>
      <c r="C40" s="138"/>
      <c r="D40" s="143">
        <v>17779.006000000001</v>
      </c>
      <c r="E40" s="142"/>
      <c r="F40" s="142"/>
      <c r="G40" s="143">
        <v>6129.6</v>
      </c>
      <c r="H40" s="143">
        <v>6179.6</v>
      </c>
      <c r="I40" s="144" t="s">
        <v>293</v>
      </c>
    </row>
    <row r="41" spans="1:9" ht="82.5" customHeight="1" x14ac:dyDescent="0.3">
      <c r="A41" s="144" t="s">
        <v>634</v>
      </c>
      <c r="B41" s="138" t="s">
        <v>294</v>
      </c>
      <c r="C41" s="138" t="s">
        <v>157</v>
      </c>
      <c r="D41" s="143">
        <v>5179.2060000000001</v>
      </c>
      <c r="E41" s="142"/>
      <c r="F41" s="142"/>
      <c r="G41" s="143">
        <v>6003.2</v>
      </c>
      <c r="H41" s="143">
        <v>6053.2</v>
      </c>
      <c r="I41" s="144" t="s">
        <v>634</v>
      </c>
    </row>
    <row r="42" spans="1:9" ht="40.5" customHeight="1" x14ac:dyDescent="0.3">
      <c r="A42" s="144" t="s">
        <v>295</v>
      </c>
      <c r="B42" s="138" t="s">
        <v>296</v>
      </c>
      <c r="C42" s="138"/>
      <c r="D42" s="143">
        <v>12599.8</v>
      </c>
      <c r="E42" s="142"/>
      <c r="F42" s="142"/>
      <c r="G42" s="143">
        <v>126.4</v>
      </c>
      <c r="H42" s="143">
        <v>126.4</v>
      </c>
      <c r="I42" s="144" t="s">
        <v>295</v>
      </c>
    </row>
    <row r="43" spans="1:9" ht="80.25" customHeight="1" x14ac:dyDescent="0.3">
      <c r="A43" s="144" t="s">
        <v>635</v>
      </c>
      <c r="B43" s="138" t="s">
        <v>296</v>
      </c>
      <c r="C43" s="138" t="s">
        <v>157</v>
      </c>
      <c r="D43" s="143">
        <v>8296.7430000000004</v>
      </c>
      <c r="E43" s="142"/>
      <c r="F43" s="142"/>
      <c r="G43" s="143">
        <v>88.9</v>
      </c>
      <c r="H43" s="143">
        <v>88.9</v>
      </c>
      <c r="I43" s="144" t="s">
        <v>635</v>
      </c>
    </row>
    <row r="44" spans="1:9" ht="57.75" customHeight="1" x14ac:dyDescent="0.3">
      <c r="A44" s="144" t="s">
        <v>636</v>
      </c>
      <c r="B44" s="138" t="s">
        <v>296</v>
      </c>
      <c r="C44" s="138" t="s">
        <v>563</v>
      </c>
      <c r="D44" s="143">
        <v>4303.0569999999998</v>
      </c>
      <c r="E44" s="142"/>
      <c r="F44" s="142"/>
      <c r="G44" s="143">
        <v>37.5</v>
      </c>
      <c r="H44" s="143">
        <v>37.5</v>
      </c>
      <c r="I44" s="144" t="s">
        <v>636</v>
      </c>
    </row>
    <row r="45" spans="1:9" ht="42.75" customHeight="1" x14ac:dyDescent="0.3">
      <c r="A45" s="144" t="s">
        <v>297</v>
      </c>
      <c r="B45" s="138" t="s">
        <v>298</v>
      </c>
      <c r="C45" s="138"/>
      <c r="D45" s="143">
        <v>6692.3320000000003</v>
      </c>
      <c r="E45" s="142"/>
      <c r="F45" s="142"/>
      <c r="G45" s="143"/>
      <c r="H45" s="143"/>
      <c r="I45" s="144" t="s">
        <v>297</v>
      </c>
    </row>
    <row r="46" spans="1:9" ht="75.75" customHeight="1" x14ac:dyDescent="0.3">
      <c r="A46" s="144" t="s">
        <v>637</v>
      </c>
      <c r="B46" s="138" t="s">
        <v>298</v>
      </c>
      <c r="C46" s="138" t="s">
        <v>157</v>
      </c>
      <c r="D46" s="143">
        <v>6692.3320000000003</v>
      </c>
      <c r="E46" s="142"/>
      <c r="F46" s="142"/>
      <c r="G46" s="143"/>
      <c r="H46" s="143"/>
      <c r="I46" s="144" t="s">
        <v>637</v>
      </c>
    </row>
    <row r="47" spans="1:9" ht="28.5" customHeight="1" x14ac:dyDescent="0.3">
      <c r="A47" s="144" t="s">
        <v>299</v>
      </c>
      <c r="B47" s="138" t="s">
        <v>300</v>
      </c>
      <c r="C47" s="138"/>
      <c r="D47" s="143">
        <v>439.8</v>
      </c>
      <c r="E47" s="142"/>
      <c r="F47" s="142"/>
      <c r="G47" s="143">
        <v>21.9</v>
      </c>
      <c r="H47" s="143">
        <v>21.9</v>
      </c>
      <c r="I47" s="144" t="s">
        <v>299</v>
      </c>
    </row>
    <row r="48" spans="1:9" ht="22.5" customHeight="1" x14ac:dyDescent="0.3">
      <c r="A48" s="144" t="s">
        <v>299</v>
      </c>
      <c r="B48" s="138" t="s">
        <v>301</v>
      </c>
      <c r="C48" s="138"/>
      <c r="D48" s="143">
        <v>439.8</v>
      </c>
      <c r="E48" s="142"/>
      <c r="F48" s="142"/>
      <c r="G48" s="143">
        <v>21.9</v>
      </c>
      <c r="H48" s="143">
        <v>21.9</v>
      </c>
      <c r="I48" s="144" t="s">
        <v>299</v>
      </c>
    </row>
    <row r="49" spans="1:9" ht="63.75" customHeight="1" x14ac:dyDescent="0.3">
      <c r="A49" s="144" t="s">
        <v>638</v>
      </c>
      <c r="B49" s="138" t="s">
        <v>301</v>
      </c>
      <c r="C49" s="138" t="s">
        <v>157</v>
      </c>
      <c r="D49" s="143">
        <v>439.8</v>
      </c>
      <c r="E49" s="142"/>
      <c r="F49" s="142"/>
      <c r="G49" s="143">
        <v>21.9</v>
      </c>
      <c r="H49" s="143">
        <v>21.9</v>
      </c>
      <c r="I49" s="144" t="s">
        <v>638</v>
      </c>
    </row>
    <row r="50" spans="1:9" ht="75.75" customHeight="1" x14ac:dyDescent="0.3">
      <c r="A50" s="144" t="s">
        <v>569</v>
      </c>
      <c r="B50" s="138" t="s">
        <v>570</v>
      </c>
      <c r="C50" s="138"/>
      <c r="D50" s="143">
        <v>2888.5</v>
      </c>
      <c r="E50" s="142"/>
      <c r="F50" s="142"/>
      <c r="G50" s="143">
        <v>2888.5</v>
      </c>
      <c r="H50" s="143">
        <v>2888.5</v>
      </c>
      <c r="I50" s="144" t="s">
        <v>569</v>
      </c>
    </row>
    <row r="51" spans="1:9" ht="76.5" customHeight="1" x14ac:dyDescent="0.3">
      <c r="A51" s="144" t="s">
        <v>569</v>
      </c>
      <c r="B51" s="138" t="s">
        <v>866</v>
      </c>
      <c r="C51" s="138"/>
      <c r="D51" s="143">
        <v>2888.5</v>
      </c>
      <c r="E51" s="142"/>
      <c r="F51" s="142"/>
      <c r="G51" s="143"/>
      <c r="H51" s="143"/>
      <c r="I51" s="144" t="s">
        <v>569</v>
      </c>
    </row>
    <row r="52" spans="1:9" ht="105.75" customHeight="1" x14ac:dyDescent="0.3">
      <c r="A52" s="144" t="s">
        <v>639</v>
      </c>
      <c r="B52" s="138" t="s">
        <v>866</v>
      </c>
      <c r="C52" s="138" t="s">
        <v>563</v>
      </c>
      <c r="D52" s="143">
        <v>2888.5</v>
      </c>
      <c r="E52" s="142"/>
      <c r="F52" s="142"/>
      <c r="G52" s="143"/>
      <c r="H52" s="143"/>
      <c r="I52" s="144" t="s">
        <v>639</v>
      </c>
    </row>
    <row r="53" spans="1:9" ht="79.5" customHeight="1" x14ac:dyDescent="0.3">
      <c r="A53" s="144" t="s">
        <v>867</v>
      </c>
      <c r="B53" s="138" t="s">
        <v>868</v>
      </c>
      <c r="C53" s="138"/>
      <c r="D53" s="143">
        <v>0.25800000000000001</v>
      </c>
      <c r="E53" s="142"/>
      <c r="F53" s="142"/>
      <c r="G53" s="143"/>
      <c r="H53" s="143"/>
      <c r="I53" s="144"/>
    </row>
    <row r="54" spans="1:9" ht="88.5" customHeight="1" x14ac:dyDescent="0.3">
      <c r="A54" s="144" t="s">
        <v>867</v>
      </c>
      <c r="B54" s="138" t="s">
        <v>870</v>
      </c>
      <c r="C54" s="138"/>
      <c r="D54" s="143">
        <v>0.25800000000000001</v>
      </c>
      <c r="E54" s="142"/>
      <c r="F54" s="142"/>
      <c r="G54" s="143"/>
      <c r="H54" s="143"/>
      <c r="I54" s="144" t="s">
        <v>867</v>
      </c>
    </row>
    <row r="55" spans="1:9" ht="99" customHeight="1" x14ac:dyDescent="0.3">
      <c r="A55" s="144" t="s">
        <v>869</v>
      </c>
      <c r="B55" s="138" t="s">
        <v>870</v>
      </c>
      <c r="C55" s="138" t="s">
        <v>563</v>
      </c>
      <c r="D55" s="143">
        <v>0.25800000000000001</v>
      </c>
      <c r="E55" s="142"/>
      <c r="F55" s="142"/>
      <c r="G55" s="143"/>
      <c r="H55" s="143"/>
      <c r="I55" s="144" t="s">
        <v>869</v>
      </c>
    </row>
    <row r="56" spans="1:9" ht="69" customHeight="1" x14ac:dyDescent="0.3">
      <c r="A56" s="139" t="s">
        <v>302</v>
      </c>
      <c r="B56" s="140" t="s">
        <v>303</v>
      </c>
      <c r="C56" s="140"/>
      <c r="D56" s="141">
        <v>17750.796999999999</v>
      </c>
      <c r="E56" s="142"/>
      <c r="F56" s="142"/>
      <c r="G56" s="143">
        <v>10313.188</v>
      </c>
      <c r="H56" s="143">
        <v>10389.888000000001</v>
      </c>
      <c r="I56" s="144" t="s">
        <v>302</v>
      </c>
    </row>
    <row r="57" spans="1:9" ht="55.5" customHeight="1" x14ac:dyDescent="0.3">
      <c r="A57" s="144" t="s">
        <v>453</v>
      </c>
      <c r="B57" s="138" t="s">
        <v>454</v>
      </c>
      <c r="C57" s="138"/>
      <c r="D57" s="143">
        <v>10984.208000000001</v>
      </c>
      <c r="E57" s="142"/>
      <c r="F57" s="142"/>
      <c r="G57" s="143">
        <v>9881.8080000000009</v>
      </c>
      <c r="H57" s="143">
        <v>9958.5079999999998</v>
      </c>
      <c r="I57" s="144" t="s">
        <v>453</v>
      </c>
    </row>
    <row r="58" spans="1:9" ht="111.75" customHeight="1" x14ac:dyDescent="0.3">
      <c r="A58" s="144" t="s">
        <v>455</v>
      </c>
      <c r="B58" s="138" t="s">
        <v>456</v>
      </c>
      <c r="C58" s="138"/>
      <c r="D58" s="143">
        <v>1200</v>
      </c>
      <c r="E58" s="142"/>
      <c r="F58" s="142"/>
      <c r="G58" s="143"/>
      <c r="H58" s="143"/>
      <c r="I58" s="144"/>
    </row>
    <row r="59" spans="1:9" ht="154.5" customHeight="1" x14ac:dyDescent="0.3">
      <c r="A59" s="145" t="s">
        <v>640</v>
      </c>
      <c r="B59" s="138" t="s">
        <v>456</v>
      </c>
      <c r="C59" s="138" t="s">
        <v>157</v>
      </c>
      <c r="D59" s="143">
        <v>1200</v>
      </c>
      <c r="E59" s="142"/>
      <c r="F59" s="142"/>
      <c r="G59" s="143"/>
      <c r="H59" s="143"/>
      <c r="I59" s="144" t="s">
        <v>871</v>
      </c>
    </row>
    <row r="60" spans="1:9" ht="46.5" customHeight="1" x14ac:dyDescent="0.3">
      <c r="A60" s="144" t="s">
        <v>457</v>
      </c>
      <c r="B60" s="138" t="s">
        <v>458</v>
      </c>
      <c r="C60" s="138"/>
      <c r="D60" s="143">
        <v>100</v>
      </c>
      <c r="E60" s="142"/>
      <c r="F60" s="142"/>
      <c r="G60" s="143"/>
      <c r="H60" s="143"/>
      <c r="I60" s="144" t="s">
        <v>872</v>
      </c>
    </row>
    <row r="61" spans="1:9" ht="79.5" customHeight="1" x14ac:dyDescent="0.3">
      <c r="A61" s="144" t="s">
        <v>641</v>
      </c>
      <c r="B61" s="138" t="s">
        <v>458</v>
      </c>
      <c r="C61" s="138" t="s">
        <v>157</v>
      </c>
      <c r="D61" s="143">
        <v>100</v>
      </c>
      <c r="E61" s="142"/>
      <c r="F61" s="142"/>
      <c r="G61" s="143">
        <v>1200</v>
      </c>
      <c r="H61" s="143">
        <v>1200</v>
      </c>
      <c r="I61" s="144" t="s">
        <v>455</v>
      </c>
    </row>
    <row r="62" spans="1:9" ht="76.5" customHeight="1" x14ac:dyDescent="0.3">
      <c r="A62" s="144" t="s">
        <v>459</v>
      </c>
      <c r="B62" s="138" t="s">
        <v>460</v>
      </c>
      <c r="C62" s="138"/>
      <c r="D62" s="143">
        <v>744.80399999999997</v>
      </c>
      <c r="E62" s="142"/>
      <c r="F62" s="142"/>
      <c r="G62" s="143">
        <v>100</v>
      </c>
      <c r="H62" s="143">
        <v>100</v>
      </c>
      <c r="I62" s="144" t="s">
        <v>457</v>
      </c>
    </row>
    <row r="63" spans="1:9" ht="100.35" customHeight="1" x14ac:dyDescent="0.3">
      <c r="A63" s="144" t="s">
        <v>642</v>
      </c>
      <c r="B63" s="138" t="s">
        <v>460</v>
      </c>
      <c r="C63" s="138" t="s">
        <v>175</v>
      </c>
      <c r="D63" s="143">
        <v>744.80399999999997</v>
      </c>
      <c r="E63" s="142"/>
      <c r="F63" s="142"/>
      <c r="G63" s="143">
        <v>100</v>
      </c>
      <c r="H63" s="143">
        <v>100</v>
      </c>
      <c r="I63" s="144" t="s">
        <v>641</v>
      </c>
    </row>
    <row r="64" spans="1:9" ht="96.75" customHeight="1" x14ac:dyDescent="0.3">
      <c r="A64" s="144" t="s">
        <v>461</v>
      </c>
      <c r="B64" s="138" t="s">
        <v>462</v>
      </c>
      <c r="C64" s="138"/>
      <c r="D64" s="143">
        <v>744.80399999999997</v>
      </c>
      <c r="E64" s="142"/>
      <c r="F64" s="142"/>
      <c r="G64" s="143">
        <v>1489.6079999999999</v>
      </c>
      <c r="H64" s="143">
        <v>1489.6079999999999</v>
      </c>
      <c r="I64" s="144"/>
    </row>
    <row r="65" spans="1:9" ht="93" customHeight="1" x14ac:dyDescent="0.3">
      <c r="A65" s="145" t="s">
        <v>643</v>
      </c>
      <c r="B65" s="138" t="s">
        <v>462</v>
      </c>
      <c r="C65" s="138" t="s">
        <v>175</v>
      </c>
      <c r="D65" s="143">
        <v>744.80399999999997</v>
      </c>
      <c r="E65" s="142"/>
      <c r="F65" s="142"/>
      <c r="G65" s="143">
        <v>744.80399999999997</v>
      </c>
      <c r="H65" s="143">
        <v>744.80399999999997</v>
      </c>
      <c r="I65" s="144" t="s">
        <v>459</v>
      </c>
    </row>
    <row r="66" spans="1:9" ht="108.75" customHeight="1" x14ac:dyDescent="0.3">
      <c r="A66" s="144" t="s">
        <v>463</v>
      </c>
      <c r="B66" s="138" t="s">
        <v>464</v>
      </c>
      <c r="C66" s="138"/>
      <c r="D66" s="143">
        <v>2802.5</v>
      </c>
      <c r="E66" s="142"/>
      <c r="F66" s="142"/>
      <c r="G66" s="143">
        <v>744.80399999999997</v>
      </c>
      <c r="H66" s="143">
        <v>744.80399999999997</v>
      </c>
      <c r="I66" s="144" t="s">
        <v>642</v>
      </c>
    </row>
    <row r="67" spans="1:9" ht="169.5" customHeight="1" x14ac:dyDescent="0.3">
      <c r="A67" s="145" t="s">
        <v>465</v>
      </c>
      <c r="B67" s="138" t="s">
        <v>466</v>
      </c>
      <c r="C67" s="138"/>
      <c r="D67" s="143">
        <v>1048.8</v>
      </c>
      <c r="E67" s="142"/>
      <c r="F67" s="142"/>
      <c r="G67" s="143">
        <v>744.80399999999997</v>
      </c>
      <c r="H67" s="143">
        <v>744.80399999999997</v>
      </c>
      <c r="I67" s="144" t="s">
        <v>461</v>
      </c>
    </row>
    <row r="68" spans="1:9" ht="225.75" customHeight="1" x14ac:dyDescent="0.3">
      <c r="A68" s="145" t="s">
        <v>644</v>
      </c>
      <c r="B68" s="138" t="s">
        <v>466</v>
      </c>
      <c r="C68" s="138" t="s">
        <v>220</v>
      </c>
      <c r="D68" s="143">
        <v>1048.8</v>
      </c>
      <c r="E68" s="142"/>
      <c r="F68" s="142"/>
      <c r="G68" s="143">
        <v>744.80399999999997</v>
      </c>
      <c r="H68" s="143">
        <v>744.80399999999997</v>
      </c>
      <c r="I68" s="145" t="s">
        <v>643</v>
      </c>
    </row>
    <row r="69" spans="1:9" ht="183" customHeight="1" x14ac:dyDescent="0.3">
      <c r="A69" s="145" t="s">
        <v>465</v>
      </c>
      <c r="B69" s="138" t="s">
        <v>467</v>
      </c>
      <c r="C69" s="138"/>
      <c r="D69" s="143">
        <v>1753.7</v>
      </c>
      <c r="E69" s="142"/>
      <c r="F69" s="142"/>
      <c r="G69" s="143">
        <v>2827.2</v>
      </c>
      <c r="H69" s="143">
        <v>2733.2</v>
      </c>
      <c r="I69" s="144" t="s">
        <v>463</v>
      </c>
    </row>
    <row r="70" spans="1:9" ht="234.2" customHeight="1" x14ac:dyDescent="0.3">
      <c r="A70" s="145" t="s">
        <v>644</v>
      </c>
      <c r="B70" s="138" t="s">
        <v>467</v>
      </c>
      <c r="C70" s="138" t="s">
        <v>220</v>
      </c>
      <c r="D70" s="143">
        <v>1753.7</v>
      </c>
      <c r="E70" s="142"/>
      <c r="F70" s="142"/>
      <c r="G70" s="143">
        <v>999.3</v>
      </c>
      <c r="H70" s="143">
        <v>832.2</v>
      </c>
      <c r="I70" s="145" t="s">
        <v>465</v>
      </c>
    </row>
    <row r="71" spans="1:9" ht="102" customHeight="1" x14ac:dyDescent="0.3">
      <c r="A71" s="144" t="s">
        <v>468</v>
      </c>
      <c r="B71" s="138" t="s">
        <v>469</v>
      </c>
      <c r="C71" s="138"/>
      <c r="D71" s="143">
        <v>4092.1</v>
      </c>
      <c r="E71" s="142"/>
      <c r="F71" s="142"/>
      <c r="G71" s="143">
        <v>999.3</v>
      </c>
      <c r="H71" s="143">
        <v>832.2</v>
      </c>
      <c r="I71" s="145" t="s">
        <v>644</v>
      </c>
    </row>
    <row r="72" spans="1:9" ht="170.25" customHeight="1" x14ac:dyDescent="0.3">
      <c r="A72" s="145" t="s">
        <v>465</v>
      </c>
      <c r="B72" s="138" t="s">
        <v>470</v>
      </c>
      <c r="C72" s="138"/>
      <c r="D72" s="143">
        <v>4092.1</v>
      </c>
      <c r="E72" s="142"/>
      <c r="F72" s="142"/>
      <c r="G72" s="143">
        <v>1827.9</v>
      </c>
      <c r="H72" s="143">
        <v>1901</v>
      </c>
      <c r="I72" s="145" t="s">
        <v>465</v>
      </c>
    </row>
    <row r="73" spans="1:9" ht="235.5" customHeight="1" x14ac:dyDescent="0.3">
      <c r="A73" s="145" t="s">
        <v>644</v>
      </c>
      <c r="B73" s="138" t="s">
        <v>470</v>
      </c>
      <c r="C73" s="138" t="s">
        <v>220</v>
      </c>
      <c r="D73" s="143">
        <v>4092.1</v>
      </c>
      <c r="E73" s="142"/>
      <c r="F73" s="142"/>
      <c r="G73" s="143">
        <v>1827.9</v>
      </c>
      <c r="H73" s="143">
        <v>1901</v>
      </c>
      <c r="I73" s="145" t="s">
        <v>644</v>
      </c>
    </row>
    <row r="74" spans="1:9" ht="20.25" customHeight="1" x14ac:dyDescent="0.3">
      <c r="A74" s="144" t="s">
        <v>571</v>
      </c>
      <c r="B74" s="138" t="s">
        <v>572</v>
      </c>
      <c r="C74" s="138"/>
      <c r="D74" s="143">
        <v>1300</v>
      </c>
      <c r="E74" s="142"/>
      <c r="F74" s="142"/>
      <c r="G74" s="143">
        <v>4265</v>
      </c>
      <c r="H74" s="143">
        <v>4435.7</v>
      </c>
      <c r="I74" s="144" t="s">
        <v>468</v>
      </c>
    </row>
    <row r="75" spans="1:9" ht="29.25" customHeight="1" x14ac:dyDescent="0.3">
      <c r="A75" s="144" t="s">
        <v>571</v>
      </c>
      <c r="B75" s="138" t="s">
        <v>873</v>
      </c>
      <c r="C75" s="138"/>
      <c r="D75" s="143">
        <v>1300</v>
      </c>
      <c r="E75" s="142"/>
      <c r="F75" s="142"/>
      <c r="G75" s="143">
        <v>4265</v>
      </c>
      <c r="H75" s="143">
        <v>4435.7</v>
      </c>
      <c r="I75" s="145" t="s">
        <v>465</v>
      </c>
    </row>
    <row r="76" spans="1:9" ht="52.5" customHeight="1" x14ac:dyDescent="0.3">
      <c r="A76" s="144" t="s">
        <v>645</v>
      </c>
      <c r="B76" s="138" t="s">
        <v>873</v>
      </c>
      <c r="C76" s="138" t="s">
        <v>563</v>
      </c>
      <c r="D76" s="143">
        <v>1300</v>
      </c>
      <c r="E76" s="142"/>
      <c r="F76" s="142"/>
      <c r="G76" s="143">
        <v>4265</v>
      </c>
      <c r="H76" s="143">
        <v>4435.7</v>
      </c>
      <c r="I76" s="145" t="s">
        <v>644</v>
      </c>
    </row>
    <row r="77" spans="1:9" ht="57.75" customHeight="1" x14ac:dyDescent="0.3">
      <c r="A77" s="144" t="s">
        <v>304</v>
      </c>
      <c r="B77" s="138" t="s">
        <v>305</v>
      </c>
      <c r="C77" s="138"/>
      <c r="D77" s="143">
        <v>4596.7560000000003</v>
      </c>
      <c r="E77" s="142"/>
      <c r="F77" s="142"/>
      <c r="G77" s="143"/>
      <c r="H77" s="143"/>
      <c r="I77" s="145"/>
    </row>
    <row r="78" spans="1:9" ht="33" customHeight="1" x14ac:dyDescent="0.3">
      <c r="A78" s="144" t="s">
        <v>874</v>
      </c>
      <c r="B78" s="138" t="s">
        <v>875</v>
      </c>
      <c r="C78" s="138"/>
      <c r="D78" s="143">
        <v>113.8</v>
      </c>
      <c r="E78" s="142"/>
      <c r="F78" s="142"/>
      <c r="G78" s="143">
        <v>431.38</v>
      </c>
      <c r="H78" s="143">
        <v>431.38</v>
      </c>
      <c r="I78" s="144" t="s">
        <v>304</v>
      </c>
    </row>
    <row r="79" spans="1:9" ht="24.75" customHeight="1" x14ac:dyDescent="0.3">
      <c r="A79" s="144" t="s">
        <v>874</v>
      </c>
      <c r="B79" s="138" t="s">
        <v>876</v>
      </c>
      <c r="C79" s="138"/>
      <c r="D79" s="143">
        <v>113.8</v>
      </c>
      <c r="E79" s="142"/>
      <c r="F79" s="142"/>
      <c r="G79" s="143"/>
      <c r="H79" s="143"/>
      <c r="I79" s="144" t="s">
        <v>874</v>
      </c>
    </row>
    <row r="80" spans="1:9" ht="33.4" customHeight="1" x14ac:dyDescent="0.3">
      <c r="A80" s="144" t="s">
        <v>877</v>
      </c>
      <c r="B80" s="138" t="s">
        <v>876</v>
      </c>
      <c r="C80" s="138" t="s">
        <v>563</v>
      </c>
      <c r="D80" s="143">
        <v>113.8</v>
      </c>
      <c r="E80" s="142"/>
      <c r="F80" s="142"/>
      <c r="G80" s="143"/>
      <c r="H80" s="143"/>
      <c r="I80" s="144" t="s">
        <v>874</v>
      </c>
    </row>
    <row r="81" spans="1:9" ht="33.4" customHeight="1" x14ac:dyDescent="0.3">
      <c r="A81" s="144" t="s">
        <v>471</v>
      </c>
      <c r="B81" s="138" t="s">
        <v>472</v>
      </c>
      <c r="C81" s="138"/>
      <c r="D81" s="143">
        <v>567.09400000000005</v>
      </c>
      <c r="E81" s="142"/>
      <c r="F81" s="142"/>
      <c r="G81" s="143"/>
      <c r="H81" s="143"/>
      <c r="I81" s="144" t="s">
        <v>877</v>
      </c>
    </row>
    <row r="82" spans="1:9" ht="71.25" customHeight="1" x14ac:dyDescent="0.3">
      <c r="A82" s="144" t="s">
        <v>646</v>
      </c>
      <c r="B82" s="138" t="s">
        <v>472</v>
      </c>
      <c r="C82" s="138" t="s">
        <v>157</v>
      </c>
      <c r="D82" s="143">
        <v>543.73199999999997</v>
      </c>
      <c r="E82" s="142"/>
      <c r="F82" s="142"/>
      <c r="G82" s="143">
        <v>431.38</v>
      </c>
      <c r="H82" s="143">
        <v>431.38</v>
      </c>
      <c r="I82" s="144" t="s">
        <v>471</v>
      </c>
    </row>
    <row r="83" spans="1:9" ht="57" customHeight="1" x14ac:dyDescent="0.3">
      <c r="A83" s="144" t="s">
        <v>647</v>
      </c>
      <c r="B83" s="138" t="s">
        <v>472</v>
      </c>
      <c r="C83" s="138" t="s">
        <v>284</v>
      </c>
      <c r="D83" s="143">
        <v>23.361999999999998</v>
      </c>
      <c r="E83" s="142"/>
      <c r="F83" s="142"/>
      <c r="G83" s="143">
        <v>431.38</v>
      </c>
      <c r="H83" s="143">
        <v>431.38</v>
      </c>
      <c r="I83" s="144" t="s">
        <v>646</v>
      </c>
    </row>
    <row r="84" spans="1:9" ht="42" customHeight="1" x14ac:dyDescent="0.3">
      <c r="A84" s="144" t="s">
        <v>878</v>
      </c>
      <c r="B84" s="138" t="s">
        <v>879</v>
      </c>
      <c r="C84" s="138"/>
      <c r="D84" s="143">
        <v>810</v>
      </c>
      <c r="E84" s="142"/>
      <c r="F84" s="142"/>
      <c r="G84" s="143"/>
      <c r="H84" s="143"/>
      <c r="I84" s="144" t="s">
        <v>647</v>
      </c>
    </row>
    <row r="85" spans="1:9" ht="74.25" customHeight="1" x14ac:dyDescent="0.3">
      <c r="A85" s="144" t="s">
        <v>880</v>
      </c>
      <c r="B85" s="138" t="s">
        <v>879</v>
      </c>
      <c r="C85" s="138" t="s">
        <v>157</v>
      </c>
      <c r="D85" s="143">
        <v>810</v>
      </c>
      <c r="E85" s="142"/>
      <c r="F85" s="142"/>
      <c r="G85" s="143"/>
      <c r="H85" s="143"/>
      <c r="I85" s="144" t="s">
        <v>878</v>
      </c>
    </row>
    <row r="86" spans="1:9" ht="45.75" customHeight="1" x14ac:dyDescent="0.3">
      <c r="A86" s="144" t="s">
        <v>573</v>
      </c>
      <c r="B86" s="138" t="s">
        <v>574</v>
      </c>
      <c r="C86" s="138"/>
      <c r="D86" s="143">
        <v>666.6</v>
      </c>
      <c r="E86" s="142"/>
      <c r="F86" s="142"/>
      <c r="G86" s="143"/>
      <c r="H86" s="143"/>
      <c r="I86" s="144" t="s">
        <v>880</v>
      </c>
    </row>
    <row r="87" spans="1:9" ht="33.4" customHeight="1" x14ac:dyDescent="0.3">
      <c r="A87" s="144" t="s">
        <v>573</v>
      </c>
      <c r="B87" s="138" t="s">
        <v>575</v>
      </c>
      <c r="C87" s="138"/>
      <c r="D87" s="143">
        <v>666.6</v>
      </c>
      <c r="E87" s="142"/>
      <c r="F87" s="142"/>
      <c r="G87" s="143"/>
      <c r="H87" s="143"/>
      <c r="I87" s="144" t="s">
        <v>573</v>
      </c>
    </row>
    <row r="88" spans="1:9" ht="40.5" customHeight="1" x14ac:dyDescent="0.3">
      <c r="A88" s="144" t="s">
        <v>648</v>
      </c>
      <c r="B88" s="138" t="s">
        <v>575</v>
      </c>
      <c r="C88" s="138" t="s">
        <v>563</v>
      </c>
      <c r="D88" s="143">
        <v>666.6</v>
      </c>
      <c r="E88" s="142"/>
      <c r="F88" s="142"/>
      <c r="G88" s="143"/>
      <c r="H88" s="143"/>
      <c r="I88" s="144" t="s">
        <v>573</v>
      </c>
    </row>
    <row r="89" spans="1:9" ht="54" customHeight="1" x14ac:dyDescent="0.3">
      <c r="A89" s="144" t="s">
        <v>306</v>
      </c>
      <c r="B89" s="138" t="s">
        <v>307</v>
      </c>
      <c r="C89" s="138"/>
      <c r="D89" s="143">
        <v>1643.2629999999999</v>
      </c>
      <c r="E89" s="142"/>
      <c r="F89" s="142"/>
      <c r="G89" s="143"/>
      <c r="H89" s="143"/>
      <c r="I89" s="144" t="s">
        <v>648</v>
      </c>
    </row>
    <row r="90" spans="1:9" ht="93.75" customHeight="1" x14ac:dyDescent="0.3">
      <c r="A90" s="144" t="s">
        <v>649</v>
      </c>
      <c r="B90" s="138" t="s">
        <v>307</v>
      </c>
      <c r="C90" s="138" t="s">
        <v>157</v>
      </c>
      <c r="D90" s="143">
        <v>1053.2629999999999</v>
      </c>
      <c r="E90" s="142"/>
      <c r="F90" s="142"/>
      <c r="G90" s="143"/>
      <c r="H90" s="143"/>
      <c r="I90" s="144" t="s">
        <v>306</v>
      </c>
    </row>
    <row r="91" spans="1:9" ht="57.75" customHeight="1" x14ac:dyDescent="0.3">
      <c r="A91" s="144" t="s">
        <v>306</v>
      </c>
      <c r="B91" s="138" t="s">
        <v>881</v>
      </c>
      <c r="C91" s="138"/>
      <c r="D91" s="143">
        <v>590</v>
      </c>
      <c r="E91" s="142"/>
      <c r="F91" s="142"/>
      <c r="G91" s="143"/>
      <c r="H91" s="143"/>
      <c r="I91" s="144" t="s">
        <v>649</v>
      </c>
    </row>
    <row r="92" spans="1:9" ht="61.5" customHeight="1" x14ac:dyDescent="0.3">
      <c r="A92" s="144" t="s">
        <v>650</v>
      </c>
      <c r="B92" s="138" t="s">
        <v>881</v>
      </c>
      <c r="C92" s="138" t="s">
        <v>563</v>
      </c>
      <c r="D92" s="143">
        <v>590</v>
      </c>
      <c r="E92" s="142"/>
      <c r="F92" s="142"/>
      <c r="G92" s="143"/>
      <c r="H92" s="143"/>
      <c r="I92" s="144" t="s">
        <v>306</v>
      </c>
    </row>
    <row r="93" spans="1:9" ht="41.25" customHeight="1" x14ac:dyDescent="0.3">
      <c r="A93" s="144" t="s">
        <v>308</v>
      </c>
      <c r="B93" s="138" t="s">
        <v>309</v>
      </c>
      <c r="C93" s="138"/>
      <c r="D93" s="143">
        <v>195.999</v>
      </c>
      <c r="E93" s="142"/>
      <c r="F93" s="142"/>
      <c r="G93" s="143"/>
      <c r="H93" s="143"/>
      <c r="I93" s="144" t="s">
        <v>650</v>
      </c>
    </row>
    <row r="94" spans="1:9" ht="80.25" customHeight="1" x14ac:dyDescent="0.3">
      <c r="A94" s="144" t="s">
        <v>651</v>
      </c>
      <c r="B94" s="138" t="s">
        <v>309</v>
      </c>
      <c r="C94" s="138" t="s">
        <v>157</v>
      </c>
      <c r="D94" s="143">
        <v>195.999</v>
      </c>
      <c r="E94" s="142"/>
      <c r="F94" s="142"/>
      <c r="G94" s="143"/>
      <c r="H94" s="143"/>
      <c r="I94" s="144" t="s">
        <v>308</v>
      </c>
    </row>
    <row r="95" spans="1:9" ht="43.5" customHeight="1" x14ac:dyDescent="0.3">
      <c r="A95" s="144" t="s">
        <v>882</v>
      </c>
      <c r="B95" s="138" t="s">
        <v>883</v>
      </c>
      <c r="C95" s="138"/>
      <c r="D95" s="143">
        <v>600</v>
      </c>
      <c r="E95" s="142"/>
      <c r="F95" s="142"/>
      <c r="G95" s="143"/>
      <c r="H95" s="143"/>
      <c r="I95" s="144" t="s">
        <v>651</v>
      </c>
    </row>
    <row r="96" spans="1:9" ht="75" customHeight="1" x14ac:dyDescent="0.3">
      <c r="A96" s="144" t="s">
        <v>884</v>
      </c>
      <c r="B96" s="138" t="s">
        <v>883</v>
      </c>
      <c r="C96" s="138" t="s">
        <v>157</v>
      </c>
      <c r="D96" s="143">
        <v>600</v>
      </c>
      <c r="E96" s="142"/>
      <c r="F96" s="142"/>
      <c r="G96" s="143"/>
      <c r="H96" s="143"/>
      <c r="I96" s="144" t="s">
        <v>882</v>
      </c>
    </row>
    <row r="97" spans="1:9" ht="26.25" customHeight="1" x14ac:dyDescent="0.3">
      <c r="A97" s="144" t="s">
        <v>310</v>
      </c>
      <c r="B97" s="138" t="s">
        <v>311</v>
      </c>
      <c r="C97" s="138"/>
      <c r="D97" s="143">
        <v>169.833</v>
      </c>
      <c r="E97" s="142"/>
      <c r="F97" s="142"/>
      <c r="G97" s="143"/>
      <c r="H97" s="143"/>
      <c r="I97" s="144" t="s">
        <v>884</v>
      </c>
    </row>
    <row r="98" spans="1:9" ht="41.25" customHeight="1" x14ac:dyDescent="0.3">
      <c r="A98" s="144" t="s">
        <v>312</v>
      </c>
      <c r="B98" s="138" t="s">
        <v>313</v>
      </c>
      <c r="C98" s="138"/>
      <c r="D98" s="143">
        <v>169</v>
      </c>
      <c r="E98" s="142"/>
      <c r="F98" s="142"/>
      <c r="G98" s="143"/>
      <c r="H98" s="143"/>
      <c r="I98" s="144" t="s">
        <v>310</v>
      </c>
    </row>
    <row r="99" spans="1:9" ht="78.75" customHeight="1" x14ac:dyDescent="0.3">
      <c r="A99" s="144" t="s">
        <v>652</v>
      </c>
      <c r="B99" s="138" t="s">
        <v>313</v>
      </c>
      <c r="C99" s="138" t="s">
        <v>157</v>
      </c>
      <c r="D99" s="143">
        <v>169</v>
      </c>
      <c r="E99" s="142"/>
      <c r="F99" s="142"/>
      <c r="G99" s="143"/>
      <c r="H99" s="143"/>
      <c r="I99" s="144" t="s">
        <v>312</v>
      </c>
    </row>
    <row r="100" spans="1:9" ht="42.75" customHeight="1" x14ac:dyDescent="0.3">
      <c r="A100" s="144" t="s">
        <v>314</v>
      </c>
      <c r="B100" s="138" t="s">
        <v>885</v>
      </c>
      <c r="C100" s="138"/>
      <c r="D100" s="143">
        <v>0.83299999999999996</v>
      </c>
      <c r="E100" s="142"/>
      <c r="F100" s="142"/>
      <c r="G100" s="143"/>
      <c r="H100" s="143"/>
      <c r="I100" s="144"/>
    </row>
    <row r="101" spans="1:9" ht="74.25" customHeight="1" x14ac:dyDescent="0.3">
      <c r="A101" s="144" t="s">
        <v>653</v>
      </c>
      <c r="B101" s="138" t="s">
        <v>885</v>
      </c>
      <c r="C101" s="138" t="s">
        <v>157</v>
      </c>
      <c r="D101" s="143">
        <v>0.83299999999999996</v>
      </c>
      <c r="E101" s="142"/>
      <c r="F101" s="142"/>
      <c r="G101" s="143"/>
      <c r="H101" s="143"/>
      <c r="I101" s="144" t="s">
        <v>314</v>
      </c>
    </row>
    <row r="102" spans="1:9" ht="33" customHeight="1" x14ac:dyDescent="0.3">
      <c r="A102" s="144" t="s">
        <v>576</v>
      </c>
      <c r="B102" s="138" t="s">
        <v>577</v>
      </c>
      <c r="C102" s="138"/>
      <c r="D102" s="143">
        <v>2000</v>
      </c>
      <c r="E102" s="142"/>
      <c r="F102" s="142"/>
      <c r="G102" s="143"/>
      <c r="H102" s="143"/>
      <c r="I102" s="144" t="s">
        <v>653</v>
      </c>
    </row>
    <row r="103" spans="1:9" ht="53.25" customHeight="1" x14ac:dyDescent="0.3">
      <c r="A103" s="144" t="s">
        <v>578</v>
      </c>
      <c r="B103" s="138" t="s">
        <v>579</v>
      </c>
      <c r="C103" s="138"/>
      <c r="D103" s="143">
        <v>2000</v>
      </c>
      <c r="E103" s="142"/>
      <c r="F103" s="142"/>
      <c r="G103" s="143"/>
      <c r="H103" s="143"/>
      <c r="I103" s="144"/>
    </row>
    <row r="104" spans="1:9" ht="63.75" customHeight="1" x14ac:dyDescent="0.3">
      <c r="A104" s="144" t="s">
        <v>654</v>
      </c>
      <c r="B104" s="138" t="s">
        <v>579</v>
      </c>
      <c r="C104" s="138" t="s">
        <v>563</v>
      </c>
      <c r="D104" s="143">
        <v>2000</v>
      </c>
      <c r="E104" s="142"/>
      <c r="F104" s="142"/>
      <c r="G104" s="143"/>
      <c r="H104" s="143"/>
      <c r="I104" s="144" t="s">
        <v>578</v>
      </c>
    </row>
    <row r="105" spans="1:9" ht="51" customHeight="1" x14ac:dyDescent="0.3">
      <c r="A105" s="139" t="s">
        <v>482</v>
      </c>
      <c r="B105" s="140" t="s">
        <v>483</v>
      </c>
      <c r="C105" s="140"/>
      <c r="D105" s="141">
        <v>395751.17300000001</v>
      </c>
      <c r="E105" s="142"/>
      <c r="F105" s="142"/>
      <c r="G105" s="143"/>
      <c r="H105" s="143"/>
      <c r="I105" s="144" t="s">
        <v>654</v>
      </c>
    </row>
    <row r="106" spans="1:9" ht="50.1" customHeight="1" x14ac:dyDescent="0.3">
      <c r="A106" s="144" t="s">
        <v>484</v>
      </c>
      <c r="B106" s="138" t="s">
        <v>485</v>
      </c>
      <c r="C106" s="138"/>
      <c r="D106" s="143">
        <v>134918.465</v>
      </c>
      <c r="E106" s="142"/>
      <c r="F106" s="142"/>
      <c r="G106" s="143">
        <v>376980.53499999997</v>
      </c>
      <c r="H106" s="143">
        <v>376975.435</v>
      </c>
      <c r="I106" s="144" t="s">
        <v>482</v>
      </c>
    </row>
    <row r="107" spans="1:9" ht="57.75" customHeight="1" x14ac:dyDescent="0.3">
      <c r="A107" s="144" t="s">
        <v>486</v>
      </c>
      <c r="B107" s="138" t="s">
        <v>487</v>
      </c>
      <c r="C107" s="138"/>
      <c r="D107" s="143">
        <v>123712.45</v>
      </c>
      <c r="E107" s="142"/>
      <c r="F107" s="142"/>
      <c r="G107" s="143">
        <v>130250.25</v>
      </c>
      <c r="H107" s="143">
        <v>130250.15</v>
      </c>
      <c r="I107" s="144" t="s">
        <v>484</v>
      </c>
    </row>
    <row r="108" spans="1:9" ht="98.25" customHeight="1" x14ac:dyDescent="0.3">
      <c r="A108" s="144" t="s">
        <v>655</v>
      </c>
      <c r="B108" s="138" t="s">
        <v>487</v>
      </c>
      <c r="C108" s="138" t="s">
        <v>357</v>
      </c>
      <c r="D108" s="143">
        <v>38434.85</v>
      </c>
      <c r="E108" s="142"/>
      <c r="F108" s="142"/>
      <c r="G108" s="143">
        <v>123272.35</v>
      </c>
      <c r="H108" s="143">
        <v>123272.25</v>
      </c>
      <c r="I108" s="144" t="s">
        <v>486</v>
      </c>
    </row>
    <row r="109" spans="1:9" ht="82.5" customHeight="1" x14ac:dyDescent="0.3">
      <c r="A109" s="144" t="s">
        <v>488</v>
      </c>
      <c r="B109" s="138" t="s">
        <v>489</v>
      </c>
      <c r="C109" s="138"/>
      <c r="D109" s="143">
        <v>85277.6</v>
      </c>
      <c r="E109" s="142"/>
      <c r="F109" s="142"/>
      <c r="G109" s="143">
        <v>37994.65</v>
      </c>
      <c r="H109" s="143">
        <v>37994.65</v>
      </c>
      <c r="I109" s="144" t="s">
        <v>655</v>
      </c>
    </row>
    <row r="110" spans="1:9" ht="111.75" customHeight="1" x14ac:dyDescent="0.3">
      <c r="A110" s="144" t="s">
        <v>656</v>
      </c>
      <c r="B110" s="138" t="s">
        <v>489</v>
      </c>
      <c r="C110" s="138" t="s">
        <v>357</v>
      </c>
      <c r="D110" s="143">
        <v>85277.6</v>
      </c>
      <c r="E110" s="142"/>
      <c r="F110" s="142"/>
      <c r="G110" s="143">
        <v>85277.7</v>
      </c>
      <c r="H110" s="143">
        <v>85277.6</v>
      </c>
      <c r="I110" s="144" t="s">
        <v>488</v>
      </c>
    </row>
    <row r="111" spans="1:9" ht="120" customHeight="1" x14ac:dyDescent="0.3">
      <c r="A111" s="144" t="s">
        <v>490</v>
      </c>
      <c r="B111" s="138" t="s">
        <v>491</v>
      </c>
      <c r="C111" s="138"/>
      <c r="D111" s="143">
        <v>5668.5</v>
      </c>
      <c r="E111" s="142"/>
      <c r="F111" s="142"/>
      <c r="G111" s="143">
        <v>85277.7</v>
      </c>
      <c r="H111" s="143">
        <v>85277.6</v>
      </c>
      <c r="I111" s="144" t="s">
        <v>656</v>
      </c>
    </row>
    <row r="112" spans="1:9" ht="113.25" customHeight="1" x14ac:dyDescent="0.3">
      <c r="A112" s="144" t="s">
        <v>490</v>
      </c>
      <c r="B112" s="138" t="s">
        <v>492</v>
      </c>
      <c r="C112" s="138"/>
      <c r="D112" s="143">
        <v>5668.5</v>
      </c>
      <c r="E112" s="142"/>
      <c r="F112" s="142"/>
      <c r="G112" s="143">
        <v>6071.3</v>
      </c>
      <c r="H112" s="143">
        <v>6071.3</v>
      </c>
      <c r="I112" s="144" t="s">
        <v>490</v>
      </c>
    </row>
    <row r="113" spans="1:9" ht="171" customHeight="1" x14ac:dyDescent="0.3">
      <c r="A113" s="145" t="s">
        <v>657</v>
      </c>
      <c r="B113" s="138" t="s">
        <v>492</v>
      </c>
      <c r="C113" s="138" t="s">
        <v>357</v>
      </c>
      <c r="D113" s="143">
        <v>5668.5</v>
      </c>
      <c r="E113" s="142"/>
      <c r="F113" s="142"/>
      <c r="G113" s="143">
        <v>6071.3</v>
      </c>
      <c r="H113" s="143">
        <v>6071.3</v>
      </c>
      <c r="I113" s="144" t="s">
        <v>490</v>
      </c>
    </row>
    <row r="114" spans="1:9" ht="49.5" customHeight="1" x14ac:dyDescent="0.3">
      <c r="A114" s="144" t="s">
        <v>493</v>
      </c>
      <c r="B114" s="138" t="s">
        <v>494</v>
      </c>
      <c r="C114" s="138"/>
      <c r="D114" s="143">
        <v>3101.5410000000002</v>
      </c>
      <c r="E114" s="142"/>
      <c r="F114" s="142"/>
      <c r="G114" s="143">
        <v>6071.3</v>
      </c>
      <c r="H114" s="143">
        <v>6071.3</v>
      </c>
      <c r="I114" s="145" t="s">
        <v>657</v>
      </c>
    </row>
    <row r="115" spans="1:9" ht="78.75" customHeight="1" x14ac:dyDescent="0.3">
      <c r="A115" s="144" t="s">
        <v>658</v>
      </c>
      <c r="B115" s="138" t="s">
        <v>494</v>
      </c>
      <c r="C115" s="138" t="s">
        <v>357</v>
      </c>
      <c r="D115" s="143">
        <v>3101.5410000000002</v>
      </c>
      <c r="E115" s="142"/>
      <c r="F115" s="142"/>
      <c r="G115" s="143"/>
      <c r="H115" s="143"/>
      <c r="I115" s="144" t="s">
        <v>493</v>
      </c>
    </row>
    <row r="116" spans="1:9" ht="45" customHeight="1" x14ac:dyDescent="0.3">
      <c r="A116" s="144" t="s">
        <v>495</v>
      </c>
      <c r="B116" s="138" t="s">
        <v>496</v>
      </c>
      <c r="C116" s="138"/>
      <c r="D116" s="143">
        <v>640</v>
      </c>
      <c r="E116" s="142"/>
      <c r="F116" s="142"/>
      <c r="G116" s="143"/>
      <c r="H116" s="143"/>
      <c r="I116" s="144" t="s">
        <v>658</v>
      </c>
    </row>
    <row r="117" spans="1:9" ht="74.25" customHeight="1" x14ac:dyDescent="0.3">
      <c r="A117" s="144" t="s">
        <v>659</v>
      </c>
      <c r="B117" s="138" t="s">
        <v>496</v>
      </c>
      <c r="C117" s="138" t="s">
        <v>357</v>
      </c>
      <c r="D117" s="143">
        <v>640</v>
      </c>
      <c r="E117" s="142"/>
      <c r="F117" s="142"/>
      <c r="G117" s="143">
        <v>800</v>
      </c>
      <c r="H117" s="143">
        <v>800</v>
      </c>
      <c r="I117" s="144" t="s">
        <v>495</v>
      </c>
    </row>
    <row r="118" spans="1:9" ht="45" customHeight="1" x14ac:dyDescent="0.3">
      <c r="A118" s="144" t="s">
        <v>497</v>
      </c>
      <c r="B118" s="138" t="s">
        <v>498</v>
      </c>
      <c r="C118" s="138"/>
      <c r="D118" s="143">
        <v>1030</v>
      </c>
      <c r="E118" s="142"/>
      <c r="F118" s="142"/>
      <c r="G118" s="143">
        <v>800</v>
      </c>
      <c r="H118" s="143">
        <v>800</v>
      </c>
      <c r="I118" s="144" t="s">
        <v>659</v>
      </c>
    </row>
    <row r="119" spans="1:9" ht="93.75" customHeight="1" x14ac:dyDescent="0.3">
      <c r="A119" s="144" t="s">
        <v>660</v>
      </c>
      <c r="B119" s="138" t="s">
        <v>498</v>
      </c>
      <c r="C119" s="138" t="s">
        <v>357</v>
      </c>
      <c r="D119" s="143">
        <v>1030</v>
      </c>
      <c r="E119" s="142"/>
      <c r="F119" s="142"/>
      <c r="G119" s="143"/>
      <c r="H119" s="143"/>
      <c r="I119" s="144" t="s">
        <v>497</v>
      </c>
    </row>
    <row r="120" spans="1:9" ht="36.75" customHeight="1" x14ac:dyDescent="0.3">
      <c r="A120" s="144" t="s">
        <v>499</v>
      </c>
      <c r="B120" s="138" t="s">
        <v>500</v>
      </c>
      <c r="C120" s="138"/>
      <c r="D120" s="143">
        <v>5</v>
      </c>
      <c r="E120" s="142"/>
      <c r="F120" s="142"/>
      <c r="G120" s="143"/>
      <c r="H120" s="143"/>
      <c r="I120" s="144" t="s">
        <v>660</v>
      </c>
    </row>
    <row r="121" spans="1:9" ht="75.75" customHeight="1" x14ac:dyDescent="0.3">
      <c r="A121" s="144" t="s">
        <v>661</v>
      </c>
      <c r="B121" s="138" t="s">
        <v>500</v>
      </c>
      <c r="C121" s="138" t="s">
        <v>157</v>
      </c>
      <c r="D121" s="143">
        <v>5</v>
      </c>
      <c r="E121" s="142"/>
      <c r="F121" s="142"/>
      <c r="G121" s="143"/>
      <c r="H121" s="143"/>
      <c r="I121" s="144" t="s">
        <v>499</v>
      </c>
    </row>
    <row r="122" spans="1:9" ht="44.25" customHeight="1" x14ac:dyDescent="0.3">
      <c r="A122" s="144" t="s">
        <v>501</v>
      </c>
      <c r="B122" s="138" t="s">
        <v>502</v>
      </c>
      <c r="C122" s="138"/>
      <c r="D122" s="143">
        <v>654.37400000000002</v>
      </c>
      <c r="E122" s="142"/>
      <c r="F122" s="142"/>
      <c r="G122" s="143"/>
      <c r="H122" s="143"/>
      <c r="I122" s="144" t="s">
        <v>661</v>
      </c>
    </row>
    <row r="123" spans="1:9" ht="90" customHeight="1" x14ac:dyDescent="0.3">
      <c r="A123" s="144" t="s">
        <v>662</v>
      </c>
      <c r="B123" s="138" t="s">
        <v>502</v>
      </c>
      <c r="C123" s="138" t="s">
        <v>357</v>
      </c>
      <c r="D123" s="143">
        <v>654.37400000000002</v>
      </c>
      <c r="E123" s="142"/>
      <c r="F123" s="142"/>
      <c r="G123" s="143"/>
      <c r="H123" s="143"/>
      <c r="I123" s="144" t="s">
        <v>501</v>
      </c>
    </row>
    <row r="124" spans="1:9" ht="30" customHeight="1" x14ac:dyDescent="0.3">
      <c r="A124" s="144" t="s">
        <v>503</v>
      </c>
      <c r="B124" s="138" t="s">
        <v>504</v>
      </c>
      <c r="C124" s="138"/>
      <c r="D124" s="143">
        <v>106.6</v>
      </c>
      <c r="E124" s="142"/>
      <c r="F124" s="142"/>
      <c r="G124" s="143"/>
      <c r="H124" s="143"/>
      <c r="I124" s="144" t="s">
        <v>662</v>
      </c>
    </row>
    <row r="125" spans="1:9" ht="72" customHeight="1" x14ac:dyDescent="0.3">
      <c r="A125" s="144" t="s">
        <v>663</v>
      </c>
      <c r="B125" s="138" t="s">
        <v>504</v>
      </c>
      <c r="C125" s="138" t="s">
        <v>357</v>
      </c>
      <c r="D125" s="143">
        <v>106.6</v>
      </c>
      <c r="E125" s="142"/>
      <c r="F125" s="142"/>
      <c r="G125" s="143">
        <v>106.6</v>
      </c>
      <c r="H125" s="143">
        <v>106.6</v>
      </c>
      <c r="I125" s="144" t="s">
        <v>503</v>
      </c>
    </row>
    <row r="126" spans="1:9" ht="37.5" customHeight="1" x14ac:dyDescent="0.3">
      <c r="A126" s="144" t="s">
        <v>505</v>
      </c>
      <c r="B126" s="138" t="s">
        <v>506</v>
      </c>
      <c r="C126" s="138"/>
      <c r="D126" s="143">
        <v>220585.478</v>
      </c>
      <c r="E126" s="142"/>
      <c r="F126" s="142"/>
      <c r="G126" s="143">
        <v>106.6</v>
      </c>
      <c r="H126" s="143">
        <v>106.6</v>
      </c>
      <c r="I126" s="144" t="s">
        <v>663</v>
      </c>
    </row>
    <row r="127" spans="1:9" ht="46.5" customHeight="1" x14ac:dyDescent="0.3">
      <c r="A127" s="144" t="s">
        <v>507</v>
      </c>
      <c r="B127" s="138" t="s">
        <v>508</v>
      </c>
      <c r="C127" s="138"/>
      <c r="D127" s="143">
        <v>206555.70499999999</v>
      </c>
      <c r="E127" s="142"/>
      <c r="F127" s="142"/>
      <c r="G127" s="143">
        <v>210518.70499999999</v>
      </c>
      <c r="H127" s="143">
        <v>210518.70499999999</v>
      </c>
      <c r="I127" s="144" t="s">
        <v>505</v>
      </c>
    </row>
    <row r="128" spans="1:9" ht="93.75" customHeight="1" x14ac:dyDescent="0.3">
      <c r="A128" s="144" t="s">
        <v>664</v>
      </c>
      <c r="B128" s="138" t="s">
        <v>508</v>
      </c>
      <c r="C128" s="138" t="s">
        <v>357</v>
      </c>
      <c r="D128" s="143">
        <v>40839.004999999997</v>
      </c>
      <c r="E128" s="142"/>
      <c r="F128" s="142"/>
      <c r="G128" s="143">
        <v>203864.125</v>
      </c>
      <c r="H128" s="143">
        <v>203864.125</v>
      </c>
      <c r="I128" s="144" t="s">
        <v>507</v>
      </c>
    </row>
    <row r="129" spans="1:9" ht="73.5" customHeight="1" x14ac:dyDescent="0.3">
      <c r="A129" s="144" t="s">
        <v>488</v>
      </c>
      <c r="B129" s="138" t="s">
        <v>509</v>
      </c>
      <c r="C129" s="138"/>
      <c r="D129" s="143">
        <v>165716.70000000001</v>
      </c>
      <c r="E129" s="142"/>
      <c r="F129" s="142"/>
      <c r="G129" s="143">
        <v>38147.425000000003</v>
      </c>
      <c r="H129" s="143">
        <v>38147.425000000003</v>
      </c>
      <c r="I129" s="144" t="s">
        <v>664</v>
      </c>
    </row>
    <row r="130" spans="1:9" ht="115.5" customHeight="1" x14ac:dyDescent="0.3">
      <c r="A130" s="144" t="s">
        <v>656</v>
      </c>
      <c r="B130" s="138" t="s">
        <v>509</v>
      </c>
      <c r="C130" s="138" t="s">
        <v>357</v>
      </c>
      <c r="D130" s="143">
        <v>165716.70000000001</v>
      </c>
      <c r="E130" s="142"/>
      <c r="F130" s="142"/>
      <c r="G130" s="143">
        <v>165716.70000000001</v>
      </c>
      <c r="H130" s="143">
        <v>165716.70000000001</v>
      </c>
      <c r="I130" s="144" t="s">
        <v>488</v>
      </c>
    </row>
    <row r="131" spans="1:9" ht="116.25" customHeight="1" x14ac:dyDescent="0.3">
      <c r="A131" s="144" t="s">
        <v>490</v>
      </c>
      <c r="B131" s="138" t="s">
        <v>510</v>
      </c>
      <c r="C131" s="138"/>
      <c r="D131" s="143">
        <v>360</v>
      </c>
      <c r="E131" s="142"/>
      <c r="F131" s="142"/>
      <c r="G131" s="143">
        <v>165716.70000000001</v>
      </c>
      <c r="H131" s="143">
        <v>165716.70000000001</v>
      </c>
      <c r="I131" s="144" t="s">
        <v>656</v>
      </c>
    </row>
    <row r="132" spans="1:9" ht="117" customHeight="1" x14ac:dyDescent="0.3">
      <c r="A132" s="144" t="s">
        <v>490</v>
      </c>
      <c r="B132" s="138" t="s">
        <v>511</v>
      </c>
      <c r="C132" s="138"/>
      <c r="D132" s="143">
        <v>360</v>
      </c>
      <c r="E132" s="142"/>
      <c r="F132" s="142"/>
      <c r="G132" s="143">
        <v>360</v>
      </c>
      <c r="H132" s="143">
        <v>360</v>
      </c>
      <c r="I132" s="144" t="s">
        <v>490</v>
      </c>
    </row>
    <row r="133" spans="1:9" ht="150.6" customHeight="1" x14ac:dyDescent="0.3">
      <c r="A133" s="145" t="s">
        <v>657</v>
      </c>
      <c r="B133" s="138" t="s">
        <v>511</v>
      </c>
      <c r="C133" s="138" t="s">
        <v>357</v>
      </c>
      <c r="D133" s="143">
        <v>360</v>
      </c>
      <c r="E133" s="142"/>
      <c r="F133" s="142"/>
      <c r="G133" s="143">
        <v>360</v>
      </c>
      <c r="H133" s="143">
        <v>360</v>
      </c>
      <c r="I133" s="144" t="s">
        <v>490</v>
      </c>
    </row>
    <row r="134" spans="1:9" ht="28.5" customHeight="1" x14ac:dyDescent="0.3">
      <c r="A134" s="144" t="s">
        <v>503</v>
      </c>
      <c r="B134" s="138" t="s">
        <v>512</v>
      </c>
      <c r="C134" s="138"/>
      <c r="D134" s="143">
        <v>831.82</v>
      </c>
      <c r="E134" s="142"/>
      <c r="F134" s="142"/>
      <c r="G134" s="143">
        <v>360</v>
      </c>
      <c r="H134" s="143">
        <v>360</v>
      </c>
      <c r="I134" s="145" t="s">
        <v>657</v>
      </c>
    </row>
    <row r="135" spans="1:9" ht="72.75" customHeight="1" x14ac:dyDescent="0.3">
      <c r="A135" s="144" t="s">
        <v>663</v>
      </c>
      <c r="B135" s="138" t="s">
        <v>512</v>
      </c>
      <c r="C135" s="138" t="s">
        <v>357</v>
      </c>
      <c r="D135" s="143">
        <v>831.82</v>
      </c>
      <c r="E135" s="142"/>
      <c r="F135" s="142"/>
      <c r="G135" s="143">
        <v>657.4</v>
      </c>
      <c r="H135" s="143">
        <v>657.4</v>
      </c>
      <c r="I135" s="144" t="s">
        <v>503</v>
      </c>
    </row>
    <row r="136" spans="1:9" ht="21.75" customHeight="1" x14ac:dyDescent="0.3">
      <c r="A136" s="144" t="s">
        <v>513</v>
      </c>
      <c r="B136" s="138" t="s">
        <v>514</v>
      </c>
      <c r="C136" s="138"/>
      <c r="D136" s="143">
        <v>2300.98</v>
      </c>
      <c r="E136" s="142"/>
      <c r="F136" s="142"/>
      <c r="G136" s="143">
        <v>657.4</v>
      </c>
      <c r="H136" s="143">
        <v>657.4</v>
      </c>
      <c r="I136" s="144" t="s">
        <v>663</v>
      </c>
    </row>
    <row r="137" spans="1:9" ht="73.5" customHeight="1" x14ac:dyDescent="0.3">
      <c r="A137" s="144" t="s">
        <v>665</v>
      </c>
      <c r="B137" s="138" t="s">
        <v>514</v>
      </c>
      <c r="C137" s="138" t="s">
        <v>357</v>
      </c>
      <c r="D137" s="143">
        <v>2300.98</v>
      </c>
      <c r="E137" s="142"/>
      <c r="F137" s="142"/>
      <c r="G137" s="143"/>
      <c r="H137" s="143"/>
      <c r="I137" s="144" t="s">
        <v>513</v>
      </c>
    </row>
    <row r="138" spans="1:9" ht="48" customHeight="1" x14ac:dyDescent="0.3">
      <c r="A138" s="144" t="s">
        <v>515</v>
      </c>
      <c r="B138" s="138" t="s">
        <v>516</v>
      </c>
      <c r="C138" s="138"/>
      <c r="D138" s="143">
        <v>2414.6</v>
      </c>
      <c r="E138" s="142"/>
      <c r="F138" s="142"/>
      <c r="G138" s="143"/>
      <c r="H138" s="143"/>
      <c r="I138" s="144" t="s">
        <v>665</v>
      </c>
    </row>
    <row r="139" spans="1:9" ht="93" customHeight="1" x14ac:dyDescent="0.3">
      <c r="A139" s="144" t="s">
        <v>666</v>
      </c>
      <c r="B139" s="138" t="s">
        <v>516</v>
      </c>
      <c r="C139" s="138" t="s">
        <v>357</v>
      </c>
      <c r="D139" s="143">
        <v>2414.6</v>
      </c>
      <c r="E139" s="142"/>
      <c r="F139" s="142"/>
      <c r="G139" s="143"/>
      <c r="H139" s="143"/>
      <c r="I139" s="144" t="s">
        <v>515</v>
      </c>
    </row>
    <row r="140" spans="1:9" ht="45" customHeight="1" x14ac:dyDescent="0.3">
      <c r="A140" s="144" t="s">
        <v>517</v>
      </c>
      <c r="B140" s="138" t="s">
        <v>518</v>
      </c>
      <c r="C140" s="138"/>
      <c r="D140" s="143">
        <v>1769.2729999999999</v>
      </c>
      <c r="E140" s="142"/>
      <c r="F140" s="142"/>
      <c r="G140" s="143"/>
      <c r="H140" s="143"/>
      <c r="I140" s="144" t="s">
        <v>666</v>
      </c>
    </row>
    <row r="141" spans="1:9" ht="94.5" customHeight="1" x14ac:dyDescent="0.3">
      <c r="A141" s="144" t="s">
        <v>667</v>
      </c>
      <c r="B141" s="138" t="s">
        <v>518</v>
      </c>
      <c r="C141" s="138" t="s">
        <v>357</v>
      </c>
      <c r="D141" s="143">
        <v>1769.2729999999999</v>
      </c>
      <c r="E141" s="142"/>
      <c r="F141" s="142"/>
      <c r="G141" s="143">
        <v>800</v>
      </c>
      <c r="H141" s="143">
        <v>800</v>
      </c>
      <c r="I141" s="144" t="s">
        <v>517</v>
      </c>
    </row>
    <row r="142" spans="1:9" ht="44.25" customHeight="1" x14ac:dyDescent="0.3">
      <c r="A142" s="144" t="s">
        <v>519</v>
      </c>
      <c r="B142" s="138" t="s">
        <v>520</v>
      </c>
      <c r="C142" s="138"/>
      <c r="D142" s="143">
        <v>12</v>
      </c>
      <c r="E142" s="142"/>
      <c r="F142" s="142"/>
      <c r="G142" s="143">
        <v>800</v>
      </c>
      <c r="H142" s="143">
        <v>800</v>
      </c>
      <c r="I142" s="144" t="s">
        <v>667</v>
      </c>
    </row>
    <row r="143" spans="1:9" ht="71.25" customHeight="1" x14ac:dyDescent="0.3">
      <c r="A143" s="144" t="s">
        <v>668</v>
      </c>
      <c r="B143" s="138" t="s">
        <v>520</v>
      </c>
      <c r="C143" s="138" t="s">
        <v>157</v>
      </c>
      <c r="D143" s="143">
        <v>12</v>
      </c>
      <c r="E143" s="142"/>
      <c r="F143" s="142"/>
      <c r="G143" s="143"/>
      <c r="H143" s="143"/>
      <c r="I143" s="144" t="s">
        <v>519</v>
      </c>
    </row>
    <row r="144" spans="1:9" ht="48.75" customHeight="1" x14ac:dyDescent="0.3">
      <c r="A144" s="144" t="s">
        <v>521</v>
      </c>
      <c r="B144" s="138" t="s">
        <v>522</v>
      </c>
      <c r="C144" s="138"/>
      <c r="D144" s="143">
        <v>13</v>
      </c>
      <c r="E144" s="142"/>
      <c r="F144" s="142"/>
      <c r="G144" s="143"/>
      <c r="H144" s="143"/>
      <c r="I144" s="144" t="s">
        <v>668</v>
      </c>
    </row>
    <row r="145" spans="1:9" ht="54.75" customHeight="1" x14ac:dyDescent="0.3">
      <c r="A145" s="144" t="s">
        <v>669</v>
      </c>
      <c r="B145" s="138" t="s">
        <v>522</v>
      </c>
      <c r="C145" s="138" t="s">
        <v>157</v>
      </c>
      <c r="D145" s="143">
        <v>13</v>
      </c>
      <c r="E145" s="142"/>
      <c r="F145" s="142"/>
      <c r="G145" s="143"/>
      <c r="H145" s="143"/>
      <c r="I145" s="144" t="s">
        <v>521</v>
      </c>
    </row>
    <row r="146" spans="1:9" ht="100.35" customHeight="1" x14ac:dyDescent="0.3">
      <c r="A146" s="144" t="s">
        <v>523</v>
      </c>
      <c r="B146" s="138" t="s">
        <v>524</v>
      </c>
      <c r="C146" s="138"/>
      <c r="D146" s="143">
        <v>6328.1</v>
      </c>
      <c r="E146" s="142"/>
      <c r="F146" s="142"/>
      <c r="G146" s="143">
        <v>4837.18</v>
      </c>
      <c r="H146" s="143">
        <v>4837.18</v>
      </c>
      <c r="I146" s="144" t="s">
        <v>886</v>
      </c>
    </row>
    <row r="147" spans="1:9" ht="129.75" customHeight="1" x14ac:dyDescent="0.3">
      <c r="A147" s="145" t="s">
        <v>670</v>
      </c>
      <c r="B147" s="138" t="s">
        <v>524</v>
      </c>
      <c r="C147" s="138" t="s">
        <v>357</v>
      </c>
      <c r="D147" s="143">
        <v>6328.1</v>
      </c>
      <c r="E147" s="142"/>
      <c r="F147" s="142"/>
      <c r="G147" s="143">
        <v>4837.18</v>
      </c>
      <c r="H147" s="143">
        <v>4837.18</v>
      </c>
      <c r="I147" s="144" t="s">
        <v>523</v>
      </c>
    </row>
    <row r="148" spans="1:9" ht="51" customHeight="1" x14ac:dyDescent="0.3">
      <c r="A148" s="144" t="s">
        <v>525</v>
      </c>
      <c r="B148" s="138" t="s">
        <v>526</v>
      </c>
      <c r="C148" s="138"/>
      <c r="D148" s="143">
        <v>17734.487000000001</v>
      </c>
      <c r="E148" s="142"/>
      <c r="F148" s="142"/>
      <c r="G148" s="143">
        <v>4837.18</v>
      </c>
      <c r="H148" s="143">
        <v>4837.18</v>
      </c>
      <c r="I148" s="145" t="s">
        <v>670</v>
      </c>
    </row>
    <row r="149" spans="1:9" ht="75" customHeight="1" x14ac:dyDescent="0.3">
      <c r="A149" s="144" t="s">
        <v>887</v>
      </c>
      <c r="B149" s="138" t="s">
        <v>888</v>
      </c>
      <c r="C149" s="138"/>
      <c r="D149" s="143">
        <v>393.74900000000002</v>
      </c>
      <c r="E149" s="142"/>
      <c r="F149" s="142"/>
      <c r="G149" s="143"/>
      <c r="H149" s="143"/>
      <c r="I149" s="144"/>
    </row>
    <row r="150" spans="1:9" ht="117" customHeight="1" x14ac:dyDescent="0.3">
      <c r="A150" s="144" t="s">
        <v>889</v>
      </c>
      <c r="B150" s="138" t="s">
        <v>888</v>
      </c>
      <c r="C150" s="138" t="s">
        <v>175</v>
      </c>
      <c r="D150" s="143">
        <v>393.74900000000002</v>
      </c>
      <c r="E150" s="142"/>
      <c r="F150" s="142"/>
      <c r="G150" s="143"/>
      <c r="H150" s="143"/>
      <c r="I150" s="144" t="s">
        <v>887</v>
      </c>
    </row>
    <row r="151" spans="1:9" ht="42.75" customHeight="1" x14ac:dyDescent="0.3">
      <c r="A151" s="144" t="s">
        <v>527</v>
      </c>
      <c r="B151" s="138" t="s">
        <v>528</v>
      </c>
      <c r="C151" s="138"/>
      <c r="D151" s="143">
        <v>500</v>
      </c>
      <c r="E151" s="142"/>
      <c r="F151" s="142"/>
      <c r="G151" s="143"/>
      <c r="H151" s="143"/>
      <c r="I151" s="144" t="s">
        <v>889</v>
      </c>
    </row>
    <row r="152" spans="1:9" ht="53.25" customHeight="1" x14ac:dyDescent="0.3">
      <c r="A152" s="144" t="s">
        <v>915</v>
      </c>
      <c r="B152" s="138" t="s">
        <v>528</v>
      </c>
      <c r="C152" s="138" t="s">
        <v>175</v>
      </c>
      <c r="D152" s="143">
        <v>500</v>
      </c>
      <c r="E152" s="142"/>
      <c r="F152" s="142"/>
      <c r="G152" s="143">
        <v>500</v>
      </c>
      <c r="H152" s="143">
        <v>500</v>
      </c>
      <c r="I152" s="144" t="s">
        <v>527</v>
      </c>
    </row>
    <row r="153" spans="1:9" ht="56.25" customHeight="1" x14ac:dyDescent="0.3">
      <c r="A153" s="144" t="s">
        <v>486</v>
      </c>
      <c r="B153" s="138" t="s">
        <v>530</v>
      </c>
      <c r="C153" s="138"/>
      <c r="D153" s="143">
        <v>16650.738000000001</v>
      </c>
      <c r="E153" s="142"/>
      <c r="F153" s="142"/>
      <c r="G153" s="143">
        <v>500</v>
      </c>
      <c r="H153" s="143">
        <v>500</v>
      </c>
      <c r="I153" s="144" t="s">
        <v>671</v>
      </c>
    </row>
    <row r="154" spans="1:9" ht="95.25" customHeight="1" x14ac:dyDescent="0.3">
      <c r="A154" s="144" t="s">
        <v>655</v>
      </c>
      <c r="B154" s="138" t="s">
        <v>530</v>
      </c>
      <c r="C154" s="138" t="s">
        <v>357</v>
      </c>
      <c r="D154" s="143">
        <v>15929.674999999999</v>
      </c>
      <c r="E154" s="142"/>
      <c r="F154" s="142"/>
      <c r="G154" s="143">
        <v>15940.49</v>
      </c>
      <c r="H154" s="143">
        <v>15940.49</v>
      </c>
      <c r="I154" s="144" t="s">
        <v>486</v>
      </c>
    </row>
    <row r="155" spans="1:9" ht="65.25" customHeight="1" x14ac:dyDescent="0.3">
      <c r="A155" s="144" t="s">
        <v>387</v>
      </c>
      <c r="B155" s="138" t="s">
        <v>531</v>
      </c>
      <c r="C155" s="138"/>
      <c r="D155" s="143">
        <v>721.06299999999999</v>
      </c>
      <c r="E155" s="142"/>
      <c r="F155" s="142"/>
      <c r="G155" s="143">
        <v>15940.49</v>
      </c>
      <c r="H155" s="143">
        <v>15940.49</v>
      </c>
      <c r="I155" s="144" t="s">
        <v>655</v>
      </c>
    </row>
    <row r="156" spans="1:9" ht="113.25" customHeight="1" x14ac:dyDescent="0.3">
      <c r="A156" s="144" t="s">
        <v>673</v>
      </c>
      <c r="B156" s="138" t="s">
        <v>531</v>
      </c>
      <c r="C156" s="138" t="s">
        <v>357</v>
      </c>
      <c r="D156" s="143">
        <v>721.06299999999999</v>
      </c>
      <c r="E156" s="142"/>
      <c r="F156" s="142"/>
      <c r="G156" s="143"/>
      <c r="H156" s="143"/>
      <c r="I156" s="144" t="s">
        <v>387</v>
      </c>
    </row>
    <row r="157" spans="1:9" ht="47.25" customHeight="1" x14ac:dyDescent="0.3">
      <c r="A157" s="144" t="s">
        <v>615</v>
      </c>
      <c r="B157" s="138" t="s">
        <v>616</v>
      </c>
      <c r="C157" s="138"/>
      <c r="D157" s="143">
        <v>120</v>
      </c>
      <c r="E157" s="142"/>
      <c r="F157" s="142"/>
      <c r="G157" s="143"/>
      <c r="H157" s="143"/>
      <c r="I157" s="144" t="s">
        <v>673</v>
      </c>
    </row>
    <row r="158" spans="1:9" ht="91.5" customHeight="1" x14ac:dyDescent="0.3">
      <c r="A158" s="144" t="s">
        <v>756</v>
      </c>
      <c r="B158" s="138" t="s">
        <v>616</v>
      </c>
      <c r="C158" s="138" t="s">
        <v>357</v>
      </c>
      <c r="D158" s="143">
        <v>120</v>
      </c>
      <c r="E158" s="142"/>
      <c r="F158" s="142"/>
      <c r="G158" s="143">
        <v>100</v>
      </c>
      <c r="H158" s="143">
        <v>100</v>
      </c>
      <c r="I158" s="144" t="s">
        <v>615</v>
      </c>
    </row>
    <row r="159" spans="1:9" ht="48" customHeight="1" x14ac:dyDescent="0.3">
      <c r="A159" s="144" t="s">
        <v>532</v>
      </c>
      <c r="B159" s="138" t="s">
        <v>533</v>
      </c>
      <c r="C159" s="138"/>
      <c r="D159" s="143">
        <v>70</v>
      </c>
      <c r="E159" s="142"/>
      <c r="F159" s="142"/>
      <c r="G159" s="143">
        <v>100</v>
      </c>
      <c r="H159" s="143">
        <v>100</v>
      </c>
      <c r="I159" s="144" t="s">
        <v>756</v>
      </c>
    </row>
    <row r="160" spans="1:9" ht="72.75" customHeight="1" x14ac:dyDescent="0.3">
      <c r="A160" s="144" t="s">
        <v>674</v>
      </c>
      <c r="B160" s="138" t="s">
        <v>533</v>
      </c>
      <c r="C160" s="138" t="s">
        <v>157</v>
      </c>
      <c r="D160" s="143">
        <v>55</v>
      </c>
      <c r="E160" s="142"/>
      <c r="F160" s="142"/>
      <c r="G160" s="143"/>
      <c r="H160" s="143"/>
      <c r="I160" s="144" t="s">
        <v>532</v>
      </c>
    </row>
    <row r="161" spans="1:9" ht="54.75" customHeight="1" x14ac:dyDescent="0.3">
      <c r="A161" s="144" t="s">
        <v>675</v>
      </c>
      <c r="B161" s="138" t="s">
        <v>533</v>
      </c>
      <c r="C161" s="138" t="s">
        <v>175</v>
      </c>
      <c r="D161" s="143">
        <v>15</v>
      </c>
      <c r="E161" s="142"/>
      <c r="F161" s="142"/>
      <c r="G161" s="143"/>
      <c r="H161" s="143"/>
      <c r="I161" s="144" t="s">
        <v>674</v>
      </c>
    </row>
    <row r="162" spans="1:9" ht="42.75" customHeight="1" x14ac:dyDescent="0.3">
      <c r="A162" s="144" t="s">
        <v>534</v>
      </c>
      <c r="B162" s="138" t="s">
        <v>535</v>
      </c>
      <c r="C162" s="138"/>
      <c r="D162" s="143">
        <v>1814.4</v>
      </c>
      <c r="E162" s="142"/>
      <c r="F162" s="142"/>
      <c r="G162" s="143"/>
      <c r="H162" s="143"/>
      <c r="I162" s="144" t="s">
        <v>675</v>
      </c>
    </row>
    <row r="163" spans="1:9" ht="50.1" customHeight="1" x14ac:dyDescent="0.3">
      <c r="A163" s="144" t="s">
        <v>536</v>
      </c>
      <c r="B163" s="138" t="s">
        <v>537</v>
      </c>
      <c r="C163" s="138"/>
      <c r="D163" s="143">
        <v>1657.75</v>
      </c>
      <c r="E163" s="142"/>
      <c r="F163" s="142"/>
      <c r="G163" s="143">
        <v>1545.3</v>
      </c>
      <c r="H163" s="143">
        <v>1545.3</v>
      </c>
      <c r="I163" s="144" t="s">
        <v>534</v>
      </c>
    </row>
    <row r="164" spans="1:9" ht="33.4" customHeight="1" x14ac:dyDescent="0.3">
      <c r="A164" s="144" t="s">
        <v>538</v>
      </c>
      <c r="B164" s="138" t="s">
        <v>539</v>
      </c>
      <c r="C164" s="138"/>
      <c r="D164" s="143">
        <v>1657.75</v>
      </c>
      <c r="E164" s="142"/>
      <c r="F164" s="142"/>
      <c r="G164" s="143">
        <v>1207.3</v>
      </c>
      <c r="H164" s="143">
        <v>1207.3</v>
      </c>
      <c r="I164" s="144" t="s">
        <v>536</v>
      </c>
    </row>
    <row r="165" spans="1:9" ht="71.25" customHeight="1" x14ac:dyDescent="0.3">
      <c r="A165" s="144" t="s">
        <v>676</v>
      </c>
      <c r="B165" s="138" t="s">
        <v>539</v>
      </c>
      <c r="C165" s="138" t="s">
        <v>357</v>
      </c>
      <c r="D165" s="143">
        <v>1657.75</v>
      </c>
      <c r="E165" s="142"/>
      <c r="F165" s="142"/>
      <c r="G165" s="143">
        <v>1207.3</v>
      </c>
      <c r="H165" s="143">
        <v>1207.3</v>
      </c>
      <c r="I165" s="144" t="s">
        <v>538</v>
      </c>
    </row>
    <row r="166" spans="1:9" ht="45.75" customHeight="1" x14ac:dyDescent="0.3">
      <c r="A166" s="144" t="s">
        <v>617</v>
      </c>
      <c r="B166" s="138" t="s">
        <v>618</v>
      </c>
      <c r="C166" s="138"/>
      <c r="D166" s="143">
        <v>156.65</v>
      </c>
      <c r="E166" s="142"/>
      <c r="F166" s="142"/>
      <c r="G166" s="143">
        <v>1207.3</v>
      </c>
      <c r="H166" s="143">
        <v>1207.3</v>
      </c>
      <c r="I166" s="144" t="s">
        <v>676</v>
      </c>
    </row>
    <row r="167" spans="1:9" ht="95.25" customHeight="1" x14ac:dyDescent="0.3">
      <c r="A167" s="144" t="s">
        <v>757</v>
      </c>
      <c r="B167" s="138" t="s">
        <v>618</v>
      </c>
      <c r="C167" s="138" t="s">
        <v>357</v>
      </c>
      <c r="D167" s="143">
        <v>156.65</v>
      </c>
      <c r="E167" s="142"/>
      <c r="F167" s="142"/>
      <c r="G167" s="143">
        <v>338</v>
      </c>
      <c r="H167" s="143">
        <v>338</v>
      </c>
      <c r="I167" s="144" t="s">
        <v>617</v>
      </c>
    </row>
    <row r="168" spans="1:9" ht="58.5" customHeight="1" x14ac:dyDescent="0.3">
      <c r="A168" s="144" t="s">
        <v>540</v>
      </c>
      <c r="B168" s="138" t="s">
        <v>541</v>
      </c>
      <c r="C168" s="138"/>
      <c r="D168" s="143">
        <v>66</v>
      </c>
      <c r="E168" s="142"/>
      <c r="F168" s="142"/>
      <c r="G168" s="143"/>
      <c r="H168" s="143"/>
      <c r="I168" s="144" t="s">
        <v>757</v>
      </c>
    </row>
    <row r="169" spans="1:9" ht="42" customHeight="1" x14ac:dyDescent="0.3">
      <c r="A169" s="144" t="s">
        <v>542</v>
      </c>
      <c r="B169" s="138" t="s">
        <v>543</v>
      </c>
      <c r="C169" s="138"/>
      <c r="D169" s="143">
        <v>53</v>
      </c>
      <c r="E169" s="142"/>
      <c r="F169" s="142"/>
      <c r="G169" s="143"/>
      <c r="H169" s="143"/>
      <c r="I169" s="144" t="s">
        <v>540</v>
      </c>
    </row>
    <row r="170" spans="1:9" ht="75" customHeight="1" x14ac:dyDescent="0.3">
      <c r="A170" s="144" t="s">
        <v>677</v>
      </c>
      <c r="B170" s="138" t="s">
        <v>543</v>
      </c>
      <c r="C170" s="138" t="s">
        <v>157</v>
      </c>
      <c r="D170" s="143">
        <v>17</v>
      </c>
      <c r="E170" s="142"/>
      <c r="F170" s="142"/>
      <c r="G170" s="143"/>
      <c r="H170" s="143"/>
      <c r="I170" s="144" t="s">
        <v>542</v>
      </c>
    </row>
    <row r="171" spans="1:9" ht="83.65" customHeight="1" x14ac:dyDescent="0.3">
      <c r="A171" s="144" t="s">
        <v>678</v>
      </c>
      <c r="B171" s="138" t="s">
        <v>543</v>
      </c>
      <c r="C171" s="138" t="s">
        <v>357</v>
      </c>
      <c r="D171" s="143">
        <v>36</v>
      </c>
      <c r="E171" s="142"/>
      <c r="F171" s="142"/>
      <c r="G171" s="143"/>
      <c r="H171" s="143"/>
      <c r="I171" s="144" t="s">
        <v>677</v>
      </c>
    </row>
    <row r="172" spans="1:9" ht="45" customHeight="1" x14ac:dyDescent="0.3">
      <c r="A172" s="144" t="s">
        <v>544</v>
      </c>
      <c r="B172" s="138" t="s">
        <v>545</v>
      </c>
      <c r="C172" s="138"/>
      <c r="D172" s="143">
        <v>13</v>
      </c>
      <c r="E172" s="142"/>
      <c r="F172" s="142"/>
      <c r="G172" s="143"/>
      <c r="H172" s="143"/>
      <c r="I172" s="144" t="s">
        <v>678</v>
      </c>
    </row>
    <row r="173" spans="1:9" ht="80.25" customHeight="1" x14ac:dyDescent="0.3">
      <c r="A173" s="144" t="s">
        <v>679</v>
      </c>
      <c r="B173" s="138" t="s">
        <v>545</v>
      </c>
      <c r="C173" s="138" t="s">
        <v>157</v>
      </c>
      <c r="D173" s="143">
        <v>13</v>
      </c>
      <c r="E173" s="142"/>
      <c r="F173" s="142"/>
      <c r="G173" s="143"/>
      <c r="H173" s="143"/>
      <c r="I173" s="144" t="s">
        <v>544</v>
      </c>
    </row>
    <row r="174" spans="1:9" ht="36.75" customHeight="1" x14ac:dyDescent="0.3">
      <c r="A174" s="144" t="s">
        <v>546</v>
      </c>
      <c r="B174" s="138" t="s">
        <v>547</v>
      </c>
      <c r="C174" s="138"/>
      <c r="D174" s="143">
        <v>20632.343000000001</v>
      </c>
      <c r="E174" s="142"/>
      <c r="F174" s="142"/>
      <c r="G174" s="143"/>
      <c r="H174" s="143"/>
      <c r="I174" s="144" t="s">
        <v>679</v>
      </c>
    </row>
    <row r="175" spans="1:9" ht="50.1" customHeight="1" x14ac:dyDescent="0.3">
      <c r="A175" s="144" t="s">
        <v>548</v>
      </c>
      <c r="B175" s="138" t="s">
        <v>549</v>
      </c>
      <c r="C175" s="138"/>
      <c r="D175" s="143">
        <v>20632.343000000001</v>
      </c>
      <c r="E175" s="142"/>
      <c r="F175" s="142"/>
      <c r="G175" s="143">
        <v>17872.09</v>
      </c>
      <c r="H175" s="143">
        <v>17867.09</v>
      </c>
      <c r="I175" s="144" t="s">
        <v>546</v>
      </c>
    </row>
    <row r="176" spans="1:9" ht="129" customHeight="1" x14ac:dyDescent="0.3">
      <c r="A176" s="145" t="s">
        <v>680</v>
      </c>
      <c r="B176" s="138" t="s">
        <v>549</v>
      </c>
      <c r="C176" s="138" t="s">
        <v>266</v>
      </c>
      <c r="D176" s="143">
        <v>16477.343000000001</v>
      </c>
      <c r="E176" s="142"/>
      <c r="F176" s="142"/>
      <c r="G176" s="143">
        <v>17872.09</v>
      </c>
      <c r="H176" s="143">
        <v>17867.09</v>
      </c>
      <c r="I176" s="144" t="s">
        <v>548</v>
      </c>
    </row>
    <row r="177" spans="1:10" ht="75" customHeight="1" x14ac:dyDescent="0.3">
      <c r="A177" s="144" t="s">
        <v>681</v>
      </c>
      <c r="B177" s="138" t="s">
        <v>549</v>
      </c>
      <c r="C177" s="138" t="s">
        <v>157</v>
      </c>
      <c r="D177" s="143">
        <v>4095</v>
      </c>
      <c r="E177" s="142"/>
      <c r="F177" s="142"/>
      <c r="G177" s="143">
        <v>14072.09</v>
      </c>
      <c r="H177" s="143">
        <v>14072.09</v>
      </c>
      <c r="I177" s="145" t="s">
        <v>680</v>
      </c>
    </row>
    <row r="178" spans="1:10" ht="60.75" customHeight="1" x14ac:dyDescent="0.3">
      <c r="A178" s="144" t="s">
        <v>682</v>
      </c>
      <c r="B178" s="138" t="s">
        <v>549</v>
      </c>
      <c r="C178" s="138" t="s">
        <v>284</v>
      </c>
      <c r="D178" s="143">
        <v>60</v>
      </c>
      <c r="E178" s="142"/>
      <c r="F178" s="142"/>
      <c r="G178" s="143">
        <v>3745</v>
      </c>
      <c r="H178" s="143">
        <v>3745</v>
      </c>
      <c r="I178" s="144" t="s">
        <v>681</v>
      </c>
    </row>
    <row r="179" spans="1:10" ht="54" customHeight="1" x14ac:dyDescent="0.3">
      <c r="A179" s="135" t="s">
        <v>378</v>
      </c>
      <c r="B179" s="134" t="s">
        <v>379</v>
      </c>
      <c r="C179" s="134"/>
      <c r="D179" s="136">
        <v>89257.567999999999</v>
      </c>
      <c r="E179" s="137"/>
      <c r="F179" s="137"/>
      <c r="G179" s="136">
        <v>55</v>
      </c>
      <c r="H179" s="136">
        <v>50</v>
      </c>
      <c r="I179" s="135" t="s">
        <v>682</v>
      </c>
      <c r="J179" s="146"/>
    </row>
    <row r="180" spans="1:10" ht="36.75" customHeight="1" x14ac:dyDescent="0.3">
      <c r="A180" s="144" t="s">
        <v>380</v>
      </c>
      <c r="B180" s="138" t="s">
        <v>381</v>
      </c>
      <c r="C180" s="138"/>
      <c r="D180" s="143">
        <v>13999.681</v>
      </c>
      <c r="E180" s="142"/>
      <c r="F180" s="142"/>
      <c r="G180" s="143">
        <v>69453.308000000005</v>
      </c>
      <c r="H180" s="143">
        <v>69441.207999999999</v>
      </c>
      <c r="I180" s="144" t="s">
        <v>378</v>
      </c>
    </row>
    <row r="181" spans="1:10" ht="24.75" customHeight="1" x14ac:dyDescent="0.3">
      <c r="A181" s="144" t="s">
        <v>382</v>
      </c>
      <c r="B181" s="138" t="s">
        <v>383</v>
      </c>
      <c r="C181" s="138"/>
      <c r="D181" s="143">
        <v>34.1</v>
      </c>
      <c r="E181" s="142"/>
      <c r="F181" s="142"/>
      <c r="G181" s="143">
        <v>13497.771000000001</v>
      </c>
      <c r="H181" s="143">
        <v>13463.671</v>
      </c>
      <c r="I181" s="144" t="s">
        <v>380</v>
      </c>
    </row>
    <row r="182" spans="1:10" ht="21" customHeight="1" x14ac:dyDescent="0.3">
      <c r="A182" s="144" t="s">
        <v>382</v>
      </c>
      <c r="B182" s="138" t="s">
        <v>384</v>
      </c>
      <c r="C182" s="138"/>
      <c r="D182" s="143">
        <v>34.1</v>
      </c>
      <c r="E182" s="142"/>
      <c r="F182" s="142"/>
      <c r="G182" s="143">
        <v>34.1</v>
      </c>
      <c r="H182" s="143"/>
      <c r="I182" s="144" t="s">
        <v>382</v>
      </c>
    </row>
    <row r="183" spans="1:10" ht="74.25" customHeight="1" x14ac:dyDescent="0.3">
      <c r="A183" s="144" t="s">
        <v>683</v>
      </c>
      <c r="B183" s="138" t="s">
        <v>384</v>
      </c>
      <c r="C183" s="138" t="s">
        <v>357</v>
      </c>
      <c r="D183" s="143">
        <v>34.1</v>
      </c>
      <c r="E183" s="142"/>
      <c r="F183" s="142"/>
      <c r="G183" s="143">
        <v>34.1</v>
      </c>
      <c r="H183" s="143"/>
      <c r="I183" s="144" t="s">
        <v>382</v>
      </c>
    </row>
    <row r="184" spans="1:10" ht="23.25" customHeight="1" x14ac:dyDescent="0.3">
      <c r="A184" s="144" t="s">
        <v>513</v>
      </c>
      <c r="B184" s="138" t="s">
        <v>890</v>
      </c>
      <c r="C184" s="138"/>
      <c r="D184" s="143">
        <v>10</v>
      </c>
      <c r="E184" s="142"/>
      <c r="F184" s="142"/>
      <c r="G184" s="143">
        <v>34.1</v>
      </c>
      <c r="H184" s="143"/>
      <c r="I184" s="144" t="s">
        <v>683</v>
      </c>
    </row>
    <row r="185" spans="1:10" ht="71.25" customHeight="1" x14ac:dyDescent="0.3">
      <c r="A185" s="144" t="s">
        <v>665</v>
      </c>
      <c r="B185" s="138" t="s">
        <v>890</v>
      </c>
      <c r="C185" s="138" t="s">
        <v>357</v>
      </c>
      <c r="D185" s="143">
        <v>10</v>
      </c>
      <c r="E185" s="142"/>
      <c r="F185" s="142"/>
      <c r="G185" s="143"/>
      <c r="H185" s="143"/>
      <c r="I185" s="144" t="s">
        <v>513</v>
      </c>
    </row>
    <row r="186" spans="1:10" ht="30.75" customHeight="1" x14ac:dyDescent="0.3">
      <c r="A186" s="144" t="s">
        <v>385</v>
      </c>
      <c r="B186" s="138" t="s">
        <v>386</v>
      </c>
      <c r="C186" s="138"/>
      <c r="D186" s="143">
        <v>13455.581</v>
      </c>
      <c r="E186" s="142"/>
      <c r="F186" s="142"/>
      <c r="G186" s="143"/>
      <c r="H186" s="143"/>
      <c r="I186" s="144" t="s">
        <v>665</v>
      </c>
    </row>
    <row r="187" spans="1:10" ht="74.25" customHeight="1" x14ac:dyDescent="0.3">
      <c r="A187" s="144" t="s">
        <v>684</v>
      </c>
      <c r="B187" s="138" t="s">
        <v>386</v>
      </c>
      <c r="C187" s="138" t="s">
        <v>357</v>
      </c>
      <c r="D187" s="143">
        <v>13423.191000000001</v>
      </c>
      <c r="E187" s="142"/>
      <c r="F187" s="142"/>
      <c r="G187" s="143">
        <v>13463.671</v>
      </c>
      <c r="H187" s="143">
        <v>13463.671</v>
      </c>
      <c r="I187" s="144" t="s">
        <v>385</v>
      </c>
    </row>
    <row r="188" spans="1:10" ht="58.5" customHeight="1" x14ac:dyDescent="0.3">
      <c r="A188" s="144" t="s">
        <v>387</v>
      </c>
      <c r="B188" s="138" t="s">
        <v>388</v>
      </c>
      <c r="C188" s="138"/>
      <c r="D188" s="143">
        <v>32.39</v>
      </c>
      <c r="E188" s="142"/>
      <c r="F188" s="142"/>
      <c r="G188" s="143">
        <v>13463.671</v>
      </c>
      <c r="H188" s="143">
        <v>13463.671</v>
      </c>
      <c r="I188" s="144" t="s">
        <v>684</v>
      </c>
    </row>
    <row r="189" spans="1:10" ht="93.75" customHeight="1" x14ac:dyDescent="0.3">
      <c r="A189" s="144" t="s">
        <v>673</v>
      </c>
      <c r="B189" s="138" t="s">
        <v>388</v>
      </c>
      <c r="C189" s="138" t="s">
        <v>357</v>
      </c>
      <c r="D189" s="143">
        <v>32.39</v>
      </c>
      <c r="E189" s="142"/>
      <c r="F189" s="142"/>
      <c r="G189" s="143"/>
      <c r="H189" s="143"/>
      <c r="I189" s="144" t="s">
        <v>387</v>
      </c>
    </row>
    <row r="190" spans="1:10" ht="19.5" customHeight="1" x14ac:dyDescent="0.3">
      <c r="A190" s="144" t="s">
        <v>891</v>
      </c>
      <c r="B190" s="138" t="s">
        <v>892</v>
      </c>
      <c r="C190" s="138"/>
      <c r="D190" s="143">
        <v>500</v>
      </c>
      <c r="E190" s="142"/>
      <c r="F190" s="142"/>
      <c r="G190" s="143"/>
      <c r="H190" s="143"/>
      <c r="I190" s="144" t="s">
        <v>673</v>
      </c>
    </row>
    <row r="191" spans="1:10" ht="75.75" customHeight="1" x14ac:dyDescent="0.3">
      <c r="A191" s="144" t="s">
        <v>893</v>
      </c>
      <c r="B191" s="138" t="s">
        <v>892</v>
      </c>
      <c r="C191" s="138" t="s">
        <v>357</v>
      </c>
      <c r="D191" s="143">
        <v>500</v>
      </c>
      <c r="E191" s="142"/>
      <c r="F191" s="142"/>
      <c r="G191" s="143"/>
      <c r="H191" s="143"/>
      <c r="I191" s="144" t="s">
        <v>891</v>
      </c>
    </row>
    <row r="192" spans="1:10" ht="30.75" customHeight="1" x14ac:dyDescent="0.3">
      <c r="A192" s="144" t="s">
        <v>389</v>
      </c>
      <c r="B192" s="138" t="s">
        <v>390</v>
      </c>
      <c r="C192" s="138"/>
      <c r="D192" s="143">
        <v>19540.816999999999</v>
      </c>
      <c r="E192" s="142"/>
      <c r="F192" s="142"/>
      <c r="G192" s="143"/>
      <c r="H192" s="143"/>
      <c r="I192" s="144" t="s">
        <v>893</v>
      </c>
    </row>
    <row r="193" spans="1:9" ht="19.5" customHeight="1" x14ac:dyDescent="0.3">
      <c r="A193" s="144" t="s">
        <v>391</v>
      </c>
      <c r="B193" s="138" t="s">
        <v>392</v>
      </c>
      <c r="C193" s="138"/>
      <c r="D193" s="143">
        <v>208.11099999999999</v>
      </c>
      <c r="E193" s="142"/>
      <c r="F193" s="142"/>
      <c r="G193" s="143">
        <v>37.5</v>
      </c>
      <c r="H193" s="143">
        <v>37.5</v>
      </c>
      <c r="I193" s="144" t="s">
        <v>894</v>
      </c>
    </row>
    <row r="194" spans="1:9" ht="78" customHeight="1" x14ac:dyDescent="0.3">
      <c r="A194" s="144" t="s">
        <v>685</v>
      </c>
      <c r="B194" s="138" t="s">
        <v>392</v>
      </c>
      <c r="C194" s="138" t="s">
        <v>357</v>
      </c>
      <c r="D194" s="143">
        <v>208.11099999999999</v>
      </c>
      <c r="E194" s="142"/>
      <c r="F194" s="142"/>
      <c r="G194" s="143">
        <v>37.5</v>
      </c>
      <c r="H194" s="143">
        <v>37.5</v>
      </c>
      <c r="I194" s="144" t="s">
        <v>391</v>
      </c>
    </row>
    <row r="195" spans="1:9" ht="81.75" customHeight="1" x14ac:dyDescent="0.3">
      <c r="A195" s="144" t="s">
        <v>393</v>
      </c>
      <c r="B195" s="138" t="s">
        <v>394</v>
      </c>
      <c r="C195" s="138"/>
      <c r="D195" s="143">
        <v>5887.0640000000003</v>
      </c>
      <c r="E195" s="142"/>
      <c r="F195" s="142"/>
      <c r="G195" s="143">
        <v>37.5</v>
      </c>
      <c r="H195" s="143">
        <v>37.5</v>
      </c>
      <c r="I195" s="144" t="s">
        <v>685</v>
      </c>
    </row>
    <row r="196" spans="1:9" ht="112.5" customHeight="1" x14ac:dyDescent="0.3">
      <c r="A196" s="144" t="s">
        <v>686</v>
      </c>
      <c r="B196" s="138" t="s">
        <v>394</v>
      </c>
      <c r="C196" s="138" t="s">
        <v>357</v>
      </c>
      <c r="D196" s="143">
        <v>5887.0640000000003</v>
      </c>
      <c r="E196" s="142"/>
      <c r="F196" s="142"/>
      <c r="G196" s="143"/>
      <c r="H196" s="143"/>
      <c r="I196" s="144" t="s">
        <v>393</v>
      </c>
    </row>
    <row r="197" spans="1:9" ht="25.5" customHeight="1" x14ac:dyDescent="0.3">
      <c r="A197" s="144" t="s">
        <v>395</v>
      </c>
      <c r="B197" s="138" t="s">
        <v>396</v>
      </c>
      <c r="C197" s="138"/>
      <c r="D197" s="143">
        <v>80</v>
      </c>
      <c r="E197" s="142"/>
      <c r="F197" s="142"/>
      <c r="G197" s="143"/>
      <c r="H197" s="143"/>
      <c r="I197" s="144" t="s">
        <v>686</v>
      </c>
    </row>
    <row r="198" spans="1:9" ht="75" customHeight="1" x14ac:dyDescent="0.3">
      <c r="A198" s="144" t="s">
        <v>687</v>
      </c>
      <c r="B198" s="138" t="s">
        <v>396</v>
      </c>
      <c r="C198" s="138" t="s">
        <v>357</v>
      </c>
      <c r="D198" s="143">
        <v>80</v>
      </c>
      <c r="E198" s="142"/>
      <c r="F198" s="142"/>
      <c r="G198" s="143">
        <v>80</v>
      </c>
      <c r="H198" s="143">
        <v>80</v>
      </c>
      <c r="I198" s="144" t="s">
        <v>395</v>
      </c>
    </row>
    <row r="199" spans="1:9" ht="53.25" customHeight="1" x14ac:dyDescent="0.3">
      <c r="A199" s="144" t="s">
        <v>397</v>
      </c>
      <c r="B199" s="138" t="s">
        <v>398</v>
      </c>
      <c r="C199" s="138"/>
      <c r="D199" s="143">
        <v>126</v>
      </c>
      <c r="E199" s="142"/>
      <c r="F199" s="142"/>
      <c r="G199" s="143">
        <v>80</v>
      </c>
      <c r="H199" s="143">
        <v>80</v>
      </c>
      <c r="I199" s="144" t="s">
        <v>687</v>
      </c>
    </row>
    <row r="200" spans="1:9" ht="66.95" customHeight="1" x14ac:dyDescent="0.3">
      <c r="A200" s="144" t="s">
        <v>397</v>
      </c>
      <c r="B200" s="138" t="s">
        <v>399</v>
      </c>
      <c r="C200" s="138"/>
      <c r="D200" s="143">
        <v>126</v>
      </c>
      <c r="E200" s="142"/>
      <c r="F200" s="142"/>
      <c r="G200" s="143">
        <v>126</v>
      </c>
      <c r="H200" s="143">
        <v>126</v>
      </c>
      <c r="I200" s="144" t="s">
        <v>397</v>
      </c>
    </row>
    <row r="201" spans="1:9" ht="92.25" customHeight="1" x14ac:dyDescent="0.3">
      <c r="A201" s="144" t="s">
        <v>688</v>
      </c>
      <c r="B201" s="138" t="s">
        <v>399</v>
      </c>
      <c r="C201" s="138" t="s">
        <v>357</v>
      </c>
      <c r="D201" s="143">
        <v>126</v>
      </c>
      <c r="E201" s="142"/>
      <c r="F201" s="142"/>
      <c r="G201" s="143">
        <v>126</v>
      </c>
      <c r="H201" s="143">
        <v>126</v>
      </c>
      <c r="I201" s="144" t="s">
        <v>397</v>
      </c>
    </row>
    <row r="202" spans="1:9" ht="30" customHeight="1" x14ac:dyDescent="0.3">
      <c r="A202" s="144" t="s">
        <v>400</v>
      </c>
      <c r="B202" s="138" t="s">
        <v>401</v>
      </c>
      <c r="C202" s="138"/>
      <c r="D202" s="143">
        <v>13239.642</v>
      </c>
      <c r="E202" s="142"/>
      <c r="F202" s="142"/>
      <c r="G202" s="143">
        <v>126</v>
      </c>
      <c r="H202" s="143">
        <v>126</v>
      </c>
      <c r="I202" s="144" t="s">
        <v>688</v>
      </c>
    </row>
    <row r="203" spans="1:9" ht="74.25" customHeight="1" x14ac:dyDescent="0.3">
      <c r="A203" s="144" t="s">
        <v>689</v>
      </c>
      <c r="B203" s="138" t="s">
        <v>401</v>
      </c>
      <c r="C203" s="138" t="s">
        <v>357</v>
      </c>
      <c r="D203" s="143">
        <v>13239.642</v>
      </c>
      <c r="E203" s="142"/>
      <c r="F203" s="142"/>
      <c r="G203" s="143">
        <v>14191.231</v>
      </c>
      <c r="H203" s="143">
        <v>14191.231</v>
      </c>
      <c r="I203" s="144" t="s">
        <v>400</v>
      </c>
    </row>
    <row r="204" spans="1:9" ht="30" customHeight="1" x14ac:dyDescent="0.3">
      <c r="A204" s="144" t="s">
        <v>402</v>
      </c>
      <c r="B204" s="138" t="s">
        <v>403</v>
      </c>
      <c r="C204" s="138"/>
      <c r="D204" s="143">
        <v>3368.9259999999999</v>
      </c>
      <c r="E204" s="142"/>
      <c r="F204" s="142"/>
      <c r="G204" s="143">
        <v>14191.231</v>
      </c>
      <c r="H204" s="143">
        <v>14191.231</v>
      </c>
      <c r="I204" s="144" t="s">
        <v>689</v>
      </c>
    </row>
    <row r="205" spans="1:9" ht="27" customHeight="1" x14ac:dyDescent="0.3">
      <c r="A205" s="144" t="s">
        <v>400</v>
      </c>
      <c r="B205" s="138" t="s">
        <v>404</v>
      </c>
      <c r="C205" s="138"/>
      <c r="D205" s="143">
        <v>3268.9259999999999</v>
      </c>
      <c r="E205" s="142"/>
      <c r="F205" s="142"/>
      <c r="G205" s="143">
        <v>2333.4180000000001</v>
      </c>
      <c r="H205" s="143">
        <v>2333.4180000000001</v>
      </c>
      <c r="I205" s="144" t="s">
        <v>402</v>
      </c>
    </row>
    <row r="206" spans="1:9" ht="77.25" customHeight="1" x14ac:dyDescent="0.3">
      <c r="A206" s="144" t="s">
        <v>689</v>
      </c>
      <c r="B206" s="138" t="s">
        <v>404</v>
      </c>
      <c r="C206" s="138" t="s">
        <v>357</v>
      </c>
      <c r="D206" s="143">
        <v>2282.63</v>
      </c>
      <c r="E206" s="142"/>
      <c r="F206" s="142"/>
      <c r="G206" s="143">
        <v>2333.4180000000001</v>
      </c>
      <c r="H206" s="143">
        <v>2333.4180000000001</v>
      </c>
      <c r="I206" s="144" t="s">
        <v>400</v>
      </c>
    </row>
    <row r="207" spans="1:9" ht="83.65" customHeight="1" x14ac:dyDescent="0.3">
      <c r="A207" s="144" t="s">
        <v>393</v>
      </c>
      <c r="B207" s="138" t="s">
        <v>405</v>
      </c>
      <c r="C207" s="138"/>
      <c r="D207" s="143">
        <v>986.29600000000005</v>
      </c>
      <c r="E207" s="142"/>
      <c r="F207" s="142"/>
      <c r="G207" s="143">
        <v>2333.4180000000001</v>
      </c>
      <c r="H207" s="143">
        <v>2333.4180000000001</v>
      </c>
      <c r="I207" s="144" t="s">
        <v>689</v>
      </c>
    </row>
    <row r="208" spans="1:9" ht="116.25" customHeight="1" x14ac:dyDescent="0.3">
      <c r="A208" s="144" t="s">
        <v>686</v>
      </c>
      <c r="B208" s="138" t="s">
        <v>405</v>
      </c>
      <c r="C208" s="138" t="s">
        <v>357</v>
      </c>
      <c r="D208" s="143">
        <v>986.29600000000005</v>
      </c>
      <c r="E208" s="142"/>
      <c r="F208" s="142"/>
      <c r="G208" s="143"/>
      <c r="H208" s="143"/>
      <c r="I208" s="144" t="s">
        <v>393</v>
      </c>
    </row>
    <row r="209" spans="1:9" ht="45" customHeight="1" x14ac:dyDescent="0.3">
      <c r="A209" s="144" t="s">
        <v>806</v>
      </c>
      <c r="B209" s="138" t="s">
        <v>895</v>
      </c>
      <c r="C209" s="138"/>
      <c r="D209" s="143">
        <v>100</v>
      </c>
      <c r="E209" s="142"/>
      <c r="F209" s="142"/>
      <c r="G209" s="143"/>
      <c r="H209" s="143"/>
      <c r="I209" s="144" t="s">
        <v>686</v>
      </c>
    </row>
    <row r="210" spans="1:9" ht="76.5" customHeight="1" x14ac:dyDescent="0.3">
      <c r="A210" s="144" t="s">
        <v>896</v>
      </c>
      <c r="B210" s="138" t="s">
        <v>895</v>
      </c>
      <c r="C210" s="138" t="s">
        <v>357</v>
      </c>
      <c r="D210" s="143">
        <v>100</v>
      </c>
      <c r="E210" s="142"/>
      <c r="F210" s="142"/>
      <c r="G210" s="143"/>
      <c r="H210" s="143"/>
      <c r="I210" s="144" t="s">
        <v>806</v>
      </c>
    </row>
    <row r="211" spans="1:9" ht="64.5" customHeight="1" x14ac:dyDescent="0.3">
      <c r="A211" s="144" t="s">
        <v>406</v>
      </c>
      <c r="B211" s="138" t="s">
        <v>407</v>
      </c>
      <c r="C211" s="138"/>
      <c r="D211" s="143">
        <v>29884.437999999998</v>
      </c>
      <c r="E211" s="142"/>
      <c r="F211" s="142"/>
      <c r="G211" s="143"/>
      <c r="H211" s="143"/>
      <c r="I211" s="144" t="s">
        <v>896</v>
      </c>
    </row>
    <row r="212" spans="1:9" ht="106.5" customHeight="1" x14ac:dyDescent="0.3">
      <c r="A212" s="144" t="s">
        <v>897</v>
      </c>
      <c r="B212" s="138" t="s">
        <v>898</v>
      </c>
      <c r="C212" s="138"/>
      <c r="D212" s="143">
        <v>2021.279</v>
      </c>
      <c r="E212" s="142"/>
      <c r="F212" s="142"/>
      <c r="G212" s="143"/>
      <c r="H212" s="143"/>
      <c r="I212" s="144"/>
    </row>
    <row r="213" spans="1:9" ht="147" customHeight="1" x14ac:dyDescent="0.3">
      <c r="A213" s="145" t="s">
        <v>900</v>
      </c>
      <c r="B213" s="138" t="s">
        <v>898</v>
      </c>
      <c r="C213" s="138" t="s">
        <v>357</v>
      </c>
      <c r="D213" s="143">
        <v>2021.279</v>
      </c>
      <c r="E213" s="142"/>
      <c r="F213" s="142"/>
      <c r="G213" s="143"/>
      <c r="H213" s="143"/>
      <c r="I213" s="144" t="s">
        <v>899</v>
      </c>
    </row>
    <row r="214" spans="1:9" ht="45" customHeight="1" x14ac:dyDescent="0.3">
      <c r="A214" s="144" t="s">
        <v>408</v>
      </c>
      <c r="B214" s="138" t="s">
        <v>409</v>
      </c>
      <c r="C214" s="138"/>
      <c r="D214" s="143">
        <v>27159.996999999999</v>
      </c>
      <c r="E214" s="142"/>
      <c r="F214" s="142"/>
      <c r="G214" s="143"/>
      <c r="H214" s="143"/>
      <c r="I214" s="145" t="s">
        <v>900</v>
      </c>
    </row>
    <row r="215" spans="1:9" ht="72" customHeight="1" x14ac:dyDescent="0.3">
      <c r="A215" s="144" t="s">
        <v>690</v>
      </c>
      <c r="B215" s="138" t="s">
        <v>409</v>
      </c>
      <c r="C215" s="138" t="s">
        <v>357</v>
      </c>
      <c r="D215" s="143">
        <v>20524.89</v>
      </c>
      <c r="E215" s="142"/>
      <c r="F215" s="142"/>
      <c r="G215" s="143">
        <v>21727.232</v>
      </c>
      <c r="H215" s="143">
        <v>21727.232</v>
      </c>
      <c r="I215" s="144" t="s">
        <v>408</v>
      </c>
    </row>
    <row r="216" spans="1:9" ht="78" customHeight="1" x14ac:dyDescent="0.3">
      <c r="A216" s="144" t="s">
        <v>393</v>
      </c>
      <c r="B216" s="138" t="s">
        <v>410</v>
      </c>
      <c r="C216" s="138"/>
      <c r="D216" s="143">
        <v>6635.107</v>
      </c>
      <c r="E216" s="142"/>
      <c r="F216" s="142"/>
      <c r="G216" s="143">
        <v>21727.232</v>
      </c>
      <c r="H216" s="143">
        <v>21727.232</v>
      </c>
      <c r="I216" s="144" t="s">
        <v>690</v>
      </c>
    </row>
    <row r="217" spans="1:9" ht="122.25" customHeight="1" x14ac:dyDescent="0.3">
      <c r="A217" s="144" t="s">
        <v>686</v>
      </c>
      <c r="B217" s="138" t="s">
        <v>410</v>
      </c>
      <c r="C217" s="138" t="s">
        <v>357</v>
      </c>
      <c r="D217" s="143">
        <v>6635.107</v>
      </c>
      <c r="E217" s="142"/>
      <c r="F217" s="142"/>
      <c r="G217" s="143"/>
      <c r="H217" s="143"/>
      <c r="I217" s="144" t="s">
        <v>393</v>
      </c>
    </row>
    <row r="218" spans="1:9" ht="31.5" customHeight="1" x14ac:dyDescent="0.3">
      <c r="A218" s="144" t="s">
        <v>411</v>
      </c>
      <c r="B218" s="138" t="s">
        <v>412</v>
      </c>
      <c r="C218" s="138"/>
      <c r="D218" s="143">
        <v>400</v>
      </c>
      <c r="E218" s="142"/>
      <c r="F218" s="142"/>
      <c r="G218" s="143"/>
      <c r="H218" s="143"/>
      <c r="I218" s="144" t="s">
        <v>686</v>
      </c>
    </row>
    <row r="219" spans="1:9" ht="81.75" customHeight="1" x14ac:dyDescent="0.3">
      <c r="A219" s="144" t="s">
        <v>691</v>
      </c>
      <c r="B219" s="138" t="s">
        <v>412</v>
      </c>
      <c r="C219" s="138" t="s">
        <v>357</v>
      </c>
      <c r="D219" s="143">
        <v>400</v>
      </c>
      <c r="E219" s="142"/>
      <c r="F219" s="142"/>
      <c r="G219" s="143">
        <v>400</v>
      </c>
      <c r="H219" s="143">
        <v>400</v>
      </c>
      <c r="I219" s="144" t="s">
        <v>411</v>
      </c>
    </row>
    <row r="220" spans="1:9" ht="42.75" customHeight="1" x14ac:dyDescent="0.3">
      <c r="A220" s="144" t="s">
        <v>806</v>
      </c>
      <c r="B220" s="138" t="s">
        <v>807</v>
      </c>
      <c r="C220" s="138"/>
      <c r="D220" s="143">
        <v>303.16199999999998</v>
      </c>
      <c r="E220" s="142"/>
      <c r="F220" s="142"/>
      <c r="G220" s="143">
        <v>400</v>
      </c>
      <c r="H220" s="143">
        <v>400</v>
      </c>
      <c r="I220" s="144" t="s">
        <v>691</v>
      </c>
    </row>
    <row r="221" spans="1:9" ht="73.5" customHeight="1" x14ac:dyDescent="0.3">
      <c r="A221" s="144" t="s">
        <v>896</v>
      </c>
      <c r="B221" s="138" t="s">
        <v>807</v>
      </c>
      <c r="C221" s="138" t="s">
        <v>357</v>
      </c>
      <c r="D221" s="143">
        <v>303.16199999999998</v>
      </c>
      <c r="E221" s="142"/>
      <c r="F221" s="142"/>
      <c r="G221" s="143"/>
      <c r="H221" s="143"/>
      <c r="I221" s="144" t="s">
        <v>806</v>
      </c>
    </row>
    <row r="222" spans="1:9" ht="45.75" customHeight="1" x14ac:dyDescent="0.3">
      <c r="A222" s="144" t="s">
        <v>413</v>
      </c>
      <c r="B222" s="138" t="s">
        <v>414</v>
      </c>
      <c r="C222" s="138"/>
      <c r="D222" s="143">
        <v>4935.7740000000003</v>
      </c>
      <c r="E222" s="142"/>
      <c r="F222" s="142"/>
      <c r="G222" s="143"/>
      <c r="H222" s="143"/>
      <c r="I222" s="144" t="s">
        <v>896</v>
      </c>
    </row>
    <row r="223" spans="1:9" ht="35.25" customHeight="1" x14ac:dyDescent="0.3">
      <c r="A223" s="144" t="s">
        <v>415</v>
      </c>
      <c r="B223" s="138" t="s">
        <v>416</v>
      </c>
      <c r="C223" s="138"/>
      <c r="D223" s="143">
        <v>4935.7740000000003</v>
      </c>
      <c r="E223" s="142"/>
      <c r="F223" s="142"/>
      <c r="G223" s="143">
        <v>4266.8670000000002</v>
      </c>
      <c r="H223" s="143">
        <v>4288.8670000000002</v>
      </c>
      <c r="I223" s="144" t="s">
        <v>413</v>
      </c>
    </row>
    <row r="224" spans="1:9" ht="117.75" customHeight="1" x14ac:dyDescent="0.3">
      <c r="A224" s="144" t="s">
        <v>692</v>
      </c>
      <c r="B224" s="138" t="s">
        <v>416</v>
      </c>
      <c r="C224" s="138" t="s">
        <v>266</v>
      </c>
      <c r="D224" s="143">
        <v>4431.7740000000003</v>
      </c>
      <c r="E224" s="142"/>
      <c r="F224" s="142"/>
      <c r="G224" s="143">
        <v>4266.8670000000002</v>
      </c>
      <c r="H224" s="143">
        <v>4288.8670000000002</v>
      </c>
      <c r="I224" s="144" t="s">
        <v>415</v>
      </c>
    </row>
    <row r="225" spans="1:9" ht="79.5" customHeight="1" x14ac:dyDescent="0.3">
      <c r="A225" s="144" t="s">
        <v>693</v>
      </c>
      <c r="B225" s="138" t="s">
        <v>416</v>
      </c>
      <c r="C225" s="138" t="s">
        <v>157</v>
      </c>
      <c r="D225" s="143">
        <v>504</v>
      </c>
      <c r="E225" s="142"/>
      <c r="F225" s="142"/>
      <c r="G225" s="143">
        <v>3780.8670000000002</v>
      </c>
      <c r="H225" s="143">
        <v>3802.8670000000002</v>
      </c>
      <c r="I225" s="144" t="s">
        <v>692</v>
      </c>
    </row>
    <row r="226" spans="1:9" ht="38.25" customHeight="1" x14ac:dyDescent="0.3">
      <c r="A226" s="144" t="s">
        <v>417</v>
      </c>
      <c r="B226" s="138" t="s">
        <v>418</v>
      </c>
      <c r="C226" s="138"/>
      <c r="D226" s="143">
        <v>12850.746999999999</v>
      </c>
      <c r="E226" s="142"/>
      <c r="F226" s="142"/>
      <c r="G226" s="143">
        <v>486</v>
      </c>
      <c r="H226" s="143">
        <v>486</v>
      </c>
      <c r="I226" s="144" t="s">
        <v>693</v>
      </c>
    </row>
    <row r="227" spans="1:9" ht="24.75" customHeight="1" x14ac:dyDescent="0.3">
      <c r="A227" s="144" t="s">
        <v>419</v>
      </c>
      <c r="B227" s="138" t="s">
        <v>420</v>
      </c>
      <c r="C227" s="138"/>
      <c r="D227" s="143">
        <v>12850.746999999999</v>
      </c>
      <c r="E227" s="142"/>
      <c r="F227" s="142"/>
      <c r="G227" s="143">
        <v>10872.637000000001</v>
      </c>
      <c r="H227" s="143">
        <v>10872.637000000001</v>
      </c>
      <c r="I227" s="144" t="s">
        <v>417</v>
      </c>
    </row>
    <row r="228" spans="1:9" ht="76.5" customHeight="1" x14ac:dyDescent="0.3">
      <c r="A228" s="144" t="s">
        <v>694</v>
      </c>
      <c r="B228" s="138" t="s">
        <v>420</v>
      </c>
      <c r="C228" s="138" t="s">
        <v>357</v>
      </c>
      <c r="D228" s="143">
        <v>12850.746999999999</v>
      </c>
      <c r="E228" s="142"/>
      <c r="F228" s="142"/>
      <c r="G228" s="143">
        <v>10872.637000000001</v>
      </c>
      <c r="H228" s="143">
        <v>10872.637000000001</v>
      </c>
      <c r="I228" s="144" t="s">
        <v>419</v>
      </c>
    </row>
    <row r="229" spans="1:9" ht="25.5" customHeight="1" x14ac:dyDescent="0.3">
      <c r="A229" s="144" t="s">
        <v>421</v>
      </c>
      <c r="B229" s="138" t="s">
        <v>422</v>
      </c>
      <c r="C229" s="138"/>
      <c r="D229" s="143">
        <v>4677.1850000000004</v>
      </c>
      <c r="E229" s="142"/>
      <c r="F229" s="142"/>
      <c r="G229" s="143">
        <v>10872.637000000001</v>
      </c>
      <c r="H229" s="143">
        <v>10872.637000000001</v>
      </c>
      <c r="I229" s="144" t="s">
        <v>694</v>
      </c>
    </row>
    <row r="230" spans="1:9" ht="24" customHeight="1" x14ac:dyDescent="0.3">
      <c r="A230" s="144" t="s">
        <v>423</v>
      </c>
      <c r="B230" s="138" t="s">
        <v>424</v>
      </c>
      <c r="C230" s="138"/>
      <c r="D230" s="143">
        <v>2644.355</v>
      </c>
      <c r="E230" s="142"/>
      <c r="F230" s="142"/>
      <c r="G230" s="143">
        <v>1920.652</v>
      </c>
      <c r="H230" s="143">
        <v>1920.652</v>
      </c>
      <c r="I230" s="144" t="s">
        <v>421</v>
      </c>
    </row>
    <row r="231" spans="1:9" ht="74.25" customHeight="1" x14ac:dyDescent="0.3">
      <c r="A231" s="144" t="s">
        <v>695</v>
      </c>
      <c r="B231" s="138" t="s">
        <v>424</v>
      </c>
      <c r="C231" s="138" t="s">
        <v>357</v>
      </c>
      <c r="D231" s="143">
        <v>1837.3820000000001</v>
      </c>
      <c r="E231" s="142"/>
      <c r="F231" s="142"/>
      <c r="G231" s="143">
        <v>1920.652</v>
      </c>
      <c r="H231" s="143">
        <v>1920.652</v>
      </c>
      <c r="I231" s="144" t="s">
        <v>423</v>
      </c>
    </row>
    <row r="232" spans="1:9" ht="83.65" customHeight="1" x14ac:dyDescent="0.3">
      <c r="A232" s="144" t="s">
        <v>393</v>
      </c>
      <c r="B232" s="138" t="s">
        <v>425</v>
      </c>
      <c r="C232" s="138"/>
      <c r="D232" s="143">
        <v>806.97299999999996</v>
      </c>
      <c r="E232" s="142"/>
      <c r="F232" s="142"/>
      <c r="G232" s="143">
        <v>1920.652</v>
      </c>
      <c r="H232" s="143">
        <v>1920.652</v>
      </c>
      <c r="I232" s="144" t="s">
        <v>695</v>
      </c>
    </row>
    <row r="233" spans="1:9" ht="111" customHeight="1" x14ac:dyDescent="0.3">
      <c r="A233" s="144" t="s">
        <v>686</v>
      </c>
      <c r="B233" s="138" t="s">
        <v>425</v>
      </c>
      <c r="C233" s="138" t="s">
        <v>357</v>
      </c>
      <c r="D233" s="143">
        <v>806.97299999999996</v>
      </c>
      <c r="E233" s="142"/>
      <c r="F233" s="142"/>
      <c r="G233" s="143"/>
      <c r="H233" s="143"/>
      <c r="I233" s="144" t="s">
        <v>393</v>
      </c>
    </row>
    <row r="234" spans="1:9" ht="27" customHeight="1" x14ac:dyDescent="0.3">
      <c r="A234" s="144" t="s">
        <v>426</v>
      </c>
      <c r="B234" s="138" t="s">
        <v>427</v>
      </c>
      <c r="C234" s="138"/>
      <c r="D234" s="143">
        <v>2032.83</v>
      </c>
      <c r="E234" s="142"/>
      <c r="F234" s="142"/>
      <c r="G234" s="143"/>
      <c r="H234" s="143"/>
      <c r="I234" s="144" t="s">
        <v>686</v>
      </c>
    </row>
    <row r="235" spans="1:9" ht="75" customHeight="1" x14ac:dyDescent="0.3">
      <c r="A235" s="144" t="s">
        <v>696</v>
      </c>
      <c r="B235" s="138" t="s">
        <v>427</v>
      </c>
      <c r="C235" s="138" t="s">
        <v>357</v>
      </c>
      <c r="D235" s="143">
        <v>2032.83</v>
      </c>
      <c r="E235" s="142"/>
      <c r="F235" s="142"/>
      <c r="G235" s="143"/>
      <c r="H235" s="143"/>
      <c r="I235" s="144" t="s">
        <v>426</v>
      </c>
    </row>
    <row r="236" spans="1:9" ht="57" customHeight="1" x14ac:dyDescent="0.3">
      <c r="A236" s="139" t="s">
        <v>428</v>
      </c>
      <c r="B236" s="140" t="s">
        <v>429</v>
      </c>
      <c r="C236" s="140"/>
      <c r="D236" s="141">
        <v>7793.7920000000004</v>
      </c>
      <c r="E236" s="142"/>
      <c r="F236" s="142"/>
      <c r="G236" s="143"/>
      <c r="H236" s="143"/>
      <c r="I236" s="144" t="s">
        <v>696</v>
      </c>
    </row>
    <row r="237" spans="1:9" ht="32.25" customHeight="1" x14ac:dyDescent="0.3">
      <c r="A237" s="144" t="s">
        <v>430</v>
      </c>
      <c r="B237" s="138" t="s">
        <v>431</v>
      </c>
      <c r="C237" s="138"/>
      <c r="D237" s="143">
        <v>250</v>
      </c>
      <c r="E237" s="142"/>
      <c r="F237" s="142"/>
      <c r="G237" s="143">
        <v>6794.2790000000005</v>
      </c>
      <c r="H237" s="143">
        <v>6894.2790000000005</v>
      </c>
      <c r="I237" s="144" t="s">
        <v>428</v>
      </c>
    </row>
    <row r="238" spans="1:9" ht="77.25" customHeight="1" x14ac:dyDescent="0.3">
      <c r="A238" s="144" t="s">
        <v>432</v>
      </c>
      <c r="B238" s="138" t="s">
        <v>433</v>
      </c>
      <c r="C238" s="138"/>
      <c r="D238" s="143">
        <v>250</v>
      </c>
      <c r="E238" s="142"/>
      <c r="F238" s="142"/>
      <c r="G238" s="143">
        <v>300</v>
      </c>
      <c r="H238" s="143">
        <v>350</v>
      </c>
      <c r="I238" s="144" t="s">
        <v>430</v>
      </c>
    </row>
    <row r="239" spans="1:9" ht="135.75" customHeight="1" x14ac:dyDescent="0.3">
      <c r="A239" s="144" t="s">
        <v>697</v>
      </c>
      <c r="B239" s="138" t="s">
        <v>433</v>
      </c>
      <c r="C239" s="138" t="s">
        <v>357</v>
      </c>
      <c r="D239" s="143">
        <v>250</v>
      </c>
      <c r="E239" s="142"/>
      <c r="F239" s="142"/>
      <c r="G239" s="143">
        <v>300</v>
      </c>
      <c r="H239" s="143">
        <v>350</v>
      </c>
      <c r="I239" s="144" t="s">
        <v>432</v>
      </c>
    </row>
    <row r="240" spans="1:9" ht="22.5" customHeight="1" x14ac:dyDescent="0.3">
      <c r="A240" s="144" t="s">
        <v>434</v>
      </c>
      <c r="B240" s="138" t="s">
        <v>435</v>
      </c>
      <c r="C240" s="138"/>
      <c r="D240" s="143">
        <v>650</v>
      </c>
      <c r="E240" s="142"/>
      <c r="F240" s="142"/>
      <c r="G240" s="143">
        <v>300</v>
      </c>
      <c r="H240" s="143">
        <v>350</v>
      </c>
      <c r="I240" s="144" t="s">
        <v>697</v>
      </c>
    </row>
    <row r="241" spans="1:9" ht="56.25" customHeight="1" x14ac:dyDescent="0.3">
      <c r="A241" s="144" t="s">
        <v>436</v>
      </c>
      <c r="B241" s="138" t="s">
        <v>437</v>
      </c>
      <c r="C241" s="138"/>
      <c r="D241" s="143">
        <v>650</v>
      </c>
      <c r="E241" s="142"/>
      <c r="F241" s="142"/>
      <c r="G241" s="143">
        <v>700</v>
      </c>
      <c r="H241" s="143">
        <v>750</v>
      </c>
      <c r="I241" s="144" t="s">
        <v>434</v>
      </c>
    </row>
    <row r="242" spans="1:9" ht="99.75" customHeight="1" x14ac:dyDescent="0.3">
      <c r="A242" s="144" t="s">
        <v>698</v>
      </c>
      <c r="B242" s="138" t="s">
        <v>437</v>
      </c>
      <c r="C242" s="138" t="s">
        <v>357</v>
      </c>
      <c r="D242" s="143">
        <v>650</v>
      </c>
      <c r="E242" s="142"/>
      <c r="F242" s="142"/>
      <c r="G242" s="143">
        <v>700</v>
      </c>
      <c r="H242" s="143">
        <v>750</v>
      </c>
      <c r="I242" s="144" t="s">
        <v>436</v>
      </c>
    </row>
    <row r="243" spans="1:9" ht="39.75" customHeight="1" x14ac:dyDescent="0.3">
      <c r="A243" s="144" t="s">
        <v>438</v>
      </c>
      <c r="B243" s="138" t="s">
        <v>439</v>
      </c>
      <c r="C243" s="138"/>
      <c r="D243" s="143">
        <v>6893.7920000000004</v>
      </c>
      <c r="E243" s="142"/>
      <c r="F243" s="142"/>
      <c r="G243" s="143">
        <v>700</v>
      </c>
      <c r="H243" s="143">
        <v>750</v>
      </c>
      <c r="I243" s="144" t="s">
        <v>698</v>
      </c>
    </row>
    <row r="244" spans="1:9" ht="27" customHeight="1" x14ac:dyDescent="0.3">
      <c r="A244" s="144" t="s">
        <v>440</v>
      </c>
      <c r="B244" s="138" t="s">
        <v>441</v>
      </c>
      <c r="C244" s="138"/>
      <c r="D244" s="143">
        <v>6857.7920000000004</v>
      </c>
      <c r="E244" s="142"/>
      <c r="F244" s="142"/>
      <c r="G244" s="143">
        <v>5794.2790000000005</v>
      </c>
      <c r="H244" s="143">
        <v>5794.2790000000005</v>
      </c>
      <c r="I244" s="144" t="s">
        <v>438</v>
      </c>
    </row>
    <row r="245" spans="1:9" ht="75.75" customHeight="1" x14ac:dyDescent="0.3">
      <c r="A245" s="144" t="s">
        <v>699</v>
      </c>
      <c r="B245" s="138" t="s">
        <v>441</v>
      </c>
      <c r="C245" s="138" t="s">
        <v>357</v>
      </c>
      <c r="D245" s="143">
        <v>4608.7349999999997</v>
      </c>
      <c r="E245" s="142"/>
      <c r="F245" s="142"/>
      <c r="G245" s="143">
        <v>5794.2790000000005</v>
      </c>
      <c r="H245" s="143">
        <v>5794.2790000000005</v>
      </c>
      <c r="I245" s="144" t="s">
        <v>440</v>
      </c>
    </row>
    <row r="246" spans="1:9" ht="60.75" customHeight="1" x14ac:dyDescent="0.3">
      <c r="A246" s="144" t="s">
        <v>387</v>
      </c>
      <c r="B246" s="138" t="s">
        <v>442</v>
      </c>
      <c r="C246" s="138"/>
      <c r="D246" s="143">
        <v>2249.0569999999998</v>
      </c>
      <c r="E246" s="142"/>
      <c r="F246" s="142"/>
      <c r="G246" s="143">
        <v>5794.2790000000005</v>
      </c>
      <c r="H246" s="143">
        <v>5794.2790000000005</v>
      </c>
      <c r="I246" s="144" t="s">
        <v>699</v>
      </c>
    </row>
    <row r="247" spans="1:9" ht="120.75" customHeight="1" x14ac:dyDescent="0.3">
      <c r="A247" s="144" t="s">
        <v>673</v>
      </c>
      <c r="B247" s="138" t="s">
        <v>442</v>
      </c>
      <c r="C247" s="138" t="s">
        <v>357</v>
      </c>
      <c r="D247" s="143">
        <v>2249.0569999999998</v>
      </c>
      <c r="E247" s="142"/>
      <c r="F247" s="142"/>
      <c r="G247" s="143"/>
      <c r="H247" s="143"/>
      <c r="I247" s="144" t="s">
        <v>387</v>
      </c>
    </row>
    <row r="248" spans="1:9" ht="59.25" customHeight="1" x14ac:dyDescent="0.3">
      <c r="A248" s="144" t="s">
        <v>443</v>
      </c>
      <c r="B248" s="138" t="s">
        <v>444</v>
      </c>
      <c r="C248" s="138"/>
      <c r="D248" s="143">
        <v>36</v>
      </c>
      <c r="E248" s="142"/>
      <c r="F248" s="142"/>
      <c r="G248" s="143"/>
      <c r="H248" s="143"/>
      <c r="I248" s="144" t="s">
        <v>673</v>
      </c>
    </row>
    <row r="249" spans="1:9" ht="92.25" customHeight="1" x14ac:dyDescent="0.3">
      <c r="A249" s="144" t="s">
        <v>700</v>
      </c>
      <c r="B249" s="138" t="s">
        <v>444</v>
      </c>
      <c r="C249" s="138" t="s">
        <v>357</v>
      </c>
      <c r="D249" s="143">
        <v>36</v>
      </c>
      <c r="E249" s="142"/>
      <c r="F249" s="142"/>
      <c r="G249" s="143"/>
      <c r="H249" s="143"/>
      <c r="I249" s="144" t="s">
        <v>443</v>
      </c>
    </row>
    <row r="250" spans="1:9" ht="59.25" customHeight="1" x14ac:dyDescent="0.3">
      <c r="A250" s="139" t="s">
        <v>315</v>
      </c>
      <c r="B250" s="140" t="s">
        <v>316</v>
      </c>
      <c r="C250" s="140"/>
      <c r="D250" s="141">
        <v>92485.728000000003</v>
      </c>
      <c r="E250" s="142"/>
      <c r="F250" s="142"/>
      <c r="G250" s="143"/>
      <c r="H250" s="143"/>
      <c r="I250" s="144" t="s">
        <v>700</v>
      </c>
    </row>
    <row r="251" spans="1:9" ht="42.75" customHeight="1" x14ac:dyDescent="0.3">
      <c r="A251" s="144" t="s">
        <v>317</v>
      </c>
      <c r="B251" s="138" t="s">
        <v>318</v>
      </c>
      <c r="C251" s="138"/>
      <c r="D251" s="143">
        <v>10</v>
      </c>
      <c r="E251" s="142"/>
      <c r="F251" s="142"/>
      <c r="G251" s="143">
        <v>72593.498000000007</v>
      </c>
      <c r="H251" s="143">
        <v>72739.898000000001</v>
      </c>
      <c r="I251" s="144" t="s">
        <v>315</v>
      </c>
    </row>
    <row r="252" spans="1:9" ht="33.4" customHeight="1" x14ac:dyDescent="0.3">
      <c r="A252" s="144" t="s">
        <v>319</v>
      </c>
      <c r="B252" s="138" t="s">
        <v>320</v>
      </c>
      <c r="C252" s="138"/>
      <c r="D252" s="143">
        <v>5</v>
      </c>
      <c r="E252" s="142"/>
      <c r="F252" s="142"/>
      <c r="G252" s="143">
        <v>10</v>
      </c>
      <c r="H252" s="143"/>
      <c r="I252" s="144" t="s">
        <v>317</v>
      </c>
    </row>
    <row r="253" spans="1:9" ht="60.75" customHeight="1" x14ac:dyDescent="0.3">
      <c r="A253" s="144" t="s">
        <v>701</v>
      </c>
      <c r="B253" s="138" t="s">
        <v>320</v>
      </c>
      <c r="C253" s="138" t="s">
        <v>157</v>
      </c>
      <c r="D253" s="143">
        <v>5</v>
      </c>
      <c r="E253" s="142"/>
      <c r="F253" s="142"/>
      <c r="G253" s="143">
        <v>5</v>
      </c>
      <c r="H253" s="143"/>
      <c r="I253" s="144" t="s">
        <v>319</v>
      </c>
    </row>
    <row r="254" spans="1:9" ht="39.75" customHeight="1" x14ac:dyDescent="0.3">
      <c r="A254" s="144" t="s">
        <v>321</v>
      </c>
      <c r="B254" s="138" t="s">
        <v>322</v>
      </c>
      <c r="C254" s="138"/>
      <c r="D254" s="143">
        <v>5</v>
      </c>
      <c r="E254" s="142"/>
      <c r="F254" s="142"/>
      <c r="G254" s="143">
        <v>5</v>
      </c>
      <c r="H254" s="143"/>
      <c r="I254" s="144" t="s">
        <v>701</v>
      </c>
    </row>
    <row r="255" spans="1:9" ht="77.25" customHeight="1" x14ac:dyDescent="0.3">
      <c r="A255" s="144" t="s">
        <v>702</v>
      </c>
      <c r="B255" s="138" t="s">
        <v>322</v>
      </c>
      <c r="C255" s="138" t="s">
        <v>157</v>
      </c>
      <c r="D255" s="143">
        <v>5</v>
      </c>
      <c r="E255" s="142"/>
      <c r="F255" s="142"/>
      <c r="G255" s="143">
        <v>5</v>
      </c>
      <c r="H255" s="143"/>
      <c r="I255" s="144" t="s">
        <v>321</v>
      </c>
    </row>
    <row r="256" spans="1:9" ht="38.25" customHeight="1" x14ac:dyDescent="0.3">
      <c r="A256" s="144" t="s">
        <v>323</v>
      </c>
      <c r="B256" s="138" t="s">
        <v>324</v>
      </c>
      <c r="C256" s="138"/>
      <c r="D256" s="143">
        <v>10</v>
      </c>
      <c r="E256" s="142"/>
      <c r="F256" s="142"/>
      <c r="G256" s="143">
        <v>5</v>
      </c>
      <c r="H256" s="143"/>
      <c r="I256" s="144" t="s">
        <v>702</v>
      </c>
    </row>
    <row r="257" spans="1:9" ht="39.75" customHeight="1" x14ac:dyDescent="0.3">
      <c r="A257" s="144" t="s">
        <v>325</v>
      </c>
      <c r="B257" s="138" t="s">
        <v>326</v>
      </c>
      <c r="C257" s="138"/>
      <c r="D257" s="143">
        <v>10</v>
      </c>
      <c r="E257" s="142"/>
      <c r="F257" s="142"/>
      <c r="G257" s="143">
        <v>10</v>
      </c>
      <c r="H257" s="143"/>
      <c r="I257" s="144" t="s">
        <v>323</v>
      </c>
    </row>
    <row r="258" spans="1:9" ht="78.75" customHeight="1" x14ac:dyDescent="0.3">
      <c r="A258" s="144" t="s">
        <v>703</v>
      </c>
      <c r="B258" s="138" t="s">
        <v>326</v>
      </c>
      <c r="C258" s="138" t="s">
        <v>157</v>
      </c>
      <c r="D258" s="143">
        <v>10</v>
      </c>
      <c r="E258" s="142"/>
      <c r="F258" s="142"/>
      <c r="G258" s="143">
        <v>10</v>
      </c>
      <c r="H258" s="143"/>
      <c r="I258" s="144" t="s">
        <v>325</v>
      </c>
    </row>
    <row r="259" spans="1:9" ht="41.25" customHeight="1" x14ac:dyDescent="0.3">
      <c r="A259" s="144" t="s">
        <v>327</v>
      </c>
      <c r="B259" s="138" t="s">
        <v>328</v>
      </c>
      <c r="C259" s="138"/>
      <c r="D259" s="143">
        <v>20</v>
      </c>
      <c r="E259" s="142"/>
      <c r="F259" s="142"/>
      <c r="G259" s="143">
        <v>10</v>
      </c>
      <c r="H259" s="143"/>
      <c r="I259" s="144" t="s">
        <v>703</v>
      </c>
    </row>
    <row r="260" spans="1:9" ht="57" customHeight="1" x14ac:dyDescent="0.3">
      <c r="A260" s="144" t="s">
        <v>329</v>
      </c>
      <c r="B260" s="138" t="s">
        <v>330</v>
      </c>
      <c r="C260" s="138"/>
      <c r="D260" s="143">
        <v>20</v>
      </c>
      <c r="E260" s="142"/>
      <c r="F260" s="142"/>
      <c r="G260" s="143">
        <v>20</v>
      </c>
      <c r="H260" s="143">
        <v>20</v>
      </c>
      <c r="I260" s="144" t="s">
        <v>327</v>
      </c>
    </row>
    <row r="261" spans="1:9" ht="95.25" customHeight="1" x14ac:dyDescent="0.3">
      <c r="A261" s="144" t="s">
        <v>704</v>
      </c>
      <c r="B261" s="138" t="s">
        <v>330</v>
      </c>
      <c r="C261" s="138" t="s">
        <v>157</v>
      </c>
      <c r="D261" s="143">
        <v>20</v>
      </c>
      <c r="E261" s="142"/>
      <c r="F261" s="142"/>
      <c r="G261" s="143">
        <v>20</v>
      </c>
      <c r="H261" s="143">
        <v>20</v>
      </c>
      <c r="I261" s="144" t="s">
        <v>329</v>
      </c>
    </row>
    <row r="262" spans="1:9" ht="44.25" customHeight="1" x14ac:dyDescent="0.3">
      <c r="A262" s="144" t="s">
        <v>473</v>
      </c>
      <c r="B262" s="138" t="s">
        <v>474</v>
      </c>
      <c r="C262" s="138"/>
      <c r="D262" s="143">
        <v>5355.5569999999998</v>
      </c>
      <c r="E262" s="142"/>
      <c r="F262" s="142"/>
      <c r="G262" s="143">
        <v>20</v>
      </c>
      <c r="H262" s="143">
        <v>20</v>
      </c>
      <c r="I262" s="144" t="s">
        <v>704</v>
      </c>
    </row>
    <row r="263" spans="1:9" ht="42" customHeight="1" x14ac:dyDescent="0.3">
      <c r="A263" s="144" t="s">
        <v>475</v>
      </c>
      <c r="B263" s="138" t="s">
        <v>476</v>
      </c>
      <c r="C263" s="138"/>
      <c r="D263" s="143">
        <v>5355.5569999999998</v>
      </c>
      <c r="E263" s="142"/>
      <c r="F263" s="142"/>
      <c r="G263" s="143">
        <v>4850</v>
      </c>
      <c r="H263" s="143">
        <v>4850</v>
      </c>
      <c r="I263" s="144" t="s">
        <v>473</v>
      </c>
    </row>
    <row r="264" spans="1:9" ht="109.5" customHeight="1" x14ac:dyDescent="0.3">
      <c r="A264" s="144" t="s">
        <v>705</v>
      </c>
      <c r="B264" s="138" t="s">
        <v>476</v>
      </c>
      <c r="C264" s="138" t="s">
        <v>266</v>
      </c>
      <c r="D264" s="143">
        <v>4782.1409999999996</v>
      </c>
      <c r="E264" s="142"/>
      <c r="F264" s="142"/>
      <c r="G264" s="143">
        <v>4850</v>
      </c>
      <c r="H264" s="143">
        <v>4850</v>
      </c>
      <c r="I264" s="144" t="s">
        <v>475</v>
      </c>
    </row>
    <row r="265" spans="1:9" ht="84.75" customHeight="1" x14ac:dyDescent="0.3">
      <c r="A265" s="144" t="s">
        <v>706</v>
      </c>
      <c r="B265" s="138" t="s">
        <v>476</v>
      </c>
      <c r="C265" s="138" t="s">
        <v>157</v>
      </c>
      <c r="D265" s="143">
        <v>434.1</v>
      </c>
      <c r="E265" s="142"/>
      <c r="F265" s="142"/>
      <c r="G265" s="143">
        <v>4393.8999999999996</v>
      </c>
      <c r="H265" s="143">
        <v>4393.8999999999996</v>
      </c>
      <c r="I265" s="144" t="s">
        <v>705</v>
      </c>
    </row>
    <row r="266" spans="1:9" ht="39.75" customHeight="1" x14ac:dyDescent="0.3">
      <c r="A266" s="144" t="s">
        <v>707</v>
      </c>
      <c r="B266" s="138" t="s">
        <v>476</v>
      </c>
      <c r="C266" s="138" t="s">
        <v>284</v>
      </c>
      <c r="D266" s="143">
        <v>139.316</v>
      </c>
      <c r="E266" s="142"/>
      <c r="F266" s="142"/>
      <c r="G266" s="143">
        <v>338.1</v>
      </c>
      <c r="H266" s="143">
        <v>338.1</v>
      </c>
      <c r="I266" s="144" t="s">
        <v>706</v>
      </c>
    </row>
    <row r="267" spans="1:9" ht="42.75" customHeight="1" x14ac:dyDescent="0.3">
      <c r="A267" s="144" t="s">
        <v>580</v>
      </c>
      <c r="B267" s="138" t="s">
        <v>581</v>
      </c>
      <c r="C267" s="138"/>
      <c r="D267" s="143">
        <v>50694.035000000003</v>
      </c>
      <c r="E267" s="142"/>
      <c r="F267" s="142"/>
      <c r="G267" s="143">
        <v>118</v>
      </c>
      <c r="H267" s="143">
        <v>118</v>
      </c>
      <c r="I267" s="144" t="s">
        <v>707</v>
      </c>
    </row>
    <row r="268" spans="1:9" ht="54.75" customHeight="1" x14ac:dyDescent="0.3">
      <c r="A268" s="144" t="s">
        <v>582</v>
      </c>
      <c r="B268" s="138" t="s">
        <v>583</v>
      </c>
      <c r="C268" s="138"/>
      <c r="D268" s="143">
        <v>612.70000000000005</v>
      </c>
      <c r="E268" s="142"/>
      <c r="F268" s="142"/>
      <c r="G268" s="143">
        <v>37468.250999999997</v>
      </c>
      <c r="H268" s="143">
        <v>37639.650999999998</v>
      </c>
      <c r="I268" s="144" t="s">
        <v>580</v>
      </c>
    </row>
    <row r="269" spans="1:9" ht="63" customHeight="1" x14ac:dyDescent="0.3">
      <c r="A269" s="144" t="s">
        <v>582</v>
      </c>
      <c r="B269" s="138" t="s">
        <v>584</v>
      </c>
      <c r="C269" s="138"/>
      <c r="D269" s="143">
        <v>612.70000000000005</v>
      </c>
      <c r="E269" s="142"/>
      <c r="F269" s="142"/>
      <c r="G269" s="143">
        <v>592.9</v>
      </c>
      <c r="H269" s="143">
        <v>580.6</v>
      </c>
      <c r="I269" s="144" t="s">
        <v>582</v>
      </c>
    </row>
    <row r="270" spans="1:9" ht="76.5" customHeight="1" x14ac:dyDescent="0.3">
      <c r="A270" s="144" t="s">
        <v>708</v>
      </c>
      <c r="B270" s="138" t="s">
        <v>584</v>
      </c>
      <c r="C270" s="138" t="s">
        <v>563</v>
      </c>
      <c r="D270" s="143">
        <v>612.70000000000005</v>
      </c>
      <c r="E270" s="142"/>
      <c r="F270" s="142"/>
      <c r="G270" s="143">
        <v>592.9</v>
      </c>
      <c r="H270" s="143">
        <v>580.6</v>
      </c>
      <c r="I270" s="144" t="s">
        <v>582</v>
      </c>
    </row>
    <row r="271" spans="1:9" ht="33.75" customHeight="1" x14ac:dyDescent="0.3">
      <c r="A271" s="144" t="s">
        <v>585</v>
      </c>
      <c r="B271" s="138" t="s">
        <v>586</v>
      </c>
      <c r="C271" s="138"/>
      <c r="D271" s="143">
        <v>29339.726999999999</v>
      </c>
      <c r="E271" s="142"/>
      <c r="F271" s="142"/>
      <c r="G271" s="143">
        <v>592.9</v>
      </c>
      <c r="H271" s="143">
        <v>580.6</v>
      </c>
      <c r="I271" s="144" t="s">
        <v>708</v>
      </c>
    </row>
    <row r="272" spans="1:9" ht="38.25" customHeight="1" x14ac:dyDescent="0.3">
      <c r="A272" s="144" t="s">
        <v>709</v>
      </c>
      <c r="B272" s="138" t="s">
        <v>586</v>
      </c>
      <c r="C272" s="138" t="s">
        <v>563</v>
      </c>
      <c r="D272" s="143">
        <v>29339.726999999999</v>
      </c>
      <c r="E272" s="142"/>
      <c r="F272" s="142"/>
      <c r="G272" s="143">
        <v>24414.3</v>
      </c>
      <c r="H272" s="143">
        <v>17726</v>
      </c>
      <c r="I272" s="144" t="s">
        <v>585</v>
      </c>
    </row>
    <row r="273" spans="1:9" ht="31.5" customHeight="1" x14ac:dyDescent="0.3">
      <c r="A273" s="144" t="s">
        <v>587</v>
      </c>
      <c r="B273" s="138" t="s">
        <v>588</v>
      </c>
      <c r="C273" s="138"/>
      <c r="D273" s="143">
        <v>11801.608</v>
      </c>
      <c r="E273" s="142"/>
      <c r="F273" s="142"/>
      <c r="G273" s="143">
        <v>24414.3</v>
      </c>
      <c r="H273" s="143">
        <v>17726</v>
      </c>
      <c r="I273" s="144" t="s">
        <v>709</v>
      </c>
    </row>
    <row r="274" spans="1:9" ht="111" customHeight="1" x14ac:dyDescent="0.3">
      <c r="A274" s="144" t="s">
        <v>710</v>
      </c>
      <c r="B274" s="138" t="s">
        <v>588</v>
      </c>
      <c r="C274" s="138" t="s">
        <v>266</v>
      </c>
      <c r="D274" s="143">
        <v>11151.418</v>
      </c>
      <c r="E274" s="142"/>
      <c r="F274" s="142"/>
      <c r="G274" s="143">
        <v>10407.050999999999</v>
      </c>
      <c r="H274" s="143">
        <v>10444.050999999999</v>
      </c>
      <c r="I274" s="144" t="s">
        <v>587</v>
      </c>
    </row>
    <row r="275" spans="1:9" ht="52.5" customHeight="1" x14ac:dyDescent="0.3">
      <c r="A275" s="144" t="s">
        <v>711</v>
      </c>
      <c r="B275" s="138" t="s">
        <v>588</v>
      </c>
      <c r="C275" s="138" t="s">
        <v>157</v>
      </c>
      <c r="D275" s="143">
        <v>628.36599999999999</v>
      </c>
      <c r="E275" s="142"/>
      <c r="F275" s="142"/>
      <c r="G275" s="143">
        <v>9971.1710000000003</v>
      </c>
      <c r="H275" s="143">
        <v>9971.1710000000003</v>
      </c>
      <c r="I275" s="144" t="s">
        <v>710</v>
      </c>
    </row>
    <row r="276" spans="1:9" ht="35.25" customHeight="1" x14ac:dyDescent="0.3">
      <c r="A276" s="144" t="s">
        <v>712</v>
      </c>
      <c r="B276" s="138" t="s">
        <v>588</v>
      </c>
      <c r="C276" s="138" t="s">
        <v>284</v>
      </c>
      <c r="D276" s="143">
        <v>2.371</v>
      </c>
      <c r="E276" s="142"/>
      <c r="F276" s="142"/>
      <c r="G276" s="143">
        <v>434.65</v>
      </c>
      <c r="H276" s="143">
        <v>471.65</v>
      </c>
      <c r="I276" s="144" t="s">
        <v>711</v>
      </c>
    </row>
    <row r="277" spans="1:9" ht="55.5" customHeight="1" x14ac:dyDescent="0.3">
      <c r="A277" s="144" t="s">
        <v>267</v>
      </c>
      <c r="B277" s="138" t="s">
        <v>901</v>
      </c>
      <c r="C277" s="138"/>
      <c r="D277" s="143">
        <v>19.452999999999999</v>
      </c>
      <c r="E277" s="142"/>
      <c r="F277" s="142"/>
      <c r="G277" s="143">
        <v>1.23</v>
      </c>
      <c r="H277" s="143">
        <v>1.23</v>
      </c>
      <c r="I277" s="144" t="s">
        <v>712</v>
      </c>
    </row>
    <row r="278" spans="1:9" ht="92.25" customHeight="1" x14ac:dyDescent="0.3">
      <c r="A278" s="144" t="s">
        <v>713</v>
      </c>
      <c r="B278" s="138" t="s">
        <v>901</v>
      </c>
      <c r="C278" s="138" t="s">
        <v>157</v>
      </c>
      <c r="D278" s="143">
        <v>19.452999999999999</v>
      </c>
      <c r="E278" s="142"/>
      <c r="F278" s="142"/>
      <c r="G278" s="143"/>
      <c r="H278" s="143"/>
      <c r="I278" s="144" t="s">
        <v>267</v>
      </c>
    </row>
    <row r="279" spans="1:9" ht="58.5" customHeight="1" x14ac:dyDescent="0.3">
      <c r="A279" s="144" t="s">
        <v>589</v>
      </c>
      <c r="B279" s="138" t="s">
        <v>590</v>
      </c>
      <c r="C279" s="138"/>
      <c r="D279" s="143">
        <v>8940</v>
      </c>
      <c r="E279" s="142"/>
      <c r="F279" s="142"/>
      <c r="G279" s="143"/>
      <c r="H279" s="143"/>
      <c r="I279" s="144" t="s">
        <v>713</v>
      </c>
    </row>
    <row r="280" spans="1:9" ht="60.75" customHeight="1" x14ac:dyDescent="0.3">
      <c r="A280" s="144" t="s">
        <v>714</v>
      </c>
      <c r="B280" s="138" t="s">
        <v>590</v>
      </c>
      <c r="C280" s="138" t="s">
        <v>563</v>
      </c>
      <c r="D280" s="143">
        <v>8940</v>
      </c>
      <c r="E280" s="142"/>
      <c r="F280" s="142"/>
      <c r="G280" s="143">
        <v>2054</v>
      </c>
      <c r="H280" s="143">
        <v>8889</v>
      </c>
      <c r="I280" s="144" t="s">
        <v>589</v>
      </c>
    </row>
    <row r="281" spans="1:9" ht="45" customHeight="1" x14ac:dyDescent="0.3">
      <c r="A281" s="144" t="s">
        <v>331</v>
      </c>
      <c r="B281" s="138" t="s">
        <v>332</v>
      </c>
      <c r="C281" s="138"/>
      <c r="D281" s="143">
        <v>36396.135999999999</v>
      </c>
      <c r="E281" s="142"/>
      <c r="F281" s="142"/>
      <c r="G281" s="143">
        <v>2054</v>
      </c>
      <c r="H281" s="143">
        <v>8889</v>
      </c>
      <c r="I281" s="144" t="s">
        <v>714</v>
      </c>
    </row>
    <row r="282" spans="1:9" ht="42.75" customHeight="1" x14ac:dyDescent="0.3">
      <c r="A282" s="144" t="s">
        <v>333</v>
      </c>
      <c r="B282" s="138" t="s">
        <v>334</v>
      </c>
      <c r="C282" s="138"/>
      <c r="D282" s="143">
        <v>36396.135999999999</v>
      </c>
      <c r="E282" s="142"/>
      <c r="F282" s="142"/>
      <c r="G282" s="143">
        <v>30235.246999999999</v>
      </c>
      <c r="H282" s="143">
        <v>30230.246999999999</v>
      </c>
      <c r="I282" s="144" t="s">
        <v>331</v>
      </c>
    </row>
    <row r="283" spans="1:9" ht="140.25" customHeight="1" x14ac:dyDescent="0.3">
      <c r="A283" s="145" t="s">
        <v>715</v>
      </c>
      <c r="B283" s="138" t="s">
        <v>334</v>
      </c>
      <c r="C283" s="138" t="s">
        <v>266</v>
      </c>
      <c r="D283" s="143">
        <v>29567.236000000001</v>
      </c>
      <c r="E283" s="142"/>
      <c r="F283" s="142"/>
      <c r="G283" s="143">
        <v>30235.246999999999</v>
      </c>
      <c r="H283" s="143">
        <v>30230.246999999999</v>
      </c>
      <c r="I283" s="144" t="s">
        <v>333</v>
      </c>
    </row>
    <row r="284" spans="1:9" ht="74.25" customHeight="1" x14ac:dyDescent="0.3">
      <c r="A284" s="144" t="s">
        <v>716</v>
      </c>
      <c r="B284" s="138" t="s">
        <v>334</v>
      </c>
      <c r="C284" s="138" t="s">
        <v>157</v>
      </c>
      <c r="D284" s="143">
        <v>6674.9</v>
      </c>
      <c r="E284" s="142"/>
      <c r="F284" s="142"/>
      <c r="G284" s="143">
        <v>25795.046999999999</v>
      </c>
      <c r="H284" s="143">
        <v>25795.046999999999</v>
      </c>
      <c r="I284" s="145" t="s">
        <v>715</v>
      </c>
    </row>
    <row r="285" spans="1:9" ht="53.25" customHeight="1" x14ac:dyDescent="0.3">
      <c r="A285" s="144" t="s">
        <v>717</v>
      </c>
      <c r="B285" s="138" t="s">
        <v>334</v>
      </c>
      <c r="C285" s="138" t="s">
        <v>284</v>
      </c>
      <c r="D285" s="143">
        <v>154</v>
      </c>
      <c r="E285" s="142"/>
      <c r="F285" s="142"/>
      <c r="G285" s="143">
        <v>4286.2</v>
      </c>
      <c r="H285" s="143">
        <v>4281.2</v>
      </c>
      <c r="I285" s="144" t="s">
        <v>716</v>
      </c>
    </row>
    <row r="286" spans="1:9" ht="66.95" customHeight="1" x14ac:dyDescent="0.3">
      <c r="A286" s="139" t="s">
        <v>914</v>
      </c>
      <c r="B286" s="140" t="s">
        <v>336</v>
      </c>
      <c r="C286" s="140"/>
      <c r="D286" s="141">
        <v>5335.7039999999997</v>
      </c>
      <c r="E286" s="142"/>
      <c r="F286" s="142"/>
      <c r="G286" s="143">
        <v>154</v>
      </c>
      <c r="H286" s="143">
        <v>154</v>
      </c>
      <c r="I286" s="144" t="s">
        <v>717</v>
      </c>
    </row>
    <row r="287" spans="1:9" ht="33" customHeight="1" x14ac:dyDescent="0.3">
      <c r="A287" s="144" t="s">
        <v>550</v>
      </c>
      <c r="B287" s="138" t="s">
        <v>551</v>
      </c>
      <c r="C287" s="138"/>
      <c r="D287" s="143">
        <v>2642</v>
      </c>
      <c r="E287" s="142"/>
      <c r="F287" s="142"/>
      <c r="G287" s="143">
        <v>3018.7040000000002</v>
      </c>
      <c r="H287" s="143">
        <v>3018.7040000000002</v>
      </c>
      <c r="I287" s="144" t="s">
        <v>335</v>
      </c>
    </row>
    <row r="288" spans="1:9" ht="117.75" customHeight="1" x14ac:dyDescent="0.3">
      <c r="A288" s="144" t="s">
        <v>552</v>
      </c>
      <c r="B288" s="138" t="s">
        <v>553</v>
      </c>
      <c r="C288" s="138"/>
      <c r="D288" s="143">
        <v>2642</v>
      </c>
      <c r="E288" s="142"/>
      <c r="F288" s="142"/>
      <c r="G288" s="143">
        <v>2642</v>
      </c>
      <c r="H288" s="143">
        <v>2642</v>
      </c>
      <c r="I288" s="144"/>
    </row>
    <row r="289" spans="1:9" ht="140.25" customHeight="1" x14ac:dyDescent="0.3">
      <c r="A289" s="145" t="s">
        <v>718</v>
      </c>
      <c r="B289" s="138" t="s">
        <v>553</v>
      </c>
      <c r="C289" s="138" t="s">
        <v>175</v>
      </c>
      <c r="D289" s="143">
        <v>2642</v>
      </c>
      <c r="E289" s="142"/>
      <c r="F289" s="142"/>
      <c r="G289" s="143">
        <v>2642</v>
      </c>
      <c r="H289" s="143">
        <v>2642</v>
      </c>
      <c r="I289" s="144" t="s">
        <v>552</v>
      </c>
    </row>
    <row r="290" spans="1:9" ht="46.5" customHeight="1" x14ac:dyDescent="0.3">
      <c r="A290" s="144" t="s">
        <v>554</v>
      </c>
      <c r="B290" s="138" t="s">
        <v>555</v>
      </c>
      <c r="C290" s="138"/>
      <c r="D290" s="143">
        <v>176</v>
      </c>
      <c r="E290" s="142"/>
      <c r="F290" s="142"/>
      <c r="G290" s="143">
        <v>2642</v>
      </c>
      <c r="H290" s="143">
        <v>2642</v>
      </c>
      <c r="I290" s="145" t="s">
        <v>718</v>
      </c>
    </row>
    <row r="291" spans="1:9" ht="33.4" customHeight="1" x14ac:dyDescent="0.3">
      <c r="A291" s="144" t="s">
        <v>556</v>
      </c>
      <c r="B291" s="138" t="s">
        <v>557</v>
      </c>
      <c r="C291" s="138"/>
      <c r="D291" s="143">
        <v>176</v>
      </c>
      <c r="E291" s="142"/>
      <c r="F291" s="142"/>
      <c r="G291" s="143">
        <v>155</v>
      </c>
      <c r="H291" s="143">
        <v>155</v>
      </c>
      <c r="I291" s="144" t="s">
        <v>554</v>
      </c>
    </row>
    <row r="292" spans="1:9" ht="72" customHeight="1" x14ac:dyDescent="0.3">
      <c r="A292" s="144" t="s">
        <v>719</v>
      </c>
      <c r="B292" s="138" t="s">
        <v>557</v>
      </c>
      <c r="C292" s="138" t="s">
        <v>357</v>
      </c>
      <c r="D292" s="143">
        <v>176</v>
      </c>
      <c r="E292" s="142"/>
      <c r="F292" s="142"/>
      <c r="G292" s="143">
        <v>155</v>
      </c>
      <c r="H292" s="143">
        <v>155</v>
      </c>
      <c r="I292" s="144" t="s">
        <v>556</v>
      </c>
    </row>
    <row r="293" spans="1:9" ht="24.75" customHeight="1" x14ac:dyDescent="0.3">
      <c r="A293" s="144" t="s">
        <v>337</v>
      </c>
      <c r="B293" s="138" t="s">
        <v>338</v>
      </c>
      <c r="C293" s="138"/>
      <c r="D293" s="143">
        <v>2517.7040000000002</v>
      </c>
      <c r="E293" s="142"/>
      <c r="F293" s="142"/>
      <c r="G293" s="143">
        <v>155</v>
      </c>
      <c r="H293" s="143">
        <v>155</v>
      </c>
      <c r="I293" s="144" t="s">
        <v>719</v>
      </c>
    </row>
    <row r="294" spans="1:9" ht="45" customHeight="1" x14ac:dyDescent="0.3">
      <c r="A294" s="144" t="s">
        <v>339</v>
      </c>
      <c r="B294" s="138" t="s">
        <v>340</v>
      </c>
      <c r="C294" s="138"/>
      <c r="D294" s="143">
        <v>621.70399999999995</v>
      </c>
      <c r="E294" s="142"/>
      <c r="F294" s="142"/>
      <c r="G294" s="143">
        <v>221.70400000000001</v>
      </c>
      <c r="H294" s="143">
        <v>221.70400000000001</v>
      </c>
      <c r="I294" s="144" t="s">
        <v>337</v>
      </c>
    </row>
    <row r="295" spans="1:9" ht="83.25" customHeight="1" x14ac:dyDescent="0.3">
      <c r="A295" s="144" t="s">
        <v>720</v>
      </c>
      <c r="B295" s="138" t="s">
        <v>340</v>
      </c>
      <c r="C295" s="138" t="s">
        <v>157</v>
      </c>
      <c r="D295" s="143">
        <v>400</v>
      </c>
      <c r="E295" s="142"/>
      <c r="F295" s="142"/>
      <c r="G295" s="143">
        <v>221.70400000000001</v>
      </c>
      <c r="H295" s="143">
        <v>221.70400000000001</v>
      </c>
      <c r="I295" s="144" t="s">
        <v>339</v>
      </c>
    </row>
    <row r="296" spans="1:9" ht="83.65" customHeight="1" x14ac:dyDescent="0.3">
      <c r="A296" s="144" t="s">
        <v>341</v>
      </c>
      <c r="B296" s="138" t="s">
        <v>342</v>
      </c>
      <c r="C296" s="138"/>
      <c r="D296" s="143">
        <v>221.70400000000001</v>
      </c>
      <c r="E296" s="142"/>
      <c r="F296" s="142"/>
      <c r="G296" s="143"/>
      <c r="H296" s="143"/>
      <c r="I296" s="144" t="s">
        <v>720</v>
      </c>
    </row>
    <row r="297" spans="1:9" ht="114.75" customHeight="1" x14ac:dyDescent="0.3">
      <c r="A297" s="144" t="s">
        <v>721</v>
      </c>
      <c r="B297" s="138" t="s">
        <v>342</v>
      </c>
      <c r="C297" s="138" t="s">
        <v>157</v>
      </c>
      <c r="D297" s="143">
        <v>221.70400000000001</v>
      </c>
      <c r="E297" s="142"/>
      <c r="F297" s="142"/>
      <c r="G297" s="143">
        <v>221.70400000000001</v>
      </c>
      <c r="H297" s="143">
        <v>221.70400000000001</v>
      </c>
      <c r="I297" s="144" t="s">
        <v>341</v>
      </c>
    </row>
    <row r="298" spans="1:9" ht="44.25" customHeight="1" x14ac:dyDescent="0.3">
      <c r="A298" s="144" t="s">
        <v>343</v>
      </c>
      <c r="B298" s="138" t="s">
        <v>344</v>
      </c>
      <c r="C298" s="138"/>
      <c r="D298" s="143">
        <v>210</v>
      </c>
      <c r="E298" s="142"/>
      <c r="F298" s="142"/>
      <c r="G298" s="143">
        <v>221.70400000000001</v>
      </c>
      <c r="H298" s="143">
        <v>221.70400000000001</v>
      </c>
      <c r="I298" s="144" t="s">
        <v>721</v>
      </c>
    </row>
    <row r="299" spans="1:9" ht="83.25" customHeight="1" x14ac:dyDescent="0.3">
      <c r="A299" s="144" t="s">
        <v>722</v>
      </c>
      <c r="B299" s="138" t="s">
        <v>344</v>
      </c>
      <c r="C299" s="138" t="s">
        <v>157</v>
      </c>
      <c r="D299" s="143">
        <v>210</v>
      </c>
      <c r="E299" s="142"/>
      <c r="F299" s="142"/>
      <c r="G299" s="143"/>
      <c r="H299" s="143"/>
      <c r="I299" s="144" t="s">
        <v>343</v>
      </c>
    </row>
    <row r="300" spans="1:9" ht="33" customHeight="1" x14ac:dyDescent="0.3">
      <c r="A300" s="144" t="s">
        <v>345</v>
      </c>
      <c r="B300" s="138" t="s">
        <v>346</v>
      </c>
      <c r="C300" s="138"/>
      <c r="D300" s="143">
        <v>3</v>
      </c>
      <c r="E300" s="142"/>
      <c r="F300" s="142"/>
      <c r="G300" s="143"/>
      <c r="H300" s="143"/>
      <c r="I300" s="144" t="s">
        <v>722</v>
      </c>
    </row>
    <row r="301" spans="1:9" ht="55.5" customHeight="1" x14ac:dyDescent="0.3">
      <c r="A301" s="144" t="s">
        <v>723</v>
      </c>
      <c r="B301" s="138" t="s">
        <v>346</v>
      </c>
      <c r="C301" s="138" t="s">
        <v>157</v>
      </c>
      <c r="D301" s="143">
        <v>3</v>
      </c>
      <c r="E301" s="142"/>
      <c r="F301" s="142"/>
      <c r="G301" s="143"/>
      <c r="H301" s="143"/>
      <c r="I301" s="144" t="s">
        <v>345</v>
      </c>
    </row>
    <row r="302" spans="1:9" ht="69.75" customHeight="1" x14ac:dyDescent="0.3">
      <c r="A302" s="144" t="s">
        <v>477</v>
      </c>
      <c r="B302" s="138" t="s">
        <v>478</v>
      </c>
      <c r="C302" s="138"/>
      <c r="D302" s="143">
        <v>160</v>
      </c>
      <c r="E302" s="142"/>
      <c r="F302" s="142"/>
      <c r="G302" s="143"/>
      <c r="H302" s="143"/>
      <c r="I302" s="144" t="s">
        <v>723</v>
      </c>
    </row>
    <row r="303" spans="1:9" ht="104.25" customHeight="1" x14ac:dyDescent="0.3">
      <c r="A303" s="144" t="s">
        <v>724</v>
      </c>
      <c r="B303" s="138" t="s">
        <v>478</v>
      </c>
      <c r="C303" s="138" t="s">
        <v>157</v>
      </c>
      <c r="D303" s="143">
        <v>160</v>
      </c>
      <c r="E303" s="142"/>
      <c r="F303" s="142"/>
      <c r="G303" s="143"/>
      <c r="H303" s="143"/>
      <c r="I303" s="144" t="s">
        <v>477</v>
      </c>
    </row>
    <row r="304" spans="1:9" ht="61.5" customHeight="1" x14ac:dyDescent="0.3">
      <c r="A304" s="144" t="s">
        <v>902</v>
      </c>
      <c r="B304" s="138" t="s">
        <v>903</v>
      </c>
      <c r="C304" s="138"/>
      <c r="D304" s="143">
        <v>1523</v>
      </c>
      <c r="E304" s="142"/>
      <c r="F304" s="142"/>
      <c r="G304" s="143"/>
      <c r="H304" s="143"/>
      <c r="I304" s="144" t="s">
        <v>724</v>
      </c>
    </row>
    <row r="305" spans="1:9" ht="62.25" customHeight="1" x14ac:dyDescent="0.3">
      <c r="A305" s="144" t="s">
        <v>902</v>
      </c>
      <c r="B305" s="138" t="s">
        <v>904</v>
      </c>
      <c r="C305" s="138"/>
      <c r="D305" s="143">
        <v>1523</v>
      </c>
      <c r="E305" s="142"/>
      <c r="F305" s="142"/>
      <c r="G305" s="143"/>
      <c r="H305" s="143"/>
      <c r="I305" s="144" t="s">
        <v>902</v>
      </c>
    </row>
    <row r="306" spans="1:9" ht="60" customHeight="1" x14ac:dyDescent="0.3">
      <c r="A306" s="144" t="s">
        <v>905</v>
      </c>
      <c r="B306" s="138" t="s">
        <v>904</v>
      </c>
      <c r="C306" s="138" t="s">
        <v>563</v>
      </c>
      <c r="D306" s="143">
        <v>1523</v>
      </c>
      <c r="E306" s="142"/>
      <c r="F306" s="142"/>
      <c r="G306" s="143"/>
      <c r="H306" s="143"/>
      <c r="I306" s="144" t="s">
        <v>902</v>
      </c>
    </row>
    <row r="307" spans="1:9" ht="39.75" customHeight="1" x14ac:dyDescent="0.3">
      <c r="A307" s="139" t="s">
        <v>347</v>
      </c>
      <c r="B307" s="140" t="s">
        <v>348</v>
      </c>
      <c r="C307" s="140"/>
      <c r="D307" s="141">
        <v>1233.463</v>
      </c>
      <c r="E307" s="142"/>
      <c r="F307" s="142"/>
      <c r="G307" s="143"/>
      <c r="H307" s="143"/>
      <c r="I307" s="144" t="s">
        <v>905</v>
      </c>
    </row>
    <row r="308" spans="1:9" ht="70.5" customHeight="1" x14ac:dyDescent="0.3">
      <c r="A308" s="144" t="s">
        <v>349</v>
      </c>
      <c r="B308" s="138" t="s">
        <v>350</v>
      </c>
      <c r="C308" s="138"/>
      <c r="D308" s="143">
        <v>655</v>
      </c>
      <c r="E308" s="142"/>
      <c r="F308" s="142"/>
      <c r="G308" s="143">
        <v>875</v>
      </c>
      <c r="H308" s="143"/>
      <c r="I308" s="144" t="s">
        <v>347</v>
      </c>
    </row>
    <row r="309" spans="1:9" ht="73.5" customHeight="1" x14ac:dyDescent="0.3">
      <c r="A309" s="144" t="s">
        <v>351</v>
      </c>
      <c r="B309" s="138" t="s">
        <v>352</v>
      </c>
      <c r="C309" s="138"/>
      <c r="D309" s="143">
        <v>135</v>
      </c>
      <c r="E309" s="142"/>
      <c r="F309" s="142"/>
      <c r="G309" s="143">
        <v>630</v>
      </c>
      <c r="H309" s="143"/>
      <c r="I309" s="144" t="s">
        <v>349</v>
      </c>
    </row>
    <row r="310" spans="1:9" ht="115.5" customHeight="1" x14ac:dyDescent="0.3">
      <c r="A310" s="144" t="s">
        <v>725</v>
      </c>
      <c r="B310" s="138" t="s">
        <v>352</v>
      </c>
      <c r="C310" s="138" t="s">
        <v>175</v>
      </c>
      <c r="D310" s="143">
        <v>135</v>
      </c>
      <c r="E310" s="142"/>
      <c r="F310" s="142"/>
      <c r="G310" s="143">
        <v>140</v>
      </c>
      <c r="H310" s="143"/>
      <c r="I310" s="144" t="s">
        <v>351</v>
      </c>
    </row>
    <row r="311" spans="1:9" ht="39" customHeight="1" x14ac:dyDescent="0.3">
      <c r="A311" s="144" t="s">
        <v>353</v>
      </c>
      <c r="B311" s="138" t="s">
        <v>354</v>
      </c>
      <c r="C311" s="138"/>
      <c r="D311" s="143">
        <v>50</v>
      </c>
      <c r="E311" s="142"/>
      <c r="F311" s="142"/>
      <c r="G311" s="143">
        <v>140</v>
      </c>
      <c r="H311" s="143"/>
      <c r="I311" s="144" t="s">
        <v>725</v>
      </c>
    </row>
    <row r="312" spans="1:9" ht="81" customHeight="1" x14ac:dyDescent="0.3">
      <c r="A312" s="144" t="s">
        <v>726</v>
      </c>
      <c r="B312" s="138" t="s">
        <v>354</v>
      </c>
      <c r="C312" s="138" t="s">
        <v>157</v>
      </c>
      <c r="D312" s="143">
        <v>50</v>
      </c>
      <c r="E312" s="142"/>
      <c r="F312" s="142"/>
      <c r="G312" s="143">
        <v>50</v>
      </c>
      <c r="H312" s="143"/>
      <c r="I312" s="144" t="s">
        <v>353</v>
      </c>
    </row>
    <row r="313" spans="1:9" ht="62.25" customHeight="1" x14ac:dyDescent="0.3">
      <c r="A313" s="144" t="s">
        <v>355</v>
      </c>
      <c r="B313" s="138" t="s">
        <v>356</v>
      </c>
      <c r="C313" s="138"/>
      <c r="D313" s="143">
        <v>230</v>
      </c>
      <c r="E313" s="142"/>
      <c r="F313" s="142"/>
      <c r="G313" s="143">
        <v>50</v>
      </c>
      <c r="H313" s="143"/>
      <c r="I313" s="144" t="s">
        <v>726</v>
      </c>
    </row>
    <row r="314" spans="1:9" ht="99" customHeight="1" x14ac:dyDescent="0.3">
      <c r="A314" s="144" t="s">
        <v>727</v>
      </c>
      <c r="B314" s="138" t="s">
        <v>356</v>
      </c>
      <c r="C314" s="138" t="s">
        <v>357</v>
      </c>
      <c r="D314" s="143">
        <v>230</v>
      </c>
      <c r="E314" s="142"/>
      <c r="F314" s="142"/>
      <c r="G314" s="143">
        <v>200</v>
      </c>
      <c r="H314" s="143"/>
      <c r="I314" s="144" t="s">
        <v>355</v>
      </c>
    </row>
    <row r="315" spans="1:9" ht="45" customHeight="1" x14ac:dyDescent="0.3">
      <c r="A315" s="144" t="s">
        <v>358</v>
      </c>
      <c r="B315" s="138" t="s">
        <v>359</v>
      </c>
      <c r="C315" s="138"/>
      <c r="D315" s="143">
        <v>240</v>
      </c>
      <c r="E315" s="142"/>
      <c r="F315" s="142"/>
      <c r="G315" s="143">
        <v>200</v>
      </c>
      <c r="H315" s="143"/>
      <c r="I315" s="144" t="s">
        <v>727</v>
      </c>
    </row>
    <row r="316" spans="1:9" ht="92.25" customHeight="1" x14ac:dyDescent="0.3">
      <c r="A316" s="144" t="s">
        <v>728</v>
      </c>
      <c r="B316" s="138" t="s">
        <v>359</v>
      </c>
      <c r="C316" s="138" t="s">
        <v>357</v>
      </c>
      <c r="D316" s="143">
        <v>240</v>
      </c>
      <c r="E316" s="142"/>
      <c r="F316" s="142"/>
      <c r="G316" s="143">
        <v>240</v>
      </c>
      <c r="H316" s="143"/>
      <c r="I316" s="144" t="s">
        <v>358</v>
      </c>
    </row>
    <row r="317" spans="1:9" ht="24.75" customHeight="1" x14ac:dyDescent="0.3">
      <c r="A317" s="144" t="s">
        <v>445</v>
      </c>
      <c r="B317" s="138" t="s">
        <v>446</v>
      </c>
      <c r="C317" s="138"/>
      <c r="D317" s="143">
        <v>578.46299999999997</v>
      </c>
      <c r="E317" s="142"/>
      <c r="F317" s="142"/>
      <c r="G317" s="143">
        <v>240</v>
      </c>
      <c r="H317" s="143"/>
      <c r="I317" s="144" t="s">
        <v>728</v>
      </c>
    </row>
    <row r="318" spans="1:9" ht="58.5" customHeight="1" x14ac:dyDescent="0.3">
      <c r="A318" s="144" t="s">
        <v>447</v>
      </c>
      <c r="B318" s="138" t="s">
        <v>448</v>
      </c>
      <c r="C318" s="138"/>
      <c r="D318" s="143">
        <v>578.46299999999997</v>
      </c>
      <c r="E318" s="142"/>
      <c r="F318" s="142"/>
      <c r="G318" s="143">
        <v>145</v>
      </c>
      <c r="H318" s="143"/>
      <c r="I318" s="144" t="s">
        <v>445</v>
      </c>
    </row>
    <row r="319" spans="1:9" ht="57.75" customHeight="1" x14ac:dyDescent="0.3">
      <c r="A319" s="144" t="s">
        <v>449</v>
      </c>
      <c r="B319" s="138" t="s">
        <v>450</v>
      </c>
      <c r="C319" s="138"/>
      <c r="D319" s="143">
        <v>578.46299999999997</v>
      </c>
      <c r="E319" s="142"/>
      <c r="F319" s="142"/>
      <c r="G319" s="143">
        <v>145</v>
      </c>
      <c r="H319" s="143"/>
      <c r="I319" s="144" t="s">
        <v>447</v>
      </c>
    </row>
    <row r="320" spans="1:9" ht="93.75" customHeight="1" x14ac:dyDescent="0.3">
      <c r="A320" s="144" t="s">
        <v>729</v>
      </c>
      <c r="B320" s="138" t="s">
        <v>450</v>
      </c>
      <c r="C320" s="138" t="s">
        <v>357</v>
      </c>
      <c r="D320" s="143">
        <v>578.46299999999997</v>
      </c>
      <c r="E320" s="142"/>
      <c r="F320" s="142"/>
      <c r="G320" s="143">
        <v>145</v>
      </c>
      <c r="H320" s="143"/>
      <c r="I320" s="144" t="s">
        <v>449</v>
      </c>
    </row>
    <row r="321" spans="1:9" ht="33" customHeight="1" x14ac:dyDescent="0.3">
      <c r="A321" s="139" t="s">
        <v>259</v>
      </c>
      <c r="B321" s="140" t="s">
        <v>260</v>
      </c>
      <c r="C321" s="140"/>
      <c r="D321" s="141">
        <v>55190.892999999996</v>
      </c>
      <c r="E321" s="142"/>
      <c r="F321" s="142"/>
      <c r="G321" s="143">
        <v>145</v>
      </c>
      <c r="H321" s="143"/>
      <c r="I321" s="144" t="s">
        <v>729</v>
      </c>
    </row>
    <row r="322" spans="1:9" ht="33.4" customHeight="1" x14ac:dyDescent="0.3">
      <c r="A322" s="144" t="s">
        <v>261</v>
      </c>
      <c r="B322" s="138" t="s">
        <v>262</v>
      </c>
      <c r="C322" s="138"/>
      <c r="D322" s="143">
        <v>55190.892999999996</v>
      </c>
      <c r="E322" s="142"/>
      <c r="F322" s="142"/>
      <c r="G322" s="143">
        <v>18767.513999999999</v>
      </c>
      <c r="H322" s="143">
        <v>26419.156999999999</v>
      </c>
      <c r="I322" s="144" t="s">
        <v>259</v>
      </c>
    </row>
    <row r="323" spans="1:9" ht="52.5" customHeight="1" x14ac:dyDescent="0.3">
      <c r="A323" s="144" t="s">
        <v>360</v>
      </c>
      <c r="B323" s="138" t="s">
        <v>361</v>
      </c>
      <c r="C323" s="138"/>
      <c r="D323" s="143">
        <v>2309.6170000000002</v>
      </c>
      <c r="E323" s="142"/>
      <c r="F323" s="142"/>
      <c r="G323" s="143">
        <v>18767.513999999999</v>
      </c>
      <c r="H323" s="143">
        <v>26419.156999999999</v>
      </c>
      <c r="I323" s="144" t="s">
        <v>261</v>
      </c>
    </row>
    <row r="324" spans="1:9" ht="159.75" customHeight="1" x14ac:dyDescent="0.3">
      <c r="A324" s="145" t="s">
        <v>730</v>
      </c>
      <c r="B324" s="138" t="s">
        <v>361</v>
      </c>
      <c r="C324" s="138" t="s">
        <v>266</v>
      </c>
      <c r="D324" s="143">
        <v>2309.6170000000002</v>
      </c>
      <c r="E324" s="142"/>
      <c r="F324" s="142"/>
      <c r="G324" s="143">
        <v>1814.1559999999999</v>
      </c>
      <c r="H324" s="143">
        <v>1814.1559999999999</v>
      </c>
      <c r="I324" s="144" t="s">
        <v>360</v>
      </c>
    </row>
    <row r="325" spans="1:9" ht="30.75" customHeight="1" x14ac:dyDescent="0.3">
      <c r="A325" s="144" t="s">
        <v>263</v>
      </c>
      <c r="B325" s="138" t="s">
        <v>264</v>
      </c>
      <c r="C325" s="138"/>
      <c r="D325" s="143">
        <v>1218.654</v>
      </c>
      <c r="E325" s="142"/>
      <c r="F325" s="142"/>
      <c r="G325" s="143">
        <v>1814.1559999999999</v>
      </c>
      <c r="H325" s="143">
        <v>1814.1559999999999</v>
      </c>
      <c r="I325" s="145" t="s">
        <v>730</v>
      </c>
    </row>
    <row r="326" spans="1:9" ht="122.25" customHeight="1" x14ac:dyDescent="0.3">
      <c r="A326" s="144" t="s">
        <v>731</v>
      </c>
      <c r="B326" s="138" t="s">
        <v>264</v>
      </c>
      <c r="C326" s="138" t="s">
        <v>266</v>
      </c>
      <c r="D326" s="143">
        <v>1218.654</v>
      </c>
      <c r="E326" s="142"/>
      <c r="F326" s="142"/>
      <c r="G326" s="143">
        <v>836.327</v>
      </c>
      <c r="H326" s="143">
        <v>836.327</v>
      </c>
      <c r="I326" s="144" t="s">
        <v>263</v>
      </c>
    </row>
    <row r="327" spans="1:9" ht="63" customHeight="1" x14ac:dyDescent="0.3">
      <c r="A327" s="144" t="s">
        <v>591</v>
      </c>
      <c r="B327" s="138" t="s">
        <v>592</v>
      </c>
      <c r="C327" s="138"/>
      <c r="D327" s="143">
        <v>1129.3</v>
      </c>
      <c r="E327" s="142"/>
      <c r="F327" s="142"/>
      <c r="G327" s="143">
        <v>836.327</v>
      </c>
      <c r="H327" s="143">
        <v>836.327</v>
      </c>
      <c r="I327" s="144" t="s">
        <v>731</v>
      </c>
    </row>
    <row r="328" spans="1:9" ht="73.5" customHeight="1" x14ac:dyDescent="0.3">
      <c r="A328" s="144" t="s">
        <v>732</v>
      </c>
      <c r="B328" s="138" t="s">
        <v>592</v>
      </c>
      <c r="C328" s="138" t="s">
        <v>563</v>
      </c>
      <c r="D328" s="143">
        <v>1129.3</v>
      </c>
      <c r="E328" s="142"/>
      <c r="F328" s="142"/>
      <c r="G328" s="143">
        <v>1141.8</v>
      </c>
      <c r="H328" s="143">
        <v>1184.5999999999999</v>
      </c>
      <c r="I328" s="144" t="s">
        <v>591</v>
      </c>
    </row>
    <row r="329" spans="1:9" ht="51.75" customHeight="1" x14ac:dyDescent="0.3">
      <c r="A329" s="144" t="s">
        <v>362</v>
      </c>
      <c r="B329" s="138" t="s">
        <v>363</v>
      </c>
      <c r="C329" s="138"/>
      <c r="D329" s="143">
        <v>213.4</v>
      </c>
      <c r="E329" s="142"/>
      <c r="F329" s="142"/>
      <c r="G329" s="143">
        <v>1141.8</v>
      </c>
      <c r="H329" s="143">
        <v>1184.5999999999999</v>
      </c>
      <c r="I329" s="144" t="s">
        <v>732</v>
      </c>
    </row>
    <row r="330" spans="1:9" ht="96.75" customHeight="1" x14ac:dyDescent="0.3">
      <c r="A330" s="144" t="s">
        <v>733</v>
      </c>
      <c r="B330" s="138" t="s">
        <v>363</v>
      </c>
      <c r="C330" s="138" t="s">
        <v>157</v>
      </c>
      <c r="D330" s="143">
        <v>213.4</v>
      </c>
      <c r="E330" s="142"/>
      <c r="F330" s="142"/>
      <c r="G330" s="143">
        <v>14.3</v>
      </c>
      <c r="H330" s="143">
        <v>23.1</v>
      </c>
      <c r="I330" s="144" t="s">
        <v>362</v>
      </c>
    </row>
    <row r="331" spans="1:9" ht="66" customHeight="1" x14ac:dyDescent="0.3">
      <c r="A331" s="144" t="s">
        <v>593</v>
      </c>
      <c r="B331" s="138" t="s">
        <v>594</v>
      </c>
      <c r="C331" s="138"/>
      <c r="D331" s="143">
        <v>70.099999999999994</v>
      </c>
      <c r="E331" s="142"/>
      <c r="F331" s="142"/>
      <c r="G331" s="143">
        <v>14.3</v>
      </c>
      <c r="H331" s="143">
        <v>23.1</v>
      </c>
      <c r="I331" s="144" t="s">
        <v>733</v>
      </c>
    </row>
    <row r="332" spans="1:9" ht="72.75" customHeight="1" x14ac:dyDescent="0.3">
      <c r="A332" s="144" t="s">
        <v>734</v>
      </c>
      <c r="B332" s="138" t="s">
        <v>594</v>
      </c>
      <c r="C332" s="138" t="s">
        <v>563</v>
      </c>
      <c r="D332" s="143">
        <v>70.099999999999994</v>
      </c>
      <c r="E332" s="142"/>
      <c r="F332" s="142"/>
      <c r="G332" s="143">
        <v>70.099999999999994</v>
      </c>
      <c r="H332" s="143">
        <v>70.099999999999994</v>
      </c>
      <c r="I332" s="144" t="s">
        <v>593</v>
      </c>
    </row>
    <row r="333" spans="1:9" ht="67.5" customHeight="1" x14ac:dyDescent="0.3">
      <c r="A333" s="144" t="s">
        <v>267</v>
      </c>
      <c r="B333" s="138" t="s">
        <v>906</v>
      </c>
      <c r="C333" s="138"/>
      <c r="D333" s="143">
        <v>19.452999999999999</v>
      </c>
      <c r="E333" s="142"/>
      <c r="F333" s="142"/>
      <c r="G333" s="143">
        <v>70.099999999999994</v>
      </c>
      <c r="H333" s="143">
        <v>70.099999999999994</v>
      </c>
      <c r="I333" s="144" t="s">
        <v>734</v>
      </c>
    </row>
    <row r="334" spans="1:9" ht="91.5" customHeight="1" x14ac:dyDescent="0.3">
      <c r="A334" s="144" t="s">
        <v>713</v>
      </c>
      <c r="B334" s="138" t="s">
        <v>906</v>
      </c>
      <c r="C334" s="138" t="s">
        <v>157</v>
      </c>
      <c r="D334" s="143">
        <v>19.452999999999999</v>
      </c>
      <c r="E334" s="142"/>
      <c r="F334" s="142"/>
      <c r="G334" s="143"/>
      <c r="H334" s="143"/>
      <c r="I334" s="144" t="s">
        <v>267</v>
      </c>
    </row>
    <row r="335" spans="1:9" ht="117" customHeight="1" x14ac:dyDescent="0.3">
      <c r="A335" s="144" t="s">
        <v>808</v>
      </c>
      <c r="B335" s="138" t="s">
        <v>479</v>
      </c>
      <c r="C335" s="138"/>
      <c r="D335" s="143">
        <v>49.2</v>
      </c>
      <c r="E335" s="142"/>
      <c r="F335" s="142"/>
      <c r="G335" s="143"/>
      <c r="H335" s="143"/>
      <c r="I335" s="144" t="s">
        <v>713</v>
      </c>
    </row>
    <row r="336" spans="1:9" ht="91.5" customHeight="1" x14ac:dyDescent="0.3">
      <c r="A336" s="145" t="s">
        <v>907</v>
      </c>
      <c r="B336" s="138" t="s">
        <v>479</v>
      </c>
      <c r="C336" s="138" t="s">
        <v>266</v>
      </c>
      <c r="D336" s="143">
        <v>47.9</v>
      </c>
      <c r="E336" s="142"/>
      <c r="F336" s="142"/>
      <c r="G336" s="143">
        <v>49.2</v>
      </c>
      <c r="H336" s="143">
        <v>49.2</v>
      </c>
      <c r="I336" s="144" t="s">
        <v>808</v>
      </c>
    </row>
    <row r="337" spans="1:9" ht="49.5" customHeight="1" x14ac:dyDescent="0.3">
      <c r="A337" s="145" t="s">
        <v>269</v>
      </c>
      <c r="B337" s="138" t="s">
        <v>479</v>
      </c>
      <c r="C337" s="138" t="s">
        <v>157</v>
      </c>
      <c r="D337" s="143">
        <v>1.3</v>
      </c>
      <c r="E337" s="142"/>
      <c r="F337" s="142"/>
      <c r="G337" s="143">
        <v>47.9</v>
      </c>
      <c r="H337" s="143">
        <v>47.9</v>
      </c>
      <c r="I337" s="145" t="s">
        <v>809</v>
      </c>
    </row>
    <row r="338" spans="1:9" ht="128.25" customHeight="1" x14ac:dyDescent="0.3">
      <c r="A338" s="145" t="s">
        <v>364</v>
      </c>
      <c r="B338" s="138" t="s">
        <v>365</v>
      </c>
      <c r="C338" s="138"/>
      <c r="D338" s="143">
        <v>58.158999999999999</v>
      </c>
      <c r="E338" s="142"/>
      <c r="F338" s="142"/>
      <c r="G338" s="143">
        <v>1.3</v>
      </c>
      <c r="H338" s="143">
        <v>1.3</v>
      </c>
      <c r="I338" s="145" t="s">
        <v>810</v>
      </c>
    </row>
    <row r="339" spans="1:9" ht="99.75" customHeight="1" x14ac:dyDescent="0.3">
      <c r="A339" s="145" t="s">
        <v>265</v>
      </c>
      <c r="B339" s="138" t="s">
        <v>365</v>
      </c>
      <c r="C339" s="138" t="s">
        <v>266</v>
      </c>
      <c r="D339" s="143">
        <v>53.158999999999999</v>
      </c>
      <c r="E339" s="142"/>
      <c r="F339" s="142"/>
      <c r="G339" s="143">
        <v>58.158999999999999</v>
      </c>
      <c r="H339" s="143">
        <v>58.158999999999999</v>
      </c>
      <c r="I339" s="145" t="s">
        <v>364</v>
      </c>
    </row>
    <row r="340" spans="1:9" ht="46.5" customHeight="1" x14ac:dyDescent="0.3">
      <c r="A340" s="145" t="s">
        <v>269</v>
      </c>
      <c r="B340" s="138" t="s">
        <v>365</v>
      </c>
      <c r="C340" s="138" t="s">
        <v>157</v>
      </c>
      <c r="D340" s="143">
        <v>5</v>
      </c>
      <c r="E340" s="142"/>
      <c r="F340" s="142"/>
      <c r="G340" s="143">
        <v>53.158999999999999</v>
      </c>
      <c r="H340" s="143">
        <v>53.158999999999999</v>
      </c>
      <c r="I340" s="145" t="s">
        <v>735</v>
      </c>
    </row>
    <row r="341" spans="1:9" ht="252" customHeight="1" x14ac:dyDescent="0.3">
      <c r="A341" s="145" t="s">
        <v>366</v>
      </c>
      <c r="B341" s="138" t="s">
        <v>367</v>
      </c>
      <c r="C341" s="138"/>
      <c r="D341" s="143">
        <v>136.63900000000001</v>
      </c>
      <c r="E341" s="142"/>
      <c r="F341" s="142"/>
      <c r="G341" s="143">
        <v>5</v>
      </c>
      <c r="H341" s="143">
        <v>5</v>
      </c>
      <c r="I341" s="145" t="s">
        <v>736</v>
      </c>
    </row>
    <row r="342" spans="1:9" ht="90.75" customHeight="1" x14ac:dyDescent="0.3">
      <c r="A342" s="145" t="s">
        <v>265</v>
      </c>
      <c r="B342" s="138" t="s">
        <v>367</v>
      </c>
      <c r="C342" s="138" t="s">
        <v>266</v>
      </c>
      <c r="D342" s="143">
        <v>135.80000000000001</v>
      </c>
      <c r="E342" s="142"/>
      <c r="F342" s="142"/>
      <c r="G342" s="143">
        <v>136.63900000000001</v>
      </c>
      <c r="H342" s="143">
        <v>136.63900000000001</v>
      </c>
      <c r="I342" s="145" t="s">
        <v>366</v>
      </c>
    </row>
    <row r="343" spans="1:9" ht="409.6" customHeight="1" x14ac:dyDescent="0.3">
      <c r="A343" s="145" t="s">
        <v>738</v>
      </c>
      <c r="B343" s="138" t="s">
        <v>367</v>
      </c>
      <c r="C343" s="138" t="s">
        <v>157</v>
      </c>
      <c r="D343" s="143">
        <v>0.83899999999999997</v>
      </c>
      <c r="E343" s="142"/>
      <c r="F343" s="142"/>
      <c r="G343" s="143">
        <v>135.80000000000001</v>
      </c>
      <c r="H343" s="143">
        <v>135.80000000000001</v>
      </c>
      <c r="I343" s="145" t="s">
        <v>737</v>
      </c>
    </row>
    <row r="344" spans="1:9" ht="152.25" customHeight="1" x14ac:dyDescent="0.3">
      <c r="A344" s="145" t="s">
        <v>595</v>
      </c>
      <c r="B344" s="138" t="s">
        <v>596</v>
      </c>
      <c r="C344" s="138"/>
      <c r="D344" s="143">
        <v>4</v>
      </c>
      <c r="E344" s="142"/>
      <c r="F344" s="142"/>
      <c r="G344" s="143">
        <v>0.83899999999999997</v>
      </c>
      <c r="H344" s="143">
        <v>0.83899999999999997</v>
      </c>
      <c r="I344" s="145" t="s">
        <v>738</v>
      </c>
    </row>
    <row r="345" spans="1:9" ht="197.25" customHeight="1" x14ac:dyDescent="0.3">
      <c r="A345" s="145" t="s">
        <v>739</v>
      </c>
      <c r="B345" s="138" t="s">
        <v>596</v>
      </c>
      <c r="C345" s="138" t="s">
        <v>157</v>
      </c>
      <c r="D345" s="143">
        <v>4</v>
      </c>
      <c r="E345" s="142"/>
      <c r="F345" s="142"/>
      <c r="G345" s="143">
        <v>4</v>
      </c>
      <c r="H345" s="143">
        <v>4</v>
      </c>
      <c r="I345" s="145" t="s">
        <v>595</v>
      </c>
    </row>
    <row r="346" spans="1:9" ht="249.75" customHeight="1" x14ac:dyDescent="0.3">
      <c r="A346" s="145" t="s">
        <v>597</v>
      </c>
      <c r="B346" s="138" t="s">
        <v>598</v>
      </c>
      <c r="C346" s="138"/>
      <c r="D346" s="143">
        <v>4</v>
      </c>
      <c r="E346" s="142"/>
      <c r="F346" s="142"/>
      <c r="G346" s="143">
        <v>4</v>
      </c>
      <c r="H346" s="143">
        <v>4</v>
      </c>
      <c r="I346" s="145" t="s">
        <v>739</v>
      </c>
    </row>
    <row r="347" spans="1:9" ht="41.25" customHeight="1" x14ac:dyDescent="0.3">
      <c r="A347" s="145" t="s">
        <v>269</v>
      </c>
      <c r="B347" s="138" t="s">
        <v>598</v>
      </c>
      <c r="C347" s="138" t="s">
        <v>157</v>
      </c>
      <c r="D347" s="143">
        <v>4</v>
      </c>
      <c r="E347" s="142"/>
      <c r="F347" s="142"/>
      <c r="G347" s="143">
        <v>4</v>
      </c>
      <c r="H347" s="143">
        <v>4</v>
      </c>
      <c r="I347" s="145" t="s">
        <v>597</v>
      </c>
    </row>
    <row r="348" spans="1:9" ht="178.5" customHeight="1" x14ac:dyDescent="0.3">
      <c r="A348" s="145" t="s">
        <v>368</v>
      </c>
      <c r="B348" s="138" t="s">
        <v>369</v>
      </c>
      <c r="C348" s="138"/>
      <c r="D348" s="143">
        <v>259.5</v>
      </c>
      <c r="E348" s="142"/>
      <c r="F348" s="142"/>
      <c r="G348" s="143">
        <v>4</v>
      </c>
      <c r="H348" s="143">
        <v>4</v>
      </c>
      <c r="I348" s="145" t="s">
        <v>740</v>
      </c>
    </row>
    <row r="349" spans="1:9" ht="98.25" customHeight="1" x14ac:dyDescent="0.3">
      <c r="A349" s="145" t="s">
        <v>265</v>
      </c>
      <c r="B349" s="138" t="s">
        <v>369</v>
      </c>
      <c r="C349" s="138" t="s">
        <v>266</v>
      </c>
      <c r="D349" s="143">
        <v>22.638999999999999</v>
      </c>
      <c r="E349" s="142"/>
      <c r="F349" s="142"/>
      <c r="G349" s="143">
        <v>259.488</v>
      </c>
      <c r="H349" s="143">
        <v>259.488</v>
      </c>
      <c r="I349" s="145" t="s">
        <v>368</v>
      </c>
    </row>
    <row r="350" spans="1:9" ht="46.5" customHeight="1" x14ac:dyDescent="0.3">
      <c r="A350" s="145" t="s">
        <v>269</v>
      </c>
      <c r="B350" s="138" t="s">
        <v>369</v>
      </c>
      <c r="C350" s="138" t="s">
        <v>157</v>
      </c>
      <c r="D350" s="143">
        <v>3.2810000000000001</v>
      </c>
      <c r="E350" s="142"/>
      <c r="F350" s="142"/>
      <c r="G350" s="143">
        <v>10.631</v>
      </c>
      <c r="H350" s="143">
        <v>10.631</v>
      </c>
      <c r="I350" s="145" t="s">
        <v>741</v>
      </c>
    </row>
    <row r="351" spans="1:9" ht="27" customHeight="1" x14ac:dyDescent="0.3">
      <c r="A351" s="145" t="s">
        <v>562</v>
      </c>
      <c r="B351" s="138" t="s">
        <v>369</v>
      </c>
      <c r="C351" s="138" t="s">
        <v>563</v>
      </c>
      <c r="D351" s="143">
        <v>233.58</v>
      </c>
      <c r="E351" s="142"/>
      <c r="F351" s="142"/>
      <c r="G351" s="143">
        <v>15.289</v>
      </c>
      <c r="H351" s="143">
        <v>15.289</v>
      </c>
      <c r="I351" s="145" t="s">
        <v>742</v>
      </c>
    </row>
    <row r="352" spans="1:9" ht="168" customHeight="1" x14ac:dyDescent="0.3">
      <c r="A352" s="145" t="s">
        <v>599</v>
      </c>
      <c r="B352" s="138" t="s">
        <v>600</v>
      </c>
      <c r="C352" s="138"/>
      <c r="D352" s="143">
        <v>9</v>
      </c>
      <c r="E352" s="142"/>
      <c r="F352" s="142"/>
      <c r="G352" s="143">
        <v>233.56800000000001</v>
      </c>
      <c r="H352" s="143">
        <v>233.56800000000001</v>
      </c>
      <c r="I352" s="145" t="s">
        <v>743</v>
      </c>
    </row>
    <row r="353" spans="1:9" ht="45" customHeight="1" x14ac:dyDescent="0.3">
      <c r="A353" s="145" t="s">
        <v>269</v>
      </c>
      <c r="B353" s="138" t="s">
        <v>600</v>
      </c>
      <c r="C353" s="138" t="s">
        <v>157</v>
      </c>
      <c r="D353" s="143">
        <v>9</v>
      </c>
      <c r="E353" s="142"/>
      <c r="F353" s="142"/>
      <c r="G353" s="143">
        <v>9.5</v>
      </c>
      <c r="H353" s="143">
        <v>9.5</v>
      </c>
      <c r="I353" s="145" t="s">
        <v>599</v>
      </c>
    </row>
    <row r="354" spans="1:9" ht="119.25" customHeight="1" x14ac:dyDescent="0.3">
      <c r="A354" s="144" t="s">
        <v>270</v>
      </c>
      <c r="B354" s="138" t="s">
        <v>271</v>
      </c>
      <c r="C354" s="138"/>
      <c r="D354" s="143">
        <v>6</v>
      </c>
      <c r="E354" s="142"/>
      <c r="F354" s="142"/>
      <c r="G354" s="143">
        <v>9.5</v>
      </c>
      <c r="H354" s="143">
        <v>9.5</v>
      </c>
      <c r="I354" s="145" t="s">
        <v>744</v>
      </c>
    </row>
    <row r="355" spans="1:9" ht="39" customHeight="1" x14ac:dyDescent="0.3">
      <c r="A355" s="145" t="s">
        <v>269</v>
      </c>
      <c r="B355" s="138" t="s">
        <v>271</v>
      </c>
      <c r="C355" s="138" t="s">
        <v>157</v>
      </c>
      <c r="D355" s="143">
        <v>6</v>
      </c>
      <c r="E355" s="142"/>
      <c r="F355" s="142"/>
      <c r="G355" s="143">
        <v>409.03199999999998</v>
      </c>
      <c r="H355" s="143">
        <v>409.07499999999999</v>
      </c>
      <c r="I355" s="144" t="s">
        <v>270</v>
      </c>
    </row>
    <row r="356" spans="1:9" ht="64.5" customHeight="1" x14ac:dyDescent="0.3">
      <c r="A356" s="144" t="s">
        <v>370</v>
      </c>
      <c r="B356" s="138" t="s">
        <v>371</v>
      </c>
      <c r="C356" s="138"/>
      <c r="D356" s="143">
        <v>1500</v>
      </c>
      <c r="E356" s="142"/>
      <c r="F356" s="142"/>
      <c r="G356" s="143">
        <v>11</v>
      </c>
      <c r="H356" s="143">
        <v>11.042999999999999</v>
      </c>
      <c r="I356" s="145" t="s">
        <v>745</v>
      </c>
    </row>
    <row r="357" spans="1:9" ht="74.25" customHeight="1" x14ac:dyDescent="0.3">
      <c r="A357" s="144" t="s">
        <v>746</v>
      </c>
      <c r="B357" s="138" t="s">
        <v>371</v>
      </c>
      <c r="C357" s="138" t="s">
        <v>284</v>
      </c>
      <c r="D357" s="143">
        <v>1500</v>
      </c>
      <c r="E357" s="142"/>
      <c r="F357" s="142"/>
      <c r="G357" s="143">
        <v>1500</v>
      </c>
      <c r="H357" s="143">
        <v>1500</v>
      </c>
      <c r="I357" s="144" t="s">
        <v>370</v>
      </c>
    </row>
    <row r="358" spans="1:9" ht="30.75" customHeight="1" x14ac:dyDescent="0.3">
      <c r="A358" s="144" t="s">
        <v>274</v>
      </c>
      <c r="B358" s="138" t="s">
        <v>275</v>
      </c>
      <c r="C358" s="138"/>
      <c r="D358" s="143">
        <v>48203.870999999999</v>
      </c>
      <c r="E358" s="142"/>
      <c r="F358" s="142"/>
      <c r="G358" s="143">
        <v>1500</v>
      </c>
      <c r="H358" s="143">
        <v>1500</v>
      </c>
      <c r="I358" s="144" t="s">
        <v>746</v>
      </c>
    </row>
    <row r="359" spans="1:9" ht="57" customHeight="1" x14ac:dyDescent="0.3">
      <c r="A359" s="144" t="s">
        <v>747</v>
      </c>
      <c r="B359" s="138" t="s">
        <v>275</v>
      </c>
      <c r="C359" s="138" t="s">
        <v>157</v>
      </c>
      <c r="D359" s="143">
        <v>440</v>
      </c>
      <c r="E359" s="142"/>
      <c r="F359" s="142"/>
      <c r="G359" s="143">
        <v>5041.3710000000001</v>
      </c>
      <c r="H359" s="143">
        <v>5041.3710000000001</v>
      </c>
      <c r="I359" s="144" t="s">
        <v>274</v>
      </c>
    </row>
    <row r="360" spans="1:9" ht="58.5" customHeight="1" x14ac:dyDescent="0.3">
      <c r="A360" s="144" t="s">
        <v>748</v>
      </c>
      <c r="B360" s="138" t="s">
        <v>275</v>
      </c>
      <c r="C360" s="138" t="s">
        <v>175</v>
      </c>
      <c r="D360" s="143">
        <v>4616.8710000000001</v>
      </c>
      <c r="E360" s="142"/>
      <c r="F360" s="142"/>
      <c r="G360" s="143">
        <v>440</v>
      </c>
      <c r="H360" s="143">
        <v>440</v>
      </c>
      <c r="I360" s="144" t="s">
        <v>747</v>
      </c>
    </row>
    <row r="361" spans="1:9" ht="45" customHeight="1" x14ac:dyDescent="0.3">
      <c r="A361" s="144" t="s">
        <v>749</v>
      </c>
      <c r="B361" s="138" t="s">
        <v>275</v>
      </c>
      <c r="C361" s="138" t="s">
        <v>284</v>
      </c>
      <c r="D361" s="143">
        <v>43147</v>
      </c>
      <c r="E361" s="142"/>
      <c r="F361" s="142"/>
      <c r="G361" s="143">
        <v>4454.3710000000001</v>
      </c>
      <c r="H361" s="143">
        <v>4454.3710000000001</v>
      </c>
      <c r="I361" s="144" t="s">
        <v>748</v>
      </c>
    </row>
  </sheetData>
  <mergeCells count="13">
    <mergeCell ref="A7:I7"/>
    <mergeCell ref="A8:D8"/>
    <mergeCell ref="B9:D9"/>
    <mergeCell ref="A11:D13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</mergeCells>
  <pageMargins left="0.70866141732283472" right="0.70866141732283472" top="0.74803149606299213" bottom="0.74803149606299213" header="0.31496062992125984" footer="0.31496062992125984"/>
  <pageSetup paperSize="9" scale="65" fitToHeight="1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1"/>
  <sheetViews>
    <sheetView workbookViewId="0">
      <selection activeCell="E6" sqref="E6"/>
    </sheetView>
  </sheetViews>
  <sheetFormatPr defaultRowHeight="15" x14ac:dyDescent="0.25"/>
  <cols>
    <col min="1" max="1" width="61.42578125" customWidth="1"/>
    <col min="2" max="2" width="19.85546875" customWidth="1"/>
    <col min="3" max="3" width="11.42578125" customWidth="1"/>
    <col min="4" max="5" width="18.85546875" customWidth="1"/>
  </cols>
  <sheetData>
    <row r="1" spans="1:5" ht="21" customHeight="1" x14ac:dyDescent="0.3">
      <c r="A1" s="148"/>
      <c r="B1" s="148"/>
      <c r="C1" s="148"/>
      <c r="D1" s="182" t="s">
        <v>910</v>
      </c>
      <c r="E1" s="183"/>
    </row>
    <row r="2" spans="1:5" ht="17.25" customHeight="1" x14ac:dyDescent="0.3">
      <c r="A2" s="148"/>
      <c r="B2" s="148"/>
      <c r="C2" s="148"/>
      <c r="D2" s="201" t="s">
        <v>246</v>
      </c>
      <c r="E2" s="202"/>
    </row>
    <row r="3" spans="1:5" ht="15" customHeight="1" x14ac:dyDescent="0.3">
      <c r="A3" s="148"/>
      <c r="B3" s="182" t="s">
        <v>247</v>
      </c>
      <c r="C3" s="183"/>
      <c r="D3" s="183"/>
      <c r="E3" s="183"/>
    </row>
    <row r="4" spans="1:5" ht="18" customHeight="1" x14ac:dyDescent="0.3">
      <c r="A4" s="148"/>
      <c r="B4" s="148"/>
      <c r="C4" s="126"/>
      <c r="D4" s="126"/>
      <c r="E4" s="104" t="s">
        <v>860</v>
      </c>
    </row>
    <row r="5" spans="1:5" ht="12" customHeight="1" x14ac:dyDescent="0.3">
      <c r="A5" s="148"/>
      <c r="B5" s="148"/>
      <c r="C5" s="148"/>
      <c r="D5" s="148"/>
      <c r="E5" s="148"/>
    </row>
    <row r="6" spans="1:5" ht="15" customHeight="1" x14ac:dyDescent="0.3">
      <c r="A6" s="148"/>
      <c r="B6" s="148"/>
      <c r="C6" s="126"/>
      <c r="D6" s="126"/>
      <c r="E6" s="104" t="s">
        <v>762</v>
      </c>
    </row>
    <row r="7" spans="1:5" ht="16.7" customHeight="1" x14ac:dyDescent="0.25">
      <c r="A7" s="126"/>
      <c r="B7" s="126"/>
      <c r="C7" s="126"/>
      <c r="D7" s="127"/>
      <c r="E7" s="127" t="s">
        <v>246</v>
      </c>
    </row>
    <row r="8" spans="1:5" ht="21" customHeight="1" x14ac:dyDescent="0.25">
      <c r="A8" s="203" t="s">
        <v>247</v>
      </c>
      <c r="B8" s="203"/>
      <c r="C8" s="203"/>
      <c r="D8" s="203"/>
      <c r="E8" s="203"/>
    </row>
    <row r="9" spans="1:5" ht="21" customHeight="1" x14ac:dyDescent="0.25">
      <c r="A9" s="150"/>
      <c r="B9" s="150"/>
      <c r="C9" s="203" t="s">
        <v>249</v>
      </c>
      <c r="D9" s="204"/>
      <c r="E9" s="204"/>
    </row>
    <row r="10" spans="1:5" ht="21" customHeight="1" x14ac:dyDescent="0.25">
      <c r="A10" s="150"/>
      <c r="B10" s="150"/>
      <c r="C10" s="150"/>
      <c r="D10" s="150"/>
      <c r="E10" s="150"/>
    </row>
    <row r="11" spans="1:5" ht="21" customHeight="1" x14ac:dyDescent="0.25">
      <c r="A11" s="195" t="s">
        <v>761</v>
      </c>
      <c r="B11" s="195"/>
      <c r="C11" s="205"/>
      <c r="D11" s="205"/>
      <c r="E11" s="205"/>
    </row>
    <row r="12" spans="1:5" ht="21" customHeight="1" x14ac:dyDescent="0.25">
      <c r="A12" s="196"/>
      <c r="B12" s="196"/>
      <c r="C12" s="205"/>
      <c r="D12" s="205"/>
      <c r="E12" s="205"/>
    </row>
    <row r="13" spans="1:5" ht="27" customHeight="1" x14ac:dyDescent="0.25">
      <c r="A13" s="196"/>
      <c r="B13" s="196"/>
      <c r="C13" s="205"/>
      <c r="D13" s="205"/>
      <c r="E13" s="205"/>
    </row>
    <row r="14" spans="1:5" ht="19.5" customHeight="1" x14ac:dyDescent="0.25">
      <c r="A14" s="10"/>
      <c r="B14" s="10"/>
      <c r="C14" s="10"/>
      <c r="D14" s="10"/>
      <c r="E14" s="10" t="s">
        <v>627</v>
      </c>
    </row>
    <row r="15" spans="1:5" ht="15.75" customHeight="1" x14ac:dyDescent="0.25">
      <c r="A15" s="197" t="s">
        <v>251</v>
      </c>
      <c r="B15" s="198" t="s">
        <v>253</v>
      </c>
      <c r="C15" s="197" t="s">
        <v>254</v>
      </c>
      <c r="D15" s="207" t="s">
        <v>255</v>
      </c>
      <c r="E15" s="208"/>
    </row>
    <row r="16" spans="1:5" ht="15" customHeight="1" x14ac:dyDescent="0.25">
      <c r="A16" s="197"/>
      <c r="B16" s="206"/>
      <c r="C16" s="197" t="s">
        <v>628</v>
      </c>
      <c r="D16" s="134" t="s">
        <v>911</v>
      </c>
      <c r="E16" s="134" t="s">
        <v>912</v>
      </c>
    </row>
    <row r="17" spans="1:5" ht="15" hidden="1" customHeight="1" x14ac:dyDescent="0.25">
      <c r="A17" s="149"/>
      <c r="B17" s="149"/>
      <c r="C17" s="149"/>
      <c r="D17" s="149"/>
      <c r="E17" s="149"/>
    </row>
    <row r="18" spans="1:5" ht="16.7" customHeight="1" x14ac:dyDescent="0.3">
      <c r="A18" s="135" t="s">
        <v>256</v>
      </c>
      <c r="B18" s="134"/>
      <c r="C18" s="134"/>
      <c r="D18" s="136">
        <v>568888.02599999995</v>
      </c>
      <c r="E18" s="136">
        <v>575168.56900000002</v>
      </c>
    </row>
    <row r="19" spans="1:5" ht="57" customHeight="1" x14ac:dyDescent="0.3">
      <c r="A19" s="139" t="s">
        <v>913</v>
      </c>
      <c r="B19" s="140" t="s">
        <v>279</v>
      </c>
      <c r="C19" s="140"/>
      <c r="D19" s="141">
        <v>1052</v>
      </c>
      <c r="E19" s="141">
        <v>200</v>
      </c>
    </row>
    <row r="20" spans="1:5" ht="58.5" customHeight="1" x14ac:dyDescent="0.3">
      <c r="A20" s="144" t="s">
        <v>280</v>
      </c>
      <c r="B20" s="138" t="s">
        <v>281</v>
      </c>
      <c r="C20" s="138"/>
      <c r="D20" s="143">
        <v>650</v>
      </c>
      <c r="E20" s="143"/>
    </row>
    <row r="21" spans="1:5" ht="101.25" customHeight="1" x14ac:dyDescent="0.3">
      <c r="A21" s="144" t="s">
        <v>605</v>
      </c>
      <c r="B21" s="138" t="s">
        <v>606</v>
      </c>
      <c r="C21" s="138"/>
      <c r="D21" s="143">
        <v>100</v>
      </c>
      <c r="E21" s="143"/>
    </row>
    <row r="22" spans="1:5" ht="111.75" customHeight="1" x14ac:dyDescent="0.3">
      <c r="A22" s="144" t="s">
        <v>752</v>
      </c>
      <c r="B22" s="138" t="s">
        <v>606</v>
      </c>
      <c r="C22" s="138" t="s">
        <v>284</v>
      </c>
      <c r="D22" s="143">
        <v>100</v>
      </c>
      <c r="E22" s="143"/>
    </row>
    <row r="23" spans="1:5" ht="117" customHeight="1" x14ac:dyDescent="0.3">
      <c r="A23" s="144" t="s">
        <v>282</v>
      </c>
      <c r="B23" s="138" t="s">
        <v>283</v>
      </c>
      <c r="C23" s="138"/>
      <c r="D23" s="143">
        <v>500</v>
      </c>
      <c r="E23" s="143"/>
    </row>
    <row r="24" spans="1:5" ht="133.69999999999999" customHeight="1" x14ac:dyDescent="0.3">
      <c r="A24" s="144" t="s">
        <v>630</v>
      </c>
      <c r="B24" s="138" t="s">
        <v>283</v>
      </c>
      <c r="C24" s="138" t="s">
        <v>284</v>
      </c>
      <c r="D24" s="143">
        <v>500</v>
      </c>
      <c r="E24" s="143"/>
    </row>
    <row r="25" spans="1:5" ht="44.25" customHeight="1" x14ac:dyDescent="0.3">
      <c r="A25" s="144" t="s">
        <v>607</v>
      </c>
      <c r="B25" s="138" t="s">
        <v>608</v>
      </c>
      <c r="C25" s="138"/>
      <c r="D25" s="143">
        <v>50</v>
      </c>
      <c r="E25" s="143"/>
    </row>
    <row r="26" spans="1:5" ht="62.25" customHeight="1" x14ac:dyDescent="0.3">
      <c r="A26" s="144" t="s">
        <v>753</v>
      </c>
      <c r="B26" s="138" t="s">
        <v>608</v>
      </c>
      <c r="C26" s="138" t="s">
        <v>284</v>
      </c>
      <c r="D26" s="143">
        <v>50</v>
      </c>
      <c r="E26" s="143"/>
    </row>
    <row r="27" spans="1:5" ht="66.95" customHeight="1" x14ac:dyDescent="0.3">
      <c r="A27" s="144" t="s">
        <v>374</v>
      </c>
      <c r="B27" s="138" t="s">
        <v>375</v>
      </c>
      <c r="C27" s="138"/>
      <c r="D27" s="143">
        <v>82</v>
      </c>
      <c r="E27" s="143"/>
    </row>
    <row r="28" spans="1:5" ht="71.25" customHeight="1" x14ac:dyDescent="0.3">
      <c r="A28" s="144" t="s">
        <v>613</v>
      </c>
      <c r="B28" s="138" t="s">
        <v>614</v>
      </c>
      <c r="C28" s="138"/>
      <c r="D28" s="143">
        <v>50</v>
      </c>
      <c r="E28" s="143"/>
    </row>
    <row r="29" spans="1:5" ht="89.25" customHeight="1" x14ac:dyDescent="0.3">
      <c r="A29" s="144" t="s">
        <v>754</v>
      </c>
      <c r="B29" s="138" t="s">
        <v>614</v>
      </c>
      <c r="C29" s="138" t="s">
        <v>284</v>
      </c>
      <c r="D29" s="143">
        <v>50</v>
      </c>
      <c r="E29" s="143"/>
    </row>
    <row r="30" spans="1:5" ht="79.5" customHeight="1" x14ac:dyDescent="0.3">
      <c r="A30" s="144" t="s">
        <v>376</v>
      </c>
      <c r="B30" s="138" t="s">
        <v>377</v>
      </c>
      <c r="C30" s="138"/>
      <c r="D30" s="143">
        <v>32</v>
      </c>
      <c r="E30" s="143"/>
    </row>
    <row r="31" spans="1:5" ht="127.5" customHeight="1" x14ac:dyDescent="0.3">
      <c r="A31" s="144" t="s">
        <v>631</v>
      </c>
      <c r="B31" s="138" t="s">
        <v>377</v>
      </c>
      <c r="C31" s="138" t="s">
        <v>157</v>
      </c>
      <c r="D31" s="143">
        <v>32</v>
      </c>
      <c r="E31" s="143"/>
    </row>
    <row r="32" spans="1:5" ht="89.25" customHeight="1" x14ac:dyDescent="0.3">
      <c r="A32" s="144" t="s">
        <v>620</v>
      </c>
      <c r="B32" s="138" t="s">
        <v>621</v>
      </c>
      <c r="C32" s="138"/>
      <c r="D32" s="143">
        <v>170</v>
      </c>
      <c r="E32" s="143"/>
    </row>
    <row r="33" spans="1:5" ht="36.75" customHeight="1" x14ac:dyDescent="0.3">
      <c r="A33" s="144" t="s">
        <v>622</v>
      </c>
      <c r="B33" s="138" t="s">
        <v>623</v>
      </c>
      <c r="C33" s="138"/>
      <c r="D33" s="143">
        <v>170</v>
      </c>
      <c r="E33" s="143"/>
    </row>
    <row r="34" spans="1:5" ht="54" customHeight="1" x14ac:dyDescent="0.3">
      <c r="A34" s="144" t="s">
        <v>755</v>
      </c>
      <c r="B34" s="138" t="s">
        <v>623</v>
      </c>
      <c r="C34" s="138" t="s">
        <v>563</v>
      </c>
      <c r="D34" s="143">
        <v>170</v>
      </c>
      <c r="E34" s="143"/>
    </row>
    <row r="35" spans="1:5" ht="53.25" customHeight="1" x14ac:dyDescent="0.3">
      <c r="A35" s="144" t="s">
        <v>285</v>
      </c>
      <c r="B35" s="138" t="s">
        <v>286</v>
      </c>
      <c r="C35" s="138"/>
      <c r="D35" s="143">
        <v>150</v>
      </c>
      <c r="E35" s="143">
        <v>200</v>
      </c>
    </row>
    <row r="36" spans="1:5" ht="110.25" customHeight="1" x14ac:dyDescent="0.3">
      <c r="A36" s="144" t="s">
        <v>287</v>
      </c>
      <c r="B36" s="138" t="s">
        <v>288</v>
      </c>
      <c r="C36" s="138"/>
      <c r="D36" s="143">
        <v>150</v>
      </c>
      <c r="E36" s="143">
        <v>200</v>
      </c>
    </row>
    <row r="37" spans="1:5" ht="130.5" customHeight="1" x14ac:dyDescent="0.3">
      <c r="A37" s="144" t="s">
        <v>632</v>
      </c>
      <c r="B37" s="138" t="s">
        <v>288</v>
      </c>
      <c r="C37" s="138" t="s">
        <v>284</v>
      </c>
      <c r="D37" s="143">
        <v>150</v>
      </c>
      <c r="E37" s="143">
        <v>200</v>
      </c>
    </row>
    <row r="38" spans="1:5" ht="72.75" customHeight="1" x14ac:dyDescent="0.3">
      <c r="A38" s="139" t="s">
        <v>289</v>
      </c>
      <c r="B38" s="140" t="s">
        <v>290</v>
      </c>
      <c r="C38" s="140"/>
      <c r="D38" s="141">
        <v>9040</v>
      </c>
      <c r="E38" s="141">
        <v>9090</v>
      </c>
    </row>
    <row r="39" spans="1:5" ht="93" customHeight="1" x14ac:dyDescent="0.3">
      <c r="A39" s="144" t="s">
        <v>291</v>
      </c>
      <c r="B39" s="138" t="s">
        <v>292</v>
      </c>
      <c r="C39" s="138"/>
      <c r="D39" s="143">
        <v>9040</v>
      </c>
      <c r="E39" s="143">
        <v>9090</v>
      </c>
    </row>
    <row r="40" spans="1:5" ht="54" customHeight="1" x14ac:dyDescent="0.3">
      <c r="A40" s="144" t="s">
        <v>293</v>
      </c>
      <c r="B40" s="138" t="s">
        <v>294</v>
      </c>
      <c r="C40" s="138"/>
      <c r="D40" s="143">
        <v>6129.6</v>
      </c>
      <c r="E40" s="143">
        <v>6179.6</v>
      </c>
    </row>
    <row r="41" spans="1:5" ht="104.25" customHeight="1" x14ac:dyDescent="0.3">
      <c r="A41" s="144" t="s">
        <v>634</v>
      </c>
      <c r="B41" s="138" t="s">
        <v>294</v>
      </c>
      <c r="C41" s="138" t="s">
        <v>157</v>
      </c>
      <c r="D41" s="143">
        <v>6003.2</v>
      </c>
      <c r="E41" s="143">
        <v>6053.2</v>
      </c>
    </row>
    <row r="42" spans="1:5" ht="58.5" customHeight="1" x14ac:dyDescent="0.3">
      <c r="A42" s="144" t="s">
        <v>295</v>
      </c>
      <c r="B42" s="138" t="s">
        <v>296</v>
      </c>
      <c r="C42" s="138"/>
      <c r="D42" s="143">
        <v>126.4</v>
      </c>
      <c r="E42" s="143">
        <v>126.4</v>
      </c>
    </row>
    <row r="43" spans="1:5" ht="108" customHeight="1" x14ac:dyDescent="0.3">
      <c r="A43" s="144" t="s">
        <v>635</v>
      </c>
      <c r="B43" s="138" t="s">
        <v>296</v>
      </c>
      <c r="C43" s="138" t="s">
        <v>157</v>
      </c>
      <c r="D43" s="143">
        <v>88.9</v>
      </c>
      <c r="E43" s="143">
        <v>88.9</v>
      </c>
    </row>
    <row r="44" spans="1:5" ht="75" customHeight="1" x14ac:dyDescent="0.3">
      <c r="A44" s="144" t="s">
        <v>636</v>
      </c>
      <c r="B44" s="138" t="s">
        <v>296</v>
      </c>
      <c r="C44" s="138" t="s">
        <v>563</v>
      </c>
      <c r="D44" s="143">
        <v>37.5</v>
      </c>
      <c r="E44" s="143">
        <v>37.5</v>
      </c>
    </row>
    <row r="45" spans="1:5" ht="40.5" customHeight="1" x14ac:dyDescent="0.3">
      <c r="A45" s="144" t="s">
        <v>299</v>
      </c>
      <c r="B45" s="138" t="s">
        <v>300</v>
      </c>
      <c r="C45" s="138"/>
      <c r="D45" s="143">
        <v>21.9</v>
      </c>
      <c r="E45" s="143">
        <v>21.9</v>
      </c>
    </row>
    <row r="46" spans="1:5" ht="42.75" customHeight="1" x14ac:dyDescent="0.3">
      <c r="A46" s="144" t="s">
        <v>299</v>
      </c>
      <c r="B46" s="138" t="s">
        <v>301</v>
      </c>
      <c r="C46" s="138"/>
      <c r="D46" s="143">
        <v>21.9</v>
      </c>
      <c r="E46" s="143">
        <v>21.9</v>
      </c>
    </row>
    <row r="47" spans="1:5" ht="90" customHeight="1" x14ac:dyDescent="0.3">
      <c r="A47" s="144" t="s">
        <v>638</v>
      </c>
      <c r="B47" s="138" t="s">
        <v>301</v>
      </c>
      <c r="C47" s="138" t="s">
        <v>157</v>
      </c>
      <c r="D47" s="143">
        <v>21.9</v>
      </c>
      <c r="E47" s="143">
        <v>21.9</v>
      </c>
    </row>
    <row r="48" spans="1:5" ht="100.35" customHeight="1" x14ac:dyDescent="0.3">
      <c r="A48" s="144" t="s">
        <v>569</v>
      </c>
      <c r="B48" s="138" t="s">
        <v>570</v>
      </c>
      <c r="C48" s="138"/>
      <c r="D48" s="143">
        <v>2888.5</v>
      </c>
      <c r="E48" s="143">
        <v>2888.5</v>
      </c>
    </row>
    <row r="49" spans="1:5" ht="117" customHeight="1" x14ac:dyDescent="0.3">
      <c r="A49" s="144" t="s">
        <v>639</v>
      </c>
      <c r="B49" s="138" t="s">
        <v>570</v>
      </c>
      <c r="C49" s="138" t="s">
        <v>563</v>
      </c>
      <c r="D49" s="143">
        <v>2888.5</v>
      </c>
      <c r="E49" s="143">
        <v>2888.5</v>
      </c>
    </row>
    <row r="50" spans="1:5" ht="93" customHeight="1" x14ac:dyDescent="0.3">
      <c r="A50" s="139" t="s">
        <v>302</v>
      </c>
      <c r="B50" s="140" t="s">
        <v>303</v>
      </c>
      <c r="C50" s="140"/>
      <c r="D50" s="141">
        <v>10313.188</v>
      </c>
      <c r="E50" s="141">
        <v>10389.888000000001</v>
      </c>
    </row>
    <row r="51" spans="1:5" ht="57.75" customHeight="1" x14ac:dyDescent="0.3">
      <c r="A51" s="144" t="s">
        <v>453</v>
      </c>
      <c r="B51" s="138" t="s">
        <v>454</v>
      </c>
      <c r="C51" s="138"/>
      <c r="D51" s="143">
        <v>9881.8080000000009</v>
      </c>
      <c r="E51" s="143">
        <v>9958.5079999999998</v>
      </c>
    </row>
    <row r="52" spans="1:5" ht="155.25" customHeight="1" x14ac:dyDescent="0.3">
      <c r="A52" s="144" t="s">
        <v>455</v>
      </c>
      <c r="B52" s="138" t="s">
        <v>456</v>
      </c>
      <c r="C52" s="138"/>
      <c r="D52" s="143">
        <v>1200</v>
      </c>
      <c r="E52" s="143">
        <v>1200</v>
      </c>
    </row>
    <row r="53" spans="1:5" ht="183.95" customHeight="1" x14ac:dyDescent="0.3">
      <c r="A53" s="145" t="s">
        <v>640</v>
      </c>
      <c r="B53" s="138" t="s">
        <v>456</v>
      </c>
      <c r="C53" s="138" t="s">
        <v>157</v>
      </c>
      <c r="D53" s="143">
        <v>1200</v>
      </c>
      <c r="E53" s="143">
        <v>1200</v>
      </c>
    </row>
    <row r="54" spans="1:5" ht="40.5" customHeight="1" x14ac:dyDescent="0.3">
      <c r="A54" s="144" t="s">
        <v>457</v>
      </c>
      <c r="B54" s="138" t="s">
        <v>458</v>
      </c>
      <c r="C54" s="138"/>
      <c r="D54" s="143">
        <v>100</v>
      </c>
      <c r="E54" s="143">
        <v>100</v>
      </c>
    </row>
    <row r="55" spans="1:5" ht="100.35" customHeight="1" x14ac:dyDescent="0.3">
      <c r="A55" s="144" t="s">
        <v>641</v>
      </c>
      <c r="B55" s="138" t="s">
        <v>458</v>
      </c>
      <c r="C55" s="138" t="s">
        <v>157</v>
      </c>
      <c r="D55" s="143">
        <v>100</v>
      </c>
      <c r="E55" s="143">
        <v>100</v>
      </c>
    </row>
    <row r="56" spans="1:5" ht="95.25" customHeight="1" x14ac:dyDescent="0.3">
      <c r="A56" s="144" t="s">
        <v>459</v>
      </c>
      <c r="B56" s="138" t="s">
        <v>460</v>
      </c>
      <c r="C56" s="138"/>
      <c r="D56" s="143">
        <v>744.80399999999997</v>
      </c>
      <c r="E56" s="143">
        <v>744.80399999999997</v>
      </c>
    </row>
    <row r="57" spans="1:5" ht="132.75" customHeight="1" x14ac:dyDescent="0.3">
      <c r="A57" s="144" t="s">
        <v>642</v>
      </c>
      <c r="B57" s="138" t="s">
        <v>460</v>
      </c>
      <c r="C57" s="138" t="s">
        <v>175</v>
      </c>
      <c r="D57" s="143">
        <v>744.80399999999997</v>
      </c>
      <c r="E57" s="143">
        <v>744.80399999999997</v>
      </c>
    </row>
    <row r="58" spans="1:5" ht="133.69999999999999" customHeight="1" x14ac:dyDescent="0.3">
      <c r="A58" s="144" t="s">
        <v>461</v>
      </c>
      <c r="B58" s="138" t="s">
        <v>462</v>
      </c>
      <c r="C58" s="138"/>
      <c r="D58" s="143">
        <v>744.80399999999997</v>
      </c>
      <c r="E58" s="143">
        <v>744.80399999999997</v>
      </c>
    </row>
    <row r="59" spans="1:5" ht="167.25" customHeight="1" x14ac:dyDescent="0.3">
      <c r="A59" s="145" t="s">
        <v>643</v>
      </c>
      <c r="B59" s="138" t="s">
        <v>462</v>
      </c>
      <c r="C59" s="138" t="s">
        <v>175</v>
      </c>
      <c r="D59" s="143">
        <v>744.80399999999997</v>
      </c>
      <c r="E59" s="143">
        <v>744.80399999999997</v>
      </c>
    </row>
    <row r="60" spans="1:5" ht="146.25" customHeight="1" x14ac:dyDescent="0.3">
      <c r="A60" s="144" t="s">
        <v>463</v>
      </c>
      <c r="B60" s="138" t="s">
        <v>464</v>
      </c>
      <c r="C60" s="138"/>
      <c r="D60" s="143">
        <v>2827.2</v>
      </c>
      <c r="E60" s="143">
        <v>2733.2</v>
      </c>
    </row>
    <row r="61" spans="1:5" ht="263.25" customHeight="1" x14ac:dyDescent="0.3">
      <c r="A61" s="145" t="s">
        <v>465</v>
      </c>
      <c r="B61" s="138" t="s">
        <v>466</v>
      </c>
      <c r="C61" s="138"/>
      <c r="D61" s="143">
        <v>999.3</v>
      </c>
      <c r="E61" s="143">
        <v>832.2</v>
      </c>
    </row>
    <row r="62" spans="1:5" ht="267.60000000000002" customHeight="1" x14ac:dyDescent="0.3">
      <c r="A62" s="145" t="s">
        <v>644</v>
      </c>
      <c r="B62" s="138" t="s">
        <v>466</v>
      </c>
      <c r="C62" s="138" t="s">
        <v>220</v>
      </c>
      <c r="D62" s="143">
        <v>999.3</v>
      </c>
      <c r="E62" s="143">
        <v>832.2</v>
      </c>
    </row>
    <row r="63" spans="1:5" ht="234.2" customHeight="1" x14ac:dyDescent="0.3">
      <c r="A63" s="145" t="s">
        <v>465</v>
      </c>
      <c r="B63" s="138" t="s">
        <v>467</v>
      </c>
      <c r="C63" s="138"/>
      <c r="D63" s="143">
        <v>1827.9</v>
      </c>
      <c r="E63" s="143">
        <v>1901</v>
      </c>
    </row>
    <row r="64" spans="1:5" ht="267.60000000000002" customHeight="1" x14ac:dyDescent="0.3">
      <c r="A64" s="145" t="s">
        <v>644</v>
      </c>
      <c r="B64" s="138" t="s">
        <v>467</v>
      </c>
      <c r="C64" s="138" t="s">
        <v>220</v>
      </c>
      <c r="D64" s="143">
        <v>1827.9</v>
      </c>
      <c r="E64" s="143">
        <v>1901</v>
      </c>
    </row>
    <row r="65" spans="1:5" ht="133.69999999999999" customHeight="1" x14ac:dyDescent="0.3">
      <c r="A65" s="144" t="s">
        <v>468</v>
      </c>
      <c r="B65" s="138" t="s">
        <v>469</v>
      </c>
      <c r="C65" s="138"/>
      <c r="D65" s="143">
        <v>4265</v>
      </c>
      <c r="E65" s="143">
        <v>4435.7</v>
      </c>
    </row>
    <row r="66" spans="1:5" ht="261.75" customHeight="1" x14ac:dyDescent="0.3">
      <c r="A66" s="145" t="s">
        <v>465</v>
      </c>
      <c r="B66" s="138" t="s">
        <v>470</v>
      </c>
      <c r="C66" s="138"/>
      <c r="D66" s="143">
        <v>4265</v>
      </c>
      <c r="E66" s="143">
        <v>4435.7</v>
      </c>
    </row>
    <row r="67" spans="1:5" ht="300" customHeight="1" x14ac:dyDescent="0.3">
      <c r="A67" s="145" t="s">
        <v>644</v>
      </c>
      <c r="B67" s="138" t="s">
        <v>470</v>
      </c>
      <c r="C67" s="138" t="s">
        <v>220</v>
      </c>
      <c r="D67" s="143">
        <v>4265</v>
      </c>
      <c r="E67" s="143">
        <v>4435.7</v>
      </c>
    </row>
    <row r="68" spans="1:5" ht="55.5" customHeight="1" x14ac:dyDescent="0.3">
      <c r="A68" s="144" t="s">
        <v>304</v>
      </c>
      <c r="B68" s="138" t="s">
        <v>305</v>
      </c>
      <c r="C68" s="138"/>
      <c r="D68" s="143">
        <v>431.38</v>
      </c>
      <c r="E68" s="143">
        <v>431.38</v>
      </c>
    </row>
    <row r="69" spans="1:5" ht="36" customHeight="1" x14ac:dyDescent="0.3">
      <c r="A69" s="144" t="s">
        <v>471</v>
      </c>
      <c r="B69" s="138" t="s">
        <v>472</v>
      </c>
      <c r="C69" s="138"/>
      <c r="D69" s="143">
        <v>431.38</v>
      </c>
      <c r="E69" s="143">
        <v>431.38</v>
      </c>
    </row>
    <row r="70" spans="1:5" ht="89.25" customHeight="1" x14ac:dyDescent="0.3">
      <c r="A70" s="144" t="s">
        <v>646</v>
      </c>
      <c r="B70" s="138" t="s">
        <v>472</v>
      </c>
      <c r="C70" s="138" t="s">
        <v>157</v>
      </c>
      <c r="D70" s="143">
        <v>431.38</v>
      </c>
      <c r="E70" s="143">
        <v>431.38</v>
      </c>
    </row>
    <row r="71" spans="1:5" ht="55.5" customHeight="1" x14ac:dyDescent="0.3">
      <c r="A71" s="139" t="s">
        <v>482</v>
      </c>
      <c r="B71" s="140" t="s">
        <v>483</v>
      </c>
      <c r="C71" s="140"/>
      <c r="D71" s="141">
        <v>376980.53499999997</v>
      </c>
      <c r="E71" s="141">
        <v>376975.435</v>
      </c>
    </row>
    <row r="72" spans="1:5" ht="52.5" customHeight="1" x14ac:dyDescent="0.3">
      <c r="A72" s="144" t="s">
        <v>484</v>
      </c>
      <c r="B72" s="138" t="s">
        <v>485</v>
      </c>
      <c r="C72" s="138"/>
      <c r="D72" s="143">
        <v>130250.25</v>
      </c>
      <c r="E72" s="143">
        <v>130250.15</v>
      </c>
    </row>
    <row r="73" spans="1:5" ht="76.5" customHeight="1" x14ac:dyDescent="0.3">
      <c r="A73" s="144" t="s">
        <v>486</v>
      </c>
      <c r="B73" s="138" t="s">
        <v>487</v>
      </c>
      <c r="C73" s="138"/>
      <c r="D73" s="143">
        <v>123272.35</v>
      </c>
      <c r="E73" s="143">
        <v>123272.25</v>
      </c>
    </row>
    <row r="74" spans="1:5" ht="126.75" customHeight="1" x14ac:dyDescent="0.3">
      <c r="A74" s="144" t="s">
        <v>655</v>
      </c>
      <c r="B74" s="138" t="s">
        <v>487</v>
      </c>
      <c r="C74" s="138" t="s">
        <v>357</v>
      </c>
      <c r="D74" s="143">
        <v>37994.65</v>
      </c>
      <c r="E74" s="143">
        <v>37994.65</v>
      </c>
    </row>
    <row r="75" spans="1:5" ht="94.5" customHeight="1" x14ac:dyDescent="0.3">
      <c r="A75" s="144" t="s">
        <v>488</v>
      </c>
      <c r="B75" s="138" t="s">
        <v>489</v>
      </c>
      <c r="C75" s="138"/>
      <c r="D75" s="143">
        <v>85277.7</v>
      </c>
      <c r="E75" s="143">
        <v>85277.6</v>
      </c>
    </row>
    <row r="76" spans="1:5" ht="173.25" customHeight="1" x14ac:dyDescent="0.3">
      <c r="A76" s="144" t="s">
        <v>656</v>
      </c>
      <c r="B76" s="138" t="s">
        <v>489</v>
      </c>
      <c r="C76" s="138" t="s">
        <v>357</v>
      </c>
      <c r="D76" s="143">
        <v>85277.7</v>
      </c>
      <c r="E76" s="143">
        <v>85277.6</v>
      </c>
    </row>
    <row r="77" spans="1:5" ht="150.6" customHeight="1" x14ac:dyDescent="0.3">
      <c r="A77" s="144" t="s">
        <v>490</v>
      </c>
      <c r="B77" s="138" t="s">
        <v>491</v>
      </c>
      <c r="C77" s="138"/>
      <c r="D77" s="143">
        <v>6071.3</v>
      </c>
      <c r="E77" s="143">
        <v>6071.3</v>
      </c>
    </row>
    <row r="78" spans="1:5" ht="150.6" customHeight="1" x14ac:dyDescent="0.3">
      <c r="A78" s="144" t="s">
        <v>490</v>
      </c>
      <c r="B78" s="138" t="s">
        <v>492</v>
      </c>
      <c r="C78" s="138"/>
      <c r="D78" s="143">
        <v>6071.3</v>
      </c>
      <c r="E78" s="143">
        <v>6071.3</v>
      </c>
    </row>
    <row r="79" spans="1:5" ht="200.65" customHeight="1" x14ac:dyDescent="0.3">
      <c r="A79" s="145" t="s">
        <v>657</v>
      </c>
      <c r="B79" s="138" t="s">
        <v>492</v>
      </c>
      <c r="C79" s="138" t="s">
        <v>357</v>
      </c>
      <c r="D79" s="143">
        <v>6071.3</v>
      </c>
      <c r="E79" s="143">
        <v>6071.3</v>
      </c>
    </row>
    <row r="80" spans="1:5" ht="54.75" customHeight="1" x14ac:dyDescent="0.3">
      <c r="A80" s="144" t="s">
        <v>495</v>
      </c>
      <c r="B80" s="138" t="s">
        <v>496</v>
      </c>
      <c r="C80" s="138"/>
      <c r="D80" s="143">
        <v>800</v>
      </c>
      <c r="E80" s="143">
        <v>800</v>
      </c>
    </row>
    <row r="81" spans="1:5" ht="106.5" customHeight="1" x14ac:dyDescent="0.3">
      <c r="A81" s="144" t="s">
        <v>659</v>
      </c>
      <c r="B81" s="138" t="s">
        <v>496</v>
      </c>
      <c r="C81" s="138" t="s">
        <v>357</v>
      </c>
      <c r="D81" s="143">
        <v>800</v>
      </c>
      <c r="E81" s="143">
        <v>800</v>
      </c>
    </row>
    <row r="82" spans="1:5" ht="40.5" customHeight="1" x14ac:dyDescent="0.3">
      <c r="A82" s="144" t="s">
        <v>503</v>
      </c>
      <c r="B82" s="138" t="s">
        <v>504</v>
      </c>
      <c r="C82" s="138"/>
      <c r="D82" s="143">
        <v>106.6</v>
      </c>
      <c r="E82" s="143">
        <v>106.6</v>
      </c>
    </row>
    <row r="83" spans="1:5" ht="83.65" customHeight="1" x14ac:dyDescent="0.3">
      <c r="A83" s="144" t="s">
        <v>663</v>
      </c>
      <c r="B83" s="138" t="s">
        <v>504</v>
      </c>
      <c r="C83" s="138" t="s">
        <v>357</v>
      </c>
      <c r="D83" s="143">
        <v>106.6</v>
      </c>
      <c r="E83" s="143">
        <v>106.6</v>
      </c>
    </row>
    <row r="84" spans="1:5" ht="55.5" customHeight="1" x14ac:dyDescent="0.3">
      <c r="A84" s="144" t="s">
        <v>505</v>
      </c>
      <c r="B84" s="138" t="s">
        <v>506</v>
      </c>
      <c r="C84" s="138"/>
      <c r="D84" s="143">
        <v>210518.70499999999</v>
      </c>
      <c r="E84" s="143">
        <v>210518.70499999999</v>
      </c>
    </row>
    <row r="85" spans="1:5" ht="72.75" customHeight="1" x14ac:dyDescent="0.3">
      <c r="A85" s="144" t="s">
        <v>507</v>
      </c>
      <c r="B85" s="138" t="s">
        <v>508</v>
      </c>
      <c r="C85" s="138"/>
      <c r="D85" s="143">
        <v>203864.125</v>
      </c>
      <c r="E85" s="143">
        <v>203864.125</v>
      </c>
    </row>
    <row r="86" spans="1:5" ht="131.25" customHeight="1" x14ac:dyDescent="0.3">
      <c r="A86" s="144" t="s">
        <v>664</v>
      </c>
      <c r="B86" s="138" t="s">
        <v>508</v>
      </c>
      <c r="C86" s="138" t="s">
        <v>357</v>
      </c>
      <c r="D86" s="143">
        <v>38147.425000000003</v>
      </c>
      <c r="E86" s="143">
        <v>38147.425000000003</v>
      </c>
    </row>
    <row r="87" spans="1:5" ht="98.25" customHeight="1" x14ac:dyDescent="0.3">
      <c r="A87" s="144" t="s">
        <v>488</v>
      </c>
      <c r="B87" s="138" t="s">
        <v>509</v>
      </c>
      <c r="C87" s="138"/>
      <c r="D87" s="143">
        <v>165716.70000000001</v>
      </c>
      <c r="E87" s="143">
        <v>165716.70000000001</v>
      </c>
    </row>
    <row r="88" spans="1:5" ht="173.25" customHeight="1" x14ac:dyDescent="0.3">
      <c r="A88" s="144" t="s">
        <v>656</v>
      </c>
      <c r="B88" s="138" t="s">
        <v>509</v>
      </c>
      <c r="C88" s="138" t="s">
        <v>357</v>
      </c>
      <c r="D88" s="143">
        <v>165716.70000000001</v>
      </c>
      <c r="E88" s="143">
        <v>165716.70000000001</v>
      </c>
    </row>
    <row r="89" spans="1:5" ht="150.6" customHeight="1" x14ac:dyDescent="0.3">
      <c r="A89" s="144" t="s">
        <v>490</v>
      </c>
      <c r="B89" s="138" t="s">
        <v>510</v>
      </c>
      <c r="C89" s="138"/>
      <c r="D89" s="143">
        <v>360</v>
      </c>
      <c r="E89" s="143">
        <v>360</v>
      </c>
    </row>
    <row r="90" spans="1:5" ht="168" customHeight="1" x14ac:dyDescent="0.3">
      <c r="A90" s="144" t="s">
        <v>490</v>
      </c>
      <c r="B90" s="138" t="s">
        <v>511</v>
      </c>
      <c r="C90" s="138"/>
      <c r="D90" s="143">
        <v>360</v>
      </c>
      <c r="E90" s="143">
        <v>360</v>
      </c>
    </row>
    <row r="91" spans="1:5" ht="226.5" customHeight="1" x14ac:dyDescent="0.3">
      <c r="A91" s="145" t="s">
        <v>657</v>
      </c>
      <c r="B91" s="138" t="s">
        <v>511</v>
      </c>
      <c r="C91" s="138" t="s">
        <v>357</v>
      </c>
      <c r="D91" s="143">
        <v>360</v>
      </c>
      <c r="E91" s="143">
        <v>360</v>
      </c>
    </row>
    <row r="92" spans="1:5" ht="33.4" customHeight="1" x14ac:dyDescent="0.3">
      <c r="A92" s="144" t="s">
        <v>503</v>
      </c>
      <c r="B92" s="138" t="s">
        <v>512</v>
      </c>
      <c r="C92" s="138"/>
      <c r="D92" s="143">
        <v>657.4</v>
      </c>
      <c r="E92" s="143">
        <v>657.4</v>
      </c>
    </row>
    <row r="93" spans="1:5" ht="93" customHeight="1" x14ac:dyDescent="0.3">
      <c r="A93" s="144" t="s">
        <v>663</v>
      </c>
      <c r="B93" s="138" t="s">
        <v>512</v>
      </c>
      <c r="C93" s="138" t="s">
        <v>357</v>
      </c>
      <c r="D93" s="143">
        <v>657.4</v>
      </c>
      <c r="E93" s="143">
        <v>657.4</v>
      </c>
    </row>
    <row r="94" spans="1:5" ht="50.1" customHeight="1" x14ac:dyDescent="0.3">
      <c r="A94" s="144" t="s">
        <v>517</v>
      </c>
      <c r="B94" s="138" t="s">
        <v>518</v>
      </c>
      <c r="C94" s="138"/>
      <c r="D94" s="143">
        <v>800</v>
      </c>
      <c r="E94" s="143">
        <v>800</v>
      </c>
    </row>
    <row r="95" spans="1:5" ht="114" customHeight="1" x14ac:dyDescent="0.3">
      <c r="A95" s="144" t="s">
        <v>667</v>
      </c>
      <c r="B95" s="138" t="s">
        <v>518</v>
      </c>
      <c r="C95" s="138" t="s">
        <v>357</v>
      </c>
      <c r="D95" s="143">
        <v>800</v>
      </c>
      <c r="E95" s="143">
        <v>800</v>
      </c>
    </row>
    <row r="96" spans="1:5" ht="115.5" customHeight="1" x14ac:dyDescent="0.3">
      <c r="A96" s="144" t="s">
        <v>523</v>
      </c>
      <c r="B96" s="138" t="s">
        <v>524</v>
      </c>
      <c r="C96" s="138"/>
      <c r="D96" s="143">
        <v>4837.18</v>
      </c>
      <c r="E96" s="143">
        <v>4837.18</v>
      </c>
    </row>
    <row r="97" spans="1:5" ht="165.75" customHeight="1" x14ac:dyDescent="0.3">
      <c r="A97" s="145" t="s">
        <v>670</v>
      </c>
      <c r="B97" s="138" t="s">
        <v>524</v>
      </c>
      <c r="C97" s="138" t="s">
        <v>357</v>
      </c>
      <c r="D97" s="143">
        <v>4837.18</v>
      </c>
      <c r="E97" s="143">
        <v>4837.18</v>
      </c>
    </row>
    <row r="98" spans="1:5" ht="33.4" customHeight="1" x14ac:dyDescent="0.3">
      <c r="A98" s="144" t="s">
        <v>525</v>
      </c>
      <c r="B98" s="138" t="s">
        <v>526</v>
      </c>
      <c r="C98" s="138"/>
      <c r="D98" s="143">
        <v>16794.189999999999</v>
      </c>
      <c r="E98" s="143">
        <v>16794.189999999999</v>
      </c>
    </row>
    <row r="99" spans="1:5" ht="42" customHeight="1" x14ac:dyDescent="0.3">
      <c r="A99" s="144" t="s">
        <v>527</v>
      </c>
      <c r="B99" s="138" t="s">
        <v>528</v>
      </c>
      <c r="C99" s="138"/>
      <c r="D99" s="143">
        <v>500</v>
      </c>
      <c r="E99" s="143">
        <v>500</v>
      </c>
    </row>
    <row r="100" spans="1:5" ht="75" customHeight="1" x14ac:dyDescent="0.3">
      <c r="A100" s="144" t="s">
        <v>915</v>
      </c>
      <c r="B100" s="138" t="s">
        <v>528</v>
      </c>
      <c r="C100" s="138" t="s">
        <v>175</v>
      </c>
      <c r="D100" s="143">
        <v>500</v>
      </c>
      <c r="E100" s="143">
        <v>500</v>
      </c>
    </row>
    <row r="101" spans="1:5" ht="33.4" customHeight="1" x14ac:dyDescent="0.3">
      <c r="A101" s="144" t="s">
        <v>529</v>
      </c>
      <c r="B101" s="138" t="s">
        <v>888</v>
      </c>
      <c r="C101" s="138"/>
      <c r="D101" s="143">
        <v>253.7</v>
      </c>
      <c r="E101" s="143">
        <v>253.7</v>
      </c>
    </row>
    <row r="102" spans="1:5" ht="54.75" customHeight="1" x14ac:dyDescent="0.3">
      <c r="A102" s="144" t="s">
        <v>672</v>
      </c>
      <c r="B102" s="138" t="s">
        <v>888</v>
      </c>
      <c r="C102" s="138" t="s">
        <v>175</v>
      </c>
      <c r="D102" s="143">
        <v>253.7</v>
      </c>
      <c r="E102" s="143">
        <v>253.7</v>
      </c>
    </row>
    <row r="103" spans="1:5" ht="71.25" customHeight="1" x14ac:dyDescent="0.3">
      <c r="A103" s="144" t="s">
        <v>486</v>
      </c>
      <c r="B103" s="138" t="s">
        <v>530</v>
      </c>
      <c r="C103" s="138"/>
      <c r="D103" s="143">
        <v>15940.49</v>
      </c>
      <c r="E103" s="143">
        <v>15940.49</v>
      </c>
    </row>
    <row r="104" spans="1:5" ht="128.25" customHeight="1" x14ac:dyDescent="0.3">
      <c r="A104" s="144" t="s">
        <v>655</v>
      </c>
      <c r="B104" s="138" t="s">
        <v>530</v>
      </c>
      <c r="C104" s="138" t="s">
        <v>357</v>
      </c>
      <c r="D104" s="143">
        <v>15940.49</v>
      </c>
      <c r="E104" s="143">
        <v>15940.49</v>
      </c>
    </row>
    <row r="105" spans="1:5" ht="59.25" customHeight="1" x14ac:dyDescent="0.3">
      <c r="A105" s="144" t="s">
        <v>615</v>
      </c>
      <c r="B105" s="138" t="s">
        <v>616</v>
      </c>
      <c r="C105" s="138"/>
      <c r="D105" s="143">
        <v>100</v>
      </c>
      <c r="E105" s="143">
        <v>100</v>
      </c>
    </row>
    <row r="106" spans="1:5" ht="111" customHeight="1" x14ac:dyDescent="0.3">
      <c r="A106" s="144" t="s">
        <v>756</v>
      </c>
      <c r="B106" s="138" t="s">
        <v>616</v>
      </c>
      <c r="C106" s="138" t="s">
        <v>357</v>
      </c>
      <c r="D106" s="143">
        <v>100</v>
      </c>
      <c r="E106" s="143">
        <v>100</v>
      </c>
    </row>
    <row r="107" spans="1:5" ht="50.1" customHeight="1" x14ac:dyDescent="0.3">
      <c r="A107" s="144" t="s">
        <v>534</v>
      </c>
      <c r="B107" s="138" t="s">
        <v>535</v>
      </c>
      <c r="C107" s="138"/>
      <c r="D107" s="143">
        <v>1545.3</v>
      </c>
      <c r="E107" s="143">
        <v>1545.3</v>
      </c>
    </row>
    <row r="108" spans="1:5" ht="33.4" customHeight="1" x14ac:dyDescent="0.3">
      <c r="A108" s="144" t="s">
        <v>536</v>
      </c>
      <c r="B108" s="138" t="s">
        <v>537</v>
      </c>
      <c r="C108" s="138"/>
      <c r="D108" s="143">
        <v>1207.3</v>
      </c>
      <c r="E108" s="143">
        <v>1207.3</v>
      </c>
    </row>
    <row r="109" spans="1:5" ht="50.1" customHeight="1" x14ac:dyDescent="0.3">
      <c r="A109" s="144" t="s">
        <v>538</v>
      </c>
      <c r="B109" s="138" t="s">
        <v>539</v>
      </c>
      <c r="C109" s="138"/>
      <c r="D109" s="143">
        <v>1207.3</v>
      </c>
      <c r="E109" s="143">
        <v>1207.3</v>
      </c>
    </row>
    <row r="110" spans="1:5" ht="108.75" customHeight="1" x14ac:dyDescent="0.3">
      <c r="A110" s="144" t="s">
        <v>676</v>
      </c>
      <c r="B110" s="138" t="s">
        <v>539</v>
      </c>
      <c r="C110" s="138" t="s">
        <v>357</v>
      </c>
      <c r="D110" s="143">
        <v>1207.3</v>
      </c>
      <c r="E110" s="143">
        <v>1207.3</v>
      </c>
    </row>
    <row r="111" spans="1:5" ht="57" customHeight="1" x14ac:dyDescent="0.3">
      <c r="A111" s="144" t="s">
        <v>617</v>
      </c>
      <c r="B111" s="138" t="s">
        <v>618</v>
      </c>
      <c r="C111" s="138"/>
      <c r="D111" s="143">
        <v>338</v>
      </c>
      <c r="E111" s="143">
        <v>338</v>
      </c>
    </row>
    <row r="112" spans="1:5" ht="57" customHeight="1" x14ac:dyDescent="0.3">
      <c r="A112" s="144" t="s">
        <v>617</v>
      </c>
      <c r="B112" s="138" t="s">
        <v>619</v>
      </c>
      <c r="C112" s="138"/>
      <c r="D112" s="143">
        <v>338</v>
      </c>
      <c r="E112" s="143">
        <v>338</v>
      </c>
    </row>
    <row r="113" spans="1:5" ht="135" customHeight="1" x14ac:dyDescent="0.3">
      <c r="A113" s="144" t="s">
        <v>757</v>
      </c>
      <c r="B113" s="138" t="s">
        <v>619</v>
      </c>
      <c r="C113" s="138" t="s">
        <v>357</v>
      </c>
      <c r="D113" s="143">
        <v>338</v>
      </c>
      <c r="E113" s="143">
        <v>338</v>
      </c>
    </row>
    <row r="114" spans="1:5" ht="59.25" customHeight="1" x14ac:dyDescent="0.3">
      <c r="A114" s="144" t="s">
        <v>546</v>
      </c>
      <c r="B114" s="138" t="s">
        <v>547</v>
      </c>
      <c r="C114" s="138"/>
      <c r="D114" s="143">
        <v>17872.09</v>
      </c>
      <c r="E114" s="143">
        <v>17867.09</v>
      </c>
    </row>
    <row r="115" spans="1:5" ht="60.75" customHeight="1" x14ac:dyDescent="0.3">
      <c r="A115" s="144" t="s">
        <v>548</v>
      </c>
      <c r="B115" s="138" t="s">
        <v>549</v>
      </c>
      <c r="C115" s="138"/>
      <c r="D115" s="143">
        <v>17872.09</v>
      </c>
      <c r="E115" s="143">
        <v>17867.09</v>
      </c>
    </row>
    <row r="116" spans="1:5" ht="201" customHeight="1" x14ac:dyDescent="0.3">
      <c r="A116" s="145" t="s">
        <v>680</v>
      </c>
      <c r="B116" s="138" t="s">
        <v>549</v>
      </c>
      <c r="C116" s="138" t="s">
        <v>266</v>
      </c>
      <c r="D116" s="143">
        <v>14072.09</v>
      </c>
      <c r="E116" s="143">
        <v>14072.09</v>
      </c>
    </row>
    <row r="117" spans="1:5" ht="111.75" customHeight="1" x14ac:dyDescent="0.3">
      <c r="A117" s="144" t="s">
        <v>681</v>
      </c>
      <c r="B117" s="138" t="s">
        <v>549</v>
      </c>
      <c r="C117" s="138" t="s">
        <v>157</v>
      </c>
      <c r="D117" s="143">
        <v>3745</v>
      </c>
      <c r="E117" s="143">
        <v>3745</v>
      </c>
    </row>
    <row r="118" spans="1:5" ht="72" customHeight="1" x14ac:dyDescent="0.3">
      <c r="A118" s="144" t="s">
        <v>682</v>
      </c>
      <c r="B118" s="138" t="s">
        <v>549</v>
      </c>
      <c r="C118" s="138" t="s">
        <v>284</v>
      </c>
      <c r="D118" s="143">
        <v>55</v>
      </c>
      <c r="E118" s="143">
        <v>50</v>
      </c>
    </row>
    <row r="119" spans="1:5" ht="54" customHeight="1" x14ac:dyDescent="0.3">
      <c r="A119" s="139" t="s">
        <v>378</v>
      </c>
      <c r="B119" s="140" t="s">
        <v>379</v>
      </c>
      <c r="C119" s="140"/>
      <c r="D119" s="141">
        <v>69453.308000000005</v>
      </c>
      <c r="E119" s="141">
        <v>69441.207999999999</v>
      </c>
    </row>
    <row r="120" spans="1:5" ht="53.25" customHeight="1" x14ac:dyDescent="0.3">
      <c r="A120" s="144" t="s">
        <v>380</v>
      </c>
      <c r="B120" s="138" t="s">
        <v>381</v>
      </c>
      <c r="C120" s="138"/>
      <c r="D120" s="143">
        <v>13497.771000000001</v>
      </c>
      <c r="E120" s="143">
        <v>13463.671</v>
      </c>
    </row>
    <row r="121" spans="1:5" ht="36.75" customHeight="1" x14ac:dyDescent="0.3">
      <c r="A121" s="144" t="s">
        <v>382</v>
      </c>
      <c r="B121" s="138" t="s">
        <v>383</v>
      </c>
      <c r="C121" s="138"/>
      <c r="D121" s="143">
        <v>34.1</v>
      </c>
      <c r="E121" s="143"/>
    </row>
    <row r="122" spans="1:5" ht="35.25" customHeight="1" x14ac:dyDescent="0.3">
      <c r="A122" s="144" t="s">
        <v>382</v>
      </c>
      <c r="B122" s="138" t="s">
        <v>384</v>
      </c>
      <c r="C122" s="138"/>
      <c r="D122" s="143">
        <v>34.1</v>
      </c>
      <c r="E122" s="143"/>
    </row>
    <row r="123" spans="1:5" ht="93" customHeight="1" x14ac:dyDescent="0.3">
      <c r="A123" s="144" t="s">
        <v>683</v>
      </c>
      <c r="B123" s="138" t="s">
        <v>384</v>
      </c>
      <c r="C123" s="138" t="s">
        <v>357</v>
      </c>
      <c r="D123" s="143">
        <v>34.1</v>
      </c>
      <c r="E123" s="143"/>
    </row>
    <row r="124" spans="1:5" ht="37.5" customHeight="1" x14ac:dyDescent="0.3">
      <c r="A124" s="144" t="s">
        <v>385</v>
      </c>
      <c r="B124" s="138" t="s">
        <v>386</v>
      </c>
      <c r="C124" s="138"/>
      <c r="D124" s="143">
        <v>13463.671</v>
      </c>
      <c r="E124" s="143">
        <v>13463.671</v>
      </c>
    </row>
    <row r="125" spans="1:5" ht="92.25" customHeight="1" x14ac:dyDescent="0.3">
      <c r="A125" s="144" t="s">
        <v>684</v>
      </c>
      <c r="B125" s="138" t="s">
        <v>386</v>
      </c>
      <c r="C125" s="138" t="s">
        <v>357</v>
      </c>
      <c r="D125" s="143">
        <v>13463.671</v>
      </c>
      <c r="E125" s="143">
        <v>13463.671</v>
      </c>
    </row>
    <row r="126" spans="1:5" ht="33.4" customHeight="1" x14ac:dyDescent="0.3">
      <c r="A126" s="144" t="s">
        <v>389</v>
      </c>
      <c r="B126" s="138" t="s">
        <v>390</v>
      </c>
      <c r="C126" s="138"/>
      <c r="D126" s="143">
        <v>14434.731</v>
      </c>
      <c r="E126" s="143">
        <v>14434.731</v>
      </c>
    </row>
    <row r="127" spans="1:5" ht="36" customHeight="1" x14ac:dyDescent="0.3">
      <c r="A127" s="144" t="s">
        <v>391</v>
      </c>
      <c r="B127" s="138" t="s">
        <v>392</v>
      </c>
      <c r="C127" s="138"/>
      <c r="D127" s="143">
        <v>37.5</v>
      </c>
      <c r="E127" s="143">
        <v>37.5</v>
      </c>
    </row>
    <row r="128" spans="1:5" ht="91.5" customHeight="1" x14ac:dyDescent="0.3">
      <c r="A128" s="144" t="s">
        <v>685</v>
      </c>
      <c r="B128" s="138" t="s">
        <v>392</v>
      </c>
      <c r="C128" s="138" t="s">
        <v>357</v>
      </c>
      <c r="D128" s="143">
        <v>37.5</v>
      </c>
      <c r="E128" s="143">
        <v>37.5</v>
      </c>
    </row>
    <row r="129" spans="1:5" ht="27" customHeight="1" x14ac:dyDescent="0.3">
      <c r="A129" s="144" t="s">
        <v>395</v>
      </c>
      <c r="B129" s="138" t="s">
        <v>396</v>
      </c>
      <c r="C129" s="138"/>
      <c r="D129" s="143">
        <v>80</v>
      </c>
      <c r="E129" s="143">
        <v>80</v>
      </c>
    </row>
    <row r="130" spans="1:5" ht="94.5" customHeight="1" x14ac:dyDescent="0.3">
      <c r="A130" s="144" t="s">
        <v>687</v>
      </c>
      <c r="B130" s="138" t="s">
        <v>396</v>
      </c>
      <c r="C130" s="138" t="s">
        <v>357</v>
      </c>
      <c r="D130" s="143">
        <v>80</v>
      </c>
      <c r="E130" s="143">
        <v>80</v>
      </c>
    </row>
    <row r="131" spans="1:5" ht="60" customHeight="1" x14ac:dyDescent="0.3">
      <c r="A131" s="144" t="s">
        <v>397</v>
      </c>
      <c r="B131" s="138" t="s">
        <v>398</v>
      </c>
      <c r="C131" s="138"/>
      <c r="D131" s="143">
        <v>126</v>
      </c>
      <c r="E131" s="143">
        <v>126</v>
      </c>
    </row>
    <row r="132" spans="1:5" ht="61.5" customHeight="1" x14ac:dyDescent="0.3">
      <c r="A132" s="144" t="s">
        <v>397</v>
      </c>
      <c r="B132" s="138" t="s">
        <v>399</v>
      </c>
      <c r="C132" s="138"/>
      <c r="D132" s="143">
        <v>126</v>
      </c>
      <c r="E132" s="143">
        <v>126</v>
      </c>
    </row>
    <row r="133" spans="1:5" ht="133.5" customHeight="1" x14ac:dyDescent="0.3">
      <c r="A133" s="144" t="s">
        <v>688</v>
      </c>
      <c r="B133" s="138" t="s">
        <v>399</v>
      </c>
      <c r="C133" s="138" t="s">
        <v>357</v>
      </c>
      <c r="D133" s="143">
        <v>126</v>
      </c>
      <c r="E133" s="143">
        <v>126</v>
      </c>
    </row>
    <row r="134" spans="1:5" ht="33.4" customHeight="1" x14ac:dyDescent="0.3">
      <c r="A134" s="144" t="s">
        <v>400</v>
      </c>
      <c r="B134" s="138" t="s">
        <v>401</v>
      </c>
      <c r="C134" s="138"/>
      <c r="D134" s="143">
        <v>14191.231</v>
      </c>
      <c r="E134" s="143">
        <v>14191.231</v>
      </c>
    </row>
    <row r="135" spans="1:5" ht="90.75" customHeight="1" x14ac:dyDescent="0.3">
      <c r="A135" s="144" t="s">
        <v>689</v>
      </c>
      <c r="B135" s="138" t="s">
        <v>401</v>
      </c>
      <c r="C135" s="138" t="s">
        <v>357</v>
      </c>
      <c r="D135" s="143">
        <v>14191.231</v>
      </c>
      <c r="E135" s="143">
        <v>14191.231</v>
      </c>
    </row>
    <row r="136" spans="1:5" ht="33.4" customHeight="1" x14ac:dyDescent="0.3">
      <c r="A136" s="144" t="s">
        <v>402</v>
      </c>
      <c r="B136" s="138" t="s">
        <v>403</v>
      </c>
      <c r="C136" s="138"/>
      <c r="D136" s="143">
        <v>2333.4180000000001</v>
      </c>
      <c r="E136" s="143">
        <v>2333.4180000000001</v>
      </c>
    </row>
    <row r="137" spans="1:5" ht="33.4" customHeight="1" x14ac:dyDescent="0.3">
      <c r="A137" s="144" t="s">
        <v>400</v>
      </c>
      <c r="B137" s="138" t="s">
        <v>404</v>
      </c>
      <c r="C137" s="138"/>
      <c r="D137" s="143">
        <v>2333.4180000000001</v>
      </c>
      <c r="E137" s="143">
        <v>2333.4180000000001</v>
      </c>
    </row>
    <row r="138" spans="1:5" ht="91.5" customHeight="1" x14ac:dyDescent="0.3">
      <c r="A138" s="144" t="s">
        <v>689</v>
      </c>
      <c r="B138" s="138" t="s">
        <v>404</v>
      </c>
      <c r="C138" s="138" t="s">
        <v>357</v>
      </c>
      <c r="D138" s="143">
        <v>2333.4180000000001</v>
      </c>
      <c r="E138" s="143">
        <v>2333.4180000000001</v>
      </c>
    </row>
    <row r="139" spans="1:5" ht="63" customHeight="1" x14ac:dyDescent="0.3">
      <c r="A139" s="144" t="s">
        <v>406</v>
      </c>
      <c r="B139" s="138" t="s">
        <v>407</v>
      </c>
      <c r="C139" s="138"/>
      <c r="D139" s="143">
        <v>22127.232</v>
      </c>
      <c r="E139" s="143">
        <v>22127.232</v>
      </c>
    </row>
    <row r="140" spans="1:5" ht="36.75" customHeight="1" x14ac:dyDescent="0.3">
      <c r="A140" s="144" t="s">
        <v>408</v>
      </c>
      <c r="B140" s="138" t="s">
        <v>409</v>
      </c>
      <c r="C140" s="138"/>
      <c r="D140" s="143">
        <v>21727.232</v>
      </c>
      <c r="E140" s="143">
        <v>21727.232</v>
      </c>
    </row>
    <row r="141" spans="1:5" ht="122.25" customHeight="1" x14ac:dyDescent="0.3">
      <c r="A141" s="144" t="s">
        <v>690</v>
      </c>
      <c r="B141" s="138" t="s">
        <v>409</v>
      </c>
      <c r="C141" s="138" t="s">
        <v>357</v>
      </c>
      <c r="D141" s="143">
        <v>21727.232</v>
      </c>
      <c r="E141" s="143">
        <v>21727.232</v>
      </c>
    </row>
    <row r="142" spans="1:5" ht="33.4" customHeight="1" x14ac:dyDescent="0.3">
      <c r="A142" s="144" t="s">
        <v>411</v>
      </c>
      <c r="B142" s="138" t="s">
        <v>412</v>
      </c>
      <c r="C142" s="138"/>
      <c r="D142" s="143">
        <v>400</v>
      </c>
      <c r="E142" s="143">
        <v>400</v>
      </c>
    </row>
    <row r="143" spans="1:5" ht="91.5" customHeight="1" x14ac:dyDescent="0.3">
      <c r="A143" s="144" t="s">
        <v>691</v>
      </c>
      <c r="B143" s="138" t="s">
        <v>412</v>
      </c>
      <c r="C143" s="138" t="s">
        <v>357</v>
      </c>
      <c r="D143" s="143">
        <v>400</v>
      </c>
      <c r="E143" s="143">
        <v>400</v>
      </c>
    </row>
    <row r="144" spans="1:5" ht="50.1" customHeight="1" x14ac:dyDescent="0.3">
      <c r="A144" s="144" t="s">
        <v>413</v>
      </c>
      <c r="B144" s="138" t="s">
        <v>414</v>
      </c>
      <c r="C144" s="138"/>
      <c r="D144" s="143">
        <v>4266.8670000000002</v>
      </c>
      <c r="E144" s="143">
        <v>4288.8670000000002</v>
      </c>
    </row>
    <row r="145" spans="1:5" ht="33.4" customHeight="1" x14ac:dyDescent="0.3">
      <c r="A145" s="144" t="s">
        <v>415</v>
      </c>
      <c r="B145" s="138" t="s">
        <v>416</v>
      </c>
      <c r="C145" s="138"/>
      <c r="D145" s="143">
        <v>4266.8670000000002</v>
      </c>
      <c r="E145" s="143">
        <v>4288.8670000000002</v>
      </c>
    </row>
    <row r="146" spans="1:5" ht="167.25" customHeight="1" x14ac:dyDescent="0.3">
      <c r="A146" s="144" t="s">
        <v>692</v>
      </c>
      <c r="B146" s="138" t="s">
        <v>416</v>
      </c>
      <c r="C146" s="138" t="s">
        <v>266</v>
      </c>
      <c r="D146" s="143">
        <v>3780.8670000000002</v>
      </c>
      <c r="E146" s="143">
        <v>3802.8670000000002</v>
      </c>
    </row>
    <row r="147" spans="1:5" ht="95.25" customHeight="1" x14ac:dyDescent="0.3">
      <c r="A147" s="144" t="s">
        <v>693</v>
      </c>
      <c r="B147" s="138" t="s">
        <v>416</v>
      </c>
      <c r="C147" s="138" t="s">
        <v>157</v>
      </c>
      <c r="D147" s="143">
        <v>486</v>
      </c>
      <c r="E147" s="143">
        <v>486</v>
      </c>
    </row>
    <row r="148" spans="1:5" ht="53.25" customHeight="1" x14ac:dyDescent="0.3">
      <c r="A148" s="144" t="s">
        <v>417</v>
      </c>
      <c r="B148" s="138" t="s">
        <v>418</v>
      </c>
      <c r="C148" s="138"/>
      <c r="D148" s="143">
        <v>10872.637000000001</v>
      </c>
      <c r="E148" s="143">
        <v>10872.637000000001</v>
      </c>
    </row>
    <row r="149" spans="1:5" ht="33.4" customHeight="1" x14ac:dyDescent="0.3">
      <c r="A149" s="144" t="s">
        <v>419</v>
      </c>
      <c r="B149" s="138" t="s">
        <v>420</v>
      </c>
      <c r="C149" s="138"/>
      <c r="D149" s="143">
        <v>10872.637000000001</v>
      </c>
      <c r="E149" s="143">
        <v>10872.637000000001</v>
      </c>
    </row>
    <row r="150" spans="1:5" ht="97.5" customHeight="1" x14ac:dyDescent="0.3">
      <c r="A150" s="144" t="s">
        <v>694</v>
      </c>
      <c r="B150" s="138" t="s">
        <v>420</v>
      </c>
      <c r="C150" s="138" t="s">
        <v>357</v>
      </c>
      <c r="D150" s="143">
        <v>10872.637000000001</v>
      </c>
      <c r="E150" s="143">
        <v>10872.637000000001</v>
      </c>
    </row>
    <row r="151" spans="1:5" ht="33.4" customHeight="1" x14ac:dyDescent="0.3">
      <c r="A151" s="144" t="s">
        <v>421</v>
      </c>
      <c r="B151" s="138" t="s">
        <v>422</v>
      </c>
      <c r="C151" s="138"/>
      <c r="D151" s="143">
        <v>1920.652</v>
      </c>
      <c r="E151" s="143">
        <v>1920.652</v>
      </c>
    </row>
    <row r="152" spans="1:5" ht="33.4" customHeight="1" x14ac:dyDescent="0.3">
      <c r="A152" s="144" t="s">
        <v>423</v>
      </c>
      <c r="B152" s="138" t="s">
        <v>424</v>
      </c>
      <c r="C152" s="138"/>
      <c r="D152" s="143">
        <v>1920.652</v>
      </c>
      <c r="E152" s="143">
        <v>1920.652</v>
      </c>
    </row>
    <row r="153" spans="1:5" ht="95.25" customHeight="1" x14ac:dyDescent="0.3">
      <c r="A153" s="144" t="s">
        <v>695</v>
      </c>
      <c r="B153" s="138" t="s">
        <v>424</v>
      </c>
      <c r="C153" s="138" t="s">
        <v>357</v>
      </c>
      <c r="D153" s="143">
        <v>1920.652</v>
      </c>
      <c r="E153" s="143">
        <v>1920.652</v>
      </c>
    </row>
    <row r="154" spans="1:5" ht="76.5" customHeight="1" x14ac:dyDescent="0.3">
      <c r="A154" s="139" t="s">
        <v>428</v>
      </c>
      <c r="B154" s="140" t="s">
        <v>429</v>
      </c>
      <c r="C154" s="140"/>
      <c r="D154" s="141">
        <v>6794.2790000000005</v>
      </c>
      <c r="E154" s="141">
        <v>6894.2790000000005</v>
      </c>
    </row>
    <row r="155" spans="1:5" ht="33.4" customHeight="1" x14ac:dyDescent="0.3">
      <c r="A155" s="144" t="s">
        <v>430</v>
      </c>
      <c r="B155" s="138" t="s">
        <v>431</v>
      </c>
      <c r="C155" s="138"/>
      <c r="D155" s="143">
        <v>300</v>
      </c>
      <c r="E155" s="143">
        <v>350</v>
      </c>
    </row>
    <row r="156" spans="1:5" ht="117.75" customHeight="1" x14ac:dyDescent="0.3">
      <c r="A156" s="144" t="s">
        <v>432</v>
      </c>
      <c r="B156" s="138" t="s">
        <v>433</v>
      </c>
      <c r="C156" s="138"/>
      <c r="D156" s="143">
        <v>300</v>
      </c>
      <c r="E156" s="143">
        <v>350</v>
      </c>
    </row>
    <row r="157" spans="1:5" ht="178.5" customHeight="1" x14ac:dyDescent="0.3">
      <c r="A157" s="144" t="s">
        <v>697</v>
      </c>
      <c r="B157" s="138" t="s">
        <v>433</v>
      </c>
      <c r="C157" s="138" t="s">
        <v>357</v>
      </c>
      <c r="D157" s="143">
        <v>300</v>
      </c>
      <c r="E157" s="143">
        <v>350</v>
      </c>
    </row>
    <row r="158" spans="1:5" ht="35.25" customHeight="1" x14ac:dyDescent="0.3">
      <c r="A158" s="144" t="s">
        <v>434</v>
      </c>
      <c r="B158" s="138" t="s">
        <v>435</v>
      </c>
      <c r="C158" s="138"/>
      <c r="D158" s="143">
        <v>700</v>
      </c>
      <c r="E158" s="143">
        <v>750</v>
      </c>
    </row>
    <row r="159" spans="1:5" ht="71.25" customHeight="1" x14ac:dyDescent="0.3">
      <c r="A159" s="144" t="s">
        <v>436</v>
      </c>
      <c r="B159" s="138" t="s">
        <v>437</v>
      </c>
      <c r="C159" s="138"/>
      <c r="D159" s="143">
        <v>700</v>
      </c>
      <c r="E159" s="143">
        <v>750</v>
      </c>
    </row>
    <row r="160" spans="1:5" ht="133.69999999999999" customHeight="1" x14ac:dyDescent="0.3">
      <c r="A160" s="144" t="s">
        <v>698</v>
      </c>
      <c r="B160" s="138" t="s">
        <v>437</v>
      </c>
      <c r="C160" s="138" t="s">
        <v>357</v>
      </c>
      <c r="D160" s="143">
        <v>700</v>
      </c>
      <c r="E160" s="143">
        <v>750</v>
      </c>
    </row>
    <row r="161" spans="1:5" ht="33.4" customHeight="1" x14ac:dyDescent="0.3">
      <c r="A161" s="144" t="s">
        <v>438</v>
      </c>
      <c r="B161" s="138" t="s">
        <v>439</v>
      </c>
      <c r="C161" s="138"/>
      <c r="D161" s="143">
        <v>5794.2790000000005</v>
      </c>
      <c r="E161" s="143">
        <v>5794.2790000000005</v>
      </c>
    </row>
    <row r="162" spans="1:5" ht="33.4" customHeight="1" x14ac:dyDescent="0.3">
      <c r="A162" s="144" t="s">
        <v>440</v>
      </c>
      <c r="B162" s="138" t="s">
        <v>441</v>
      </c>
      <c r="C162" s="138"/>
      <c r="D162" s="143">
        <v>5794.2790000000005</v>
      </c>
      <c r="E162" s="143">
        <v>5794.2790000000005</v>
      </c>
    </row>
    <row r="163" spans="1:5" ht="92.25" customHeight="1" x14ac:dyDescent="0.3">
      <c r="A163" s="144" t="s">
        <v>699</v>
      </c>
      <c r="B163" s="138" t="s">
        <v>441</v>
      </c>
      <c r="C163" s="138" t="s">
        <v>357</v>
      </c>
      <c r="D163" s="143">
        <v>5794.2790000000005</v>
      </c>
      <c r="E163" s="143">
        <v>5794.2790000000005</v>
      </c>
    </row>
    <row r="164" spans="1:5" ht="83.25" customHeight="1" x14ac:dyDescent="0.3">
      <c r="A164" s="139" t="s">
        <v>315</v>
      </c>
      <c r="B164" s="140" t="s">
        <v>316</v>
      </c>
      <c r="C164" s="140"/>
      <c r="D164" s="141">
        <v>72593.498000000007</v>
      </c>
      <c r="E164" s="141">
        <v>72739.898000000001</v>
      </c>
    </row>
    <row r="165" spans="1:5" ht="37.5" customHeight="1" x14ac:dyDescent="0.3">
      <c r="A165" s="144" t="s">
        <v>317</v>
      </c>
      <c r="B165" s="138" t="s">
        <v>318</v>
      </c>
      <c r="C165" s="138"/>
      <c r="D165" s="143">
        <v>10</v>
      </c>
      <c r="E165" s="143"/>
    </row>
    <row r="166" spans="1:5" ht="34.5" customHeight="1" x14ac:dyDescent="0.3">
      <c r="A166" s="144" t="s">
        <v>319</v>
      </c>
      <c r="B166" s="138" t="s">
        <v>320</v>
      </c>
      <c r="C166" s="138"/>
      <c r="D166" s="143">
        <v>5</v>
      </c>
      <c r="E166" s="143"/>
    </row>
    <row r="167" spans="1:5" ht="89.25" customHeight="1" x14ac:dyDescent="0.3">
      <c r="A167" s="144" t="s">
        <v>701</v>
      </c>
      <c r="B167" s="138" t="s">
        <v>320</v>
      </c>
      <c r="C167" s="138" t="s">
        <v>157</v>
      </c>
      <c r="D167" s="143">
        <v>5</v>
      </c>
      <c r="E167" s="143"/>
    </row>
    <row r="168" spans="1:5" ht="33.4" customHeight="1" x14ac:dyDescent="0.3">
      <c r="A168" s="144" t="s">
        <v>321</v>
      </c>
      <c r="B168" s="138" t="s">
        <v>322</v>
      </c>
      <c r="C168" s="138"/>
      <c r="D168" s="143">
        <v>5</v>
      </c>
      <c r="E168" s="143"/>
    </row>
    <row r="169" spans="1:5" ht="99.75" customHeight="1" x14ac:dyDescent="0.3">
      <c r="A169" s="144" t="s">
        <v>702</v>
      </c>
      <c r="B169" s="138" t="s">
        <v>322</v>
      </c>
      <c r="C169" s="138" t="s">
        <v>157</v>
      </c>
      <c r="D169" s="143">
        <v>5</v>
      </c>
      <c r="E169" s="143"/>
    </row>
    <row r="170" spans="1:5" ht="60" customHeight="1" x14ac:dyDescent="0.3">
      <c r="A170" s="144" t="s">
        <v>323</v>
      </c>
      <c r="B170" s="138" t="s">
        <v>324</v>
      </c>
      <c r="C170" s="138"/>
      <c r="D170" s="143">
        <v>10</v>
      </c>
      <c r="E170" s="143"/>
    </row>
    <row r="171" spans="1:5" ht="59.25" customHeight="1" x14ac:dyDescent="0.3">
      <c r="A171" s="144" t="s">
        <v>325</v>
      </c>
      <c r="B171" s="138" t="s">
        <v>326</v>
      </c>
      <c r="C171" s="138"/>
      <c r="D171" s="143">
        <v>10</v>
      </c>
      <c r="E171" s="143"/>
    </row>
    <row r="172" spans="1:5" ht="89.25" customHeight="1" x14ac:dyDescent="0.3">
      <c r="A172" s="144" t="s">
        <v>703</v>
      </c>
      <c r="B172" s="138" t="s">
        <v>326</v>
      </c>
      <c r="C172" s="138" t="s">
        <v>157</v>
      </c>
      <c r="D172" s="143">
        <v>10</v>
      </c>
      <c r="E172" s="143"/>
    </row>
    <row r="173" spans="1:5" ht="63" customHeight="1" x14ac:dyDescent="0.3">
      <c r="A173" s="144" t="s">
        <v>327</v>
      </c>
      <c r="B173" s="138" t="s">
        <v>328</v>
      </c>
      <c r="C173" s="138"/>
      <c r="D173" s="143">
        <v>20</v>
      </c>
      <c r="E173" s="143">
        <v>20</v>
      </c>
    </row>
    <row r="174" spans="1:5" ht="90.75" customHeight="1" x14ac:dyDescent="0.3">
      <c r="A174" s="144" t="s">
        <v>329</v>
      </c>
      <c r="B174" s="138" t="s">
        <v>330</v>
      </c>
      <c r="C174" s="138"/>
      <c r="D174" s="143">
        <v>20</v>
      </c>
      <c r="E174" s="143">
        <v>20</v>
      </c>
    </row>
    <row r="175" spans="1:5" ht="150.75" customHeight="1" x14ac:dyDescent="0.3">
      <c r="A175" s="144" t="s">
        <v>704</v>
      </c>
      <c r="B175" s="138" t="s">
        <v>330</v>
      </c>
      <c r="C175" s="138" t="s">
        <v>157</v>
      </c>
      <c r="D175" s="143">
        <v>20</v>
      </c>
      <c r="E175" s="143">
        <v>20</v>
      </c>
    </row>
    <row r="176" spans="1:5" ht="54.75" customHeight="1" x14ac:dyDescent="0.3">
      <c r="A176" s="144" t="s">
        <v>473</v>
      </c>
      <c r="B176" s="138" t="s">
        <v>474</v>
      </c>
      <c r="C176" s="138"/>
      <c r="D176" s="143">
        <v>4850</v>
      </c>
      <c r="E176" s="143">
        <v>4850</v>
      </c>
    </row>
    <row r="177" spans="1:5" ht="33.4" customHeight="1" x14ac:dyDescent="0.3">
      <c r="A177" s="144" t="s">
        <v>475</v>
      </c>
      <c r="B177" s="138" t="s">
        <v>476</v>
      </c>
      <c r="C177" s="138"/>
      <c r="D177" s="143">
        <v>4850</v>
      </c>
      <c r="E177" s="143">
        <v>4850</v>
      </c>
    </row>
    <row r="178" spans="1:5" ht="167.25" customHeight="1" x14ac:dyDescent="0.3">
      <c r="A178" s="144" t="s">
        <v>705</v>
      </c>
      <c r="B178" s="138" t="s">
        <v>476</v>
      </c>
      <c r="C178" s="138" t="s">
        <v>266</v>
      </c>
      <c r="D178" s="143">
        <v>4393.8999999999996</v>
      </c>
      <c r="E178" s="143">
        <v>4393.8999999999996</v>
      </c>
    </row>
    <row r="179" spans="1:5" ht="88.5" customHeight="1" x14ac:dyDescent="0.3">
      <c r="A179" s="144" t="s">
        <v>706</v>
      </c>
      <c r="B179" s="138" t="s">
        <v>476</v>
      </c>
      <c r="C179" s="138" t="s">
        <v>157</v>
      </c>
      <c r="D179" s="143">
        <v>338.1</v>
      </c>
      <c r="E179" s="143">
        <v>338.1</v>
      </c>
    </row>
    <row r="180" spans="1:5" ht="56.25" customHeight="1" x14ac:dyDescent="0.3">
      <c r="A180" s="144" t="s">
        <v>707</v>
      </c>
      <c r="B180" s="138" t="s">
        <v>476</v>
      </c>
      <c r="C180" s="138" t="s">
        <v>284</v>
      </c>
      <c r="D180" s="143">
        <v>118</v>
      </c>
      <c r="E180" s="143">
        <v>118</v>
      </c>
    </row>
    <row r="181" spans="1:5" ht="33.4" customHeight="1" x14ac:dyDescent="0.3">
      <c r="A181" s="144" t="s">
        <v>580</v>
      </c>
      <c r="B181" s="138" t="s">
        <v>581</v>
      </c>
      <c r="C181" s="138"/>
      <c r="D181" s="143">
        <v>37468.250999999997</v>
      </c>
      <c r="E181" s="143">
        <v>37639.650999999998</v>
      </c>
    </row>
    <row r="182" spans="1:5" ht="95.25" customHeight="1" x14ac:dyDescent="0.3">
      <c r="A182" s="144" t="s">
        <v>582</v>
      </c>
      <c r="B182" s="138" t="s">
        <v>583</v>
      </c>
      <c r="C182" s="138"/>
      <c r="D182" s="143">
        <v>592.9</v>
      </c>
      <c r="E182" s="143">
        <v>580.6</v>
      </c>
    </row>
    <row r="183" spans="1:5" ht="88.5" customHeight="1" x14ac:dyDescent="0.3">
      <c r="A183" s="144" t="s">
        <v>582</v>
      </c>
      <c r="B183" s="138" t="s">
        <v>584</v>
      </c>
      <c r="C183" s="138"/>
      <c r="D183" s="143">
        <v>592.9</v>
      </c>
      <c r="E183" s="143">
        <v>580.6</v>
      </c>
    </row>
    <row r="184" spans="1:5" ht="114.75" customHeight="1" x14ac:dyDescent="0.3">
      <c r="A184" s="144" t="s">
        <v>708</v>
      </c>
      <c r="B184" s="138" t="s">
        <v>584</v>
      </c>
      <c r="C184" s="138" t="s">
        <v>563</v>
      </c>
      <c r="D184" s="143">
        <v>592.9</v>
      </c>
      <c r="E184" s="143">
        <v>580.6</v>
      </c>
    </row>
    <row r="185" spans="1:5" ht="33.4" customHeight="1" x14ac:dyDescent="0.3">
      <c r="A185" s="144" t="s">
        <v>585</v>
      </c>
      <c r="B185" s="138" t="s">
        <v>586</v>
      </c>
      <c r="C185" s="138"/>
      <c r="D185" s="143">
        <v>24414.3</v>
      </c>
      <c r="E185" s="143">
        <v>17726</v>
      </c>
    </row>
    <row r="186" spans="1:5" ht="51.75" customHeight="1" x14ac:dyDescent="0.3">
      <c r="A186" s="144" t="s">
        <v>709</v>
      </c>
      <c r="B186" s="138" t="s">
        <v>586</v>
      </c>
      <c r="C186" s="138" t="s">
        <v>563</v>
      </c>
      <c r="D186" s="143">
        <v>24414.3</v>
      </c>
      <c r="E186" s="143">
        <v>17726</v>
      </c>
    </row>
    <row r="187" spans="1:5" ht="33.4" customHeight="1" x14ac:dyDescent="0.3">
      <c r="A187" s="144" t="s">
        <v>587</v>
      </c>
      <c r="B187" s="138" t="s">
        <v>588</v>
      </c>
      <c r="C187" s="138"/>
      <c r="D187" s="143">
        <v>10407.050999999999</v>
      </c>
      <c r="E187" s="143">
        <v>10444.050999999999</v>
      </c>
    </row>
    <row r="188" spans="1:5" ht="167.25" customHeight="1" x14ac:dyDescent="0.3">
      <c r="A188" s="144" t="s">
        <v>710</v>
      </c>
      <c r="B188" s="138" t="s">
        <v>588</v>
      </c>
      <c r="C188" s="138" t="s">
        <v>266</v>
      </c>
      <c r="D188" s="143">
        <v>9971.1710000000003</v>
      </c>
      <c r="E188" s="143">
        <v>9971.1710000000003</v>
      </c>
    </row>
    <row r="189" spans="1:5" ht="96" customHeight="1" x14ac:dyDescent="0.3">
      <c r="A189" s="144" t="s">
        <v>711</v>
      </c>
      <c r="B189" s="138" t="s">
        <v>588</v>
      </c>
      <c r="C189" s="138" t="s">
        <v>157</v>
      </c>
      <c r="D189" s="143">
        <v>434.65</v>
      </c>
      <c r="E189" s="143">
        <v>471.65</v>
      </c>
    </row>
    <row r="190" spans="1:5" ht="54" customHeight="1" x14ac:dyDescent="0.3">
      <c r="A190" s="144" t="s">
        <v>712</v>
      </c>
      <c r="B190" s="138" t="s">
        <v>588</v>
      </c>
      <c r="C190" s="138" t="s">
        <v>284</v>
      </c>
      <c r="D190" s="143">
        <v>1.23</v>
      </c>
      <c r="E190" s="143">
        <v>1.23</v>
      </c>
    </row>
    <row r="191" spans="1:5" ht="76.5" customHeight="1" x14ac:dyDescent="0.3">
      <c r="A191" s="144" t="s">
        <v>589</v>
      </c>
      <c r="B191" s="138" t="s">
        <v>590</v>
      </c>
      <c r="C191" s="138"/>
      <c r="D191" s="143">
        <v>2054</v>
      </c>
      <c r="E191" s="143">
        <v>8889</v>
      </c>
    </row>
    <row r="192" spans="1:5" ht="83.65" customHeight="1" x14ac:dyDescent="0.3">
      <c r="A192" s="144" t="s">
        <v>714</v>
      </c>
      <c r="B192" s="138" t="s">
        <v>590</v>
      </c>
      <c r="C192" s="138" t="s">
        <v>563</v>
      </c>
      <c r="D192" s="143">
        <v>2054</v>
      </c>
      <c r="E192" s="143">
        <v>8889</v>
      </c>
    </row>
    <row r="193" spans="1:5" ht="33.4" customHeight="1" x14ac:dyDescent="0.3">
      <c r="A193" s="144" t="s">
        <v>331</v>
      </c>
      <c r="B193" s="138" t="s">
        <v>332</v>
      </c>
      <c r="C193" s="138"/>
      <c r="D193" s="143">
        <v>30235.246999999999</v>
      </c>
      <c r="E193" s="143">
        <v>30230.246999999999</v>
      </c>
    </row>
    <row r="194" spans="1:5" ht="53.25" customHeight="1" x14ac:dyDescent="0.3">
      <c r="A194" s="144" t="s">
        <v>333</v>
      </c>
      <c r="B194" s="138" t="s">
        <v>334</v>
      </c>
      <c r="C194" s="138"/>
      <c r="D194" s="143">
        <v>30235.246999999999</v>
      </c>
      <c r="E194" s="143">
        <v>30230.246999999999</v>
      </c>
    </row>
    <row r="195" spans="1:5" ht="188.25" customHeight="1" x14ac:dyDescent="0.3">
      <c r="A195" s="145" t="s">
        <v>715</v>
      </c>
      <c r="B195" s="138" t="s">
        <v>334</v>
      </c>
      <c r="C195" s="138" t="s">
        <v>266</v>
      </c>
      <c r="D195" s="143">
        <v>25795.046999999999</v>
      </c>
      <c r="E195" s="143">
        <v>25795.046999999999</v>
      </c>
    </row>
    <row r="196" spans="1:5" ht="111.75" customHeight="1" x14ac:dyDescent="0.3">
      <c r="A196" s="144" t="s">
        <v>716</v>
      </c>
      <c r="B196" s="138" t="s">
        <v>334</v>
      </c>
      <c r="C196" s="138" t="s">
        <v>157</v>
      </c>
      <c r="D196" s="143">
        <v>4286.2</v>
      </c>
      <c r="E196" s="143">
        <v>4281.2</v>
      </c>
    </row>
    <row r="197" spans="1:5" ht="72" customHeight="1" x14ac:dyDescent="0.3">
      <c r="A197" s="144" t="s">
        <v>717</v>
      </c>
      <c r="B197" s="138" t="s">
        <v>334</v>
      </c>
      <c r="C197" s="138" t="s">
        <v>284</v>
      </c>
      <c r="D197" s="143">
        <v>154</v>
      </c>
      <c r="E197" s="143">
        <v>154</v>
      </c>
    </row>
    <row r="198" spans="1:5" ht="90.75" customHeight="1" x14ac:dyDescent="0.3">
      <c r="A198" s="139" t="s">
        <v>914</v>
      </c>
      <c r="B198" s="140" t="s">
        <v>336</v>
      </c>
      <c r="C198" s="140"/>
      <c r="D198" s="141">
        <v>3018.7040000000002</v>
      </c>
      <c r="E198" s="141">
        <v>3018.7040000000002</v>
      </c>
    </row>
    <row r="199" spans="1:5" ht="33.4" customHeight="1" x14ac:dyDescent="0.3">
      <c r="A199" s="144" t="s">
        <v>550</v>
      </c>
      <c r="B199" s="138" t="s">
        <v>551</v>
      </c>
      <c r="C199" s="138"/>
      <c r="D199" s="143">
        <v>2642</v>
      </c>
      <c r="E199" s="143">
        <v>2642</v>
      </c>
    </row>
    <row r="200" spans="1:5" ht="145.5" customHeight="1" x14ac:dyDescent="0.3">
      <c r="A200" s="144" t="s">
        <v>552</v>
      </c>
      <c r="B200" s="138" t="s">
        <v>553</v>
      </c>
      <c r="C200" s="138"/>
      <c r="D200" s="143">
        <v>2642</v>
      </c>
      <c r="E200" s="143">
        <v>2642</v>
      </c>
    </row>
    <row r="201" spans="1:5" ht="165" customHeight="1" x14ac:dyDescent="0.3">
      <c r="A201" s="145" t="s">
        <v>718</v>
      </c>
      <c r="B201" s="138" t="s">
        <v>553</v>
      </c>
      <c r="C201" s="138" t="s">
        <v>175</v>
      </c>
      <c r="D201" s="143">
        <v>2642</v>
      </c>
      <c r="E201" s="143">
        <v>2642</v>
      </c>
    </row>
    <row r="202" spans="1:5" ht="35.25" customHeight="1" x14ac:dyDescent="0.3">
      <c r="A202" s="144" t="s">
        <v>554</v>
      </c>
      <c r="B202" s="138" t="s">
        <v>555</v>
      </c>
      <c r="C202" s="138"/>
      <c r="D202" s="143">
        <v>155</v>
      </c>
      <c r="E202" s="143">
        <v>155</v>
      </c>
    </row>
    <row r="203" spans="1:5" ht="42" customHeight="1" x14ac:dyDescent="0.3">
      <c r="A203" s="144" t="s">
        <v>556</v>
      </c>
      <c r="B203" s="138" t="s">
        <v>557</v>
      </c>
      <c r="C203" s="138"/>
      <c r="D203" s="143">
        <v>155</v>
      </c>
      <c r="E203" s="143">
        <v>155</v>
      </c>
    </row>
    <row r="204" spans="1:5" ht="109.5" customHeight="1" x14ac:dyDescent="0.3">
      <c r="A204" s="144" t="s">
        <v>719</v>
      </c>
      <c r="B204" s="138" t="s">
        <v>557</v>
      </c>
      <c r="C204" s="138" t="s">
        <v>357</v>
      </c>
      <c r="D204" s="143">
        <v>155</v>
      </c>
      <c r="E204" s="143">
        <v>155</v>
      </c>
    </row>
    <row r="205" spans="1:5" ht="33.4" customHeight="1" x14ac:dyDescent="0.3">
      <c r="A205" s="144" t="s">
        <v>337</v>
      </c>
      <c r="B205" s="138" t="s">
        <v>338</v>
      </c>
      <c r="C205" s="138"/>
      <c r="D205" s="143">
        <v>221.70400000000001</v>
      </c>
      <c r="E205" s="143">
        <v>221.70400000000001</v>
      </c>
    </row>
    <row r="206" spans="1:5" ht="33.4" customHeight="1" x14ac:dyDescent="0.3">
      <c r="A206" s="144" t="s">
        <v>339</v>
      </c>
      <c r="B206" s="138" t="s">
        <v>340</v>
      </c>
      <c r="C206" s="138"/>
      <c r="D206" s="143">
        <v>221.70400000000001</v>
      </c>
      <c r="E206" s="143">
        <v>221.70400000000001</v>
      </c>
    </row>
    <row r="207" spans="1:5" ht="100.35" customHeight="1" x14ac:dyDescent="0.3">
      <c r="A207" s="144" t="s">
        <v>341</v>
      </c>
      <c r="B207" s="138" t="s">
        <v>342</v>
      </c>
      <c r="C207" s="138"/>
      <c r="D207" s="143">
        <v>221.70400000000001</v>
      </c>
      <c r="E207" s="143">
        <v>221.70400000000001</v>
      </c>
    </row>
    <row r="208" spans="1:5" ht="158.25" customHeight="1" x14ac:dyDescent="0.3">
      <c r="A208" s="144" t="s">
        <v>721</v>
      </c>
      <c r="B208" s="138" t="s">
        <v>342</v>
      </c>
      <c r="C208" s="138" t="s">
        <v>157</v>
      </c>
      <c r="D208" s="143">
        <v>221.70400000000001</v>
      </c>
      <c r="E208" s="143">
        <v>221.70400000000001</v>
      </c>
    </row>
    <row r="209" spans="1:5" ht="40.5" customHeight="1" x14ac:dyDescent="0.3">
      <c r="A209" s="139" t="s">
        <v>347</v>
      </c>
      <c r="B209" s="140" t="s">
        <v>348</v>
      </c>
      <c r="C209" s="140"/>
      <c r="D209" s="141">
        <v>875</v>
      </c>
      <c r="E209" s="141"/>
    </row>
    <row r="210" spans="1:5" ht="96.75" customHeight="1" x14ac:dyDescent="0.3">
      <c r="A210" s="144" t="s">
        <v>349</v>
      </c>
      <c r="B210" s="138" t="s">
        <v>350</v>
      </c>
      <c r="C210" s="138"/>
      <c r="D210" s="143">
        <v>630</v>
      </c>
      <c r="E210" s="143"/>
    </row>
    <row r="211" spans="1:5" ht="109.5" customHeight="1" x14ac:dyDescent="0.3">
      <c r="A211" s="144" t="s">
        <v>351</v>
      </c>
      <c r="B211" s="138" t="s">
        <v>352</v>
      </c>
      <c r="C211" s="138"/>
      <c r="D211" s="143">
        <v>140</v>
      </c>
      <c r="E211" s="143"/>
    </row>
    <row r="212" spans="1:5" ht="150" customHeight="1" x14ac:dyDescent="0.3">
      <c r="A212" s="144" t="s">
        <v>725</v>
      </c>
      <c r="B212" s="138" t="s">
        <v>352</v>
      </c>
      <c r="C212" s="138" t="s">
        <v>175</v>
      </c>
      <c r="D212" s="143">
        <v>140</v>
      </c>
      <c r="E212" s="143"/>
    </row>
    <row r="213" spans="1:5" ht="43.5" customHeight="1" x14ac:dyDescent="0.3">
      <c r="A213" s="144" t="s">
        <v>353</v>
      </c>
      <c r="B213" s="138" t="s">
        <v>354</v>
      </c>
      <c r="C213" s="138"/>
      <c r="D213" s="143">
        <v>50</v>
      </c>
      <c r="E213" s="143"/>
    </row>
    <row r="214" spans="1:5" ht="96" customHeight="1" x14ac:dyDescent="0.3">
      <c r="A214" s="144" t="s">
        <v>726</v>
      </c>
      <c r="B214" s="138" t="s">
        <v>354</v>
      </c>
      <c r="C214" s="138" t="s">
        <v>157</v>
      </c>
      <c r="D214" s="143">
        <v>50</v>
      </c>
      <c r="E214" s="143"/>
    </row>
    <row r="215" spans="1:5" ht="60" customHeight="1" x14ac:dyDescent="0.3">
      <c r="A215" s="144" t="s">
        <v>355</v>
      </c>
      <c r="B215" s="138" t="s">
        <v>356</v>
      </c>
      <c r="C215" s="138"/>
      <c r="D215" s="143">
        <v>200</v>
      </c>
      <c r="E215" s="143"/>
    </row>
    <row r="216" spans="1:5" ht="117" customHeight="1" x14ac:dyDescent="0.3">
      <c r="A216" s="144" t="s">
        <v>727</v>
      </c>
      <c r="B216" s="138" t="s">
        <v>356</v>
      </c>
      <c r="C216" s="138" t="s">
        <v>357</v>
      </c>
      <c r="D216" s="143">
        <v>200</v>
      </c>
      <c r="E216" s="143"/>
    </row>
    <row r="217" spans="1:5" ht="50.1" customHeight="1" x14ac:dyDescent="0.3">
      <c r="A217" s="144" t="s">
        <v>358</v>
      </c>
      <c r="B217" s="138" t="s">
        <v>359</v>
      </c>
      <c r="C217" s="138"/>
      <c r="D217" s="143">
        <v>240</v>
      </c>
      <c r="E217" s="143"/>
    </row>
    <row r="218" spans="1:5" ht="109.5" customHeight="1" x14ac:dyDescent="0.3">
      <c r="A218" s="144" t="s">
        <v>728</v>
      </c>
      <c r="B218" s="138" t="s">
        <v>359</v>
      </c>
      <c r="C218" s="138" t="s">
        <v>357</v>
      </c>
      <c r="D218" s="143">
        <v>240</v>
      </c>
      <c r="E218" s="143"/>
    </row>
    <row r="219" spans="1:5" ht="39" customHeight="1" x14ac:dyDescent="0.3">
      <c r="A219" s="144" t="s">
        <v>609</v>
      </c>
      <c r="B219" s="138" t="s">
        <v>610</v>
      </c>
      <c r="C219" s="138"/>
      <c r="D219" s="143">
        <v>100</v>
      </c>
      <c r="E219" s="143"/>
    </row>
    <row r="220" spans="1:5" ht="33.4" customHeight="1" x14ac:dyDescent="0.3">
      <c r="A220" s="144" t="s">
        <v>611</v>
      </c>
      <c r="B220" s="138" t="s">
        <v>612</v>
      </c>
      <c r="C220" s="138"/>
      <c r="D220" s="143">
        <v>100</v>
      </c>
      <c r="E220" s="143"/>
    </row>
    <row r="221" spans="1:5" ht="72.75" customHeight="1" x14ac:dyDescent="0.3">
      <c r="A221" s="144" t="s">
        <v>758</v>
      </c>
      <c r="B221" s="138" t="s">
        <v>612</v>
      </c>
      <c r="C221" s="138" t="s">
        <v>175</v>
      </c>
      <c r="D221" s="143">
        <v>100</v>
      </c>
      <c r="E221" s="143"/>
    </row>
    <row r="222" spans="1:5" ht="33.4" customHeight="1" x14ac:dyDescent="0.3">
      <c r="A222" s="144" t="s">
        <v>445</v>
      </c>
      <c r="B222" s="138" t="s">
        <v>446</v>
      </c>
      <c r="C222" s="138"/>
      <c r="D222" s="143">
        <v>145</v>
      </c>
      <c r="E222" s="143"/>
    </row>
    <row r="223" spans="1:5" ht="83.65" customHeight="1" x14ac:dyDescent="0.3">
      <c r="A223" s="144" t="s">
        <v>447</v>
      </c>
      <c r="B223" s="138" t="s">
        <v>448</v>
      </c>
      <c r="C223" s="138"/>
      <c r="D223" s="143">
        <v>145</v>
      </c>
      <c r="E223" s="143"/>
    </row>
    <row r="224" spans="1:5" ht="73.5" customHeight="1" x14ac:dyDescent="0.3">
      <c r="A224" s="144" t="s">
        <v>449</v>
      </c>
      <c r="B224" s="138" t="s">
        <v>450</v>
      </c>
      <c r="C224" s="138"/>
      <c r="D224" s="143">
        <v>145</v>
      </c>
      <c r="E224" s="143"/>
    </row>
    <row r="225" spans="1:5" ht="144.75" customHeight="1" x14ac:dyDescent="0.3">
      <c r="A225" s="144" t="s">
        <v>729</v>
      </c>
      <c r="B225" s="138" t="s">
        <v>450</v>
      </c>
      <c r="C225" s="138" t="s">
        <v>357</v>
      </c>
      <c r="D225" s="143">
        <v>145</v>
      </c>
      <c r="E225" s="143"/>
    </row>
    <row r="226" spans="1:5" ht="33.4" customHeight="1" x14ac:dyDescent="0.3">
      <c r="A226" s="139" t="s">
        <v>259</v>
      </c>
      <c r="B226" s="140" t="s">
        <v>260</v>
      </c>
      <c r="C226" s="140"/>
      <c r="D226" s="141">
        <v>18767.513999999999</v>
      </c>
      <c r="E226" s="141">
        <v>26419.156999999999</v>
      </c>
    </row>
    <row r="227" spans="1:5" ht="27" customHeight="1" x14ac:dyDescent="0.3">
      <c r="A227" s="144" t="s">
        <v>261</v>
      </c>
      <c r="B227" s="138" t="s">
        <v>262</v>
      </c>
      <c r="C227" s="138"/>
      <c r="D227" s="143">
        <v>18767.513999999999</v>
      </c>
      <c r="E227" s="143">
        <v>26419.156999999999</v>
      </c>
    </row>
    <row r="228" spans="1:5" ht="74.25" customHeight="1" x14ac:dyDescent="0.3">
      <c r="A228" s="144" t="s">
        <v>360</v>
      </c>
      <c r="B228" s="138" t="s">
        <v>361</v>
      </c>
      <c r="C228" s="138"/>
      <c r="D228" s="143">
        <v>1814.1559999999999</v>
      </c>
      <c r="E228" s="143">
        <v>1814.1559999999999</v>
      </c>
    </row>
    <row r="229" spans="1:5" ht="203.25" customHeight="1" x14ac:dyDescent="0.3">
      <c r="A229" s="145" t="s">
        <v>730</v>
      </c>
      <c r="B229" s="138" t="s">
        <v>361</v>
      </c>
      <c r="C229" s="138" t="s">
        <v>266</v>
      </c>
      <c r="D229" s="143">
        <v>1814.1559999999999</v>
      </c>
      <c r="E229" s="143">
        <v>1814.1559999999999</v>
      </c>
    </row>
    <row r="230" spans="1:5" ht="33.4" customHeight="1" x14ac:dyDescent="0.3">
      <c r="A230" s="144" t="s">
        <v>263</v>
      </c>
      <c r="B230" s="138" t="s">
        <v>264</v>
      </c>
      <c r="C230" s="138"/>
      <c r="D230" s="143">
        <v>836.327</v>
      </c>
      <c r="E230" s="143">
        <v>836.327</v>
      </c>
    </row>
    <row r="231" spans="1:5" ht="167.25" customHeight="1" x14ac:dyDescent="0.3">
      <c r="A231" s="144" t="s">
        <v>731</v>
      </c>
      <c r="B231" s="138" t="s">
        <v>264</v>
      </c>
      <c r="C231" s="138" t="s">
        <v>266</v>
      </c>
      <c r="D231" s="143">
        <v>836.327</v>
      </c>
      <c r="E231" s="143">
        <v>836.327</v>
      </c>
    </row>
    <row r="232" spans="1:5" ht="66.95" customHeight="1" x14ac:dyDescent="0.3">
      <c r="A232" s="144" t="s">
        <v>267</v>
      </c>
      <c r="B232" s="138" t="s">
        <v>268</v>
      </c>
      <c r="C232" s="138"/>
      <c r="D232" s="143">
        <v>19.442</v>
      </c>
      <c r="E232" s="143">
        <v>19.442</v>
      </c>
    </row>
    <row r="233" spans="1:5" ht="200.65" customHeight="1" x14ac:dyDescent="0.3">
      <c r="A233" s="145" t="s">
        <v>759</v>
      </c>
      <c r="B233" s="138" t="s">
        <v>268</v>
      </c>
      <c r="C233" s="138" t="s">
        <v>266</v>
      </c>
      <c r="D233" s="143">
        <v>19.442</v>
      </c>
      <c r="E233" s="143">
        <v>19.442</v>
      </c>
    </row>
    <row r="234" spans="1:5" ht="66.95" customHeight="1" x14ac:dyDescent="0.3">
      <c r="A234" s="144" t="s">
        <v>591</v>
      </c>
      <c r="B234" s="138" t="s">
        <v>592</v>
      </c>
      <c r="C234" s="138"/>
      <c r="D234" s="143">
        <v>1141.8</v>
      </c>
      <c r="E234" s="143">
        <v>1184.5999999999999</v>
      </c>
    </row>
    <row r="235" spans="1:5" ht="93" customHeight="1" x14ac:dyDescent="0.3">
      <c r="A235" s="144" t="s">
        <v>732</v>
      </c>
      <c r="B235" s="138" t="s">
        <v>592</v>
      </c>
      <c r="C235" s="138" t="s">
        <v>563</v>
      </c>
      <c r="D235" s="143">
        <v>1141.8</v>
      </c>
      <c r="E235" s="143">
        <v>1184.5999999999999</v>
      </c>
    </row>
    <row r="236" spans="1:5" ht="90.75" customHeight="1" x14ac:dyDescent="0.3">
      <c r="A236" s="144" t="s">
        <v>362</v>
      </c>
      <c r="B236" s="138" t="s">
        <v>363</v>
      </c>
      <c r="C236" s="138"/>
      <c r="D236" s="143">
        <v>14.3</v>
      </c>
      <c r="E236" s="143">
        <v>23.1</v>
      </c>
    </row>
    <row r="237" spans="1:5" ht="140.25" customHeight="1" x14ac:dyDescent="0.3">
      <c r="A237" s="144" t="s">
        <v>733</v>
      </c>
      <c r="B237" s="138" t="s">
        <v>363</v>
      </c>
      <c r="C237" s="138" t="s">
        <v>157</v>
      </c>
      <c r="D237" s="143">
        <v>14.3</v>
      </c>
      <c r="E237" s="143">
        <v>23.1</v>
      </c>
    </row>
    <row r="238" spans="1:5" ht="76.5" customHeight="1" x14ac:dyDescent="0.3">
      <c r="A238" s="144" t="s">
        <v>593</v>
      </c>
      <c r="B238" s="138" t="s">
        <v>594</v>
      </c>
      <c r="C238" s="138"/>
      <c r="D238" s="143">
        <v>70.099999999999994</v>
      </c>
      <c r="E238" s="143">
        <v>70.099999999999994</v>
      </c>
    </row>
    <row r="239" spans="1:5" ht="93" customHeight="1" x14ac:dyDescent="0.3">
      <c r="A239" s="144" t="s">
        <v>734</v>
      </c>
      <c r="B239" s="138" t="s">
        <v>594</v>
      </c>
      <c r="C239" s="138" t="s">
        <v>563</v>
      </c>
      <c r="D239" s="143">
        <v>70.099999999999994</v>
      </c>
      <c r="E239" s="143">
        <v>70.099999999999994</v>
      </c>
    </row>
    <row r="240" spans="1:5" ht="150.6" customHeight="1" x14ac:dyDescent="0.3">
      <c r="A240" s="144" t="s">
        <v>808</v>
      </c>
      <c r="B240" s="138" t="s">
        <v>479</v>
      </c>
      <c r="C240" s="138"/>
      <c r="D240" s="143">
        <v>49.2</v>
      </c>
      <c r="E240" s="143">
        <v>49.2</v>
      </c>
    </row>
    <row r="241" spans="1:5" ht="133.5" customHeight="1" x14ac:dyDescent="0.3">
      <c r="A241" s="145" t="s">
        <v>265</v>
      </c>
      <c r="B241" s="138" t="s">
        <v>479</v>
      </c>
      <c r="C241" s="138" t="s">
        <v>266</v>
      </c>
      <c r="D241" s="143">
        <v>47.9</v>
      </c>
      <c r="E241" s="143">
        <v>47.9</v>
      </c>
    </row>
    <row r="242" spans="1:5" ht="57.75" customHeight="1" x14ac:dyDescent="0.3">
      <c r="A242" s="145" t="s">
        <v>269</v>
      </c>
      <c r="B242" s="138" t="s">
        <v>479</v>
      </c>
      <c r="C242" s="138" t="s">
        <v>157</v>
      </c>
      <c r="D242" s="143">
        <v>1.3</v>
      </c>
      <c r="E242" s="143">
        <v>1.3</v>
      </c>
    </row>
    <row r="243" spans="1:5" ht="150.6" customHeight="1" x14ac:dyDescent="0.3">
      <c r="A243" s="145" t="s">
        <v>364</v>
      </c>
      <c r="B243" s="138" t="s">
        <v>365</v>
      </c>
      <c r="C243" s="138"/>
      <c r="D243" s="143">
        <v>58.158999999999999</v>
      </c>
      <c r="E243" s="143">
        <v>58.158999999999999</v>
      </c>
    </row>
    <row r="244" spans="1:5" ht="299.25" customHeight="1" x14ac:dyDescent="0.3">
      <c r="A244" s="145" t="s">
        <v>735</v>
      </c>
      <c r="B244" s="138" t="s">
        <v>365</v>
      </c>
      <c r="C244" s="138" t="s">
        <v>266</v>
      </c>
      <c r="D244" s="143">
        <v>53.158999999999999</v>
      </c>
      <c r="E244" s="143">
        <v>53.158999999999999</v>
      </c>
    </row>
    <row r="245" spans="1:5" ht="57.75" customHeight="1" x14ac:dyDescent="0.3">
      <c r="A245" s="145" t="s">
        <v>269</v>
      </c>
      <c r="B245" s="138" t="s">
        <v>365</v>
      </c>
      <c r="C245" s="138" t="s">
        <v>157</v>
      </c>
      <c r="D245" s="143">
        <v>5</v>
      </c>
      <c r="E245" s="143">
        <v>5</v>
      </c>
    </row>
    <row r="246" spans="1:5" ht="354" customHeight="1" x14ac:dyDescent="0.3">
      <c r="A246" s="145" t="s">
        <v>366</v>
      </c>
      <c r="B246" s="138" t="s">
        <v>367</v>
      </c>
      <c r="C246" s="138"/>
      <c r="D246" s="143">
        <v>136.63900000000001</v>
      </c>
      <c r="E246" s="143">
        <v>136.63900000000001</v>
      </c>
    </row>
    <row r="247" spans="1:5" ht="409.6" customHeight="1" x14ac:dyDescent="0.3">
      <c r="A247" s="145" t="s">
        <v>737</v>
      </c>
      <c r="B247" s="138" t="s">
        <v>367</v>
      </c>
      <c r="C247" s="138" t="s">
        <v>266</v>
      </c>
      <c r="D247" s="143">
        <v>135.80000000000001</v>
      </c>
      <c r="E247" s="143">
        <v>135.80000000000001</v>
      </c>
    </row>
    <row r="248" spans="1:5" ht="54" customHeight="1" x14ac:dyDescent="0.3">
      <c r="A248" s="145" t="s">
        <v>269</v>
      </c>
      <c r="B248" s="138" t="s">
        <v>367</v>
      </c>
      <c r="C248" s="138" t="s">
        <v>157</v>
      </c>
      <c r="D248" s="143">
        <v>0.83899999999999997</v>
      </c>
      <c r="E248" s="143">
        <v>0.83899999999999997</v>
      </c>
    </row>
    <row r="249" spans="1:5" ht="213.75" customHeight="1" x14ac:dyDescent="0.3">
      <c r="A249" s="145" t="s">
        <v>595</v>
      </c>
      <c r="B249" s="138" t="s">
        <v>596</v>
      </c>
      <c r="C249" s="138"/>
      <c r="D249" s="143">
        <v>4</v>
      </c>
      <c r="E249" s="143">
        <v>4</v>
      </c>
    </row>
    <row r="250" spans="1:5" ht="65.25" customHeight="1" x14ac:dyDescent="0.3">
      <c r="A250" s="145" t="s">
        <v>269</v>
      </c>
      <c r="B250" s="138" t="s">
        <v>596</v>
      </c>
      <c r="C250" s="138" t="s">
        <v>157</v>
      </c>
      <c r="D250" s="143">
        <v>4</v>
      </c>
      <c r="E250" s="143">
        <v>4</v>
      </c>
    </row>
    <row r="251" spans="1:5" ht="395.25" customHeight="1" x14ac:dyDescent="0.3">
      <c r="A251" s="145" t="s">
        <v>597</v>
      </c>
      <c r="B251" s="138" t="s">
        <v>598</v>
      </c>
      <c r="C251" s="138"/>
      <c r="D251" s="143">
        <v>4</v>
      </c>
      <c r="E251" s="143">
        <v>4</v>
      </c>
    </row>
    <row r="252" spans="1:5" ht="60" customHeight="1" x14ac:dyDescent="0.3">
      <c r="A252" s="145" t="s">
        <v>269</v>
      </c>
      <c r="B252" s="138" t="s">
        <v>598</v>
      </c>
      <c r="C252" s="138" t="s">
        <v>157</v>
      </c>
      <c r="D252" s="143">
        <v>4</v>
      </c>
      <c r="E252" s="143">
        <v>4</v>
      </c>
    </row>
    <row r="253" spans="1:5" ht="228" customHeight="1" x14ac:dyDescent="0.3">
      <c r="A253" s="145" t="s">
        <v>368</v>
      </c>
      <c r="B253" s="138" t="s">
        <v>369</v>
      </c>
      <c r="C253" s="138"/>
      <c r="D253" s="143">
        <v>259.488</v>
      </c>
      <c r="E253" s="143">
        <v>259.488</v>
      </c>
    </row>
    <row r="254" spans="1:5" ht="138" customHeight="1" x14ac:dyDescent="0.3">
      <c r="A254" s="145" t="s">
        <v>265</v>
      </c>
      <c r="B254" s="138" t="s">
        <v>369</v>
      </c>
      <c r="C254" s="138" t="s">
        <v>266</v>
      </c>
      <c r="D254" s="143">
        <v>10.631</v>
      </c>
      <c r="E254" s="143">
        <v>10.631</v>
      </c>
    </row>
    <row r="255" spans="1:5" ht="267.60000000000002" customHeight="1" x14ac:dyDescent="0.3">
      <c r="A255" s="145" t="s">
        <v>742</v>
      </c>
      <c r="B255" s="138" t="s">
        <v>369</v>
      </c>
      <c r="C255" s="138" t="s">
        <v>157</v>
      </c>
      <c r="D255" s="143">
        <v>15.289</v>
      </c>
      <c r="E255" s="143">
        <v>15.289</v>
      </c>
    </row>
    <row r="256" spans="1:5" ht="18" customHeight="1" x14ac:dyDescent="0.3">
      <c r="A256" s="145" t="s">
        <v>562</v>
      </c>
      <c r="B256" s="138" t="s">
        <v>369</v>
      </c>
      <c r="C256" s="138" t="s">
        <v>563</v>
      </c>
      <c r="D256" s="143">
        <v>233.56800000000001</v>
      </c>
      <c r="E256" s="143">
        <v>233.56800000000001</v>
      </c>
    </row>
    <row r="257" spans="1:5" ht="225" customHeight="1" x14ac:dyDescent="0.3">
      <c r="A257" s="145" t="s">
        <v>599</v>
      </c>
      <c r="B257" s="138" t="s">
        <v>600</v>
      </c>
      <c r="C257" s="138"/>
      <c r="D257" s="143">
        <v>9.5</v>
      </c>
      <c r="E257" s="143">
        <v>9.5</v>
      </c>
    </row>
    <row r="258" spans="1:5" ht="66.75" customHeight="1" x14ac:dyDescent="0.3">
      <c r="A258" s="145" t="s">
        <v>269</v>
      </c>
      <c r="B258" s="138" t="s">
        <v>600</v>
      </c>
      <c r="C258" s="138" t="s">
        <v>157</v>
      </c>
      <c r="D258" s="143">
        <v>9.5</v>
      </c>
      <c r="E258" s="143">
        <v>9.5</v>
      </c>
    </row>
    <row r="259" spans="1:5" ht="147" customHeight="1" x14ac:dyDescent="0.3">
      <c r="A259" s="144" t="s">
        <v>270</v>
      </c>
      <c r="B259" s="138" t="s">
        <v>271</v>
      </c>
      <c r="C259" s="138"/>
      <c r="D259" s="143">
        <v>409.03199999999998</v>
      </c>
      <c r="E259" s="143">
        <v>409.07499999999999</v>
      </c>
    </row>
    <row r="260" spans="1:5" ht="144.75" customHeight="1" x14ac:dyDescent="0.3">
      <c r="A260" s="145" t="s">
        <v>265</v>
      </c>
      <c r="B260" s="138" t="s">
        <v>271</v>
      </c>
      <c r="C260" s="138" t="s">
        <v>266</v>
      </c>
      <c r="D260" s="143">
        <v>398.03199999999998</v>
      </c>
      <c r="E260" s="143">
        <v>398.03199999999998</v>
      </c>
    </row>
    <row r="261" spans="1:5" ht="64.5" customHeight="1" x14ac:dyDescent="0.3">
      <c r="A261" s="145" t="s">
        <v>269</v>
      </c>
      <c r="B261" s="138" t="s">
        <v>271</v>
      </c>
      <c r="C261" s="138" t="s">
        <v>157</v>
      </c>
      <c r="D261" s="143">
        <v>11</v>
      </c>
      <c r="E261" s="143">
        <v>11.042999999999999</v>
      </c>
    </row>
    <row r="262" spans="1:5" ht="72.75" customHeight="1" x14ac:dyDescent="0.3">
      <c r="A262" s="144" t="s">
        <v>370</v>
      </c>
      <c r="B262" s="138" t="s">
        <v>371</v>
      </c>
      <c r="C262" s="138"/>
      <c r="D262" s="143">
        <v>1500</v>
      </c>
      <c r="E262" s="143">
        <v>1500</v>
      </c>
    </row>
    <row r="263" spans="1:5" ht="90.75" customHeight="1" x14ac:dyDescent="0.3">
      <c r="A263" s="144" t="s">
        <v>746</v>
      </c>
      <c r="B263" s="138" t="s">
        <v>371</v>
      </c>
      <c r="C263" s="138" t="s">
        <v>284</v>
      </c>
      <c r="D263" s="143">
        <v>1500</v>
      </c>
      <c r="E263" s="143">
        <v>1500</v>
      </c>
    </row>
    <row r="264" spans="1:5" ht="36" customHeight="1" x14ac:dyDescent="0.3">
      <c r="A264" s="144" t="s">
        <v>274</v>
      </c>
      <c r="B264" s="138" t="s">
        <v>275</v>
      </c>
      <c r="C264" s="138"/>
      <c r="D264" s="143">
        <v>5041.3710000000001</v>
      </c>
      <c r="E264" s="143">
        <v>5041.3710000000001</v>
      </c>
    </row>
    <row r="265" spans="1:5" ht="92.25" customHeight="1" x14ac:dyDescent="0.3">
      <c r="A265" s="144" t="s">
        <v>747</v>
      </c>
      <c r="B265" s="138" t="s">
        <v>275</v>
      </c>
      <c r="C265" s="138" t="s">
        <v>157</v>
      </c>
      <c r="D265" s="143">
        <v>440</v>
      </c>
      <c r="E265" s="143">
        <v>440</v>
      </c>
    </row>
    <row r="266" spans="1:5" ht="72" customHeight="1" x14ac:dyDescent="0.3">
      <c r="A266" s="144" t="s">
        <v>748</v>
      </c>
      <c r="B266" s="138" t="s">
        <v>275</v>
      </c>
      <c r="C266" s="138" t="s">
        <v>175</v>
      </c>
      <c r="D266" s="143">
        <v>4454.3710000000001</v>
      </c>
      <c r="E266" s="143">
        <v>4454.3710000000001</v>
      </c>
    </row>
    <row r="267" spans="1:5" ht="58.5" customHeight="1" x14ac:dyDescent="0.3">
      <c r="A267" s="144" t="s">
        <v>749</v>
      </c>
      <c r="B267" s="138" t="s">
        <v>275</v>
      </c>
      <c r="C267" s="138" t="s">
        <v>284</v>
      </c>
      <c r="D267" s="143">
        <v>147</v>
      </c>
      <c r="E267" s="143">
        <v>147</v>
      </c>
    </row>
    <row r="268" spans="1:5" ht="33.4" customHeight="1" x14ac:dyDescent="0.3">
      <c r="A268" s="144" t="s">
        <v>624</v>
      </c>
      <c r="B268" s="138" t="s">
        <v>625</v>
      </c>
      <c r="C268" s="138"/>
      <c r="D268" s="143">
        <v>7400</v>
      </c>
      <c r="E268" s="143">
        <v>15000</v>
      </c>
    </row>
    <row r="269" spans="1:5" ht="57" customHeight="1" x14ac:dyDescent="0.3">
      <c r="A269" s="144" t="s">
        <v>760</v>
      </c>
      <c r="B269" s="138" t="s">
        <v>625</v>
      </c>
      <c r="C269" s="138" t="s">
        <v>15</v>
      </c>
      <c r="D269" s="143">
        <v>7400</v>
      </c>
      <c r="E269" s="143">
        <v>15000</v>
      </c>
    </row>
    <row r="271" spans="1:5" ht="10.15" customHeight="1" x14ac:dyDescent="0.25"/>
  </sheetData>
  <mergeCells count="10">
    <mergeCell ref="A11:E13"/>
    <mergeCell ref="A15:A16"/>
    <mergeCell ref="B15:B16"/>
    <mergeCell ref="C15:C16"/>
    <mergeCell ref="D15:E15"/>
    <mergeCell ref="D1:E1"/>
    <mergeCell ref="D2:E2"/>
    <mergeCell ref="B3:E3"/>
    <mergeCell ref="A8:E8"/>
    <mergeCell ref="C9:E9"/>
  </mergeCells>
  <pageMargins left="0.70866141732283472" right="0.70866141732283472" top="0.74803149606299213" bottom="0.74803149606299213" header="0.31496062992125984" footer="0.31496062992125984"/>
  <pageSetup paperSize="9" scale="66" fitToHeight="2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6" sqref="I6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51.7109375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s="2" customFormat="1" ht="18.75" x14ac:dyDescent="0.3">
      <c r="H1" s="3"/>
      <c r="I1" s="3" t="s">
        <v>762</v>
      </c>
    </row>
    <row r="2" spans="1:9" s="2" customFormat="1" ht="18.75" x14ac:dyDescent="0.3">
      <c r="H2" s="3"/>
      <c r="I2" s="3" t="s">
        <v>246</v>
      </c>
    </row>
    <row r="3" spans="1:9" s="2" customFormat="1" ht="18.75" x14ac:dyDescent="0.3">
      <c r="H3" s="3"/>
      <c r="I3" s="3" t="s">
        <v>247</v>
      </c>
    </row>
    <row r="4" spans="1:9" s="2" customFormat="1" ht="18.75" x14ac:dyDescent="0.3">
      <c r="H4" s="3"/>
      <c r="I4" s="3" t="s">
        <v>860</v>
      </c>
    </row>
    <row r="5" spans="1:9" s="2" customFormat="1" ht="18.75" x14ac:dyDescent="0.3">
      <c r="H5" s="3"/>
      <c r="I5" s="3"/>
    </row>
    <row r="6" spans="1:9" s="2" customFormat="1" ht="18.75" x14ac:dyDescent="0.3">
      <c r="H6" s="3"/>
      <c r="I6" s="3" t="s">
        <v>785</v>
      </c>
    </row>
    <row r="7" spans="1:9" s="2" customFormat="1" ht="18.75" x14ac:dyDescent="0.3">
      <c r="H7" s="3"/>
      <c r="I7" s="3" t="s">
        <v>246</v>
      </c>
    </row>
    <row r="8" spans="1:9" s="2" customFormat="1" ht="18.75" x14ac:dyDescent="0.3">
      <c r="H8" s="3"/>
      <c r="I8" s="3" t="s">
        <v>247</v>
      </c>
    </row>
    <row r="9" spans="1:9" s="2" customFormat="1" ht="18.75" x14ac:dyDescent="0.3">
      <c r="H9" s="3"/>
      <c r="I9" s="3" t="s">
        <v>249</v>
      </c>
    </row>
    <row r="10" spans="1:9" ht="18.75" x14ac:dyDescent="0.3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18.75" x14ac:dyDescent="0.3">
      <c r="A11" s="209" t="s">
        <v>763</v>
      </c>
      <c r="B11" s="210"/>
      <c r="C11" s="210"/>
      <c r="D11" s="210"/>
      <c r="E11" s="210"/>
      <c r="F11" s="210"/>
      <c r="G11" s="210"/>
      <c r="H11" s="210"/>
      <c r="I11" s="210"/>
    </row>
    <row r="12" spans="1:9" ht="18.75" x14ac:dyDescent="0.3">
      <c r="A12" s="209" t="s">
        <v>764</v>
      </c>
      <c r="B12" s="210"/>
      <c r="C12" s="210"/>
      <c r="D12" s="210"/>
      <c r="E12" s="210"/>
      <c r="F12" s="210"/>
      <c r="G12" s="210"/>
      <c r="H12" s="210"/>
      <c r="I12" s="210"/>
    </row>
    <row r="13" spans="1:9" ht="18.75" x14ac:dyDescent="0.3">
      <c r="A13" s="11"/>
      <c r="B13" s="11"/>
      <c r="C13" s="11"/>
      <c r="D13" s="11"/>
      <c r="E13" s="11"/>
      <c r="F13" s="11"/>
      <c r="G13" s="11"/>
      <c r="H13" s="211"/>
      <c r="I13" s="211"/>
    </row>
    <row r="14" spans="1:9" ht="18.75" x14ac:dyDescent="0.3">
      <c r="A14" s="11"/>
      <c r="B14" s="11"/>
      <c r="C14" s="11"/>
      <c r="D14" s="11"/>
      <c r="E14" s="11"/>
      <c r="F14" s="11"/>
      <c r="G14" s="11"/>
      <c r="H14" s="11"/>
      <c r="I14" s="12"/>
    </row>
    <row r="15" spans="1:9" ht="37.5" x14ac:dyDescent="0.25">
      <c r="A15" s="212" t="s">
        <v>765</v>
      </c>
      <c r="B15" s="212"/>
      <c r="C15" s="212"/>
      <c r="D15" s="212"/>
      <c r="E15" s="212"/>
      <c r="F15" s="212"/>
      <c r="G15" s="212"/>
      <c r="H15" s="13" t="s">
        <v>766</v>
      </c>
      <c r="I15" s="14" t="s">
        <v>767</v>
      </c>
    </row>
    <row r="16" spans="1:9" s="1" customFormat="1" ht="11.25" x14ac:dyDescent="0.2">
      <c r="A16" s="213">
        <v>1</v>
      </c>
      <c r="B16" s="213"/>
      <c r="C16" s="213"/>
      <c r="D16" s="213"/>
      <c r="E16" s="213"/>
      <c r="F16" s="213"/>
      <c r="G16" s="213"/>
      <c r="H16" s="24">
        <v>2</v>
      </c>
      <c r="I16" s="25">
        <v>3</v>
      </c>
    </row>
    <row r="17" spans="1:9" ht="37.5" x14ac:dyDescent="0.25">
      <c r="A17" s="15" t="s">
        <v>768</v>
      </c>
      <c r="B17" s="15" t="s">
        <v>769</v>
      </c>
      <c r="C17" s="15" t="s">
        <v>769</v>
      </c>
      <c r="D17" s="15" t="s">
        <v>769</v>
      </c>
      <c r="E17" s="15" t="s">
        <v>769</v>
      </c>
      <c r="F17" s="15" t="s">
        <v>770</v>
      </c>
      <c r="G17" s="15" t="s">
        <v>15</v>
      </c>
      <c r="H17" s="16" t="s">
        <v>771</v>
      </c>
      <c r="I17" s="17">
        <f>I18</f>
        <v>41308.278000000049</v>
      </c>
    </row>
    <row r="18" spans="1:9" ht="37.5" x14ac:dyDescent="0.25">
      <c r="A18" s="15" t="s">
        <v>768</v>
      </c>
      <c r="B18" s="15" t="s">
        <v>772</v>
      </c>
      <c r="C18" s="15" t="s">
        <v>769</v>
      </c>
      <c r="D18" s="15" t="s">
        <v>769</v>
      </c>
      <c r="E18" s="15" t="s">
        <v>769</v>
      </c>
      <c r="F18" s="15" t="s">
        <v>770</v>
      </c>
      <c r="G18" s="15" t="s">
        <v>15</v>
      </c>
      <c r="H18" s="16" t="s">
        <v>773</v>
      </c>
      <c r="I18" s="18">
        <f>SUM(I23,I20)</f>
        <v>41308.278000000049</v>
      </c>
    </row>
    <row r="19" spans="1:9" ht="18.75" x14ac:dyDescent="0.25">
      <c r="A19" s="15" t="s">
        <v>768</v>
      </c>
      <c r="B19" s="15" t="s">
        <v>772</v>
      </c>
      <c r="C19" s="15" t="s">
        <v>769</v>
      </c>
      <c r="D19" s="15" t="s">
        <v>769</v>
      </c>
      <c r="E19" s="15" t="s">
        <v>769</v>
      </c>
      <c r="F19" s="15" t="s">
        <v>770</v>
      </c>
      <c r="G19" s="15" t="s">
        <v>563</v>
      </c>
      <c r="H19" s="19" t="s">
        <v>774</v>
      </c>
      <c r="I19" s="18">
        <f>SUM(I20)</f>
        <v>-653810.03599999996</v>
      </c>
    </row>
    <row r="20" spans="1:9" ht="37.5" x14ac:dyDescent="0.25">
      <c r="A20" s="15" t="s">
        <v>768</v>
      </c>
      <c r="B20" s="15" t="s">
        <v>772</v>
      </c>
      <c r="C20" s="15" t="s">
        <v>775</v>
      </c>
      <c r="D20" s="15" t="s">
        <v>769</v>
      </c>
      <c r="E20" s="15" t="s">
        <v>769</v>
      </c>
      <c r="F20" s="15" t="s">
        <v>770</v>
      </c>
      <c r="G20" s="15" t="s">
        <v>563</v>
      </c>
      <c r="H20" s="19" t="s">
        <v>776</v>
      </c>
      <c r="I20" s="18">
        <f>SUM(I21)</f>
        <v>-653810.03599999996</v>
      </c>
    </row>
    <row r="21" spans="1:9" ht="37.5" x14ac:dyDescent="0.25">
      <c r="A21" s="15" t="s">
        <v>768</v>
      </c>
      <c r="B21" s="15" t="s">
        <v>772</v>
      </c>
      <c r="C21" s="15" t="s">
        <v>775</v>
      </c>
      <c r="D21" s="15" t="s">
        <v>768</v>
      </c>
      <c r="E21" s="15" t="s">
        <v>769</v>
      </c>
      <c r="F21" s="15" t="s">
        <v>770</v>
      </c>
      <c r="G21" s="15" t="s">
        <v>777</v>
      </c>
      <c r="H21" s="19" t="s">
        <v>778</v>
      </c>
      <c r="I21" s="18">
        <f>SUM(I22)</f>
        <v>-653810.03599999996</v>
      </c>
    </row>
    <row r="22" spans="1:9" ht="56.25" x14ac:dyDescent="0.25">
      <c r="A22" s="15" t="s">
        <v>768</v>
      </c>
      <c r="B22" s="15" t="s">
        <v>772</v>
      </c>
      <c r="C22" s="15" t="s">
        <v>775</v>
      </c>
      <c r="D22" s="15" t="s">
        <v>768</v>
      </c>
      <c r="E22" s="15" t="s">
        <v>772</v>
      </c>
      <c r="F22" s="15" t="s">
        <v>770</v>
      </c>
      <c r="G22" s="15" t="s">
        <v>777</v>
      </c>
      <c r="H22" s="19" t="s">
        <v>779</v>
      </c>
      <c r="I22" s="20">
        <v>-653810.03599999996</v>
      </c>
    </row>
    <row r="23" spans="1:9" ht="18.75" x14ac:dyDescent="0.25">
      <c r="A23" s="15" t="s">
        <v>768</v>
      </c>
      <c r="B23" s="15" t="s">
        <v>772</v>
      </c>
      <c r="C23" s="15" t="s">
        <v>769</v>
      </c>
      <c r="D23" s="15" t="s">
        <v>769</v>
      </c>
      <c r="E23" s="15" t="s">
        <v>769</v>
      </c>
      <c r="F23" s="15" t="s">
        <v>770</v>
      </c>
      <c r="G23" s="15" t="s">
        <v>357</v>
      </c>
      <c r="H23" s="19" t="s">
        <v>780</v>
      </c>
      <c r="I23" s="18">
        <f>SUM(I24)</f>
        <v>695118.31400000001</v>
      </c>
    </row>
    <row r="24" spans="1:9" ht="37.5" x14ac:dyDescent="0.25">
      <c r="A24" s="15" t="s">
        <v>768</v>
      </c>
      <c r="B24" s="15" t="s">
        <v>772</v>
      </c>
      <c r="C24" s="15" t="s">
        <v>775</v>
      </c>
      <c r="D24" s="15" t="s">
        <v>769</v>
      </c>
      <c r="E24" s="15" t="s">
        <v>769</v>
      </c>
      <c r="F24" s="15" t="s">
        <v>770</v>
      </c>
      <c r="G24" s="15" t="s">
        <v>357</v>
      </c>
      <c r="H24" s="19" t="s">
        <v>781</v>
      </c>
      <c r="I24" s="18">
        <f>SUM(I25)</f>
        <v>695118.31400000001</v>
      </c>
    </row>
    <row r="25" spans="1:9" ht="37.5" x14ac:dyDescent="0.25">
      <c r="A25" s="15" t="s">
        <v>768</v>
      </c>
      <c r="B25" s="15" t="s">
        <v>772</v>
      </c>
      <c r="C25" s="15" t="s">
        <v>775</v>
      </c>
      <c r="D25" s="15" t="s">
        <v>768</v>
      </c>
      <c r="E25" s="15" t="s">
        <v>769</v>
      </c>
      <c r="F25" s="15" t="s">
        <v>770</v>
      </c>
      <c r="G25" s="15" t="s">
        <v>782</v>
      </c>
      <c r="H25" s="19" t="s">
        <v>783</v>
      </c>
      <c r="I25" s="18">
        <f>SUM(I26)</f>
        <v>695118.31400000001</v>
      </c>
    </row>
    <row r="26" spans="1:9" ht="56.25" x14ac:dyDescent="0.25">
      <c r="A26" s="15" t="s">
        <v>768</v>
      </c>
      <c r="B26" s="15" t="s">
        <v>772</v>
      </c>
      <c r="C26" s="15" t="s">
        <v>775</v>
      </c>
      <c r="D26" s="15" t="s">
        <v>768</v>
      </c>
      <c r="E26" s="15" t="s">
        <v>772</v>
      </c>
      <c r="F26" s="15" t="s">
        <v>770</v>
      </c>
      <c r="G26" s="15" t="s">
        <v>782</v>
      </c>
      <c r="H26" s="19" t="s">
        <v>784</v>
      </c>
      <c r="I26" s="18">
        <v>695118.31400000001</v>
      </c>
    </row>
    <row r="27" spans="1:9" x14ac:dyDescent="0.25">
      <c r="A27" s="21"/>
      <c r="B27" s="21"/>
      <c r="C27" s="21"/>
      <c r="D27" s="21"/>
      <c r="E27" s="21"/>
      <c r="F27" s="21"/>
      <c r="G27" s="21"/>
      <c r="H27" s="22"/>
      <c r="I27" s="23"/>
    </row>
  </sheetData>
  <mergeCells count="5">
    <mergeCell ref="A12:I12"/>
    <mergeCell ref="H13:I13"/>
    <mergeCell ref="A15:G15"/>
    <mergeCell ref="A16:G16"/>
    <mergeCell ref="A11:I1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958"/>
  <sheetViews>
    <sheetView workbookViewId="0">
      <selection activeCell="C1" sqref="C1"/>
    </sheetView>
  </sheetViews>
  <sheetFormatPr defaultRowHeight="15.75" x14ac:dyDescent="0.25"/>
  <cols>
    <col min="1" max="1" width="4.140625" style="27" customWidth="1"/>
    <col min="2" max="2" width="49.5703125" style="27" customWidth="1"/>
    <col min="3" max="3" width="15" style="27" customWidth="1"/>
    <col min="4" max="6" width="9.140625" style="27" customWidth="1"/>
    <col min="7" max="7" width="9.140625" style="27"/>
    <col min="8" max="8" width="12.42578125" style="27" customWidth="1"/>
    <col min="9" max="9" width="13.85546875" style="27" customWidth="1"/>
    <col min="10" max="256" width="9.140625" style="27"/>
    <col min="257" max="257" width="4.140625" style="27" customWidth="1"/>
    <col min="258" max="258" width="49.5703125" style="27" customWidth="1"/>
    <col min="259" max="259" width="15" style="27" customWidth="1"/>
    <col min="260" max="262" width="9.140625" style="27" customWidth="1"/>
    <col min="263" max="263" width="9.140625" style="27"/>
    <col min="264" max="264" width="12.42578125" style="27" customWidth="1"/>
    <col min="265" max="265" width="13.85546875" style="27" customWidth="1"/>
    <col min="266" max="512" width="9.140625" style="27"/>
    <col min="513" max="513" width="4.140625" style="27" customWidth="1"/>
    <col min="514" max="514" width="49.5703125" style="27" customWidth="1"/>
    <col min="515" max="515" width="15" style="27" customWidth="1"/>
    <col min="516" max="518" width="9.140625" style="27" customWidth="1"/>
    <col min="519" max="519" width="9.140625" style="27"/>
    <col min="520" max="520" width="12.42578125" style="27" customWidth="1"/>
    <col min="521" max="521" width="13.85546875" style="27" customWidth="1"/>
    <col min="522" max="768" width="9.140625" style="27"/>
    <col min="769" max="769" width="4.140625" style="27" customWidth="1"/>
    <col min="770" max="770" width="49.5703125" style="27" customWidth="1"/>
    <col min="771" max="771" width="15" style="27" customWidth="1"/>
    <col min="772" max="774" width="9.140625" style="27" customWidth="1"/>
    <col min="775" max="775" width="9.140625" style="27"/>
    <col min="776" max="776" width="12.42578125" style="27" customWidth="1"/>
    <col min="777" max="777" width="13.85546875" style="27" customWidth="1"/>
    <col min="778" max="1024" width="9.140625" style="27"/>
    <col min="1025" max="1025" width="4.140625" style="27" customWidth="1"/>
    <col min="1026" max="1026" width="49.5703125" style="27" customWidth="1"/>
    <col min="1027" max="1027" width="15" style="27" customWidth="1"/>
    <col min="1028" max="1030" width="9.140625" style="27" customWidth="1"/>
    <col min="1031" max="1031" width="9.140625" style="27"/>
    <col min="1032" max="1032" width="12.42578125" style="27" customWidth="1"/>
    <col min="1033" max="1033" width="13.85546875" style="27" customWidth="1"/>
    <col min="1034" max="1280" width="9.140625" style="27"/>
    <col min="1281" max="1281" width="4.140625" style="27" customWidth="1"/>
    <col min="1282" max="1282" width="49.5703125" style="27" customWidth="1"/>
    <col min="1283" max="1283" width="15" style="27" customWidth="1"/>
    <col min="1284" max="1286" width="9.140625" style="27" customWidth="1"/>
    <col min="1287" max="1287" width="9.140625" style="27"/>
    <col min="1288" max="1288" width="12.42578125" style="27" customWidth="1"/>
    <col min="1289" max="1289" width="13.85546875" style="27" customWidth="1"/>
    <col min="1290" max="1536" width="9.140625" style="27"/>
    <col min="1537" max="1537" width="4.140625" style="27" customWidth="1"/>
    <col min="1538" max="1538" width="49.5703125" style="27" customWidth="1"/>
    <col min="1539" max="1539" width="15" style="27" customWidth="1"/>
    <col min="1540" max="1542" width="9.140625" style="27" customWidth="1"/>
    <col min="1543" max="1543" width="9.140625" style="27"/>
    <col min="1544" max="1544" width="12.42578125" style="27" customWidth="1"/>
    <col min="1545" max="1545" width="13.85546875" style="27" customWidth="1"/>
    <col min="1546" max="1792" width="9.140625" style="27"/>
    <col min="1793" max="1793" width="4.140625" style="27" customWidth="1"/>
    <col min="1794" max="1794" width="49.5703125" style="27" customWidth="1"/>
    <col min="1795" max="1795" width="15" style="27" customWidth="1"/>
    <col min="1796" max="1798" width="9.140625" style="27" customWidth="1"/>
    <col min="1799" max="1799" width="9.140625" style="27"/>
    <col min="1800" max="1800" width="12.42578125" style="27" customWidth="1"/>
    <col min="1801" max="1801" width="13.85546875" style="27" customWidth="1"/>
    <col min="1802" max="2048" width="9.140625" style="27"/>
    <col min="2049" max="2049" width="4.140625" style="27" customWidth="1"/>
    <col min="2050" max="2050" width="49.5703125" style="27" customWidth="1"/>
    <col min="2051" max="2051" width="15" style="27" customWidth="1"/>
    <col min="2052" max="2054" width="9.140625" style="27" customWidth="1"/>
    <col min="2055" max="2055" width="9.140625" style="27"/>
    <col min="2056" max="2056" width="12.42578125" style="27" customWidth="1"/>
    <col min="2057" max="2057" width="13.85546875" style="27" customWidth="1"/>
    <col min="2058" max="2304" width="9.140625" style="27"/>
    <col min="2305" max="2305" width="4.140625" style="27" customWidth="1"/>
    <col min="2306" max="2306" width="49.5703125" style="27" customWidth="1"/>
    <col min="2307" max="2307" width="15" style="27" customWidth="1"/>
    <col min="2308" max="2310" width="9.140625" style="27" customWidth="1"/>
    <col min="2311" max="2311" width="9.140625" style="27"/>
    <col min="2312" max="2312" width="12.42578125" style="27" customWidth="1"/>
    <col min="2313" max="2313" width="13.85546875" style="27" customWidth="1"/>
    <col min="2314" max="2560" width="9.140625" style="27"/>
    <col min="2561" max="2561" width="4.140625" style="27" customWidth="1"/>
    <col min="2562" max="2562" width="49.5703125" style="27" customWidth="1"/>
    <col min="2563" max="2563" width="15" style="27" customWidth="1"/>
    <col min="2564" max="2566" width="9.140625" style="27" customWidth="1"/>
    <col min="2567" max="2567" width="9.140625" style="27"/>
    <col min="2568" max="2568" width="12.42578125" style="27" customWidth="1"/>
    <col min="2569" max="2569" width="13.85546875" style="27" customWidth="1"/>
    <col min="2570" max="2816" width="9.140625" style="27"/>
    <col min="2817" max="2817" width="4.140625" style="27" customWidth="1"/>
    <col min="2818" max="2818" width="49.5703125" style="27" customWidth="1"/>
    <col min="2819" max="2819" width="15" style="27" customWidth="1"/>
    <col min="2820" max="2822" width="9.140625" style="27" customWidth="1"/>
    <col min="2823" max="2823" width="9.140625" style="27"/>
    <col min="2824" max="2824" width="12.42578125" style="27" customWidth="1"/>
    <col min="2825" max="2825" width="13.85546875" style="27" customWidth="1"/>
    <col min="2826" max="3072" width="9.140625" style="27"/>
    <col min="3073" max="3073" width="4.140625" style="27" customWidth="1"/>
    <col min="3074" max="3074" width="49.5703125" style="27" customWidth="1"/>
    <col min="3075" max="3075" width="15" style="27" customWidth="1"/>
    <col min="3076" max="3078" width="9.140625" style="27" customWidth="1"/>
    <col min="3079" max="3079" width="9.140625" style="27"/>
    <col min="3080" max="3080" width="12.42578125" style="27" customWidth="1"/>
    <col min="3081" max="3081" width="13.85546875" style="27" customWidth="1"/>
    <col min="3082" max="3328" width="9.140625" style="27"/>
    <col min="3329" max="3329" width="4.140625" style="27" customWidth="1"/>
    <col min="3330" max="3330" width="49.5703125" style="27" customWidth="1"/>
    <col min="3331" max="3331" width="15" style="27" customWidth="1"/>
    <col min="3332" max="3334" width="9.140625" style="27" customWidth="1"/>
    <col min="3335" max="3335" width="9.140625" style="27"/>
    <col min="3336" max="3336" width="12.42578125" style="27" customWidth="1"/>
    <col min="3337" max="3337" width="13.85546875" style="27" customWidth="1"/>
    <col min="3338" max="3584" width="9.140625" style="27"/>
    <col min="3585" max="3585" width="4.140625" style="27" customWidth="1"/>
    <col min="3586" max="3586" width="49.5703125" style="27" customWidth="1"/>
    <col min="3587" max="3587" width="15" style="27" customWidth="1"/>
    <col min="3588" max="3590" width="9.140625" style="27" customWidth="1"/>
    <col min="3591" max="3591" width="9.140625" style="27"/>
    <col min="3592" max="3592" width="12.42578125" style="27" customWidth="1"/>
    <col min="3593" max="3593" width="13.85546875" style="27" customWidth="1"/>
    <col min="3594" max="3840" width="9.140625" style="27"/>
    <col min="3841" max="3841" width="4.140625" style="27" customWidth="1"/>
    <col min="3842" max="3842" width="49.5703125" style="27" customWidth="1"/>
    <col min="3843" max="3843" width="15" style="27" customWidth="1"/>
    <col min="3844" max="3846" width="9.140625" style="27" customWidth="1"/>
    <col min="3847" max="3847" width="9.140625" style="27"/>
    <col min="3848" max="3848" width="12.42578125" style="27" customWidth="1"/>
    <col min="3849" max="3849" width="13.85546875" style="27" customWidth="1"/>
    <col min="3850" max="4096" width="9.140625" style="27"/>
    <col min="4097" max="4097" width="4.140625" style="27" customWidth="1"/>
    <col min="4098" max="4098" width="49.5703125" style="27" customWidth="1"/>
    <col min="4099" max="4099" width="15" style="27" customWidth="1"/>
    <col min="4100" max="4102" width="9.140625" style="27" customWidth="1"/>
    <col min="4103" max="4103" width="9.140625" style="27"/>
    <col min="4104" max="4104" width="12.42578125" style="27" customWidth="1"/>
    <col min="4105" max="4105" width="13.85546875" style="27" customWidth="1"/>
    <col min="4106" max="4352" width="9.140625" style="27"/>
    <col min="4353" max="4353" width="4.140625" style="27" customWidth="1"/>
    <col min="4354" max="4354" width="49.5703125" style="27" customWidth="1"/>
    <col min="4355" max="4355" width="15" style="27" customWidth="1"/>
    <col min="4356" max="4358" width="9.140625" style="27" customWidth="1"/>
    <col min="4359" max="4359" width="9.140625" style="27"/>
    <col min="4360" max="4360" width="12.42578125" style="27" customWidth="1"/>
    <col min="4361" max="4361" width="13.85546875" style="27" customWidth="1"/>
    <col min="4362" max="4608" width="9.140625" style="27"/>
    <col min="4609" max="4609" width="4.140625" style="27" customWidth="1"/>
    <col min="4610" max="4610" width="49.5703125" style="27" customWidth="1"/>
    <col min="4611" max="4611" width="15" style="27" customWidth="1"/>
    <col min="4612" max="4614" width="9.140625" style="27" customWidth="1"/>
    <col min="4615" max="4615" width="9.140625" style="27"/>
    <col min="4616" max="4616" width="12.42578125" style="27" customWidth="1"/>
    <col min="4617" max="4617" width="13.85546875" style="27" customWidth="1"/>
    <col min="4618" max="4864" width="9.140625" style="27"/>
    <col min="4865" max="4865" width="4.140625" style="27" customWidth="1"/>
    <col min="4866" max="4866" width="49.5703125" style="27" customWidth="1"/>
    <col min="4867" max="4867" width="15" style="27" customWidth="1"/>
    <col min="4868" max="4870" width="9.140625" style="27" customWidth="1"/>
    <col min="4871" max="4871" width="9.140625" style="27"/>
    <col min="4872" max="4872" width="12.42578125" style="27" customWidth="1"/>
    <col min="4873" max="4873" width="13.85546875" style="27" customWidth="1"/>
    <col min="4874" max="5120" width="9.140625" style="27"/>
    <col min="5121" max="5121" width="4.140625" style="27" customWidth="1"/>
    <col min="5122" max="5122" width="49.5703125" style="27" customWidth="1"/>
    <col min="5123" max="5123" width="15" style="27" customWidth="1"/>
    <col min="5124" max="5126" width="9.140625" style="27" customWidth="1"/>
    <col min="5127" max="5127" width="9.140625" style="27"/>
    <col min="5128" max="5128" width="12.42578125" style="27" customWidth="1"/>
    <col min="5129" max="5129" width="13.85546875" style="27" customWidth="1"/>
    <col min="5130" max="5376" width="9.140625" style="27"/>
    <col min="5377" max="5377" width="4.140625" style="27" customWidth="1"/>
    <col min="5378" max="5378" width="49.5703125" style="27" customWidth="1"/>
    <col min="5379" max="5379" width="15" style="27" customWidth="1"/>
    <col min="5380" max="5382" width="9.140625" style="27" customWidth="1"/>
    <col min="5383" max="5383" width="9.140625" style="27"/>
    <col min="5384" max="5384" width="12.42578125" style="27" customWidth="1"/>
    <col min="5385" max="5385" width="13.85546875" style="27" customWidth="1"/>
    <col min="5386" max="5632" width="9.140625" style="27"/>
    <col min="5633" max="5633" width="4.140625" style="27" customWidth="1"/>
    <col min="5634" max="5634" width="49.5703125" style="27" customWidth="1"/>
    <col min="5635" max="5635" width="15" style="27" customWidth="1"/>
    <col min="5636" max="5638" width="9.140625" style="27" customWidth="1"/>
    <col min="5639" max="5639" width="9.140625" style="27"/>
    <col min="5640" max="5640" width="12.42578125" style="27" customWidth="1"/>
    <col min="5641" max="5641" width="13.85546875" style="27" customWidth="1"/>
    <col min="5642" max="5888" width="9.140625" style="27"/>
    <col min="5889" max="5889" width="4.140625" style="27" customWidth="1"/>
    <col min="5890" max="5890" width="49.5703125" style="27" customWidth="1"/>
    <col min="5891" max="5891" width="15" style="27" customWidth="1"/>
    <col min="5892" max="5894" width="9.140625" style="27" customWidth="1"/>
    <col min="5895" max="5895" width="9.140625" style="27"/>
    <col min="5896" max="5896" width="12.42578125" style="27" customWidth="1"/>
    <col min="5897" max="5897" width="13.85546875" style="27" customWidth="1"/>
    <col min="5898" max="6144" width="9.140625" style="27"/>
    <col min="6145" max="6145" width="4.140625" style="27" customWidth="1"/>
    <col min="6146" max="6146" width="49.5703125" style="27" customWidth="1"/>
    <col min="6147" max="6147" width="15" style="27" customWidth="1"/>
    <col min="6148" max="6150" width="9.140625" style="27" customWidth="1"/>
    <col min="6151" max="6151" width="9.140625" style="27"/>
    <col min="6152" max="6152" width="12.42578125" style="27" customWidth="1"/>
    <col min="6153" max="6153" width="13.85546875" style="27" customWidth="1"/>
    <col min="6154" max="6400" width="9.140625" style="27"/>
    <col min="6401" max="6401" width="4.140625" style="27" customWidth="1"/>
    <col min="6402" max="6402" width="49.5703125" style="27" customWidth="1"/>
    <col min="6403" max="6403" width="15" style="27" customWidth="1"/>
    <col min="6404" max="6406" width="9.140625" style="27" customWidth="1"/>
    <col min="6407" max="6407" width="9.140625" style="27"/>
    <col min="6408" max="6408" width="12.42578125" style="27" customWidth="1"/>
    <col min="6409" max="6409" width="13.85546875" style="27" customWidth="1"/>
    <col min="6410" max="6656" width="9.140625" style="27"/>
    <col min="6657" max="6657" width="4.140625" style="27" customWidth="1"/>
    <col min="6658" max="6658" width="49.5703125" style="27" customWidth="1"/>
    <col min="6659" max="6659" width="15" style="27" customWidth="1"/>
    <col min="6660" max="6662" width="9.140625" style="27" customWidth="1"/>
    <col min="6663" max="6663" width="9.140625" style="27"/>
    <col min="6664" max="6664" width="12.42578125" style="27" customWidth="1"/>
    <col min="6665" max="6665" width="13.85546875" style="27" customWidth="1"/>
    <col min="6666" max="6912" width="9.140625" style="27"/>
    <col min="6913" max="6913" width="4.140625" style="27" customWidth="1"/>
    <col min="6914" max="6914" width="49.5703125" style="27" customWidth="1"/>
    <col min="6915" max="6915" width="15" style="27" customWidth="1"/>
    <col min="6916" max="6918" width="9.140625" style="27" customWidth="1"/>
    <col min="6919" max="6919" width="9.140625" style="27"/>
    <col min="6920" max="6920" width="12.42578125" style="27" customWidth="1"/>
    <col min="6921" max="6921" width="13.85546875" style="27" customWidth="1"/>
    <col min="6922" max="7168" width="9.140625" style="27"/>
    <col min="7169" max="7169" width="4.140625" style="27" customWidth="1"/>
    <col min="7170" max="7170" width="49.5703125" style="27" customWidth="1"/>
    <col min="7171" max="7171" width="15" style="27" customWidth="1"/>
    <col min="7172" max="7174" width="9.140625" style="27" customWidth="1"/>
    <col min="7175" max="7175" width="9.140625" style="27"/>
    <col min="7176" max="7176" width="12.42578125" style="27" customWidth="1"/>
    <col min="7177" max="7177" width="13.85546875" style="27" customWidth="1"/>
    <col min="7178" max="7424" width="9.140625" style="27"/>
    <col min="7425" max="7425" width="4.140625" style="27" customWidth="1"/>
    <col min="7426" max="7426" width="49.5703125" style="27" customWidth="1"/>
    <col min="7427" max="7427" width="15" style="27" customWidth="1"/>
    <col min="7428" max="7430" width="9.140625" style="27" customWidth="1"/>
    <col min="7431" max="7431" width="9.140625" style="27"/>
    <col min="7432" max="7432" width="12.42578125" style="27" customWidth="1"/>
    <col min="7433" max="7433" width="13.85546875" style="27" customWidth="1"/>
    <col min="7434" max="7680" width="9.140625" style="27"/>
    <col min="7681" max="7681" width="4.140625" style="27" customWidth="1"/>
    <col min="7682" max="7682" width="49.5703125" style="27" customWidth="1"/>
    <col min="7683" max="7683" width="15" style="27" customWidth="1"/>
    <col min="7684" max="7686" width="9.140625" style="27" customWidth="1"/>
    <col min="7687" max="7687" width="9.140625" style="27"/>
    <col min="7688" max="7688" width="12.42578125" style="27" customWidth="1"/>
    <col min="7689" max="7689" width="13.85546875" style="27" customWidth="1"/>
    <col min="7690" max="7936" width="9.140625" style="27"/>
    <col min="7937" max="7937" width="4.140625" style="27" customWidth="1"/>
    <col min="7938" max="7938" width="49.5703125" style="27" customWidth="1"/>
    <col min="7939" max="7939" width="15" style="27" customWidth="1"/>
    <col min="7940" max="7942" width="9.140625" style="27" customWidth="1"/>
    <col min="7943" max="7943" width="9.140625" style="27"/>
    <col min="7944" max="7944" width="12.42578125" style="27" customWidth="1"/>
    <col min="7945" max="7945" width="13.85546875" style="27" customWidth="1"/>
    <col min="7946" max="8192" width="9.140625" style="27"/>
    <col min="8193" max="8193" width="4.140625" style="27" customWidth="1"/>
    <col min="8194" max="8194" width="49.5703125" style="27" customWidth="1"/>
    <col min="8195" max="8195" width="15" style="27" customWidth="1"/>
    <col min="8196" max="8198" width="9.140625" style="27" customWidth="1"/>
    <col min="8199" max="8199" width="9.140625" style="27"/>
    <col min="8200" max="8200" width="12.42578125" style="27" customWidth="1"/>
    <col min="8201" max="8201" width="13.85546875" style="27" customWidth="1"/>
    <col min="8202" max="8448" width="9.140625" style="27"/>
    <col min="8449" max="8449" width="4.140625" style="27" customWidth="1"/>
    <col min="8450" max="8450" width="49.5703125" style="27" customWidth="1"/>
    <col min="8451" max="8451" width="15" style="27" customWidth="1"/>
    <col min="8452" max="8454" width="9.140625" style="27" customWidth="1"/>
    <col min="8455" max="8455" width="9.140625" style="27"/>
    <col min="8456" max="8456" width="12.42578125" style="27" customWidth="1"/>
    <col min="8457" max="8457" width="13.85546875" style="27" customWidth="1"/>
    <col min="8458" max="8704" width="9.140625" style="27"/>
    <col min="8705" max="8705" width="4.140625" style="27" customWidth="1"/>
    <col min="8706" max="8706" width="49.5703125" style="27" customWidth="1"/>
    <col min="8707" max="8707" width="15" style="27" customWidth="1"/>
    <col min="8708" max="8710" width="9.140625" style="27" customWidth="1"/>
    <col min="8711" max="8711" width="9.140625" style="27"/>
    <col min="8712" max="8712" width="12.42578125" style="27" customWidth="1"/>
    <col min="8713" max="8713" width="13.85546875" style="27" customWidth="1"/>
    <col min="8714" max="8960" width="9.140625" style="27"/>
    <col min="8961" max="8961" width="4.140625" style="27" customWidth="1"/>
    <col min="8962" max="8962" width="49.5703125" style="27" customWidth="1"/>
    <col min="8963" max="8963" width="15" style="27" customWidth="1"/>
    <col min="8964" max="8966" width="9.140625" style="27" customWidth="1"/>
    <col min="8967" max="8967" width="9.140625" style="27"/>
    <col min="8968" max="8968" width="12.42578125" style="27" customWidth="1"/>
    <col min="8969" max="8969" width="13.85546875" style="27" customWidth="1"/>
    <col min="8970" max="9216" width="9.140625" style="27"/>
    <col min="9217" max="9217" width="4.140625" style="27" customWidth="1"/>
    <col min="9218" max="9218" width="49.5703125" style="27" customWidth="1"/>
    <col min="9219" max="9219" width="15" style="27" customWidth="1"/>
    <col min="9220" max="9222" width="9.140625" style="27" customWidth="1"/>
    <col min="9223" max="9223" width="9.140625" style="27"/>
    <col min="9224" max="9224" width="12.42578125" style="27" customWidth="1"/>
    <col min="9225" max="9225" width="13.85546875" style="27" customWidth="1"/>
    <col min="9226" max="9472" width="9.140625" style="27"/>
    <col min="9473" max="9473" width="4.140625" style="27" customWidth="1"/>
    <col min="9474" max="9474" width="49.5703125" style="27" customWidth="1"/>
    <col min="9475" max="9475" width="15" style="27" customWidth="1"/>
    <col min="9476" max="9478" width="9.140625" style="27" customWidth="1"/>
    <col min="9479" max="9479" width="9.140625" style="27"/>
    <col min="9480" max="9480" width="12.42578125" style="27" customWidth="1"/>
    <col min="9481" max="9481" width="13.85546875" style="27" customWidth="1"/>
    <col min="9482" max="9728" width="9.140625" style="27"/>
    <col min="9729" max="9729" width="4.140625" style="27" customWidth="1"/>
    <col min="9730" max="9730" width="49.5703125" style="27" customWidth="1"/>
    <col min="9731" max="9731" width="15" style="27" customWidth="1"/>
    <col min="9732" max="9734" width="9.140625" style="27" customWidth="1"/>
    <col min="9735" max="9735" width="9.140625" style="27"/>
    <col min="9736" max="9736" width="12.42578125" style="27" customWidth="1"/>
    <col min="9737" max="9737" width="13.85546875" style="27" customWidth="1"/>
    <col min="9738" max="9984" width="9.140625" style="27"/>
    <col min="9985" max="9985" width="4.140625" style="27" customWidth="1"/>
    <col min="9986" max="9986" width="49.5703125" style="27" customWidth="1"/>
    <col min="9987" max="9987" width="15" style="27" customWidth="1"/>
    <col min="9988" max="9990" width="9.140625" style="27" customWidth="1"/>
    <col min="9991" max="9991" width="9.140625" style="27"/>
    <col min="9992" max="9992" width="12.42578125" style="27" customWidth="1"/>
    <col min="9993" max="9993" width="13.85546875" style="27" customWidth="1"/>
    <col min="9994" max="10240" width="9.140625" style="27"/>
    <col min="10241" max="10241" width="4.140625" style="27" customWidth="1"/>
    <col min="10242" max="10242" width="49.5703125" style="27" customWidth="1"/>
    <col min="10243" max="10243" width="15" style="27" customWidth="1"/>
    <col min="10244" max="10246" width="9.140625" style="27" customWidth="1"/>
    <col min="10247" max="10247" width="9.140625" style="27"/>
    <col min="10248" max="10248" width="12.42578125" style="27" customWidth="1"/>
    <col min="10249" max="10249" width="13.85546875" style="27" customWidth="1"/>
    <col min="10250" max="10496" width="9.140625" style="27"/>
    <col min="10497" max="10497" width="4.140625" style="27" customWidth="1"/>
    <col min="10498" max="10498" width="49.5703125" style="27" customWidth="1"/>
    <col min="10499" max="10499" width="15" style="27" customWidth="1"/>
    <col min="10500" max="10502" width="9.140625" style="27" customWidth="1"/>
    <col min="10503" max="10503" width="9.140625" style="27"/>
    <col min="10504" max="10504" width="12.42578125" style="27" customWidth="1"/>
    <col min="10505" max="10505" width="13.85546875" style="27" customWidth="1"/>
    <col min="10506" max="10752" width="9.140625" style="27"/>
    <col min="10753" max="10753" width="4.140625" style="27" customWidth="1"/>
    <col min="10754" max="10754" width="49.5703125" style="27" customWidth="1"/>
    <col min="10755" max="10755" width="15" style="27" customWidth="1"/>
    <col min="10756" max="10758" width="9.140625" style="27" customWidth="1"/>
    <col min="10759" max="10759" width="9.140625" style="27"/>
    <col min="10760" max="10760" width="12.42578125" style="27" customWidth="1"/>
    <col min="10761" max="10761" width="13.85546875" style="27" customWidth="1"/>
    <col min="10762" max="11008" width="9.140625" style="27"/>
    <col min="11009" max="11009" width="4.140625" style="27" customWidth="1"/>
    <col min="11010" max="11010" width="49.5703125" style="27" customWidth="1"/>
    <col min="11011" max="11011" width="15" style="27" customWidth="1"/>
    <col min="11012" max="11014" width="9.140625" style="27" customWidth="1"/>
    <col min="11015" max="11015" width="9.140625" style="27"/>
    <col min="11016" max="11016" width="12.42578125" style="27" customWidth="1"/>
    <col min="11017" max="11017" width="13.85546875" style="27" customWidth="1"/>
    <col min="11018" max="11264" width="9.140625" style="27"/>
    <col min="11265" max="11265" width="4.140625" style="27" customWidth="1"/>
    <col min="11266" max="11266" width="49.5703125" style="27" customWidth="1"/>
    <col min="11267" max="11267" width="15" style="27" customWidth="1"/>
    <col min="11268" max="11270" width="9.140625" style="27" customWidth="1"/>
    <col min="11271" max="11271" width="9.140625" style="27"/>
    <col min="11272" max="11272" width="12.42578125" style="27" customWidth="1"/>
    <col min="11273" max="11273" width="13.85546875" style="27" customWidth="1"/>
    <col min="11274" max="11520" width="9.140625" style="27"/>
    <col min="11521" max="11521" width="4.140625" style="27" customWidth="1"/>
    <col min="11522" max="11522" width="49.5703125" style="27" customWidth="1"/>
    <col min="11523" max="11523" width="15" style="27" customWidth="1"/>
    <col min="11524" max="11526" width="9.140625" style="27" customWidth="1"/>
    <col min="11527" max="11527" width="9.140625" style="27"/>
    <col min="11528" max="11528" width="12.42578125" style="27" customWidth="1"/>
    <col min="11529" max="11529" width="13.85546875" style="27" customWidth="1"/>
    <col min="11530" max="11776" width="9.140625" style="27"/>
    <col min="11777" max="11777" width="4.140625" style="27" customWidth="1"/>
    <col min="11778" max="11778" width="49.5703125" style="27" customWidth="1"/>
    <col min="11779" max="11779" width="15" style="27" customWidth="1"/>
    <col min="11780" max="11782" width="9.140625" style="27" customWidth="1"/>
    <col min="11783" max="11783" width="9.140625" style="27"/>
    <col min="11784" max="11784" width="12.42578125" style="27" customWidth="1"/>
    <col min="11785" max="11785" width="13.85546875" style="27" customWidth="1"/>
    <col min="11786" max="12032" width="9.140625" style="27"/>
    <col min="12033" max="12033" width="4.140625" style="27" customWidth="1"/>
    <col min="12034" max="12034" width="49.5703125" style="27" customWidth="1"/>
    <col min="12035" max="12035" width="15" style="27" customWidth="1"/>
    <col min="12036" max="12038" width="9.140625" style="27" customWidth="1"/>
    <col min="12039" max="12039" width="9.140625" style="27"/>
    <col min="12040" max="12040" width="12.42578125" style="27" customWidth="1"/>
    <col min="12041" max="12041" width="13.85546875" style="27" customWidth="1"/>
    <col min="12042" max="12288" width="9.140625" style="27"/>
    <col min="12289" max="12289" width="4.140625" style="27" customWidth="1"/>
    <col min="12290" max="12290" width="49.5703125" style="27" customWidth="1"/>
    <col min="12291" max="12291" width="15" style="27" customWidth="1"/>
    <col min="12292" max="12294" width="9.140625" style="27" customWidth="1"/>
    <col min="12295" max="12295" width="9.140625" style="27"/>
    <col min="12296" max="12296" width="12.42578125" style="27" customWidth="1"/>
    <col min="12297" max="12297" width="13.85546875" style="27" customWidth="1"/>
    <col min="12298" max="12544" width="9.140625" style="27"/>
    <col min="12545" max="12545" width="4.140625" style="27" customWidth="1"/>
    <col min="12546" max="12546" width="49.5703125" style="27" customWidth="1"/>
    <col min="12547" max="12547" width="15" style="27" customWidth="1"/>
    <col min="12548" max="12550" width="9.140625" style="27" customWidth="1"/>
    <col min="12551" max="12551" width="9.140625" style="27"/>
    <col min="12552" max="12552" width="12.42578125" style="27" customWidth="1"/>
    <col min="12553" max="12553" width="13.85546875" style="27" customWidth="1"/>
    <col min="12554" max="12800" width="9.140625" style="27"/>
    <col min="12801" max="12801" width="4.140625" style="27" customWidth="1"/>
    <col min="12802" max="12802" width="49.5703125" style="27" customWidth="1"/>
    <col min="12803" max="12803" width="15" style="27" customWidth="1"/>
    <col min="12804" max="12806" width="9.140625" style="27" customWidth="1"/>
    <col min="12807" max="12807" width="9.140625" style="27"/>
    <col min="12808" max="12808" width="12.42578125" style="27" customWidth="1"/>
    <col min="12809" max="12809" width="13.85546875" style="27" customWidth="1"/>
    <col min="12810" max="13056" width="9.140625" style="27"/>
    <col min="13057" max="13057" width="4.140625" style="27" customWidth="1"/>
    <col min="13058" max="13058" width="49.5703125" style="27" customWidth="1"/>
    <col min="13059" max="13059" width="15" style="27" customWidth="1"/>
    <col min="13060" max="13062" width="9.140625" style="27" customWidth="1"/>
    <col min="13063" max="13063" width="9.140625" style="27"/>
    <col min="13064" max="13064" width="12.42578125" style="27" customWidth="1"/>
    <col min="13065" max="13065" width="13.85546875" style="27" customWidth="1"/>
    <col min="13066" max="13312" width="9.140625" style="27"/>
    <col min="13313" max="13313" width="4.140625" style="27" customWidth="1"/>
    <col min="13314" max="13314" width="49.5703125" style="27" customWidth="1"/>
    <col min="13315" max="13315" width="15" style="27" customWidth="1"/>
    <col min="13316" max="13318" width="9.140625" style="27" customWidth="1"/>
    <col min="13319" max="13319" width="9.140625" style="27"/>
    <col min="13320" max="13320" width="12.42578125" style="27" customWidth="1"/>
    <col min="13321" max="13321" width="13.85546875" style="27" customWidth="1"/>
    <col min="13322" max="13568" width="9.140625" style="27"/>
    <col min="13569" max="13569" width="4.140625" style="27" customWidth="1"/>
    <col min="13570" max="13570" width="49.5703125" style="27" customWidth="1"/>
    <col min="13571" max="13571" width="15" style="27" customWidth="1"/>
    <col min="13572" max="13574" width="9.140625" style="27" customWidth="1"/>
    <col min="13575" max="13575" width="9.140625" style="27"/>
    <col min="13576" max="13576" width="12.42578125" style="27" customWidth="1"/>
    <col min="13577" max="13577" width="13.85546875" style="27" customWidth="1"/>
    <col min="13578" max="13824" width="9.140625" style="27"/>
    <col min="13825" max="13825" width="4.140625" style="27" customWidth="1"/>
    <col min="13826" max="13826" width="49.5703125" style="27" customWidth="1"/>
    <col min="13827" max="13827" width="15" style="27" customWidth="1"/>
    <col min="13828" max="13830" width="9.140625" style="27" customWidth="1"/>
    <col min="13831" max="13831" width="9.140625" style="27"/>
    <col min="13832" max="13832" width="12.42578125" style="27" customWidth="1"/>
    <col min="13833" max="13833" width="13.85546875" style="27" customWidth="1"/>
    <col min="13834" max="14080" width="9.140625" style="27"/>
    <col min="14081" max="14081" width="4.140625" style="27" customWidth="1"/>
    <col min="14082" max="14082" width="49.5703125" style="27" customWidth="1"/>
    <col min="14083" max="14083" width="15" style="27" customWidth="1"/>
    <col min="14084" max="14086" width="9.140625" style="27" customWidth="1"/>
    <col min="14087" max="14087" width="9.140625" style="27"/>
    <col min="14088" max="14088" width="12.42578125" style="27" customWidth="1"/>
    <col min="14089" max="14089" width="13.85546875" style="27" customWidth="1"/>
    <col min="14090" max="14336" width="9.140625" style="27"/>
    <col min="14337" max="14337" width="4.140625" style="27" customWidth="1"/>
    <col min="14338" max="14338" width="49.5703125" style="27" customWidth="1"/>
    <col min="14339" max="14339" width="15" style="27" customWidth="1"/>
    <col min="14340" max="14342" width="9.140625" style="27" customWidth="1"/>
    <col min="14343" max="14343" width="9.140625" style="27"/>
    <col min="14344" max="14344" width="12.42578125" style="27" customWidth="1"/>
    <col min="14345" max="14345" width="13.85546875" style="27" customWidth="1"/>
    <col min="14346" max="14592" width="9.140625" style="27"/>
    <col min="14593" max="14593" width="4.140625" style="27" customWidth="1"/>
    <col min="14594" max="14594" width="49.5703125" style="27" customWidth="1"/>
    <col min="14595" max="14595" width="15" style="27" customWidth="1"/>
    <col min="14596" max="14598" width="9.140625" style="27" customWidth="1"/>
    <col min="14599" max="14599" width="9.140625" style="27"/>
    <col min="14600" max="14600" width="12.42578125" style="27" customWidth="1"/>
    <col min="14601" max="14601" width="13.85546875" style="27" customWidth="1"/>
    <col min="14602" max="14848" width="9.140625" style="27"/>
    <col min="14849" max="14849" width="4.140625" style="27" customWidth="1"/>
    <col min="14850" max="14850" width="49.5703125" style="27" customWidth="1"/>
    <col min="14851" max="14851" width="15" style="27" customWidth="1"/>
    <col min="14852" max="14854" width="9.140625" style="27" customWidth="1"/>
    <col min="14855" max="14855" width="9.140625" style="27"/>
    <col min="14856" max="14856" width="12.42578125" style="27" customWidth="1"/>
    <col min="14857" max="14857" width="13.85546875" style="27" customWidth="1"/>
    <col min="14858" max="15104" width="9.140625" style="27"/>
    <col min="15105" max="15105" width="4.140625" style="27" customWidth="1"/>
    <col min="15106" max="15106" width="49.5703125" style="27" customWidth="1"/>
    <col min="15107" max="15107" width="15" style="27" customWidth="1"/>
    <col min="15108" max="15110" width="9.140625" style="27" customWidth="1"/>
    <col min="15111" max="15111" width="9.140625" style="27"/>
    <col min="15112" max="15112" width="12.42578125" style="27" customWidth="1"/>
    <col min="15113" max="15113" width="13.85546875" style="27" customWidth="1"/>
    <col min="15114" max="15360" width="9.140625" style="27"/>
    <col min="15361" max="15361" width="4.140625" style="27" customWidth="1"/>
    <col min="15362" max="15362" width="49.5703125" style="27" customWidth="1"/>
    <col min="15363" max="15363" width="15" style="27" customWidth="1"/>
    <col min="15364" max="15366" width="9.140625" style="27" customWidth="1"/>
    <col min="15367" max="15367" width="9.140625" style="27"/>
    <col min="15368" max="15368" width="12.42578125" style="27" customWidth="1"/>
    <col min="15369" max="15369" width="13.85546875" style="27" customWidth="1"/>
    <col min="15370" max="15616" width="9.140625" style="27"/>
    <col min="15617" max="15617" width="4.140625" style="27" customWidth="1"/>
    <col min="15618" max="15618" width="49.5703125" style="27" customWidth="1"/>
    <col min="15619" max="15619" width="15" style="27" customWidth="1"/>
    <col min="15620" max="15622" width="9.140625" style="27" customWidth="1"/>
    <col min="15623" max="15623" width="9.140625" style="27"/>
    <col min="15624" max="15624" width="12.42578125" style="27" customWidth="1"/>
    <col min="15625" max="15625" width="13.85546875" style="27" customWidth="1"/>
    <col min="15626" max="15872" width="9.140625" style="27"/>
    <col min="15873" max="15873" width="4.140625" style="27" customWidth="1"/>
    <col min="15874" max="15874" width="49.5703125" style="27" customWidth="1"/>
    <col min="15875" max="15875" width="15" style="27" customWidth="1"/>
    <col min="15876" max="15878" width="9.140625" style="27" customWidth="1"/>
    <col min="15879" max="15879" width="9.140625" style="27"/>
    <col min="15880" max="15880" width="12.42578125" style="27" customWidth="1"/>
    <col min="15881" max="15881" width="13.85546875" style="27" customWidth="1"/>
    <col min="15882" max="16128" width="9.140625" style="27"/>
    <col min="16129" max="16129" width="4.140625" style="27" customWidth="1"/>
    <col min="16130" max="16130" width="49.5703125" style="27" customWidth="1"/>
    <col min="16131" max="16131" width="15" style="27" customWidth="1"/>
    <col min="16132" max="16134" width="9.140625" style="27" customWidth="1"/>
    <col min="16135" max="16135" width="9.140625" style="27"/>
    <col min="16136" max="16136" width="12.42578125" style="27" customWidth="1"/>
    <col min="16137" max="16137" width="13.85546875" style="27" customWidth="1"/>
    <col min="16138" max="16384" width="9.140625" style="27"/>
  </cols>
  <sheetData>
    <row r="1" spans="2:10" s="2" customFormat="1" ht="18.75" x14ac:dyDescent="0.3">
      <c r="C1" s="3" t="s">
        <v>926</v>
      </c>
    </row>
    <row r="2" spans="2:10" s="2" customFormat="1" ht="18.75" x14ac:dyDescent="0.3">
      <c r="C2" s="3" t="s">
        <v>246</v>
      </c>
    </row>
    <row r="3" spans="2:10" s="2" customFormat="1" ht="18.75" x14ac:dyDescent="0.3">
      <c r="C3" s="3" t="s">
        <v>247</v>
      </c>
    </row>
    <row r="4" spans="2:10" s="2" customFormat="1" ht="18.75" x14ac:dyDescent="0.3">
      <c r="C4" s="3" t="s">
        <v>860</v>
      </c>
    </row>
    <row r="5" spans="2:10" s="2" customFormat="1" ht="18.75" x14ac:dyDescent="0.3">
      <c r="C5" s="3"/>
    </row>
    <row r="6" spans="2:10" s="2" customFormat="1" ht="18.75" x14ac:dyDescent="0.3">
      <c r="C6" s="3" t="s">
        <v>801</v>
      </c>
    </row>
    <row r="7" spans="2:10" s="2" customFormat="1" ht="18.75" x14ac:dyDescent="0.3">
      <c r="C7" s="3" t="s">
        <v>246</v>
      </c>
    </row>
    <row r="8" spans="2:10" s="2" customFormat="1" ht="18.75" x14ac:dyDescent="0.3">
      <c r="C8" s="3" t="s">
        <v>247</v>
      </c>
    </row>
    <row r="9" spans="2:10" s="2" customFormat="1" ht="18.75" x14ac:dyDescent="0.3">
      <c r="C9" s="3" t="s">
        <v>249</v>
      </c>
    </row>
    <row r="10" spans="2:10" ht="18.75" x14ac:dyDescent="0.3">
      <c r="B10" s="26"/>
      <c r="C10" s="26"/>
    </row>
    <row r="11" spans="2:10" ht="18.75" x14ac:dyDescent="0.3">
      <c r="B11" s="214" t="s">
        <v>787</v>
      </c>
      <c r="C11" s="214"/>
    </row>
    <row r="12" spans="2:10" ht="18.75" x14ac:dyDescent="0.3">
      <c r="B12" s="214"/>
      <c r="C12" s="214"/>
    </row>
    <row r="13" spans="2:10" ht="18.75" x14ac:dyDescent="0.3">
      <c r="B13" s="215" t="s">
        <v>788</v>
      </c>
      <c r="C13" s="216"/>
    </row>
    <row r="14" spans="2:10" ht="53.25" customHeight="1" x14ac:dyDescent="0.3">
      <c r="B14" s="217" t="s">
        <v>789</v>
      </c>
      <c r="C14" s="218"/>
    </row>
    <row r="15" spans="2:10" ht="18.75" x14ac:dyDescent="0.3">
      <c r="B15" s="28"/>
      <c r="C15" s="29"/>
    </row>
    <row r="16" spans="2:10" ht="56.25" x14ac:dyDescent="0.3">
      <c r="B16" s="30" t="s">
        <v>790</v>
      </c>
      <c r="C16" s="30" t="s">
        <v>767</v>
      </c>
      <c r="F16" s="31"/>
      <c r="G16" s="31"/>
      <c r="H16" s="31"/>
      <c r="I16" s="31"/>
      <c r="J16" s="31"/>
    </row>
    <row r="17" spans="2:10" ht="23.25" customHeight="1" x14ac:dyDescent="0.3">
      <c r="B17" s="48" t="s">
        <v>791</v>
      </c>
      <c r="C17" s="49">
        <f>SUM(C19:C27)</f>
        <v>29339.726999999999</v>
      </c>
      <c r="F17" s="32"/>
      <c r="G17" s="33"/>
      <c r="H17" s="34"/>
      <c r="I17" s="34"/>
      <c r="J17" s="31"/>
    </row>
    <row r="18" spans="2:10" ht="18.75" hidden="1" x14ac:dyDescent="0.3">
      <c r="B18" s="50"/>
      <c r="C18" s="51"/>
      <c r="F18" s="32"/>
      <c r="G18" s="33"/>
      <c r="H18" s="34"/>
      <c r="I18" s="34"/>
      <c r="J18" s="31"/>
    </row>
    <row r="19" spans="2:10" ht="18.75" x14ac:dyDescent="0.3">
      <c r="B19" s="52" t="s">
        <v>792</v>
      </c>
      <c r="C19" s="53">
        <f>8534+54+991.427+100+4130+600</f>
        <v>14409.427</v>
      </c>
      <c r="F19" s="32"/>
      <c r="G19" s="33"/>
      <c r="H19" s="34"/>
      <c r="I19" s="33"/>
      <c r="J19" s="31"/>
    </row>
    <row r="20" spans="2:10" ht="18.75" x14ac:dyDescent="0.3">
      <c r="B20" s="54" t="s">
        <v>793</v>
      </c>
      <c r="C20" s="53">
        <f>3527+18</f>
        <v>3545</v>
      </c>
      <c r="F20" s="32"/>
      <c r="G20" s="33"/>
      <c r="H20" s="34"/>
      <c r="I20" s="34"/>
      <c r="J20" s="31"/>
    </row>
    <row r="21" spans="2:10" ht="18.75" x14ac:dyDescent="0.3">
      <c r="B21" s="54" t="s">
        <v>794</v>
      </c>
      <c r="C21" s="53">
        <f>1578+12+20.3</f>
        <v>1610.3</v>
      </c>
      <c r="F21" s="32"/>
      <c r="G21" s="33"/>
      <c r="H21" s="34"/>
      <c r="I21" s="34"/>
      <c r="J21" s="31"/>
    </row>
    <row r="22" spans="2:10" ht="18.75" x14ac:dyDescent="0.3">
      <c r="B22" s="54" t="s">
        <v>795</v>
      </c>
      <c r="C22" s="53">
        <f>1446+6+64.4</f>
        <v>1516.4</v>
      </c>
      <c r="F22" s="32"/>
      <c r="G22" s="33"/>
      <c r="H22" s="34"/>
      <c r="I22" s="34"/>
      <c r="J22" s="31"/>
    </row>
    <row r="23" spans="2:10" ht="18.75" x14ac:dyDescent="0.3">
      <c r="B23" s="54" t="s">
        <v>796</v>
      </c>
      <c r="C23" s="53">
        <f>2765+12+55.3</f>
        <v>2832.3</v>
      </c>
      <c r="F23" s="32"/>
      <c r="G23" s="33"/>
      <c r="H23" s="34"/>
      <c r="I23" s="34"/>
      <c r="J23" s="31"/>
    </row>
    <row r="24" spans="2:10" ht="18.75" x14ac:dyDescent="0.3">
      <c r="B24" s="54" t="s">
        <v>797</v>
      </c>
      <c r="C24" s="53">
        <f>1248+6+84.5</f>
        <v>1338.5</v>
      </c>
      <c r="F24" s="32"/>
      <c r="G24" s="33"/>
      <c r="H24" s="34"/>
      <c r="I24" s="34"/>
      <c r="J24" s="31"/>
    </row>
    <row r="25" spans="2:10" ht="18.75" x14ac:dyDescent="0.3">
      <c r="B25" s="54" t="s">
        <v>798</v>
      </c>
      <c r="C25" s="53">
        <f>2500+12+218+45.8</f>
        <v>2775.8</v>
      </c>
      <c r="F25" s="37"/>
      <c r="G25" s="38"/>
      <c r="H25" s="38"/>
      <c r="I25" s="38"/>
      <c r="J25" s="31"/>
    </row>
    <row r="26" spans="2:10" ht="18.75" x14ac:dyDescent="0.3">
      <c r="B26" s="54" t="s">
        <v>799</v>
      </c>
      <c r="C26" s="53">
        <f>1300+6</f>
        <v>1306</v>
      </c>
      <c r="F26" s="31"/>
      <c r="G26" s="31"/>
      <c r="H26" s="31"/>
      <c r="I26" s="31"/>
      <c r="J26" s="31"/>
    </row>
    <row r="27" spans="2:10" ht="18.75" x14ac:dyDescent="0.3">
      <c r="B27" s="55" t="s">
        <v>800</v>
      </c>
      <c r="C27" s="56">
        <v>6</v>
      </c>
    </row>
    <row r="28" spans="2:10" ht="107.25" customHeight="1" x14ac:dyDescent="0.3">
      <c r="B28" s="35"/>
      <c r="C28" s="36"/>
    </row>
    <row r="29" spans="2:10" ht="18.75" x14ac:dyDescent="0.3">
      <c r="B29" s="35"/>
      <c r="C29" s="39"/>
    </row>
    <row r="30" spans="2:10" x14ac:dyDescent="0.25">
      <c r="B30" s="40"/>
      <c r="C30" s="41"/>
    </row>
    <row r="31" spans="2:10" x14ac:dyDescent="0.25">
      <c r="B31" s="40"/>
      <c r="C31" s="42"/>
    </row>
    <row r="32" spans="2:10" x14ac:dyDescent="0.25">
      <c r="B32" s="40"/>
      <c r="C32" s="42"/>
    </row>
    <row r="33" spans="2:3" x14ac:dyDescent="0.25">
      <c r="B33" s="40"/>
      <c r="C33" s="42"/>
    </row>
    <row r="34" spans="2:3" x14ac:dyDescent="0.25">
      <c r="B34" s="40"/>
      <c r="C34" s="42"/>
    </row>
    <row r="35" spans="2:3" x14ac:dyDescent="0.25">
      <c r="B35" s="40"/>
      <c r="C35" s="42"/>
    </row>
    <row r="36" spans="2:3" x14ac:dyDescent="0.25">
      <c r="B36" s="43"/>
      <c r="C36" s="42"/>
    </row>
    <row r="37" spans="2:3" x14ac:dyDescent="0.25">
      <c r="B37" s="43"/>
      <c r="C37" s="44"/>
    </row>
    <row r="38" spans="2:3" x14ac:dyDescent="0.25">
      <c r="B38" s="40"/>
      <c r="C38" s="44"/>
    </row>
    <row r="39" spans="2:3" x14ac:dyDescent="0.25">
      <c r="B39" s="40"/>
      <c r="C39" s="42"/>
    </row>
    <row r="40" spans="2:3" x14ac:dyDescent="0.25">
      <c r="B40" s="43"/>
      <c r="C40" s="44"/>
    </row>
    <row r="41" spans="2:3" x14ac:dyDescent="0.25">
      <c r="B41" s="43"/>
      <c r="C41" s="44"/>
    </row>
    <row r="42" spans="2:3" x14ac:dyDescent="0.25">
      <c r="B42" s="43"/>
      <c r="C42" s="44"/>
    </row>
    <row r="43" spans="2:3" x14ac:dyDescent="0.25">
      <c r="B43" s="43"/>
      <c r="C43" s="44"/>
    </row>
    <row r="44" spans="2:3" x14ac:dyDescent="0.25">
      <c r="B44" s="43"/>
      <c r="C44" s="44"/>
    </row>
    <row r="45" spans="2:3" x14ac:dyDescent="0.25">
      <c r="B45" s="43"/>
      <c r="C45" s="44"/>
    </row>
    <row r="46" spans="2:3" x14ac:dyDescent="0.25">
      <c r="B46" s="43"/>
      <c r="C46" s="44"/>
    </row>
    <row r="47" spans="2:3" x14ac:dyDescent="0.25">
      <c r="B47" s="45"/>
      <c r="C47" s="44"/>
    </row>
    <row r="48" spans="2:3" x14ac:dyDescent="0.25">
      <c r="B48" s="31"/>
      <c r="C48" s="46"/>
    </row>
    <row r="49" spans="3:3" x14ac:dyDescent="0.25">
      <c r="C49" s="47"/>
    </row>
    <row r="50" spans="3:3" x14ac:dyDescent="0.25">
      <c r="C50" s="47"/>
    </row>
    <row r="51" spans="3:3" x14ac:dyDescent="0.25">
      <c r="C51" s="47"/>
    </row>
    <row r="52" spans="3:3" x14ac:dyDescent="0.25">
      <c r="C52" s="47"/>
    </row>
    <row r="53" spans="3:3" x14ac:dyDescent="0.25">
      <c r="C53" s="47"/>
    </row>
    <row r="54" spans="3:3" x14ac:dyDescent="0.25">
      <c r="C54" s="47"/>
    </row>
    <row r="55" spans="3:3" x14ac:dyDescent="0.25">
      <c r="C55" s="47"/>
    </row>
    <row r="56" spans="3:3" x14ac:dyDescent="0.25">
      <c r="C56" s="47"/>
    </row>
    <row r="57" spans="3:3" x14ac:dyDescent="0.25">
      <c r="C57" s="47"/>
    </row>
    <row r="58" spans="3:3" x14ac:dyDescent="0.25">
      <c r="C58" s="47"/>
    </row>
    <row r="59" spans="3:3" x14ac:dyDescent="0.25">
      <c r="C59" s="47"/>
    </row>
    <row r="60" spans="3:3" x14ac:dyDescent="0.25">
      <c r="C60" s="47"/>
    </row>
    <row r="61" spans="3:3" x14ac:dyDescent="0.25">
      <c r="C61" s="47"/>
    </row>
    <row r="62" spans="3:3" x14ac:dyDescent="0.25">
      <c r="C62" s="47"/>
    </row>
    <row r="63" spans="3:3" x14ac:dyDescent="0.25">
      <c r="C63" s="47"/>
    </row>
    <row r="64" spans="3:3" x14ac:dyDescent="0.25">
      <c r="C64" s="47"/>
    </row>
    <row r="65" spans="3:3" x14ac:dyDescent="0.25">
      <c r="C65" s="47"/>
    </row>
    <row r="66" spans="3:3" x14ac:dyDescent="0.25">
      <c r="C66" s="47"/>
    </row>
    <row r="67" spans="3:3" x14ac:dyDescent="0.25">
      <c r="C67" s="47"/>
    </row>
    <row r="68" spans="3:3" x14ac:dyDescent="0.25">
      <c r="C68" s="47"/>
    </row>
    <row r="69" spans="3:3" x14ac:dyDescent="0.25">
      <c r="C69" s="47"/>
    </row>
    <row r="70" spans="3:3" x14ac:dyDescent="0.25">
      <c r="C70" s="47"/>
    </row>
    <row r="71" spans="3:3" x14ac:dyDescent="0.25">
      <c r="C71" s="47"/>
    </row>
    <row r="72" spans="3:3" x14ac:dyDescent="0.25">
      <c r="C72" s="47"/>
    </row>
    <row r="73" spans="3:3" x14ac:dyDescent="0.25">
      <c r="C73" s="47"/>
    </row>
    <row r="74" spans="3:3" x14ac:dyDescent="0.25">
      <c r="C74" s="47"/>
    </row>
    <row r="75" spans="3:3" x14ac:dyDescent="0.25">
      <c r="C75" s="47"/>
    </row>
    <row r="76" spans="3:3" x14ac:dyDescent="0.25">
      <c r="C76" s="47"/>
    </row>
    <row r="77" spans="3:3" x14ac:dyDescent="0.25">
      <c r="C77" s="47"/>
    </row>
    <row r="78" spans="3:3" x14ac:dyDescent="0.25">
      <c r="C78" s="47"/>
    </row>
    <row r="79" spans="3:3" x14ac:dyDescent="0.25">
      <c r="C79" s="47"/>
    </row>
    <row r="80" spans="3:3" x14ac:dyDescent="0.25">
      <c r="C80" s="47"/>
    </row>
    <row r="81" spans="3:3" x14ac:dyDescent="0.25">
      <c r="C81" s="47"/>
    </row>
    <row r="82" spans="3:3" x14ac:dyDescent="0.25">
      <c r="C82" s="47"/>
    </row>
    <row r="83" spans="3:3" x14ac:dyDescent="0.25">
      <c r="C83" s="47"/>
    </row>
    <row r="84" spans="3:3" x14ac:dyDescent="0.25">
      <c r="C84" s="47"/>
    </row>
    <row r="85" spans="3:3" x14ac:dyDescent="0.25">
      <c r="C85" s="47"/>
    </row>
    <row r="86" spans="3:3" x14ac:dyDescent="0.25">
      <c r="C86" s="47"/>
    </row>
    <row r="87" spans="3:3" x14ac:dyDescent="0.25">
      <c r="C87" s="47"/>
    </row>
    <row r="88" spans="3:3" x14ac:dyDescent="0.25">
      <c r="C88" s="47"/>
    </row>
    <row r="89" spans="3:3" x14ac:dyDescent="0.25">
      <c r="C89" s="47"/>
    </row>
    <row r="90" spans="3:3" x14ac:dyDescent="0.25">
      <c r="C90" s="47"/>
    </row>
    <row r="91" spans="3:3" x14ac:dyDescent="0.25">
      <c r="C91" s="47"/>
    </row>
    <row r="92" spans="3:3" x14ac:dyDescent="0.25">
      <c r="C92" s="47"/>
    </row>
    <row r="93" spans="3:3" x14ac:dyDescent="0.25">
      <c r="C93" s="47"/>
    </row>
    <row r="94" spans="3:3" x14ac:dyDescent="0.25">
      <c r="C94" s="47"/>
    </row>
    <row r="95" spans="3:3" x14ac:dyDescent="0.25">
      <c r="C95" s="47"/>
    </row>
    <row r="96" spans="3:3" x14ac:dyDescent="0.25">
      <c r="C96" s="47"/>
    </row>
    <row r="97" spans="3:3" x14ac:dyDescent="0.25">
      <c r="C97" s="47"/>
    </row>
    <row r="98" spans="3:3" x14ac:dyDescent="0.25">
      <c r="C98" s="47"/>
    </row>
    <row r="99" spans="3:3" x14ac:dyDescent="0.25">
      <c r="C99" s="47"/>
    </row>
    <row r="100" spans="3:3" x14ac:dyDescent="0.25">
      <c r="C100" s="47"/>
    </row>
    <row r="101" spans="3:3" x14ac:dyDescent="0.25">
      <c r="C101" s="47"/>
    </row>
    <row r="102" spans="3:3" x14ac:dyDescent="0.25">
      <c r="C102" s="47"/>
    </row>
    <row r="103" spans="3:3" x14ac:dyDescent="0.25">
      <c r="C103" s="47"/>
    </row>
    <row r="104" spans="3:3" x14ac:dyDescent="0.25">
      <c r="C104" s="47"/>
    </row>
    <row r="105" spans="3:3" x14ac:dyDescent="0.25">
      <c r="C105" s="47"/>
    </row>
    <row r="106" spans="3:3" x14ac:dyDescent="0.25">
      <c r="C106" s="47"/>
    </row>
    <row r="107" spans="3:3" x14ac:dyDescent="0.25">
      <c r="C107" s="47"/>
    </row>
    <row r="108" spans="3:3" x14ac:dyDescent="0.25">
      <c r="C108" s="47"/>
    </row>
    <row r="109" spans="3:3" x14ac:dyDescent="0.25">
      <c r="C109" s="47"/>
    </row>
    <row r="110" spans="3:3" x14ac:dyDescent="0.25">
      <c r="C110" s="47"/>
    </row>
    <row r="111" spans="3:3" x14ac:dyDescent="0.25">
      <c r="C111" s="47"/>
    </row>
    <row r="112" spans="3:3" x14ac:dyDescent="0.25">
      <c r="C112" s="47"/>
    </row>
    <row r="113" spans="3:3" x14ac:dyDescent="0.25">
      <c r="C113" s="47"/>
    </row>
    <row r="114" spans="3:3" x14ac:dyDescent="0.25">
      <c r="C114" s="47"/>
    </row>
    <row r="115" spans="3:3" x14ac:dyDescent="0.25">
      <c r="C115" s="47"/>
    </row>
    <row r="116" spans="3:3" x14ac:dyDescent="0.25">
      <c r="C116" s="47"/>
    </row>
    <row r="117" spans="3:3" x14ac:dyDescent="0.25">
      <c r="C117" s="47"/>
    </row>
    <row r="118" spans="3:3" x14ac:dyDescent="0.25">
      <c r="C118" s="47"/>
    </row>
    <row r="119" spans="3:3" x14ac:dyDescent="0.25">
      <c r="C119" s="47"/>
    </row>
    <row r="120" spans="3:3" x14ac:dyDescent="0.25">
      <c r="C120" s="47"/>
    </row>
    <row r="121" spans="3:3" x14ac:dyDescent="0.25">
      <c r="C121" s="47"/>
    </row>
    <row r="122" spans="3:3" x14ac:dyDescent="0.25">
      <c r="C122" s="47"/>
    </row>
    <row r="123" spans="3:3" x14ac:dyDescent="0.25">
      <c r="C123" s="47"/>
    </row>
    <row r="124" spans="3:3" x14ac:dyDescent="0.25">
      <c r="C124" s="47"/>
    </row>
    <row r="125" spans="3:3" x14ac:dyDescent="0.25">
      <c r="C125" s="47"/>
    </row>
    <row r="126" spans="3:3" x14ac:dyDescent="0.25">
      <c r="C126" s="47"/>
    </row>
    <row r="127" spans="3:3" x14ac:dyDescent="0.25">
      <c r="C127" s="47"/>
    </row>
    <row r="128" spans="3:3" x14ac:dyDescent="0.25">
      <c r="C128" s="47"/>
    </row>
    <row r="129" spans="3:3" x14ac:dyDescent="0.25">
      <c r="C129" s="47"/>
    </row>
    <row r="130" spans="3:3" x14ac:dyDescent="0.25">
      <c r="C130" s="47"/>
    </row>
    <row r="131" spans="3:3" x14ac:dyDescent="0.25">
      <c r="C131" s="47"/>
    </row>
    <row r="132" spans="3:3" x14ac:dyDescent="0.25">
      <c r="C132" s="47"/>
    </row>
    <row r="133" spans="3:3" x14ac:dyDescent="0.25">
      <c r="C133" s="47"/>
    </row>
    <row r="134" spans="3:3" x14ac:dyDescent="0.25">
      <c r="C134" s="47"/>
    </row>
    <row r="135" spans="3:3" x14ac:dyDescent="0.25">
      <c r="C135" s="47"/>
    </row>
    <row r="136" spans="3:3" x14ac:dyDescent="0.25">
      <c r="C136" s="47"/>
    </row>
    <row r="137" spans="3:3" x14ac:dyDescent="0.25">
      <c r="C137" s="47"/>
    </row>
    <row r="138" spans="3:3" x14ac:dyDescent="0.25">
      <c r="C138" s="47"/>
    </row>
    <row r="139" spans="3:3" x14ac:dyDescent="0.25">
      <c r="C139" s="47"/>
    </row>
    <row r="140" spans="3:3" x14ac:dyDescent="0.25">
      <c r="C140" s="47"/>
    </row>
    <row r="141" spans="3:3" x14ac:dyDescent="0.25">
      <c r="C141" s="47"/>
    </row>
    <row r="142" spans="3:3" x14ac:dyDescent="0.25">
      <c r="C142" s="47"/>
    </row>
    <row r="143" spans="3:3" x14ac:dyDescent="0.25">
      <c r="C143" s="47"/>
    </row>
    <row r="144" spans="3:3" x14ac:dyDescent="0.25">
      <c r="C144" s="47"/>
    </row>
    <row r="145" spans="3:3" x14ac:dyDescent="0.25">
      <c r="C145" s="47"/>
    </row>
    <row r="146" spans="3:3" x14ac:dyDescent="0.25">
      <c r="C146" s="47"/>
    </row>
    <row r="147" spans="3:3" x14ac:dyDescent="0.25">
      <c r="C147" s="47"/>
    </row>
    <row r="148" spans="3:3" x14ac:dyDescent="0.25">
      <c r="C148" s="47"/>
    </row>
    <row r="149" spans="3:3" x14ac:dyDescent="0.25">
      <c r="C149" s="47"/>
    </row>
    <row r="150" spans="3:3" x14ac:dyDescent="0.25">
      <c r="C150" s="47"/>
    </row>
    <row r="151" spans="3:3" x14ac:dyDescent="0.25">
      <c r="C151" s="47"/>
    </row>
    <row r="152" spans="3:3" x14ac:dyDescent="0.25">
      <c r="C152" s="47"/>
    </row>
    <row r="153" spans="3:3" x14ac:dyDescent="0.25">
      <c r="C153" s="47"/>
    </row>
    <row r="154" spans="3:3" x14ac:dyDescent="0.25">
      <c r="C154" s="47"/>
    </row>
    <row r="155" spans="3:3" x14ac:dyDescent="0.25">
      <c r="C155" s="47"/>
    </row>
    <row r="156" spans="3:3" x14ac:dyDescent="0.25">
      <c r="C156" s="47"/>
    </row>
    <row r="157" spans="3:3" x14ac:dyDescent="0.25">
      <c r="C157" s="47"/>
    </row>
    <row r="158" spans="3:3" x14ac:dyDescent="0.25">
      <c r="C158" s="47"/>
    </row>
    <row r="159" spans="3:3" x14ac:dyDescent="0.25">
      <c r="C159" s="47"/>
    </row>
    <row r="160" spans="3:3" x14ac:dyDescent="0.25">
      <c r="C160" s="47"/>
    </row>
    <row r="161" spans="3:3" x14ac:dyDescent="0.25">
      <c r="C161" s="47"/>
    </row>
    <row r="162" spans="3:3" x14ac:dyDescent="0.25">
      <c r="C162" s="47"/>
    </row>
    <row r="163" spans="3:3" x14ac:dyDescent="0.25">
      <c r="C163" s="47"/>
    </row>
    <row r="164" spans="3:3" x14ac:dyDescent="0.25">
      <c r="C164" s="47"/>
    </row>
    <row r="165" spans="3:3" x14ac:dyDescent="0.25">
      <c r="C165" s="47"/>
    </row>
    <row r="166" spans="3:3" x14ac:dyDescent="0.25">
      <c r="C166" s="47"/>
    </row>
    <row r="167" spans="3:3" x14ac:dyDescent="0.25">
      <c r="C167" s="47"/>
    </row>
    <row r="168" spans="3:3" x14ac:dyDescent="0.25">
      <c r="C168" s="47"/>
    </row>
    <row r="169" spans="3:3" x14ac:dyDescent="0.25">
      <c r="C169" s="47"/>
    </row>
    <row r="170" spans="3:3" x14ac:dyDescent="0.25">
      <c r="C170" s="47"/>
    </row>
    <row r="171" spans="3:3" x14ac:dyDescent="0.25">
      <c r="C171" s="47"/>
    </row>
    <row r="172" spans="3:3" x14ac:dyDescent="0.25">
      <c r="C172" s="47"/>
    </row>
    <row r="173" spans="3:3" x14ac:dyDescent="0.25">
      <c r="C173" s="47"/>
    </row>
    <row r="174" spans="3:3" x14ac:dyDescent="0.25">
      <c r="C174" s="47"/>
    </row>
    <row r="175" spans="3:3" x14ac:dyDescent="0.25">
      <c r="C175" s="47"/>
    </row>
    <row r="176" spans="3:3" x14ac:dyDescent="0.25">
      <c r="C176" s="47"/>
    </row>
    <row r="177" spans="3:3" x14ac:dyDescent="0.25">
      <c r="C177" s="47"/>
    </row>
    <row r="178" spans="3:3" x14ac:dyDescent="0.25">
      <c r="C178" s="47"/>
    </row>
    <row r="179" spans="3:3" x14ac:dyDescent="0.25">
      <c r="C179" s="47"/>
    </row>
    <row r="180" spans="3:3" x14ac:dyDescent="0.25">
      <c r="C180" s="47"/>
    </row>
    <row r="181" spans="3:3" x14ac:dyDescent="0.25">
      <c r="C181" s="47"/>
    </row>
    <row r="182" spans="3:3" x14ac:dyDescent="0.25">
      <c r="C182" s="47"/>
    </row>
    <row r="183" spans="3:3" x14ac:dyDescent="0.25">
      <c r="C183" s="47"/>
    </row>
    <row r="184" spans="3:3" x14ac:dyDescent="0.25">
      <c r="C184" s="47"/>
    </row>
    <row r="185" spans="3:3" x14ac:dyDescent="0.25">
      <c r="C185" s="47"/>
    </row>
    <row r="186" spans="3:3" x14ac:dyDescent="0.25">
      <c r="C186" s="47"/>
    </row>
    <row r="187" spans="3:3" x14ac:dyDescent="0.25">
      <c r="C187" s="47"/>
    </row>
    <row r="188" spans="3:3" x14ac:dyDescent="0.25">
      <c r="C188" s="47"/>
    </row>
    <row r="189" spans="3:3" x14ac:dyDescent="0.25">
      <c r="C189" s="47"/>
    </row>
    <row r="190" spans="3:3" x14ac:dyDescent="0.25">
      <c r="C190" s="47"/>
    </row>
    <row r="191" spans="3:3" x14ac:dyDescent="0.25">
      <c r="C191" s="47"/>
    </row>
    <row r="192" spans="3:3" x14ac:dyDescent="0.25">
      <c r="C192" s="47"/>
    </row>
    <row r="193" spans="3:3" x14ac:dyDescent="0.25">
      <c r="C193" s="47"/>
    </row>
    <row r="194" spans="3:3" x14ac:dyDescent="0.25">
      <c r="C194" s="47"/>
    </row>
    <row r="195" spans="3:3" x14ac:dyDescent="0.25">
      <c r="C195" s="47"/>
    </row>
    <row r="196" spans="3:3" x14ac:dyDescent="0.25">
      <c r="C196" s="47"/>
    </row>
    <row r="197" spans="3:3" x14ac:dyDescent="0.25">
      <c r="C197" s="47"/>
    </row>
    <row r="198" spans="3:3" x14ac:dyDescent="0.25">
      <c r="C198" s="47"/>
    </row>
    <row r="199" spans="3:3" x14ac:dyDescent="0.25">
      <c r="C199" s="47"/>
    </row>
    <row r="200" spans="3:3" x14ac:dyDescent="0.25">
      <c r="C200" s="47"/>
    </row>
    <row r="201" spans="3:3" x14ac:dyDescent="0.25">
      <c r="C201" s="47"/>
    </row>
    <row r="202" spans="3:3" x14ac:dyDescent="0.25">
      <c r="C202" s="47"/>
    </row>
    <row r="203" spans="3:3" x14ac:dyDescent="0.25">
      <c r="C203" s="47"/>
    </row>
    <row r="204" spans="3:3" x14ac:dyDescent="0.25">
      <c r="C204" s="47"/>
    </row>
    <row r="205" spans="3:3" x14ac:dyDescent="0.25">
      <c r="C205" s="47"/>
    </row>
    <row r="206" spans="3:3" x14ac:dyDescent="0.25">
      <c r="C206" s="47"/>
    </row>
    <row r="207" spans="3:3" x14ac:dyDescent="0.25">
      <c r="C207" s="47"/>
    </row>
    <row r="208" spans="3:3" x14ac:dyDescent="0.25">
      <c r="C208" s="47"/>
    </row>
    <row r="209" spans="3:3" x14ac:dyDescent="0.25">
      <c r="C209" s="47"/>
    </row>
    <row r="210" spans="3:3" x14ac:dyDescent="0.25">
      <c r="C210" s="47"/>
    </row>
    <row r="211" spans="3:3" x14ac:dyDescent="0.25">
      <c r="C211" s="47"/>
    </row>
    <row r="212" spans="3:3" x14ac:dyDescent="0.25">
      <c r="C212" s="47"/>
    </row>
    <row r="213" spans="3:3" x14ac:dyDescent="0.25">
      <c r="C213" s="47"/>
    </row>
    <row r="214" spans="3:3" x14ac:dyDescent="0.25">
      <c r="C214" s="47"/>
    </row>
    <row r="215" spans="3:3" x14ac:dyDescent="0.25">
      <c r="C215" s="47"/>
    </row>
    <row r="216" spans="3:3" x14ac:dyDescent="0.25">
      <c r="C216" s="47"/>
    </row>
    <row r="217" spans="3:3" x14ac:dyDescent="0.25">
      <c r="C217" s="47"/>
    </row>
    <row r="218" spans="3:3" x14ac:dyDescent="0.25">
      <c r="C218" s="47"/>
    </row>
    <row r="219" spans="3:3" x14ac:dyDescent="0.25">
      <c r="C219" s="47"/>
    </row>
    <row r="220" spans="3:3" x14ac:dyDescent="0.25">
      <c r="C220" s="47"/>
    </row>
    <row r="221" spans="3:3" x14ac:dyDescent="0.25">
      <c r="C221" s="47"/>
    </row>
    <row r="222" spans="3:3" x14ac:dyDescent="0.25">
      <c r="C222" s="47"/>
    </row>
    <row r="223" spans="3:3" x14ac:dyDescent="0.25">
      <c r="C223" s="47"/>
    </row>
    <row r="224" spans="3:3" x14ac:dyDescent="0.25">
      <c r="C224" s="47"/>
    </row>
    <row r="225" spans="3:3" x14ac:dyDescent="0.25">
      <c r="C225" s="47"/>
    </row>
    <row r="226" spans="3:3" x14ac:dyDescent="0.25">
      <c r="C226" s="47"/>
    </row>
    <row r="227" spans="3:3" x14ac:dyDescent="0.25">
      <c r="C227" s="47"/>
    </row>
    <row r="228" spans="3:3" x14ac:dyDescent="0.25">
      <c r="C228" s="47"/>
    </row>
    <row r="229" spans="3:3" x14ac:dyDescent="0.25">
      <c r="C229" s="47"/>
    </row>
    <row r="230" spans="3:3" x14ac:dyDescent="0.25">
      <c r="C230" s="47"/>
    </row>
    <row r="231" spans="3:3" x14ac:dyDescent="0.25">
      <c r="C231" s="47"/>
    </row>
    <row r="232" spans="3:3" x14ac:dyDescent="0.25">
      <c r="C232" s="47"/>
    </row>
    <row r="233" spans="3:3" x14ac:dyDescent="0.25">
      <c r="C233" s="47"/>
    </row>
    <row r="234" spans="3:3" x14ac:dyDescent="0.25">
      <c r="C234" s="47"/>
    </row>
    <row r="235" spans="3:3" x14ac:dyDescent="0.25">
      <c r="C235" s="47"/>
    </row>
    <row r="236" spans="3:3" x14ac:dyDescent="0.25">
      <c r="C236" s="47"/>
    </row>
    <row r="237" spans="3:3" x14ac:dyDescent="0.25">
      <c r="C237" s="47"/>
    </row>
    <row r="238" spans="3:3" x14ac:dyDescent="0.25">
      <c r="C238" s="47"/>
    </row>
    <row r="239" spans="3:3" x14ac:dyDescent="0.25">
      <c r="C239" s="47"/>
    </row>
    <row r="240" spans="3:3" x14ac:dyDescent="0.25">
      <c r="C240" s="47"/>
    </row>
    <row r="241" spans="3:3" x14ac:dyDescent="0.25">
      <c r="C241" s="47"/>
    </row>
    <row r="242" spans="3:3" x14ac:dyDescent="0.25">
      <c r="C242" s="47"/>
    </row>
    <row r="243" spans="3:3" x14ac:dyDescent="0.25">
      <c r="C243" s="47"/>
    </row>
    <row r="244" spans="3:3" x14ac:dyDescent="0.25">
      <c r="C244" s="47"/>
    </row>
    <row r="245" spans="3:3" x14ac:dyDescent="0.25">
      <c r="C245" s="47"/>
    </row>
    <row r="246" spans="3:3" x14ac:dyDescent="0.25">
      <c r="C246" s="47"/>
    </row>
    <row r="247" spans="3:3" x14ac:dyDescent="0.25">
      <c r="C247" s="47"/>
    </row>
    <row r="248" spans="3:3" x14ac:dyDescent="0.25">
      <c r="C248" s="47"/>
    </row>
    <row r="249" spans="3:3" x14ac:dyDescent="0.25">
      <c r="C249" s="47"/>
    </row>
    <row r="250" spans="3:3" x14ac:dyDescent="0.25">
      <c r="C250" s="47"/>
    </row>
    <row r="251" spans="3:3" x14ac:dyDescent="0.25">
      <c r="C251" s="47"/>
    </row>
    <row r="252" spans="3:3" x14ac:dyDescent="0.25">
      <c r="C252" s="47"/>
    </row>
    <row r="253" spans="3:3" x14ac:dyDescent="0.25">
      <c r="C253" s="47"/>
    </row>
    <row r="254" spans="3:3" x14ac:dyDescent="0.25">
      <c r="C254" s="47"/>
    </row>
    <row r="255" spans="3:3" x14ac:dyDescent="0.25">
      <c r="C255" s="47"/>
    </row>
    <row r="256" spans="3:3" x14ac:dyDescent="0.25">
      <c r="C256" s="47"/>
    </row>
    <row r="257" spans="3:3" x14ac:dyDescent="0.25">
      <c r="C257" s="47"/>
    </row>
    <row r="258" spans="3:3" x14ac:dyDescent="0.25">
      <c r="C258" s="47"/>
    </row>
    <row r="259" spans="3:3" x14ac:dyDescent="0.25">
      <c r="C259" s="47"/>
    </row>
    <row r="260" spans="3:3" x14ac:dyDescent="0.25">
      <c r="C260" s="47"/>
    </row>
    <row r="261" spans="3:3" x14ac:dyDescent="0.25">
      <c r="C261" s="47"/>
    </row>
    <row r="262" spans="3:3" x14ac:dyDescent="0.25">
      <c r="C262" s="47"/>
    </row>
    <row r="263" spans="3:3" x14ac:dyDescent="0.25">
      <c r="C263" s="47"/>
    </row>
    <row r="264" spans="3:3" x14ac:dyDescent="0.25">
      <c r="C264" s="47"/>
    </row>
    <row r="265" spans="3:3" x14ac:dyDescent="0.25">
      <c r="C265" s="47"/>
    </row>
    <row r="266" spans="3:3" x14ac:dyDescent="0.25">
      <c r="C266" s="47"/>
    </row>
    <row r="267" spans="3:3" x14ac:dyDescent="0.25">
      <c r="C267" s="47"/>
    </row>
    <row r="268" spans="3:3" x14ac:dyDescent="0.25">
      <c r="C268" s="47"/>
    </row>
    <row r="269" spans="3:3" x14ac:dyDescent="0.25">
      <c r="C269" s="47"/>
    </row>
    <row r="270" spans="3:3" x14ac:dyDescent="0.25">
      <c r="C270" s="47"/>
    </row>
    <row r="271" spans="3:3" x14ac:dyDescent="0.25">
      <c r="C271" s="47"/>
    </row>
    <row r="272" spans="3:3" x14ac:dyDescent="0.25">
      <c r="C272" s="47"/>
    </row>
    <row r="273" spans="3:3" x14ac:dyDescent="0.25">
      <c r="C273" s="47"/>
    </row>
    <row r="274" spans="3:3" x14ac:dyDescent="0.25">
      <c r="C274" s="47"/>
    </row>
    <row r="275" spans="3:3" x14ac:dyDescent="0.25">
      <c r="C275" s="47"/>
    </row>
    <row r="276" spans="3:3" x14ac:dyDescent="0.25">
      <c r="C276" s="47"/>
    </row>
    <row r="277" spans="3:3" x14ac:dyDescent="0.25">
      <c r="C277" s="47"/>
    </row>
    <row r="278" spans="3:3" x14ac:dyDescent="0.25">
      <c r="C278" s="47"/>
    </row>
    <row r="279" spans="3:3" x14ac:dyDescent="0.25">
      <c r="C279" s="47"/>
    </row>
    <row r="280" spans="3:3" x14ac:dyDescent="0.25">
      <c r="C280" s="47"/>
    </row>
    <row r="281" spans="3:3" x14ac:dyDescent="0.25">
      <c r="C281" s="47"/>
    </row>
    <row r="282" spans="3:3" x14ac:dyDescent="0.25">
      <c r="C282" s="47"/>
    </row>
    <row r="283" spans="3:3" x14ac:dyDescent="0.25">
      <c r="C283" s="47"/>
    </row>
    <row r="284" spans="3:3" x14ac:dyDescent="0.25">
      <c r="C284" s="47"/>
    </row>
    <row r="285" spans="3:3" x14ac:dyDescent="0.25">
      <c r="C285" s="47"/>
    </row>
    <row r="286" spans="3:3" x14ac:dyDescent="0.25">
      <c r="C286" s="47"/>
    </row>
    <row r="287" spans="3:3" x14ac:dyDescent="0.25">
      <c r="C287" s="47"/>
    </row>
    <row r="288" spans="3:3" x14ac:dyDescent="0.25">
      <c r="C288" s="47"/>
    </row>
    <row r="289" spans="3:3" x14ac:dyDescent="0.25">
      <c r="C289" s="47"/>
    </row>
    <row r="290" spans="3:3" x14ac:dyDescent="0.25">
      <c r="C290" s="47"/>
    </row>
    <row r="291" spans="3:3" x14ac:dyDescent="0.25">
      <c r="C291" s="47"/>
    </row>
    <row r="292" spans="3:3" x14ac:dyDescent="0.25">
      <c r="C292" s="47"/>
    </row>
    <row r="293" spans="3:3" x14ac:dyDescent="0.25">
      <c r="C293" s="47"/>
    </row>
    <row r="294" spans="3:3" x14ac:dyDescent="0.25">
      <c r="C294" s="47"/>
    </row>
    <row r="295" spans="3:3" x14ac:dyDescent="0.25">
      <c r="C295" s="47"/>
    </row>
    <row r="296" spans="3:3" x14ac:dyDescent="0.25">
      <c r="C296" s="47"/>
    </row>
    <row r="297" spans="3:3" x14ac:dyDescent="0.25">
      <c r="C297" s="47"/>
    </row>
    <row r="298" spans="3:3" x14ac:dyDescent="0.25">
      <c r="C298" s="47"/>
    </row>
    <row r="299" spans="3:3" x14ac:dyDescent="0.25">
      <c r="C299" s="47"/>
    </row>
    <row r="300" spans="3:3" x14ac:dyDescent="0.25">
      <c r="C300" s="47"/>
    </row>
    <row r="301" spans="3:3" x14ac:dyDescent="0.25">
      <c r="C301" s="47"/>
    </row>
    <row r="302" spans="3:3" x14ac:dyDescent="0.25">
      <c r="C302" s="47"/>
    </row>
    <row r="303" spans="3:3" x14ac:dyDescent="0.25">
      <c r="C303" s="47"/>
    </row>
    <row r="304" spans="3:3" x14ac:dyDescent="0.25">
      <c r="C304" s="47"/>
    </row>
    <row r="305" spans="3:3" x14ac:dyDescent="0.25">
      <c r="C305" s="47"/>
    </row>
    <row r="306" spans="3:3" x14ac:dyDescent="0.25">
      <c r="C306" s="47"/>
    </row>
    <row r="307" spans="3:3" x14ac:dyDescent="0.25">
      <c r="C307" s="47"/>
    </row>
    <row r="308" spans="3:3" x14ac:dyDescent="0.25">
      <c r="C308" s="47"/>
    </row>
    <row r="309" spans="3:3" x14ac:dyDescent="0.25">
      <c r="C309" s="47"/>
    </row>
    <row r="310" spans="3:3" x14ac:dyDescent="0.25">
      <c r="C310" s="47"/>
    </row>
    <row r="311" spans="3:3" x14ac:dyDescent="0.25">
      <c r="C311" s="47"/>
    </row>
    <row r="312" spans="3:3" x14ac:dyDescent="0.25">
      <c r="C312" s="47"/>
    </row>
    <row r="313" spans="3:3" x14ac:dyDescent="0.25">
      <c r="C313" s="47"/>
    </row>
    <row r="314" spans="3:3" x14ac:dyDescent="0.25">
      <c r="C314" s="47"/>
    </row>
    <row r="315" spans="3:3" x14ac:dyDescent="0.25">
      <c r="C315" s="47"/>
    </row>
    <row r="316" spans="3:3" x14ac:dyDescent="0.25">
      <c r="C316" s="47"/>
    </row>
    <row r="317" spans="3:3" x14ac:dyDescent="0.25">
      <c r="C317" s="47"/>
    </row>
    <row r="318" spans="3:3" x14ac:dyDescent="0.25">
      <c r="C318" s="47"/>
    </row>
    <row r="319" spans="3:3" x14ac:dyDescent="0.25">
      <c r="C319" s="47"/>
    </row>
    <row r="320" spans="3:3" x14ac:dyDescent="0.25">
      <c r="C320" s="47"/>
    </row>
    <row r="321" spans="3:3" x14ac:dyDescent="0.25">
      <c r="C321" s="47"/>
    </row>
    <row r="322" spans="3:3" x14ac:dyDescent="0.25">
      <c r="C322" s="47"/>
    </row>
    <row r="323" spans="3:3" x14ac:dyDescent="0.25">
      <c r="C323" s="47"/>
    </row>
    <row r="324" spans="3:3" x14ac:dyDescent="0.25">
      <c r="C324" s="47"/>
    </row>
    <row r="325" spans="3:3" x14ac:dyDescent="0.25">
      <c r="C325" s="47"/>
    </row>
    <row r="326" spans="3:3" x14ac:dyDescent="0.25">
      <c r="C326" s="47"/>
    </row>
    <row r="327" spans="3:3" x14ac:dyDescent="0.25">
      <c r="C327" s="47"/>
    </row>
    <row r="328" spans="3:3" x14ac:dyDescent="0.25">
      <c r="C328" s="47"/>
    </row>
    <row r="329" spans="3:3" x14ac:dyDescent="0.25">
      <c r="C329" s="47"/>
    </row>
    <row r="330" spans="3:3" x14ac:dyDescent="0.25">
      <c r="C330" s="47"/>
    </row>
    <row r="331" spans="3:3" x14ac:dyDescent="0.25">
      <c r="C331" s="47"/>
    </row>
    <row r="332" spans="3:3" x14ac:dyDescent="0.25">
      <c r="C332" s="47"/>
    </row>
    <row r="333" spans="3:3" x14ac:dyDescent="0.25">
      <c r="C333" s="47"/>
    </row>
    <row r="334" spans="3:3" x14ac:dyDescent="0.25">
      <c r="C334" s="47"/>
    </row>
    <row r="335" spans="3:3" x14ac:dyDescent="0.25">
      <c r="C335" s="47"/>
    </row>
    <row r="336" spans="3:3" x14ac:dyDescent="0.25">
      <c r="C336" s="47"/>
    </row>
    <row r="337" spans="3:3" x14ac:dyDescent="0.25">
      <c r="C337" s="47"/>
    </row>
    <row r="338" spans="3:3" x14ac:dyDescent="0.25">
      <c r="C338" s="47"/>
    </row>
    <row r="339" spans="3:3" x14ac:dyDescent="0.25">
      <c r="C339" s="47"/>
    </row>
    <row r="340" spans="3:3" x14ac:dyDescent="0.25">
      <c r="C340" s="47"/>
    </row>
    <row r="341" spans="3:3" x14ac:dyDescent="0.25">
      <c r="C341" s="47"/>
    </row>
    <row r="342" spans="3:3" x14ac:dyDescent="0.25">
      <c r="C342" s="47"/>
    </row>
    <row r="343" spans="3:3" x14ac:dyDescent="0.25">
      <c r="C343" s="47"/>
    </row>
    <row r="344" spans="3:3" x14ac:dyDescent="0.25">
      <c r="C344" s="47"/>
    </row>
    <row r="345" spans="3:3" x14ac:dyDescent="0.25">
      <c r="C345" s="47"/>
    </row>
    <row r="346" spans="3:3" x14ac:dyDescent="0.25">
      <c r="C346" s="47"/>
    </row>
    <row r="347" spans="3:3" x14ac:dyDescent="0.25">
      <c r="C347" s="47"/>
    </row>
    <row r="348" spans="3:3" x14ac:dyDescent="0.25">
      <c r="C348" s="47"/>
    </row>
    <row r="349" spans="3:3" x14ac:dyDescent="0.25">
      <c r="C349" s="47"/>
    </row>
    <row r="350" spans="3:3" x14ac:dyDescent="0.25">
      <c r="C350" s="47"/>
    </row>
    <row r="351" spans="3:3" x14ac:dyDescent="0.25">
      <c r="C351" s="47"/>
    </row>
    <row r="352" spans="3:3" x14ac:dyDescent="0.25">
      <c r="C352" s="47"/>
    </row>
    <row r="353" spans="3:3" x14ac:dyDescent="0.25">
      <c r="C353" s="47"/>
    </row>
    <row r="354" spans="3:3" x14ac:dyDescent="0.25">
      <c r="C354" s="47"/>
    </row>
    <row r="355" spans="3:3" x14ac:dyDescent="0.25">
      <c r="C355" s="47"/>
    </row>
    <row r="356" spans="3:3" x14ac:dyDescent="0.25">
      <c r="C356" s="47"/>
    </row>
    <row r="357" spans="3:3" x14ac:dyDescent="0.25">
      <c r="C357" s="47"/>
    </row>
    <row r="358" spans="3:3" x14ac:dyDescent="0.25">
      <c r="C358" s="47"/>
    </row>
    <row r="359" spans="3:3" x14ac:dyDescent="0.25">
      <c r="C359" s="47"/>
    </row>
    <row r="360" spans="3:3" x14ac:dyDescent="0.25">
      <c r="C360" s="47"/>
    </row>
    <row r="361" spans="3:3" x14ac:dyDescent="0.25">
      <c r="C361" s="47"/>
    </row>
    <row r="362" spans="3:3" x14ac:dyDescent="0.25">
      <c r="C362" s="47"/>
    </row>
    <row r="363" spans="3:3" x14ac:dyDescent="0.25">
      <c r="C363" s="47"/>
    </row>
    <row r="364" spans="3:3" x14ac:dyDescent="0.25">
      <c r="C364" s="47"/>
    </row>
    <row r="365" spans="3:3" x14ac:dyDescent="0.25">
      <c r="C365" s="47"/>
    </row>
    <row r="366" spans="3:3" x14ac:dyDescent="0.25">
      <c r="C366" s="47"/>
    </row>
    <row r="367" spans="3:3" x14ac:dyDescent="0.25">
      <c r="C367" s="47"/>
    </row>
    <row r="368" spans="3:3" x14ac:dyDescent="0.25">
      <c r="C368" s="47"/>
    </row>
    <row r="369" spans="3:3" x14ac:dyDescent="0.25">
      <c r="C369" s="47"/>
    </row>
    <row r="370" spans="3:3" x14ac:dyDescent="0.25">
      <c r="C370" s="47"/>
    </row>
    <row r="371" spans="3:3" x14ac:dyDescent="0.25">
      <c r="C371" s="47"/>
    </row>
    <row r="372" spans="3:3" x14ac:dyDescent="0.25">
      <c r="C372" s="47"/>
    </row>
    <row r="373" spans="3:3" x14ac:dyDescent="0.25">
      <c r="C373" s="47"/>
    </row>
    <row r="374" spans="3:3" x14ac:dyDescent="0.25">
      <c r="C374" s="47"/>
    </row>
    <row r="375" spans="3:3" x14ac:dyDescent="0.25">
      <c r="C375" s="47"/>
    </row>
    <row r="376" spans="3:3" x14ac:dyDescent="0.25">
      <c r="C376" s="47"/>
    </row>
    <row r="377" spans="3:3" x14ac:dyDescent="0.25">
      <c r="C377" s="47"/>
    </row>
    <row r="378" spans="3:3" x14ac:dyDescent="0.25">
      <c r="C378" s="47"/>
    </row>
    <row r="379" spans="3:3" x14ac:dyDescent="0.25">
      <c r="C379" s="47"/>
    </row>
    <row r="380" spans="3:3" x14ac:dyDescent="0.25">
      <c r="C380" s="47"/>
    </row>
    <row r="381" spans="3:3" x14ac:dyDescent="0.25">
      <c r="C381" s="47"/>
    </row>
    <row r="382" spans="3:3" x14ac:dyDescent="0.25">
      <c r="C382" s="47"/>
    </row>
    <row r="383" spans="3:3" x14ac:dyDescent="0.25">
      <c r="C383" s="47"/>
    </row>
    <row r="384" spans="3:3" x14ac:dyDescent="0.25">
      <c r="C384" s="47"/>
    </row>
    <row r="385" spans="3:3" x14ac:dyDescent="0.25">
      <c r="C385" s="47"/>
    </row>
    <row r="386" spans="3:3" x14ac:dyDescent="0.25">
      <c r="C386" s="47"/>
    </row>
    <row r="387" spans="3:3" x14ac:dyDescent="0.25">
      <c r="C387" s="47"/>
    </row>
    <row r="388" spans="3:3" x14ac:dyDescent="0.25">
      <c r="C388" s="47"/>
    </row>
    <row r="389" spans="3:3" x14ac:dyDescent="0.25">
      <c r="C389" s="47"/>
    </row>
    <row r="390" spans="3:3" x14ac:dyDescent="0.25">
      <c r="C390" s="47"/>
    </row>
    <row r="391" spans="3:3" x14ac:dyDescent="0.25">
      <c r="C391" s="47"/>
    </row>
    <row r="392" spans="3:3" x14ac:dyDescent="0.25">
      <c r="C392" s="47"/>
    </row>
    <row r="393" spans="3:3" x14ac:dyDescent="0.25">
      <c r="C393" s="47"/>
    </row>
    <row r="394" spans="3:3" x14ac:dyDescent="0.25">
      <c r="C394" s="47"/>
    </row>
    <row r="395" spans="3:3" x14ac:dyDescent="0.25">
      <c r="C395" s="47"/>
    </row>
    <row r="396" spans="3:3" x14ac:dyDescent="0.25">
      <c r="C396" s="47"/>
    </row>
    <row r="397" spans="3:3" x14ac:dyDescent="0.25">
      <c r="C397" s="47"/>
    </row>
    <row r="398" spans="3:3" x14ac:dyDescent="0.25">
      <c r="C398" s="47"/>
    </row>
    <row r="399" spans="3:3" x14ac:dyDescent="0.25">
      <c r="C399" s="47"/>
    </row>
    <row r="400" spans="3:3" x14ac:dyDescent="0.25">
      <c r="C400" s="47"/>
    </row>
    <row r="401" spans="3:3" x14ac:dyDescent="0.25">
      <c r="C401" s="47"/>
    </row>
    <row r="402" spans="3:3" x14ac:dyDescent="0.25">
      <c r="C402" s="47"/>
    </row>
    <row r="403" spans="3:3" x14ac:dyDescent="0.25">
      <c r="C403" s="47"/>
    </row>
    <row r="404" spans="3:3" x14ac:dyDescent="0.25">
      <c r="C404" s="47"/>
    </row>
    <row r="405" spans="3:3" x14ac:dyDescent="0.25">
      <c r="C405" s="47"/>
    </row>
    <row r="406" spans="3:3" x14ac:dyDescent="0.25">
      <c r="C406" s="47"/>
    </row>
    <row r="407" spans="3:3" x14ac:dyDescent="0.25">
      <c r="C407" s="47"/>
    </row>
    <row r="408" spans="3:3" x14ac:dyDescent="0.25">
      <c r="C408" s="47"/>
    </row>
    <row r="409" spans="3:3" x14ac:dyDescent="0.25">
      <c r="C409" s="47"/>
    </row>
    <row r="410" spans="3:3" x14ac:dyDescent="0.25">
      <c r="C410" s="47"/>
    </row>
    <row r="411" spans="3:3" x14ac:dyDescent="0.25">
      <c r="C411" s="47"/>
    </row>
    <row r="412" spans="3:3" x14ac:dyDescent="0.25">
      <c r="C412" s="47"/>
    </row>
    <row r="413" spans="3:3" x14ac:dyDescent="0.25">
      <c r="C413" s="47"/>
    </row>
    <row r="414" spans="3:3" x14ac:dyDescent="0.25">
      <c r="C414" s="47"/>
    </row>
    <row r="415" spans="3:3" x14ac:dyDescent="0.25">
      <c r="C415" s="47"/>
    </row>
    <row r="416" spans="3:3" x14ac:dyDescent="0.25">
      <c r="C416" s="47"/>
    </row>
    <row r="417" spans="3:3" x14ac:dyDescent="0.25">
      <c r="C417" s="47"/>
    </row>
    <row r="418" spans="3:3" x14ac:dyDescent="0.25">
      <c r="C418" s="47"/>
    </row>
    <row r="419" spans="3:3" x14ac:dyDescent="0.25">
      <c r="C419" s="47"/>
    </row>
    <row r="420" spans="3:3" x14ac:dyDescent="0.25">
      <c r="C420" s="47"/>
    </row>
    <row r="421" spans="3:3" x14ac:dyDescent="0.25">
      <c r="C421" s="47"/>
    </row>
    <row r="422" spans="3:3" x14ac:dyDescent="0.25">
      <c r="C422" s="47"/>
    </row>
    <row r="423" spans="3:3" x14ac:dyDescent="0.25">
      <c r="C423" s="47"/>
    </row>
    <row r="424" spans="3:3" x14ac:dyDescent="0.25">
      <c r="C424" s="47"/>
    </row>
    <row r="425" spans="3:3" x14ac:dyDescent="0.25">
      <c r="C425" s="47"/>
    </row>
    <row r="426" spans="3:3" x14ac:dyDescent="0.25">
      <c r="C426" s="47"/>
    </row>
    <row r="427" spans="3:3" x14ac:dyDescent="0.25">
      <c r="C427" s="47"/>
    </row>
    <row r="428" spans="3:3" x14ac:dyDescent="0.25">
      <c r="C428" s="47"/>
    </row>
    <row r="429" spans="3:3" x14ac:dyDescent="0.25">
      <c r="C429" s="47"/>
    </row>
    <row r="430" spans="3:3" x14ac:dyDescent="0.25">
      <c r="C430" s="47"/>
    </row>
    <row r="431" spans="3:3" x14ac:dyDescent="0.25">
      <c r="C431" s="47"/>
    </row>
    <row r="432" spans="3:3" x14ac:dyDescent="0.25">
      <c r="C432" s="47"/>
    </row>
    <row r="433" spans="3:3" x14ac:dyDescent="0.25">
      <c r="C433" s="47"/>
    </row>
    <row r="434" spans="3:3" x14ac:dyDescent="0.25">
      <c r="C434" s="47"/>
    </row>
    <row r="435" spans="3:3" x14ac:dyDescent="0.25">
      <c r="C435" s="47"/>
    </row>
    <row r="436" spans="3:3" x14ac:dyDescent="0.25">
      <c r="C436" s="47"/>
    </row>
    <row r="437" spans="3:3" x14ac:dyDescent="0.25">
      <c r="C437" s="47"/>
    </row>
    <row r="438" spans="3:3" x14ac:dyDescent="0.25">
      <c r="C438" s="47"/>
    </row>
    <row r="439" spans="3:3" x14ac:dyDescent="0.25">
      <c r="C439" s="47"/>
    </row>
    <row r="440" spans="3:3" x14ac:dyDescent="0.25">
      <c r="C440" s="47"/>
    </row>
    <row r="441" spans="3:3" x14ac:dyDescent="0.25">
      <c r="C441" s="47"/>
    </row>
    <row r="442" spans="3:3" x14ac:dyDescent="0.25">
      <c r="C442" s="47"/>
    </row>
    <row r="443" spans="3:3" x14ac:dyDescent="0.25">
      <c r="C443" s="47"/>
    </row>
    <row r="444" spans="3:3" x14ac:dyDescent="0.25">
      <c r="C444" s="47"/>
    </row>
    <row r="445" spans="3:3" x14ac:dyDescent="0.25">
      <c r="C445" s="47"/>
    </row>
    <row r="446" spans="3:3" x14ac:dyDescent="0.25">
      <c r="C446" s="47"/>
    </row>
    <row r="447" spans="3:3" x14ac:dyDescent="0.25">
      <c r="C447" s="47"/>
    </row>
    <row r="448" spans="3:3" x14ac:dyDescent="0.25">
      <c r="C448" s="47"/>
    </row>
    <row r="449" spans="3:3" x14ac:dyDescent="0.25">
      <c r="C449" s="47"/>
    </row>
    <row r="450" spans="3:3" x14ac:dyDescent="0.25">
      <c r="C450" s="47"/>
    </row>
    <row r="451" spans="3:3" x14ac:dyDescent="0.25">
      <c r="C451" s="47"/>
    </row>
    <row r="452" spans="3:3" x14ac:dyDescent="0.25">
      <c r="C452" s="47"/>
    </row>
    <row r="453" spans="3:3" x14ac:dyDescent="0.25">
      <c r="C453" s="47"/>
    </row>
    <row r="454" spans="3:3" x14ac:dyDescent="0.25">
      <c r="C454" s="47"/>
    </row>
    <row r="455" spans="3:3" x14ac:dyDescent="0.25">
      <c r="C455" s="47"/>
    </row>
    <row r="456" spans="3:3" x14ac:dyDescent="0.25">
      <c r="C456" s="47"/>
    </row>
    <row r="457" spans="3:3" x14ac:dyDescent="0.25">
      <c r="C457" s="47"/>
    </row>
    <row r="458" spans="3:3" x14ac:dyDescent="0.25">
      <c r="C458" s="47"/>
    </row>
    <row r="459" spans="3:3" x14ac:dyDescent="0.25">
      <c r="C459" s="47"/>
    </row>
    <row r="460" spans="3:3" x14ac:dyDescent="0.25">
      <c r="C460" s="47"/>
    </row>
    <row r="461" spans="3:3" x14ac:dyDescent="0.25">
      <c r="C461" s="47"/>
    </row>
    <row r="462" spans="3:3" x14ac:dyDescent="0.25">
      <c r="C462" s="47"/>
    </row>
    <row r="463" spans="3:3" x14ac:dyDescent="0.25">
      <c r="C463" s="47"/>
    </row>
    <row r="464" spans="3:3" x14ac:dyDescent="0.25">
      <c r="C464" s="47"/>
    </row>
    <row r="465" spans="3:3" x14ac:dyDescent="0.25">
      <c r="C465" s="47"/>
    </row>
    <row r="466" spans="3:3" x14ac:dyDescent="0.25">
      <c r="C466" s="47"/>
    </row>
    <row r="467" spans="3:3" x14ac:dyDescent="0.25">
      <c r="C467" s="47"/>
    </row>
    <row r="468" spans="3:3" x14ac:dyDescent="0.25">
      <c r="C468" s="47"/>
    </row>
    <row r="469" spans="3:3" x14ac:dyDescent="0.25">
      <c r="C469" s="47"/>
    </row>
    <row r="470" spans="3:3" x14ac:dyDescent="0.25">
      <c r="C470" s="47"/>
    </row>
    <row r="471" spans="3:3" x14ac:dyDescent="0.25">
      <c r="C471" s="47"/>
    </row>
    <row r="472" spans="3:3" x14ac:dyDescent="0.25">
      <c r="C472" s="47"/>
    </row>
    <row r="473" spans="3:3" x14ac:dyDescent="0.25">
      <c r="C473" s="47"/>
    </row>
    <row r="474" spans="3:3" x14ac:dyDescent="0.25">
      <c r="C474" s="47"/>
    </row>
    <row r="475" spans="3:3" x14ac:dyDescent="0.25">
      <c r="C475" s="47"/>
    </row>
    <row r="476" spans="3:3" x14ac:dyDescent="0.25">
      <c r="C476" s="47"/>
    </row>
    <row r="477" spans="3:3" x14ac:dyDescent="0.25">
      <c r="C477" s="47"/>
    </row>
    <row r="478" spans="3:3" x14ac:dyDescent="0.25">
      <c r="C478" s="47"/>
    </row>
    <row r="479" spans="3:3" x14ac:dyDescent="0.25">
      <c r="C479" s="47"/>
    </row>
    <row r="480" spans="3:3" x14ac:dyDescent="0.25">
      <c r="C480" s="47"/>
    </row>
    <row r="481" spans="3:3" x14ac:dyDescent="0.25">
      <c r="C481" s="47"/>
    </row>
    <row r="482" spans="3:3" x14ac:dyDescent="0.25">
      <c r="C482" s="47"/>
    </row>
    <row r="483" spans="3:3" x14ac:dyDescent="0.25">
      <c r="C483" s="47"/>
    </row>
    <row r="484" spans="3:3" x14ac:dyDescent="0.25">
      <c r="C484" s="47"/>
    </row>
    <row r="485" spans="3:3" x14ac:dyDescent="0.25">
      <c r="C485" s="47"/>
    </row>
    <row r="486" spans="3:3" x14ac:dyDescent="0.25">
      <c r="C486" s="47"/>
    </row>
    <row r="487" spans="3:3" x14ac:dyDescent="0.25">
      <c r="C487" s="47"/>
    </row>
    <row r="488" spans="3:3" x14ac:dyDescent="0.25">
      <c r="C488" s="47"/>
    </row>
    <row r="489" spans="3:3" x14ac:dyDescent="0.25">
      <c r="C489" s="47"/>
    </row>
    <row r="490" spans="3:3" x14ac:dyDescent="0.25">
      <c r="C490" s="47"/>
    </row>
    <row r="491" spans="3:3" x14ac:dyDescent="0.25">
      <c r="C491" s="47"/>
    </row>
    <row r="492" spans="3:3" x14ac:dyDescent="0.25">
      <c r="C492" s="47"/>
    </row>
    <row r="493" spans="3:3" x14ac:dyDescent="0.25">
      <c r="C493" s="47"/>
    </row>
    <row r="494" spans="3:3" x14ac:dyDescent="0.25">
      <c r="C494" s="47"/>
    </row>
    <row r="495" spans="3:3" x14ac:dyDescent="0.25">
      <c r="C495" s="47"/>
    </row>
    <row r="496" spans="3:3" x14ac:dyDescent="0.25">
      <c r="C496" s="47"/>
    </row>
    <row r="497" spans="3:3" x14ac:dyDescent="0.25">
      <c r="C497" s="47"/>
    </row>
    <row r="498" spans="3:3" x14ac:dyDescent="0.25">
      <c r="C498" s="47"/>
    </row>
    <row r="499" spans="3:3" x14ac:dyDescent="0.25">
      <c r="C499" s="47"/>
    </row>
    <row r="500" spans="3:3" x14ac:dyDescent="0.25">
      <c r="C500" s="47"/>
    </row>
    <row r="501" spans="3:3" x14ac:dyDescent="0.25">
      <c r="C501" s="47"/>
    </row>
    <row r="502" spans="3:3" x14ac:dyDescent="0.25">
      <c r="C502" s="47"/>
    </row>
    <row r="503" spans="3:3" x14ac:dyDescent="0.25">
      <c r="C503" s="47"/>
    </row>
    <row r="504" spans="3:3" x14ac:dyDescent="0.25">
      <c r="C504" s="47"/>
    </row>
    <row r="505" spans="3:3" x14ac:dyDescent="0.25">
      <c r="C505" s="47"/>
    </row>
    <row r="506" spans="3:3" x14ac:dyDescent="0.25">
      <c r="C506" s="47"/>
    </row>
    <row r="507" spans="3:3" x14ac:dyDescent="0.25">
      <c r="C507" s="47"/>
    </row>
    <row r="508" spans="3:3" x14ac:dyDescent="0.25">
      <c r="C508" s="47"/>
    </row>
    <row r="509" spans="3:3" x14ac:dyDescent="0.25">
      <c r="C509" s="47"/>
    </row>
    <row r="510" spans="3:3" x14ac:dyDescent="0.25">
      <c r="C510" s="47"/>
    </row>
    <row r="511" spans="3:3" x14ac:dyDescent="0.25">
      <c r="C511" s="47"/>
    </row>
    <row r="512" spans="3:3" x14ac:dyDescent="0.25">
      <c r="C512" s="47"/>
    </row>
    <row r="513" spans="3:3" x14ac:dyDescent="0.25">
      <c r="C513" s="47"/>
    </row>
    <row r="514" spans="3:3" x14ac:dyDescent="0.25">
      <c r="C514" s="47"/>
    </row>
    <row r="515" spans="3:3" x14ac:dyDescent="0.25">
      <c r="C515" s="47"/>
    </row>
    <row r="516" spans="3:3" x14ac:dyDescent="0.25">
      <c r="C516" s="47"/>
    </row>
    <row r="517" spans="3:3" x14ac:dyDescent="0.25">
      <c r="C517" s="47"/>
    </row>
    <row r="518" spans="3:3" x14ac:dyDescent="0.25">
      <c r="C518" s="47"/>
    </row>
    <row r="519" spans="3:3" x14ac:dyDescent="0.25">
      <c r="C519" s="47"/>
    </row>
    <row r="520" spans="3:3" x14ac:dyDescent="0.25">
      <c r="C520" s="47"/>
    </row>
    <row r="521" spans="3:3" x14ac:dyDescent="0.25">
      <c r="C521" s="47"/>
    </row>
    <row r="522" spans="3:3" x14ac:dyDescent="0.25">
      <c r="C522" s="47"/>
    </row>
    <row r="523" spans="3:3" x14ac:dyDescent="0.25">
      <c r="C523" s="47"/>
    </row>
    <row r="524" spans="3:3" x14ac:dyDescent="0.25">
      <c r="C524" s="47"/>
    </row>
    <row r="525" spans="3:3" x14ac:dyDescent="0.25">
      <c r="C525" s="47"/>
    </row>
    <row r="526" spans="3:3" x14ac:dyDescent="0.25">
      <c r="C526" s="47"/>
    </row>
    <row r="527" spans="3:3" x14ac:dyDescent="0.25">
      <c r="C527" s="47"/>
    </row>
    <row r="528" spans="3:3" x14ac:dyDescent="0.25">
      <c r="C528" s="47"/>
    </row>
    <row r="529" spans="3:3" x14ac:dyDescent="0.25">
      <c r="C529" s="47"/>
    </row>
    <row r="530" spans="3:3" x14ac:dyDescent="0.25">
      <c r="C530" s="47"/>
    </row>
    <row r="531" spans="3:3" x14ac:dyDescent="0.25">
      <c r="C531" s="47"/>
    </row>
    <row r="532" spans="3:3" x14ac:dyDescent="0.25">
      <c r="C532" s="47"/>
    </row>
    <row r="533" spans="3:3" x14ac:dyDescent="0.25">
      <c r="C533" s="47"/>
    </row>
    <row r="534" spans="3:3" x14ac:dyDescent="0.25">
      <c r="C534" s="47"/>
    </row>
    <row r="535" spans="3:3" x14ac:dyDescent="0.25">
      <c r="C535" s="47"/>
    </row>
    <row r="536" spans="3:3" x14ac:dyDescent="0.25">
      <c r="C536" s="47"/>
    </row>
    <row r="537" spans="3:3" x14ac:dyDescent="0.25">
      <c r="C537" s="47"/>
    </row>
    <row r="538" spans="3:3" x14ac:dyDescent="0.25">
      <c r="C538" s="47"/>
    </row>
    <row r="539" spans="3:3" x14ac:dyDescent="0.25">
      <c r="C539" s="47"/>
    </row>
    <row r="540" spans="3:3" x14ac:dyDescent="0.25">
      <c r="C540" s="47"/>
    </row>
    <row r="541" spans="3:3" x14ac:dyDescent="0.25">
      <c r="C541" s="47"/>
    </row>
    <row r="542" spans="3:3" x14ac:dyDescent="0.25">
      <c r="C542" s="47"/>
    </row>
    <row r="543" spans="3:3" x14ac:dyDescent="0.25">
      <c r="C543" s="47"/>
    </row>
    <row r="544" spans="3:3" x14ac:dyDescent="0.25">
      <c r="C544" s="47"/>
    </row>
    <row r="545" spans="3:3" x14ac:dyDescent="0.25">
      <c r="C545" s="47"/>
    </row>
    <row r="546" spans="3:3" x14ac:dyDescent="0.25">
      <c r="C546" s="47"/>
    </row>
    <row r="547" spans="3:3" x14ac:dyDescent="0.25">
      <c r="C547" s="47"/>
    </row>
    <row r="548" spans="3:3" x14ac:dyDescent="0.25">
      <c r="C548" s="47"/>
    </row>
    <row r="549" spans="3:3" x14ac:dyDescent="0.25">
      <c r="C549" s="47"/>
    </row>
    <row r="550" spans="3:3" x14ac:dyDescent="0.25">
      <c r="C550" s="47"/>
    </row>
    <row r="551" spans="3:3" x14ac:dyDescent="0.25">
      <c r="C551" s="47"/>
    </row>
    <row r="552" spans="3:3" x14ac:dyDescent="0.25">
      <c r="C552" s="47"/>
    </row>
    <row r="553" spans="3:3" x14ac:dyDescent="0.25">
      <c r="C553" s="47"/>
    </row>
    <row r="554" spans="3:3" x14ac:dyDescent="0.25">
      <c r="C554" s="47"/>
    </row>
    <row r="555" spans="3:3" x14ac:dyDescent="0.25">
      <c r="C555" s="47"/>
    </row>
    <row r="556" spans="3:3" x14ac:dyDescent="0.25">
      <c r="C556" s="47"/>
    </row>
    <row r="557" spans="3:3" x14ac:dyDescent="0.25">
      <c r="C557" s="47"/>
    </row>
    <row r="558" spans="3:3" x14ac:dyDescent="0.25">
      <c r="C558" s="47"/>
    </row>
    <row r="559" spans="3:3" x14ac:dyDescent="0.25">
      <c r="C559" s="47"/>
    </row>
    <row r="560" spans="3:3" x14ac:dyDescent="0.25">
      <c r="C560" s="47"/>
    </row>
    <row r="561" spans="3:3" x14ac:dyDescent="0.25">
      <c r="C561" s="47"/>
    </row>
    <row r="562" spans="3:3" x14ac:dyDescent="0.25">
      <c r="C562" s="47"/>
    </row>
    <row r="563" spans="3:3" x14ac:dyDescent="0.25">
      <c r="C563" s="47"/>
    </row>
    <row r="564" spans="3:3" x14ac:dyDescent="0.25">
      <c r="C564" s="47"/>
    </row>
    <row r="565" spans="3:3" x14ac:dyDescent="0.25">
      <c r="C565" s="47"/>
    </row>
    <row r="566" spans="3:3" x14ac:dyDescent="0.25">
      <c r="C566" s="47"/>
    </row>
    <row r="567" spans="3:3" x14ac:dyDescent="0.25">
      <c r="C567" s="47"/>
    </row>
    <row r="568" spans="3:3" x14ac:dyDescent="0.25">
      <c r="C568" s="47"/>
    </row>
    <row r="569" spans="3:3" x14ac:dyDescent="0.25">
      <c r="C569" s="47"/>
    </row>
    <row r="570" spans="3:3" x14ac:dyDescent="0.25">
      <c r="C570" s="47"/>
    </row>
    <row r="571" spans="3:3" x14ac:dyDescent="0.25">
      <c r="C571" s="47"/>
    </row>
    <row r="572" spans="3:3" x14ac:dyDescent="0.25">
      <c r="C572" s="47"/>
    </row>
    <row r="573" spans="3:3" x14ac:dyDescent="0.25">
      <c r="C573" s="47"/>
    </row>
    <row r="574" spans="3:3" x14ac:dyDescent="0.25">
      <c r="C574" s="47"/>
    </row>
    <row r="575" spans="3:3" x14ac:dyDescent="0.25">
      <c r="C575" s="47"/>
    </row>
    <row r="576" spans="3:3" x14ac:dyDescent="0.25">
      <c r="C576" s="47"/>
    </row>
    <row r="577" spans="3:3" x14ac:dyDescent="0.25">
      <c r="C577" s="47"/>
    </row>
    <row r="578" spans="3:3" x14ac:dyDescent="0.25">
      <c r="C578" s="47"/>
    </row>
    <row r="579" spans="3:3" x14ac:dyDescent="0.25">
      <c r="C579" s="47"/>
    </row>
    <row r="580" spans="3:3" x14ac:dyDescent="0.25">
      <c r="C580" s="47"/>
    </row>
    <row r="581" spans="3:3" x14ac:dyDescent="0.25">
      <c r="C581" s="47"/>
    </row>
    <row r="582" spans="3:3" x14ac:dyDescent="0.25">
      <c r="C582" s="47"/>
    </row>
    <row r="583" spans="3:3" x14ac:dyDescent="0.25">
      <c r="C583" s="47"/>
    </row>
    <row r="584" spans="3:3" x14ac:dyDescent="0.25">
      <c r="C584" s="47"/>
    </row>
    <row r="585" spans="3:3" x14ac:dyDescent="0.25">
      <c r="C585" s="47"/>
    </row>
    <row r="586" spans="3:3" x14ac:dyDescent="0.25">
      <c r="C586" s="47"/>
    </row>
    <row r="587" spans="3:3" x14ac:dyDescent="0.25">
      <c r="C587" s="47"/>
    </row>
    <row r="588" spans="3:3" x14ac:dyDescent="0.25">
      <c r="C588" s="47"/>
    </row>
    <row r="589" spans="3:3" x14ac:dyDescent="0.25">
      <c r="C589" s="47"/>
    </row>
    <row r="590" spans="3:3" x14ac:dyDescent="0.25">
      <c r="C590" s="47"/>
    </row>
    <row r="591" spans="3:3" x14ac:dyDescent="0.25">
      <c r="C591" s="47"/>
    </row>
    <row r="592" spans="3:3" x14ac:dyDescent="0.25">
      <c r="C592" s="47"/>
    </row>
    <row r="593" spans="3:3" x14ac:dyDescent="0.25">
      <c r="C593" s="47"/>
    </row>
    <row r="594" spans="3:3" x14ac:dyDescent="0.25">
      <c r="C594" s="47"/>
    </row>
    <row r="595" spans="3:3" x14ac:dyDescent="0.25">
      <c r="C595" s="47"/>
    </row>
    <row r="596" spans="3:3" x14ac:dyDescent="0.25">
      <c r="C596" s="47"/>
    </row>
    <row r="597" spans="3:3" x14ac:dyDescent="0.25">
      <c r="C597" s="47"/>
    </row>
    <row r="598" spans="3:3" x14ac:dyDescent="0.25">
      <c r="C598" s="47"/>
    </row>
    <row r="599" spans="3:3" x14ac:dyDescent="0.25">
      <c r="C599" s="47"/>
    </row>
    <row r="600" spans="3:3" x14ac:dyDescent="0.25">
      <c r="C600" s="47"/>
    </row>
    <row r="601" spans="3:3" x14ac:dyDescent="0.25">
      <c r="C601" s="47"/>
    </row>
    <row r="602" spans="3:3" x14ac:dyDescent="0.25">
      <c r="C602" s="47"/>
    </row>
    <row r="603" spans="3:3" x14ac:dyDescent="0.25">
      <c r="C603" s="47"/>
    </row>
    <row r="604" spans="3:3" x14ac:dyDescent="0.25">
      <c r="C604" s="47"/>
    </row>
    <row r="605" spans="3:3" x14ac:dyDescent="0.25">
      <c r="C605" s="47"/>
    </row>
    <row r="606" spans="3:3" x14ac:dyDescent="0.25">
      <c r="C606" s="47"/>
    </row>
    <row r="607" spans="3:3" x14ac:dyDescent="0.25">
      <c r="C607" s="47"/>
    </row>
    <row r="608" spans="3:3" x14ac:dyDescent="0.25">
      <c r="C608" s="47"/>
    </row>
    <row r="609" spans="3:3" x14ac:dyDescent="0.25">
      <c r="C609" s="47"/>
    </row>
    <row r="610" spans="3:3" x14ac:dyDescent="0.25">
      <c r="C610" s="47"/>
    </row>
    <row r="611" spans="3:3" x14ac:dyDescent="0.25">
      <c r="C611" s="47"/>
    </row>
    <row r="612" spans="3:3" x14ac:dyDescent="0.25">
      <c r="C612" s="47"/>
    </row>
    <row r="613" spans="3:3" x14ac:dyDescent="0.25">
      <c r="C613" s="47"/>
    </row>
    <row r="614" spans="3:3" x14ac:dyDescent="0.25">
      <c r="C614" s="47"/>
    </row>
    <row r="615" spans="3:3" x14ac:dyDescent="0.25">
      <c r="C615" s="47"/>
    </row>
    <row r="616" spans="3:3" x14ac:dyDescent="0.25">
      <c r="C616" s="47"/>
    </row>
    <row r="617" spans="3:3" x14ac:dyDescent="0.25">
      <c r="C617" s="47"/>
    </row>
    <row r="618" spans="3:3" x14ac:dyDescent="0.25">
      <c r="C618" s="47"/>
    </row>
    <row r="619" spans="3:3" x14ac:dyDescent="0.25">
      <c r="C619" s="47"/>
    </row>
    <row r="620" spans="3:3" x14ac:dyDescent="0.25">
      <c r="C620" s="47"/>
    </row>
    <row r="621" spans="3:3" x14ac:dyDescent="0.25">
      <c r="C621" s="47"/>
    </row>
    <row r="622" spans="3:3" x14ac:dyDescent="0.25">
      <c r="C622" s="47"/>
    </row>
    <row r="623" spans="3:3" x14ac:dyDescent="0.25">
      <c r="C623" s="47"/>
    </row>
    <row r="624" spans="3:3" x14ac:dyDescent="0.25">
      <c r="C624" s="47"/>
    </row>
    <row r="625" spans="3:3" x14ac:dyDescent="0.25">
      <c r="C625" s="47"/>
    </row>
    <row r="626" spans="3:3" x14ac:dyDescent="0.25">
      <c r="C626" s="47"/>
    </row>
    <row r="627" spans="3:3" x14ac:dyDescent="0.25">
      <c r="C627" s="47"/>
    </row>
    <row r="628" spans="3:3" x14ac:dyDescent="0.25">
      <c r="C628" s="47"/>
    </row>
    <row r="629" spans="3:3" x14ac:dyDescent="0.25">
      <c r="C629" s="47"/>
    </row>
    <row r="630" spans="3:3" x14ac:dyDescent="0.25">
      <c r="C630" s="47"/>
    </row>
    <row r="631" spans="3:3" x14ac:dyDescent="0.25">
      <c r="C631" s="47"/>
    </row>
    <row r="632" spans="3:3" x14ac:dyDescent="0.25">
      <c r="C632" s="47"/>
    </row>
    <row r="633" spans="3:3" x14ac:dyDescent="0.25">
      <c r="C633" s="47"/>
    </row>
    <row r="634" spans="3:3" x14ac:dyDescent="0.25">
      <c r="C634" s="47"/>
    </row>
    <row r="635" spans="3:3" x14ac:dyDescent="0.25">
      <c r="C635" s="47"/>
    </row>
    <row r="636" spans="3:3" x14ac:dyDescent="0.25">
      <c r="C636" s="47"/>
    </row>
    <row r="637" spans="3:3" x14ac:dyDescent="0.25">
      <c r="C637" s="47"/>
    </row>
    <row r="638" spans="3:3" x14ac:dyDescent="0.25">
      <c r="C638" s="47"/>
    </row>
    <row r="639" spans="3:3" x14ac:dyDescent="0.25">
      <c r="C639" s="47"/>
    </row>
    <row r="640" spans="3:3" x14ac:dyDescent="0.25">
      <c r="C640" s="47"/>
    </row>
    <row r="641" spans="3:3" x14ac:dyDescent="0.25">
      <c r="C641" s="47"/>
    </row>
    <row r="642" spans="3:3" x14ac:dyDescent="0.25">
      <c r="C642" s="47"/>
    </row>
    <row r="643" spans="3:3" x14ac:dyDescent="0.25">
      <c r="C643" s="47"/>
    </row>
    <row r="644" spans="3:3" x14ac:dyDescent="0.25">
      <c r="C644" s="47"/>
    </row>
    <row r="645" spans="3:3" x14ac:dyDescent="0.25">
      <c r="C645" s="47"/>
    </row>
    <row r="646" spans="3:3" x14ac:dyDescent="0.25">
      <c r="C646" s="47"/>
    </row>
    <row r="647" spans="3:3" x14ac:dyDescent="0.25">
      <c r="C647" s="47"/>
    </row>
    <row r="648" spans="3:3" x14ac:dyDescent="0.25">
      <c r="C648" s="47"/>
    </row>
    <row r="649" spans="3:3" x14ac:dyDescent="0.25">
      <c r="C649" s="47"/>
    </row>
    <row r="650" spans="3:3" x14ac:dyDescent="0.25">
      <c r="C650" s="47"/>
    </row>
    <row r="651" spans="3:3" x14ac:dyDescent="0.25">
      <c r="C651" s="47"/>
    </row>
    <row r="652" spans="3:3" x14ac:dyDescent="0.25">
      <c r="C652" s="47"/>
    </row>
    <row r="653" spans="3:3" x14ac:dyDescent="0.25">
      <c r="C653" s="47"/>
    </row>
    <row r="654" spans="3:3" x14ac:dyDescent="0.25">
      <c r="C654" s="47"/>
    </row>
    <row r="655" spans="3:3" x14ac:dyDescent="0.25">
      <c r="C655" s="47"/>
    </row>
    <row r="656" spans="3:3" x14ac:dyDescent="0.25">
      <c r="C656" s="47"/>
    </row>
    <row r="657" spans="3:3" x14ac:dyDescent="0.25">
      <c r="C657" s="47"/>
    </row>
    <row r="658" spans="3:3" x14ac:dyDescent="0.25">
      <c r="C658" s="47"/>
    </row>
    <row r="659" spans="3:3" x14ac:dyDescent="0.25">
      <c r="C659" s="47"/>
    </row>
    <row r="660" spans="3:3" x14ac:dyDescent="0.25">
      <c r="C660" s="47"/>
    </row>
    <row r="661" spans="3:3" x14ac:dyDescent="0.25">
      <c r="C661" s="47"/>
    </row>
    <row r="662" spans="3:3" x14ac:dyDescent="0.25">
      <c r="C662" s="47"/>
    </row>
    <row r="663" spans="3:3" x14ac:dyDescent="0.25">
      <c r="C663" s="47"/>
    </row>
    <row r="664" spans="3:3" x14ac:dyDescent="0.25">
      <c r="C664" s="47"/>
    </row>
    <row r="665" spans="3:3" x14ac:dyDescent="0.25">
      <c r="C665" s="47"/>
    </row>
    <row r="666" spans="3:3" x14ac:dyDescent="0.25">
      <c r="C666" s="47"/>
    </row>
    <row r="667" spans="3:3" x14ac:dyDescent="0.25">
      <c r="C667" s="47"/>
    </row>
    <row r="668" spans="3:3" x14ac:dyDescent="0.25">
      <c r="C668" s="47"/>
    </row>
    <row r="669" spans="3:3" x14ac:dyDescent="0.25">
      <c r="C669" s="47"/>
    </row>
    <row r="670" spans="3:3" x14ac:dyDescent="0.25">
      <c r="C670" s="47"/>
    </row>
    <row r="671" spans="3:3" x14ac:dyDescent="0.25">
      <c r="C671" s="47"/>
    </row>
    <row r="672" spans="3:3" x14ac:dyDescent="0.25">
      <c r="C672" s="47"/>
    </row>
    <row r="673" spans="3:3" x14ac:dyDescent="0.25">
      <c r="C673" s="47"/>
    </row>
    <row r="674" spans="3:3" x14ac:dyDescent="0.25">
      <c r="C674" s="47"/>
    </row>
    <row r="675" spans="3:3" x14ac:dyDescent="0.25">
      <c r="C675" s="47"/>
    </row>
    <row r="676" spans="3:3" x14ac:dyDescent="0.25">
      <c r="C676" s="47"/>
    </row>
    <row r="677" spans="3:3" x14ac:dyDescent="0.25">
      <c r="C677" s="47"/>
    </row>
    <row r="678" spans="3:3" x14ac:dyDescent="0.25">
      <c r="C678" s="47"/>
    </row>
    <row r="679" spans="3:3" x14ac:dyDescent="0.25">
      <c r="C679" s="47"/>
    </row>
    <row r="680" spans="3:3" x14ac:dyDescent="0.25">
      <c r="C680" s="47"/>
    </row>
    <row r="681" spans="3:3" x14ac:dyDescent="0.25">
      <c r="C681" s="47"/>
    </row>
    <row r="682" spans="3:3" x14ac:dyDescent="0.25">
      <c r="C682" s="47"/>
    </row>
    <row r="683" spans="3:3" x14ac:dyDescent="0.25">
      <c r="C683" s="47"/>
    </row>
    <row r="684" spans="3:3" x14ac:dyDescent="0.25">
      <c r="C684" s="47"/>
    </row>
    <row r="685" spans="3:3" x14ac:dyDescent="0.25">
      <c r="C685" s="47"/>
    </row>
    <row r="686" spans="3:3" x14ac:dyDescent="0.25">
      <c r="C686" s="47"/>
    </row>
    <row r="687" spans="3:3" x14ac:dyDescent="0.25">
      <c r="C687" s="47"/>
    </row>
    <row r="688" spans="3:3" x14ac:dyDescent="0.25">
      <c r="C688" s="47"/>
    </row>
    <row r="689" spans="3:3" x14ac:dyDescent="0.25">
      <c r="C689" s="47"/>
    </row>
    <row r="690" spans="3:3" x14ac:dyDescent="0.25">
      <c r="C690" s="47"/>
    </row>
    <row r="691" spans="3:3" x14ac:dyDescent="0.25">
      <c r="C691" s="47"/>
    </row>
    <row r="692" spans="3:3" x14ac:dyDescent="0.25">
      <c r="C692" s="47"/>
    </row>
    <row r="693" spans="3:3" x14ac:dyDescent="0.25">
      <c r="C693" s="47"/>
    </row>
    <row r="694" spans="3:3" x14ac:dyDescent="0.25">
      <c r="C694" s="47"/>
    </row>
    <row r="695" spans="3:3" x14ac:dyDescent="0.25">
      <c r="C695" s="47"/>
    </row>
    <row r="696" spans="3:3" x14ac:dyDescent="0.25">
      <c r="C696" s="47"/>
    </row>
    <row r="697" spans="3:3" x14ac:dyDescent="0.25">
      <c r="C697" s="47"/>
    </row>
    <row r="698" spans="3:3" x14ac:dyDescent="0.25">
      <c r="C698" s="47"/>
    </row>
    <row r="699" spans="3:3" x14ac:dyDescent="0.25">
      <c r="C699" s="47"/>
    </row>
    <row r="700" spans="3:3" x14ac:dyDescent="0.25">
      <c r="C700" s="47"/>
    </row>
    <row r="701" spans="3:3" x14ac:dyDescent="0.25">
      <c r="C701" s="47"/>
    </row>
    <row r="702" spans="3:3" x14ac:dyDescent="0.25">
      <c r="C702" s="47"/>
    </row>
    <row r="703" spans="3:3" x14ac:dyDescent="0.25">
      <c r="C703" s="47"/>
    </row>
    <row r="704" spans="3:3" x14ac:dyDescent="0.25">
      <c r="C704" s="47"/>
    </row>
    <row r="705" spans="3:3" x14ac:dyDescent="0.25">
      <c r="C705" s="47"/>
    </row>
    <row r="706" spans="3:3" x14ac:dyDescent="0.25">
      <c r="C706" s="47"/>
    </row>
    <row r="707" spans="3:3" x14ac:dyDescent="0.25">
      <c r="C707" s="47"/>
    </row>
    <row r="708" spans="3:3" x14ac:dyDescent="0.25">
      <c r="C708" s="47"/>
    </row>
    <row r="709" spans="3:3" x14ac:dyDescent="0.25">
      <c r="C709" s="47"/>
    </row>
    <row r="710" spans="3:3" x14ac:dyDescent="0.25">
      <c r="C710" s="47"/>
    </row>
    <row r="711" spans="3:3" x14ac:dyDescent="0.25">
      <c r="C711" s="47"/>
    </row>
    <row r="712" spans="3:3" x14ac:dyDescent="0.25">
      <c r="C712" s="47"/>
    </row>
    <row r="713" spans="3:3" x14ac:dyDescent="0.25">
      <c r="C713" s="47"/>
    </row>
    <row r="714" spans="3:3" x14ac:dyDescent="0.25">
      <c r="C714" s="47"/>
    </row>
    <row r="715" spans="3:3" x14ac:dyDescent="0.25">
      <c r="C715" s="47"/>
    </row>
    <row r="716" spans="3:3" x14ac:dyDescent="0.25">
      <c r="C716" s="47"/>
    </row>
    <row r="717" spans="3:3" x14ac:dyDescent="0.25">
      <c r="C717" s="47"/>
    </row>
    <row r="718" spans="3:3" x14ac:dyDescent="0.25">
      <c r="C718" s="47"/>
    </row>
    <row r="719" spans="3:3" x14ac:dyDescent="0.25">
      <c r="C719" s="47"/>
    </row>
    <row r="720" spans="3:3" x14ac:dyDescent="0.25">
      <c r="C720" s="47"/>
    </row>
    <row r="721" spans="3:3" x14ac:dyDescent="0.25">
      <c r="C721" s="47"/>
    </row>
    <row r="722" spans="3:3" x14ac:dyDescent="0.25">
      <c r="C722" s="47"/>
    </row>
    <row r="723" spans="3:3" x14ac:dyDescent="0.25">
      <c r="C723" s="47"/>
    </row>
    <row r="724" spans="3:3" x14ac:dyDescent="0.25">
      <c r="C724" s="47"/>
    </row>
    <row r="725" spans="3:3" x14ac:dyDescent="0.25">
      <c r="C725" s="47"/>
    </row>
    <row r="726" spans="3:3" x14ac:dyDescent="0.25">
      <c r="C726" s="47"/>
    </row>
    <row r="727" spans="3:3" x14ac:dyDescent="0.25">
      <c r="C727" s="47"/>
    </row>
    <row r="728" spans="3:3" x14ac:dyDescent="0.25">
      <c r="C728" s="47"/>
    </row>
    <row r="729" spans="3:3" x14ac:dyDescent="0.25">
      <c r="C729" s="47"/>
    </row>
    <row r="730" spans="3:3" x14ac:dyDescent="0.25">
      <c r="C730" s="47"/>
    </row>
    <row r="731" spans="3:3" x14ac:dyDescent="0.25">
      <c r="C731" s="47"/>
    </row>
    <row r="732" spans="3:3" x14ac:dyDescent="0.25">
      <c r="C732" s="47"/>
    </row>
    <row r="733" spans="3:3" x14ac:dyDescent="0.25">
      <c r="C733" s="47"/>
    </row>
    <row r="734" spans="3:3" x14ac:dyDescent="0.25">
      <c r="C734" s="47"/>
    </row>
    <row r="735" spans="3:3" x14ac:dyDescent="0.25">
      <c r="C735" s="47"/>
    </row>
    <row r="736" spans="3:3" x14ac:dyDescent="0.25">
      <c r="C736" s="47"/>
    </row>
    <row r="737" spans="3:3" x14ac:dyDescent="0.25">
      <c r="C737" s="47"/>
    </row>
    <row r="738" spans="3:3" x14ac:dyDescent="0.25">
      <c r="C738" s="47"/>
    </row>
    <row r="739" spans="3:3" x14ac:dyDescent="0.25">
      <c r="C739" s="47"/>
    </row>
    <row r="740" spans="3:3" x14ac:dyDescent="0.25">
      <c r="C740" s="47"/>
    </row>
    <row r="741" spans="3:3" x14ac:dyDescent="0.25">
      <c r="C741" s="47"/>
    </row>
    <row r="742" spans="3:3" x14ac:dyDescent="0.25">
      <c r="C742" s="47"/>
    </row>
    <row r="743" spans="3:3" x14ac:dyDescent="0.25">
      <c r="C743" s="47"/>
    </row>
    <row r="744" spans="3:3" x14ac:dyDescent="0.25">
      <c r="C744" s="47"/>
    </row>
    <row r="745" spans="3:3" x14ac:dyDescent="0.25">
      <c r="C745" s="47"/>
    </row>
    <row r="746" spans="3:3" x14ac:dyDescent="0.25">
      <c r="C746" s="47"/>
    </row>
    <row r="747" spans="3:3" x14ac:dyDescent="0.25">
      <c r="C747" s="47"/>
    </row>
    <row r="748" spans="3:3" x14ac:dyDescent="0.25">
      <c r="C748" s="47"/>
    </row>
    <row r="749" spans="3:3" x14ac:dyDescent="0.25">
      <c r="C749" s="47"/>
    </row>
    <row r="750" spans="3:3" x14ac:dyDescent="0.25">
      <c r="C750" s="47"/>
    </row>
    <row r="751" spans="3:3" x14ac:dyDescent="0.25">
      <c r="C751" s="47"/>
    </row>
    <row r="752" spans="3:3" x14ac:dyDescent="0.25">
      <c r="C752" s="47"/>
    </row>
    <row r="753" spans="3:3" x14ac:dyDescent="0.25">
      <c r="C753" s="47"/>
    </row>
    <row r="754" spans="3:3" x14ac:dyDescent="0.25">
      <c r="C754" s="47"/>
    </row>
    <row r="755" spans="3:3" x14ac:dyDescent="0.25">
      <c r="C755" s="47"/>
    </row>
    <row r="756" spans="3:3" x14ac:dyDescent="0.25">
      <c r="C756" s="47"/>
    </row>
    <row r="757" spans="3:3" x14ac:dyDescent="0.25">
      <c r="C757" s="47"/>
    </row>
    <row r="758" spans="3:3" x14ac:dyDescent="0.25">
      <c r="C758" s="47"/>
    </row>
    <row r="759" spans="3:3" x14ac:dyDescent="0.25">
      <c r="C759" s="47"/>
    </row>
    <row r="760" spans="3:3" x14ac:dyDescent="0.25">
      <c r="C760" s="47"/>
    </row>
    <row r="761" spans="3:3" x14ac:dyDescent="0.25">
      <c r="C761" s="47"/>
    </row>
    <row r="762" spans="3:3" x14ac:dyDescent="0.25">
      <c r="C762" s="47"/>
    </row>
    <row r="763" spans="3:3" x14ac:dyDescent="0.25">
      <c r="C763" s="47"/>
    </row>
    <row r="764" spans="3:3" x14ac:dyDescent="0.25">
      <c r="C764" s="47"/>
    </row>
    <row r="765" spans="3:3" x14ac:dyDescent="0.25">
      <c r="C765" s="47"/>
    </row>
    <row r="766" spans="3:3" x14ac:dyDescent="0.25">
      <c r="C766" s="47"/>
    </row>
    <row r="767" spans="3:3" x14ac:dyDescent="0.25">
      <c r="C767" s="47"/>
    </row>
    <row r="768" spans="3:3" x14ac:dyDescent="0.25">
      <c r="C768" s="47"/>
    </row>
    <row r="769" spans="3:3" x14ac:dyDescent="0.25">
      <c r="C769" s="47"/>
    </row>
    <row r="770" spans="3:3" x14ac:dyDescent="0.25">
      <c r="C770" s="47"/>
    </row>
    <row r="771" spans="3:3" x14ac:dyDescent="0.25">
      <c r="C771" s="47"/>
    </row>
    <row r="772" spans="3:3" x14ac:dyDescent="0.25">
      <c r="C772" s="47"/>
    </row>
    <row r="773" spans="3:3" x14ac:dyDescent="0.25">
      <c r="C773" s="47"/>
    </row>
    <row r="774" spans="3:3" x14ac:dyDescent="0.25">
      <c r="C774" s="47"/>
    </row>
    <row r="775" spans="3:3" x14ac:dyDescent="0.25">
      <c r="C775" s="47"/>
    </row>
    <row r="776" spans="3:3" x14ac:dyDescent="0.25">
      <c r="C776" s="47"/>
    </row>
    <row r="777" spans="3:3" x14ac:dyDescent="0.25">
      <c r="C777" s="47"/>
    </row>
    <row r="778" spans="3:3" x14ac:dyDescent="0.25">
      <c r="C778" s="47"/>
    </row>
    <row r="779" spans="3:3" x14ac:dyDescent="0.25">
      <c r="C779" s="47"/>
    </row>
    <row r="780" spans="3:3" x14ac:dyDescent="0.25">
      <c r="C780" s="47"/>
    </row>
    <row r="781" spans="3:3" x14ac:dyDescent="0.25">
      <c r="C781" s="47"/>
    </row>
    <row r="782" spans="3:3" x14ac:dyDescent="0.25">
      <c r="C782" s="47"/>
    </row>
    <row r="783" spans="3:3" x14ac:dyDescent="0.25">
      <c r="C783" s="47"/>
    </row>
    <row r="784" spans="3:3" x14ac:dyDescent="0.25">
      <c r="C784" s="47"/>
    </row>
    <row r="785" spans="3:3" x14ac:dyDescent="0.25">
      <c r="C785" s="47"/>
    </row>
    <row r="786" spans="3:3" x14ac:dyDescent="0.25">
      <c r="C786" s="47"/>
    </row>
    <row r="787" spans="3:3" x14ac:dyDescent="0.25">
      <c r="C787" s="47"/>
    </row>
    <row r="788" spans="3:3" x14ac:dyDescent="0.25">
      <c r="C788" s="47"/>
    </row>
    <row r="789" spans="3:3" x14ac:dyDescent="0.25">
      <c r="C789" s="47"/>
    </row>
    <row r="790" spans="3:3" x14ac:dyDescent="0.25">
      <c r="C790" s="47"/>
    </row>
    <row r="791" spans="3:3" x14ac:dyDescent="0.25">
      <c r="C791" s="47"/>
    </row>
    <row r="792" spans="3:3" x14ac:dyDescent="0.25">
      <c r="C792" s="47"/>
    </row>
    <row r="793" spans="3:3" x14ac:dyDescent="0.25">
      <c r="C793" s="47"/>
    </row>
    <row r="794" spans="3:3" x14ac:dyDescent="0.25">
      <c r="C794" s="47"/>
    </row>
    <row r="795" spans="3:3" x14ac:dyDescent="0.25">
      <c r="C795" s="47"/>
    </row>
    <row r="796" spans="3:3" x14ac:dyDescent="0.25">
      <c r="C796" s="47"/>
    </row>
    <row r="797" spans="3:3" x14ac:dyDescent="0.25">
      <c r="C797" s="47"/>
    </row>
    <row r="798" spans="3:3" x14ac:dyDescent="0.25">
      <c r="C798" s="47"/>
    </row>
    <row r="799" spans="3:3" x14ac:dyDescent="0.25">
      <c r="C799" s="47"/>
    </row>
    <row r="800" spans="3:3" x14ac:dyDescent="0.25">
      <c r="C800" s="47"/>
    </row>
    <row r="801" spans="3:3" x14ac:dyDescent="0.25">
      <c r="C801" s="47"/>
    </row>
    <row r="802" spans="3:3" x14ac:dyDescent="0.25">
      <c r="C802" s="47"/>
    </row>
    <row r="803" spans="3:3" x14ac:dyDescent="0.25">
      <c r="C803" s="47"/>
    </row>
    <row r="804" spans="3:3" x14ac:dyDescent="0.25">
      <c r="C804" s="47"/>
    </row>
    <row r="805" spans="3:3" x14ac:dyDescent="0.25">
      <c r="C805" s="47"/>
    </row>
    <row r="806" spans="3:3" x14ac:dyDescent="0.25">
      <c r="C806" s="47"/>
    </row>
    <row r="807" spans="3:3" x14ac:dyDescent="0.25">
      <c r="C807" s="47"/>
    </row>
    <row r="808" spans="3:3" x14ac:dyDescent="0.25">
      <c r="C808" s="47"/>
    </row>
    <row r="809" spans="3:3" x14ac:dyDescent="0.25">
      <c r="C809" s="47"/>
    </row>
    <row r="810" spans="3:3" x14ac:dyDescent="0.25">
      <c r="C810" s="47"/>
    </row>
    <row r="811" spans="3:3" x14ac:dyDescent="0.25">
      <c r="C811" s="47"/>
    </row>
    <row r="812" spans="3:3" x14ac:dyDescent="0.25">
      <c r="C812" s="47"/>
    </row>
    <row r="813" spans="3:3" x14ac:dyDescent="0.25">
      <c r="C813" s="47"/>
    </row>
    <row r="814" spans="3:3" x14ac:dyDescent="0.25">
      <c r="C814" s="47"/>
    </row>
    <row r="815" spans="3:3" x14ac:dyDescent="0.25">
      <c r="C815" s="47"/>
    </row>
    <row r="816" spans="3:3" x14ac:dyDescent="0.25">
      <c r="C816" s="47"/>
    </row>
    <row r="817" spans="3:3" x14ac:dyDescent="0.25">
      <c r="C817" s="47"/>
    </row>
    <row r="818" spans="3:3" x14ac:dyDescent="0.25">
      <c r="C818" s="47"/>
    </row>
    <row r="819" spans="3:3" x14ac:dyDescent="0.25">
      <c r="C819" s="47"/>
    </row>
    <row r="820" spans="3:3" x14ac:dyDescent="0.25">
      <c r="C820" s="47"/>
    </row>
    <row r="821" spans="3:3" x14ac:dyDescent="0.25">
      <c r="C821" s="47"/>
    </row>
    <row r="822" spans="3:3" x14ac:dyDescent="0.25">
      <c r="C822" s="47"/>
    </row>
    <row r="823" spans="3:3" x14ac:dyDescent="0.25">
      <c r="C823" s="47"/>
    </row>
    <row r="824" spans="3:3" x14ac:dyDescent="0.25">
      <c r="C824" s="47"/>
    </row>
    <row r="825" spans="3:3" x14ac:dyDescent="0.25">
      <c r="C825" s="47"/>
    </row>
    <row r="826" spans="3:3" x14ac:dyDescent="0.25">
      <c r="C826" s="47"/>
    </row>
    <row r="827" spans="3:3" x14ac:dyDescent="0.25">
      <c r="C827" s="47"/>
    </row>
    <row r="828" spans="3:3" x14ac:dyDescent="0.25">
      <c r="C828" s="47"/>
    </row>
    <row r="829" spans="3:3" x14ac:dyDescent="0.25">
      <c r="C829" s="47"/>
    </row>
    <row r="830" spans="3:3" x14ac:dyDescent="0.25">
      <c r="C830" s="47"/>
    </row>
    <row r="831" spans="3:3" x14ac:dyDescent="0.25">
      <c r="C831" s="47"/>
    </row>
    <row r="832" spans="3:3" x14ac:dyDescent="0.25">
      <c r="C832" s="47"/>
    </row>
    <row r="833" spans="3:3" x14ac:dyDescent="0.25">
      <c r="C833" s="47"/>
    </row>
    <row r="834" spans="3:3" x14ac:dyDescent="0.25">
      <c r="C834" s="47"/>
    </row>
    <row r="835" spans="3:3" x14ac:dyDescent="0.25">
      <c r="C835" s="47"/>
    </row>
    <row r="836" spans="3:3" x14ac:dyDescent="0.25">
      <c r="C836" s="47"/>
    </row>
    <row r="837" spans="3:3" x14ac:dyDescent="0.25">
      <c r="C837" s="47"/>
    </row>
    <row r="838" spans="3:3" x14ac:dyDescent="0.25">
      <c r="C838" s="47"/>
    </row>
    <row r="839" spans="3:3" x14ac:dyDescent="0.25">
      <c r="C839" s="47"/>
    </row>
    <row r="840" spans="3:3" x14ac:dyDescent="0.25">
      <c r="C840" s="47"/>
    </row>
    <row r="841" spans="3:3" x14ac:dyDescent="0.25">
      <c r="C841" s="47"/>
    </row>
    <row r="842" spans="3:3" x14ac:dyDescent="0.25">
      <c r="C842" s="47"/>
    </row>
    <row r="843" spans="3:3" x14ac:dyDescent="0.25">
      <c r="C843" s="47"/>
    </row>
    <row r="844" spans="3:3" x14ac:dyDescent="0.25">
      <c r="C844" s="47"/>
    </row>
    <row r="845" spans="3:3" x14ac:dyDescent="0.25">
      <c r="C845" s="47"/>
    </row>
    <row r="846" spans="3:3" x14ac:dyDescent="0.25">
      <c r="C846" s="47"/>
    </row>
    <row r="847" spans="3:3" x14ac:dyDescent="0.25">
      <c r="C847" s="47"/>
    </row>
    <row r="848" spans="3:3" x14ac:dyDescent="0.25">
      <c r="C848" s="47"/>
    </row>
    <row r="849" spans="3:3" x14ac:dyDescent="0.25">
      <c r="C849" s="47"/>
    </row>
    <row r="850" spans="3:3" x14ac:dyDescent="0.25">
      <c r="C850" s="47"/>
    </row>
    <row r="851" spans="3:3" x14ac:dyDescent="0.25">
      <c r="C851" s="47"/>
    </row>
    <row r="852" spans="3:3" x14ac:dyDescent="0.25">
      <c r="C852" s="47"/>
    </row>
    <row r="853" spans="3:3" x14ac:dyDescent="0.25">
      <c r="C853" s="47"/>
    </row>
    <row r="854" spans="3:3" x14ac:dyDescent="0.25">
      <c r="C854" s="47"/>
    </row>
    <row r="855" spans="3:3" x14ac:dyDescent="0.25">
      <c r="C855" s="47"/>
    </row>
    <row r="856" spans="3:3" x14ac:dyDescent="0.25">
      <c r="C856" s="47"/>
    </row>
    <row r="857" spans="3:3" x14ac:dyDescent="0.25">
      <c r="C857" s="47"/>
    </row>
    <row r="858" spans="3:3" x14ac:dyDescent="0.25">
      <c r="C858" s="47"/>
    </row>
    <row r="859" spans="3:3" x14ac:dyDescent="0.25">
      <c r="C859" s="47"/>
    </row>
    <row r="860" spans="3:3" x14ac:dyDescent="0.25">
      <c r="C860" s="47"/>
    </row>
    <row r="861" spans="3:3" x14ac:dyDescent="0.25">
      <c r="C861" s="47"/>
    </row>
    <row r="862" spans="3:3" x14ac:dyDescent="0.25">
      <c r="C862" s="47"/>
    </row>
    <row r="863" spans="3:3" x14ac:dyDescent="0.25">
      <c r="C863" s="47"/>
    </row>
    <row r="864" spans="3:3" x14ac:dyDescent="0.25">
      <c r="C864" s="47"/>
    </row>
    <row r="865" spans="3:3" x14ac:dyDescent="0.25">
      <c r="C865" s="47"/>
    </row>
    <row r="866" spans="3:3" x14ac:dyDescent="0.25">
      <c r="C866" s="47"/>
    </row>
    <row r="867" spans="3:3" x14ac:dyDescent="0.25">
      <c r="C867" s="47"/>
    </row>
    <row r="868" spans="3:3" x14ac:dyDescent="0.25">
      <c r="C868" s="47"/>
    </row>
    <row r="869" spans="3:3" x14ac:dyDescent="0.25">
      <c r="C869" s="47"/>
    </row>
    <row r="870" spans="3:3" x14ac:dyDescent="0.25">
      <c r="C870" s="47"/>
    </row>
    <row r="871" spans="3:3" x14ac:dyDescent="0.25">
      <c r="C871" s="47"/>
    </row>
    <row r="872" spans="3:3" x14ac:dyDescent="0.25">
      <c r="C872" s="47"/>
    </row>
    <row r="873" spans="3:3" x14ac:dyDescent="0.25">
      <c r="C873" s="47"/>
    </row>
    <row r="874" spans="3:3" x14ac:dyDescent="0.25">
      <c r="C874" s="47"/>
    </row>
    <row r="875" spans="3:3" x14ac:dyDescent="0.25">
      <c r="C875" s="47"/>
    </row>
    <row r="876" spans="3:3" x14ac:dyDescent="0.25">
      <c r="C876" s="47"/>
    </row>
    <row r="877" spans="3:3" x14ac:dyDescent="0.25">
      <c r="C877" s="47"/>
    </row>
    <row r="878" spans="3:3" x14ac:dyDescent="0.25">
      <c r="C878" s="47"/>
    </row>
    <row r="879" spans="3:3" x14ac:dyDescent="0.25">
      <c r="C879" s="47"/>
    </row>
    <row r="880" spans="3:3" x14ac:dyDescent="0.25">
      <c r="C880" s="47"/>
    </row>
    <row r="881" spans="3:3" x14ac:dyDescent="0.25">
      <c r="C881" s="47"/>
    </row>
    <row r="882" spans="3:3" x14ac:dyDescent="0.25">
      <c r="C882" s="47"/>
    </row>
    <row r="883" spans="3:3" x14ac:dyDescent="0.25">
      <c r="C883" s="47"/>
    </row>
    <row r="884" spans="3:3" x14ac:dyDescent="0.25">
      <c r="C884" s="47"/>
    </row>
    <row r="885" spans="3:3" x14ac:dyDescent="0.25">
      <c r="C885" s="47"/>
    </row>
    <row r="886" spans="3:3" x14ac:dyDescent="0.25">
      <c r="C886" s="47"/>
    </row>
    <row r="887" spans="3:3" x14ac:dyDescent="0.25">
      <c r="C887" s="47"/>
    </row>
    <row r="888" spans="3:3" x14ac:dyDescent="0.25">
      <c r="C888" s="47"/>
    </row>
    <row r="889" spans="3:3" x14ac:dyDescent="0.25">
      <c r="C889" s="47"/>
    </row>
    <row r="890" spans="3:3" x14ac:dyDescent="0.25">
      <c r="C890" s="47"/>
    </row>
    <row r="891" spans="3:3" x14ac:dyDescent="0.25">
      <c r="C891" s="47"/>
    </row>
    <row r="892" spans="3:3" x14ac:dyDescent="0.25">
      <c r="C892" s="47"/>
    </row>
    <row r="893" spans="3:3" x14ac:dyDescent="0.25">
      <c r="C893" s="47"/>
    </row>
    <row r="894" spans="3:3" x14ac:dyDescent="0.25">
      <c r="C894" s="47"/>
    </row>
    <row r="895" spans="3:3" x14ac:dyDescent="0.25">
      <c r="C895" s="47"/>
    </row>
    <row r="896" spans="3:3" x14ac:dyDescent="0.25">
      <c r="C896" s="47"/>
    </row>
    <row r="897" spans="3:3" x14ac:dyDescent="0.25">
      <c r="C897" s="47"/>
    </row>
    <row r="898" spans="3:3" x14ac:dyDescent="0.25">
      <c r="C898" s="47"/>
    </row>
    <row r="899" spans="3:3" x14ac:dyDescent="0.25">
      <c r="C899" s="47"/>
    </row>
    <row r="900" spans="3:3" x14ac:dyDescent="0.25">
      <c r="C900" s="47"/>
    </row>
    <row r="901" spans="3:3" x14ac:dyDescent="0.25">
      <c r="C901" s="47"/>
    </row>
    <row r="902" spans="3:3" x14ac:dyDescent="0.25">
      <c r="C902" s="47"/>
    </row>
    <row r="903" spans="3:3" x14ac:dyDescent="0.25">
      <c r="C903" s="47"/>
    </row>
    <row r="904" spans="3:3" x14ac:dyDescent="0.25">
      <c r="C904" s="47"/>
    </row>
    <row r="905" spans="3:3" x14ac:dyDescent="0.25">
      <c r="C905" s="47"/>
    </row>
    <row r="906" spans="3:3" x14ac:dyDescent="0.25">
      <c r="C906" s="47"/>
    </row>
    <row r="907" spans="3:3" x14ac:dyDescent="0.25">
      <c r="C907" s="47"/>
    </row>
    <row r="908" spans="3:3" x14ac:dyDescent="0.25">
      <c r="C908" s="47"/>
    </row>
    <row r="909" spans="3:3" x14ac:dyDescent="0.25">
      <c r="C909" s="47"/>
    </row>
    <row r="910" spans="3:3" x14ac:dyDescent="0.25">
      <c r="C910" s="47"/>
    </row>
    <row r="911" spans="3:3" x14ac:dyDescent="0.25">
      <c r="C911" s="47"/>
    </row>
    <row r="912" spans="3:3" x14ac:dyDescent="0.25">
      <c r="C912" s="47"/>
    </row>
    <row r="913" spans="3:3" x14ac:dyDescent="0.25">
      <c r="C913" s="47"/>
    </row>
    <row r="914" spans="3:3" x14ac:dyDescent="0.25">
      <c r="C914" s="47"/>
    </row>
    <row r="915" spans="3:3" x14ac:dyDescent="0.25">
      <c r="C915" s="47"/>
    </row>
    <row r="916" spans="3:3" x14ac:dyDescent="0.25">
      <c r="C916" s="47"/>
    </row>
    <row r="917" spans="3:3" x14ac:dyDescent="0.25">
      <c r="C917" s="47"/>
    </row>
    <row r="918" spans="3:3" x14ac:dyDescent="0.25">
      <c r="C918" s="47"/>
    </row>
    <row r="919" spans="3:3" x14ac:dyDescent="0.25">
      <c r="C919" s="47"/>
    </row>
    <row r="920" spans="3:3" x14ac:dyDescent="0.25">
      <c r="C920" s="47"/>
    </row>
    <row r="921" spans="3:3" x14ac:dyDescent="0.25">
      <c r="C921" s="47"/>
    </row>
    <row r="922" spans="3:3" x14ac:dyDescent="0.25">
      <c r="C922" s="47"/>
    </row>
    <row r="923" spans="3:3" x14ac:dyDescent="0.25">
      <c r="C923" s="47"/>
    </row>
    <row r="924" spans="3:3" x14ac:dyDescent="0.25">
      <c r="C924" s="47"/>
    </row>
    <row r="925" spans="3:3" x14ac:dyDescent="0.25">
      <c r="C925" s="47"/>
    </row>
    <row r="926" spans="3:3" x14ac:dyDescent="0.25">
      <c r="C926" s="47"/>
    </row>
    <row r="927" spans="3:3" x14ac:dyDescent="0.25">
      <c r="C927" s="47"/>
    </row>
    <row r="928" spans="3:3" x14ac:dyDescent="0.25">
      <c r="C928" s="47"/>
    </row>
    <row r="929" spans="3:3" x14ac:dyDescent="0.25">
      <c r="C929" s="47"/>
    </row>
    <row r="930" spans="3:3" x14ac:dyDescent="0.25">
      <c r="C930" s="47"/>
    </row>
    <row r="931" spans="3:3" x14ac:dyDescent="0.25">
      <c r="C931" s="47"/>
    </row>
    <row r="932" spans="3:3" x14ac:dyDescent="0.25">
      <c r="C932" s="47"/>
    </row>
    <row r="933" spans="3:3" x14ac:dyDescent="0.25">
      <c r="C933" s="47"/>
    </row>
    <row r="934" spans="3:3" x14ac:dyDescent="0.25">
      <c r="C934" s="47"/>
    </row>
    <row r="935" spans="3:3" x14ac:dyDescent="0.25">
      <c r="C935" s="47"/>
    </row>
    <row r="936" spans="3:3" x14ac:dyDescent="0.25">
      <c r="C936" s="47"/>
    </row>
    <row r="937" spans="3:3" x14ac:dyDescent="0.25">
      <c r="C937" s="47"/>
    </row>
    <row r="938" spans="3:3" x14ac:dyDescent="0.25">
      <c r="C938" s="47"/>
    </row>
    <row r="939" spans="3:3" x14ac:dyDescent="0.25">
      <c r="C939" s="47"/>
    </row>
    <row r="940" spans="3:3" x14ac:dyDescent="0.25">
      <c r="C940" s="47"/>
    </row>
    <row r="941" spans="3:3" x14ac:dyDescent="0.25">
      <c r="C941" s="47"/>
    </row>
    <row r="942" spans="3:3" x14ac:dyDescent="0.25">
      <c r="C942" s="47"/>
    </row>
    <row r="943" spans="3:3" x14ac:dyDescent="0.25">
      <c r="C943" s="47"/>
    </row>
    <row r="944" spans="3:3" x14ac:dyDescent="0.25">
      <c r="C944" s="47"/>
    </row>
    <row r="945" spans="3:3" x14ac:dyDescent="0.25">
      <c r="C945" s="47"/>
    </row>
    <row r="946" spans="3:3" x14ac:dyDescent="0.25">
      <c r="C946" s="47"/>
    </row>
    <row r="947" spans="3:3" x14ac:dyDescent="0.25">
      <c r="C947" s="47"/>
    </row>
    <row r="948" spans="3:3" x14ac:dyDescent="0.25">
      <c r="C948" s="47"/>
    </row>
    <row r="949" spans="3:3" x14ac:dyDescent="0.25">
      <c r="C949" s="47"/>
    </row>
    <row r="950" spans="3:3" x14ac:dyDescent="0.25">
      <c r="C950" s="47"/>
    </row>
    <row r="951" spans="3:3" x14ac:dyDescent="0.25">
      <c r="C951" s="47"/>
    </row>
    <row r="952" spans="3:3" x14ac:dyDescent="0.25">
      <c r="C952" s="47"/>
    </row>
    <row r="953" spans="3:3" x14ac:dyDescent="0.25">
      <c r="C953" s="47"/>
    </row>
    <row r="954" spans="3:3" x14ac:dyDescent="0.25">
      <c r="C954" s="47"/>
    </row>
    <row r="955" spans="3:3" x14ac:dyDescent="0.25">
      <c r="C955" s="47"/>
    </row>
    <row r="956" spans="3:3" x14ac:dyDescent="0.25">
      <c r="C956" s="47"/>
    </row>
    <row r="957" spans="3:3" x14ac:dyDescent="0.25">
      <c r="C957" s="47"/>
    </row>
    <row r="958" spans="3:3" x14ac:dyDescent="0.25">
      <c r="C958" s="47"/>
    </row>
  </sheetData>
  <mergeCells count="4">
    <mergeCell ref="B11:C11"/>
    <mergeCell ref="B12:C12"/>
    <mergeCell ref="B13:C13"/>
    <mergeCell ref="B14:C1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K13" sqref="K13"/>
    </sheetView>
  </sheetViews>
  <sheetFormatPr defaultRowHeight="15.75" x14ac:dyDescent="0.25"/>
  <cols>
    <col min="1" max="1" width="27.7109375" style="27" customWidth="1"/>
    <col min="2" max="2" width="15.7109375" style="57" customWidth="1"/>
    <col min="3" max="4" width="19.42578125" style="57" hidden="1" customWidth="1"/>
    <col min="5" max="5" width="19.42578125" style="57" customWidth="1"/>
    <col min="6" max="6" width="20.7109375" style="57" customWidth="1"/>
    <col min="7" max="7" width="16" style="57" customWidth="1"/>
    <col min="8" max="256" width="9.140625" style="57"/>
    <col min="257" max="257" width="35.140625" style="57" customWidth="1"/>
    <col min="258" max="258" width="15.7109375" style="57" customWidth="1"/>
    <col min="259" max="260" width="0" style="57" hidden="1" customWidth="1"/>
    <col min="261" max="261" width="19.42578125" style="57" customWidth="1"/>
    <col min="262" max="262" width="26.7109375" style="57" customWidth="1"/>
    <col min="263" max="263" width="16" style="57" customWidth="1"/>
    <col min="264" max="512" width="9.140625" style="57"/>
    <col min="513" max="513" width="35.140625" style="57" customWidth="1"/>
    <col min="514" max="514" width="15.7109375" style="57" customWidth="1"/>
    <col min="515" max="516" width="0" style="57" hidden="1" customWidth="1"/>
    <col min="517" max="517" width="19.42578125" style="57" customWidth="1"/>
    <col min="518" max="518" width="26.7109375" style="57" customWidth="1"/>
    <col min="519" max="519" width="16" style="57" customWidth="1"/>
    <col min="520" max="768" width="9.140625" style="57"/>
    <col min="769" max="769" width="35.140625" style="57" customWidth="1"/>
    <col min="770" max="770" width="15.7109375" style="57" customWidth="1"/>
    <col min="771" max="772" width="0" style="57" hidden="1" customWidth="1"/>
    <col min="773" max="773" width="19.42578125" style="57" customWidth="1"/>
    <col min="774" max="774" width="26.7109375" style="57" customWidth="1"/>
    <col min="775" max="775" width="16" style="57" customWidth="1"/>
    <col min="776" max="1024" width="9.140625" style="57"/>
    <col min="1025" max="1025" width="35.140625" style="57" customWidth="1"/>
    <col min="1026" max="1026" width="15.7109375" style="57" customWidth="1"/>
    <col min="1027" max="1028" width="0" style="57" hidden="1" customWidth="1"/>
    <col min="1029" max="1029" width="19.42578125" style="57" customWidth="1"/>
    <col min="1030" max="1030" width="26.7109375" style="57" customWidth="1"/>
    <col min="1031" max="1031" width="16" style="57" customWidth="1"/>
    <col min="1032" max="1280" width="9.140625" style="57"/>
    <col min="1281" max="1281" width="35.140625" style="57" customWidth="1"/>
    <col min="1282" max="1282" width="15.7109375" style="57" customWidth="1"/>
    <col min="1283" max="1284" width="0" style="57" hidden="1" customWidth="1"/>
    <col min="1285" max="1285" width="19.42578125" style="57" customWidth="1"/>
    <col min="1286" max="1286" width="26.7109375" style="57" customWidth="1"/>
    <col min="1287" max="1287" width="16" style="57" customWidth="1"/>
    <col min="1288" max="1536" width="9.140625" style="57"/>
    <col min="1537" max="1537" width="35.140625" style="57" customWidth="1"/>
    <col min="1538" max="1538" width="15.7109375" style="57" customWidth="1"/>
    <col min="1539" max="1540" width="0" style="57" hidden="1" customWidth="1"/>
    <col min="1541" max="1541" width="19.42578125" style="57" customWidth="1"/>
    <col min="1542" max="1542" width="26.7109375" style="57" customWidth="1"/>
    <col min="1543" max="1543" width="16" style="57" customWidth="1"/>
    <col min="1544" max="1792" width="9.140625" style="57"/>
    <col min="1793" max="1793" width="35.140625" style="57" customWidth="1"/>
    <col min="1794" max="1794" width="15.7109375" style="57" customWidth="1"/>
    <col min="1795" max="1796" width="0" style="57" hidden="1" customWidth="1"/>
    <col min="1797" max="1797" width="19.42578125" style="57" customWidth="1"/>
    <col min="1798" max="1798" width="26.7109375" style="57" customWidth="1"/>
    <col min="1799" max="1799" width="16" style="57" customWidth="1"/>
    <col min="1800" max="2048" width="9.140625" style="57"/>
    <col min="2049" max="2049" width="35.140625" style="57" customWidth="1"/>
    <col min="2050" max="2050" width="15.7109375" style="57" customWidth="1"/>
    <col min="2051" max="2052" width="0" style="57" hidden="1" customWidth="1"/>
    <col min="2053" max="2053" width="19.42578125" style="57" customWidth="1"/>
    <col min="2054" max="2054" width="26.7109375" style="57" customWidth="1"/>
    <col min="2055" max="2055" width="16" style="57" customWidth="1"/>
    <col min="2056" max="2304" width="9.140625" style="57"/>
    <col min="2305" max="2305" width="35.140625" style="57" customWidth="1"/>
    <col min="2306" max="2306" width="15.7109375" style="57" customWidth="1"/>
    <col min="2307" max="2308" width="0" style="57" hidden="1" customWidth="1"/>
    <col min="2309" max="2309" width="19.42578125" style="57" customWidth="1"/>
    <col min="2310" max="2310" width="26.7109375" style="57" customWidth="1"/>
    <col min="2311" max="2311" width="16" style="57" customWidth="1"/>
    <col min="2312" max="2560" width="9.140625" style="57"/>
    <col min="2561" max="2561" width="35.140625" style="57" customWidth="1"/>
    <col min="2562" max="2562" width="15.7109375" style="57" customWidth="1"/>
    <col min="2563" max="2564" width="0" style="57" hidden="1" customWidth="1"/>
    <col min="2565" max="2565" width="19.42578125" style="57" customWidth="1"/>
    <col min="2566" max="2566" width="26.7109375" style="57" customWidth="1"/>
    <col min="2567" max="2567" width="16" style="57" customWidth="1"/>
    <col min="2568" max="2816" width="9.140625" style="57"/>
    <col min="2817" max="2817" width="35.140625" style="57" customWidth="1"/>
    <col min="2818" max="2818" width="15.7109375" style="57" customWidth="1"/>
    <col min="2819" max="2820" width="0" style="57" hidden="1" customWidth="1"/>
    <col min="2821" max="2821" width="19.42578125" style="57" customWidth="1"/>
    <col min="2822" max="2822" width="26.7109375" style="57" customWidth="1"/>
    <col min="2823" max="2823" width="16" style="57" customWidth="1"/>
    <col min="2824" max="3072" width="9.140625" style="57"/>
    <col min="3073" max="3073" width="35.140625" style="57" customWidth="1"/>
    <col min="3074" max="3074" width="15.7109375" style="57" customWidth="1"/>
    <col min="3075" max="3076" width="0" style="57" hidden="1" customWidth="1"/>
    <col min="3077" max="3077" width="19.42578125" style="57" customWidth="1"/>
    <col min="3078" max="3078" width="26.7109375" style="57" customWidth="1"/>
    <col min="3079" max="3079" width="16" style="57" customWidth="1"/>
    <col min="3080" max="3328" width="9.140625" style="57"/>
    <col min="3329" max="3329" width="35.140625" style="57" customWidth="1"/>
    <col min="3330" max="3330" width="15.7109375" style="57" customWidth="1"/>
    <col min="3331" max="3332" width="0" style="57" hidden="1" customWidth="1"/>
    <col min="3333" max="3333" width="19.42578125" style="57" customWidth="1"/>
    <col min="3334" max="3334" width="26.7109375" style="57" customWidth="1"/>
    <col min="3335" max="3335" width="16" style="57" customWidth="1"/>
    <col min="3336" max="3584" width="9.140625" style="57"/>
    <col min="3585" max="3585" width="35.140625" style="57" customWidth="1"/>
    <col min="3586" max="3586" width="15.7109375" style="57" customWidth="1"/>
    <col min="3587" max="3588" width="0" style="57" hidden="1" customWidth="1"/>
    <col min="3589" max="3589" width="19.42578125" style="57" customWidth="1"/>
    <col min="3590" max="3590" width="26.7109375" style="57" customWidth="1"/>
    <col min="3591" max="3591" width="16" style="57" customWidth="1"/>
    <col min="3592" max="3840" width="9.140625" style="57"/>
    <col min="3841" max="3841" width="35.140625" style="57" customWidth="1"/>
    <col min="3842" max="3842" width="15.7109375" style="57" customWidth="1"/>
    <col min="3843" max="3844" width="0" style="57" hidden="1" customWidth="1"/>
    <col min="3845" max="3845" width="19.42578125" style="57" customWidth="1"/>
    <col min="3846" max="3846" width="26.7109375" style="57" customWidth="1"/>
    <col min="3847" max="3847" width="16" style="57" customWidth="1"/>
    <col min="3848" max="4096" width="9.140625" style="57"/>
    <col min="4097" max="4097" width="35.140625" style="57" customWidth="1"/>
    <col min="4098" max="4098" width="15.7109375" style="57" customWidth="1"/>
    <col min="4099" max="4100" width="0" style="57" hidden="1" customWidth="1"/>
    <col min="4101" max="4101" width="19.42578125" style="57" customWidth="1"/>
    <col min="4102" max="4102" width="26.7109375" style="57" customWidth="1"/>
    <col min="4103" max="4103" width="16" style="57" customWidth="1"/>
    <col min="4104" max="4352" width="9.140625" style="57"/>
    <col min="4353" max="4353" width="35.140625" style="57" customWidth="1"/>
    <col min="4354" max="4354" width="15.7109375" style="57" customWidth="1"/>
    <col min="4355" max="4356" width="0" style="57" hidden="1" customWidth="1"/>
    <col min="4357" max="4357" width="19.42578125" style="57" customWidth="1"/>
    <col min="4358" max="4358" width="26.7109375" style="57" customWidth="1"/>
    <col min="4359" max="4359" width="16" style="57" customWidth="1"/>
    <col min="4360" max="4608" width="9.140625" style="57"/>
    <col min="4609" max="4609" width="35.140625" style="57" customWidth="1"/>
    <col min="4610" max="4610" width="15.7109375" style="57" customWidth="1"/>
    <col min="4611" max="4612" width="0" style="57" hidden="1" customWidth="1"/>
    <col min="4613" max="4613" width="19.42578125" style="57" customWidth="1"/>
    <col min="4614" max="4614" width="26.7109375" style="57" customWidth="1"/>
    <col min="4615" max="4615" width="16" style="57" customWidth="1"/>
    <col min="4616" max="4864" width="9.140625" style="57"/>
    <col min="4865" max="4865" width="35.140625" style="57" customWidth="1"/>
    <col min="4866" max="4866" width="15.7109375" style="57" customWidth="1"/>
    <col min="4867" max="4868" width="0" style="57" hidden="1" customWidth="1"/>
    <col min="4869" max="4869" width="19.42578125" style="57" customWidth="1"/>
    <col min="4870" max="4870" width="26.7109375" style="57" customWidth="1"/>
    <col min="4871" max="4871" width="16" style="57" customWidth="1"/>
    <col min="4872" max="5120" width="9.140625" style="57"/>
    <col min="5121" max="5121" width="35.140625" style="57" customWidth="1"/>
    <col min="5122" max="5122" width="15.7109375" style="57" customWidth="1"/>
    <col min="5123" max="5124" width="0" style="57" hidden="1" customWidth="1"/>
    <col min="5125" max="5125" width="19.42578125" style="57" customWidth="1"/>
    <col min="5126" max="5126" width="26.7109375" style="57" customWidth="1"/>
    <col min="5127" max="5127" width="16" style="57" customWidth="1"/>
    <col min="5128" max="5376" width="9.140625" style="57"/>
    <col min="5377" max="5377" width="35.140625" style="57" customWidth="1"/>
    <col min="5378" max="5378" width="15.7109375" style="57" customWidth="1"/>
    <col min="5379" max="5380" width="0" style="57" hidden="1" customWidth="1"/>
    <col min="5381" max="5381" width="19.42578125" style="57" customWidth="1"/>
    <col min="5382" max="5382" width="26.7109375" style="57" customWidth="1"/>
    <col min="5383" max="5383" width="16" style="57" customWidth="1"/>
    <col min="5384" max="5632" width="9.140625" style="57"/>
    <col min="5633" max="5633" width="35.140625" style="57" customWidth="1"/>
    <col min="5634" max="5634" width="15.7109375" style="57" customWidth="1"/>
    <col min="5635" max="5636" width="0" style="57" hidden="1" customWidth="1"/>
    <col min="5637" max="5637" width="19.42578125" style="57" customWidth="1"/>
    <col min="5638" max="5638" width="26.7109375" style="57" customWidth="1"/>
    <col min="5639" max="5639" width="16" style="57" customWidth="1"/>
    <col min="5640" max="5888" width="9.140625" style="57"/>
    <col min="5889" max="5889" width="35.140625" style="57" customWidth="1"/>
    <col min="5890" max="5890" width="15.7109375" style="57" customWidth="1"/>
    <col min="5891" max="5892" width="0" style="57" hidden="1" customWidth="1"/>
    <col min="5893" max="5893" width="19.42578125" style="57" customWidth="1"/>
    <col min="5894" max="5894" width="26.7109375" style="57" customWidth="1"/>
    <col min="5895" max="5895" width="16" style="57" customWidth="1"/>
    <col min="5896" max="6144" width="9.140625" style="57"/>
    <col min="6145" max="6145" width="35.140625" style="57" customWidth="1"/>
    <col min="6146" max="6146" width="15.7109375" style="57" customWidth="1"/>
    <col min="6147" max="6148" width="0" style="57" hidden="1" customWidth="1"/>
    <col min="6149" max="6149" width="19.42578125" style="57" customWidth="1"/>
    <col min="6150" max="6150" width="26.7109375" style="57" customWidth="1"/>
    <col min="6151" max="6151" width="16" style="57" customWidth="1"/>
    <col min="6152" max="6400" width="9.140625" style="57"/>
    <col min="6401" max="6401" width="35.140625" style="57" customWidth="1"/>
    <col min="6402" max="6402" width="15.7109375" style="57" customWidth="1"/>
    <col min="6403" max="6404" width="0" style="57" hidden="1" customWidth="1"/>
    <col min="6405" max="6405" width="19.42578125" style="57" customWidth="1"/>
    <col min="6406" max="6406" width="26.7109375" style="57" customWidth="1"/>
    <col min="6407" max="6407" width="16" style="57" customWidth="1"/>
    <col min="6408" max="6656" width="9.140625" style="57"/>
    <col min="6657" max="6657" width="35.140625" style="57" customWidth="1"/>
    <col min="6658" max="6658" width="15.7109375" style="57" customWidth="1"/>
    <col min="6659" max="6660" width="0" style="57" hidden="1" customWidth="1"/>
    <col min="6661" max="6661" width="19.42578125" style="57" customWidth="1"/>
    <col min="6662" max="6662" width="26.7109375" style="57" customWidth="1"/>
    <col min="6663" max="6663" width="16" style="57" customWidth="1"/>
    <col min="6664" max="6912" width="9.140625" style="57"/>
    <col min="6913" max="6913" width="35.140625" style="57" customWidth="1"/>
    <col min="6914" max="6914" width="15.7109375" style="57" customWidth="1"/>
    <col min="6915" max="6916" width="0" style="57" hidden="1" customWidth="1"/>
    <col min="6917" max="6917" width="19.42578125" style="57" customWidth="1"/>
    <col min="6918" max="6918" width="26.7109375" style="57" customWidth="1"/>
    <col min="6919" max="6919" width="16" style="57" customWidth="1"/>
    <col min="6920" max="7168" width="9.140625" style="57"/>
    <col min="7169" max="7169" width="35.140625" style="57" customWidth="1"/>
    <col min="7170" max="7170" width="15.7109375" style="57" customWidth="1"/>
    <col min="7171" max="7172" width="0" style="57" hidden="1" customWidth="1"/>
    <col min="7173" max="7173" width="19.42578125" style="57" customWidth="1"/>
    <col min="7174" max="7174" width="26.7109375" style="57" customWidth="1"/>
    <col min="7175" max="7175" width="16" style="57" customWidth="1"/>
    <col min="7176" max="7424" width="9.140625" style="57"/>
    <col min="7425" max="7425" width="35.140625" style="57" customWidth="1"/>
    <col min="7426" max="7426" width="15.7109375" style="57" customWidth="1"/>
    <col min="7427" max="7428" width="0" style="57" hidden="1" customWidth="1"/>
    <col min="7429" max="7429" width="19.42578125" style="57" customWidth="1"/>
    <col min="7430" max="7430" width="26.7109375" style="57" customWidth="1"/>
    <col min="7431" max="7431" width="16" style="57" customWidth="1"/>
    <col min="7432" max="7680" width="9.140625" style="57"/>
    <col min="7681" max="7681" width="35.140625" style="57" customWidth="1"/>
    <col min="7682" max="7682" width="15.7109375" style="57" customWidth="1"/>
    <col min="7683" max="7684" width="0" style="57" hidden="1" customWidth="1"/>
    <col min="7685" max="7685" width="19.42578125" style="57" customWidth="1"/>
    <col min="7686" max="7686" width="26.7109375" style="57" customWidth="1"/>
    <col min="7687" max="7687" width="16" style="57" customWidth="1"/>
    <col min="7688" max="7936" width="9.140625" style="57"/>
    <col min="7937" max="7937" width="35.140625" style="57" customWidth="1"/>
    <col min="7938" max="7938" width="15.7109375" style="57" customWidth="1"/>
    <col min="7939" max="7940" width="0" style="57" hidden="1" customWidth="1"/>
    <col min="7941" max="7941" width="19.42578125" style="57" customWidth="1"/>
    <col min="7942" max="7942" width="26.7109375" style="57" customWidth="1"/>
    <col min="7943" max="7943" width="16" style="57" customWidth="1"/>
    <col min="7944" max="8192" width="9.140625" style="57"/>
    <col min="8193" max="8193" width="35.140625" style="57" customWidth="1"/>
    <col min="8194" max="8194" width="15.7109375" style="57" customWidth="1"/>
    <col min="8195" max="8196" width="0" style="57" hidden="1" customWidth="1"/>
    <col min="8197" max="8197" width="19.42578125" style="57" customWidth="1"/>
    <col min="8198" max="8198" width="26.7109375" style="57" customWidth="1"/>
    <col min="8199" max="8199" width="16" style="57" customWidth="1"/>
    <col min="8200" max="8448" width="9.140625" style="57"/>
    <col min="8449" max="8449" width="35.140625" style="57" customWidth="1"/>
    <col min="8450" max="8450" width="15.7109375" style="57" customWidth="1"/>
    <col min="8451" max="8452" width="0" style="57" hidden="1" customWidth="1"/>
    <col min="8453" max="8453" width="19.42578125" style="57" customWidth="1"/>
    <col min="8454" max="8454" width="26.7109375" style="57" customWidth="1"/>
    <col min="8455" max="8455" width="16" style="57" customWidth="1"/>
    <col min="8456" max="8704" width="9.140625" style="57"/>
    <col min="8705" max="8705" width="35.140625" style="57" customWidth="1"/>
    <col min="8706" max="8706" width="15.7109375" style="57" customWidth="1"/>
    <col min="8707" max="8708" width="0" style="57" hidden="1" customWidth="1"/>
    <col min="8709" max="8709" width="19.42578125" style="57" customWidth="1"/>
    <col min="8710" max="8710" width="26.7109375" style="57" customWidth="1"/>
    <col min="8711" max="8711" width="16" style="57" customWidth="1"/>
    <col min="8712" max="8960" width="9.140625" style="57"/>
    <col min="8961" max="8961" width="35.140625" style="57" customWidth="1"/>
    <col min="8962" max="8962" width="15.7109375" style="57" customWidth="1"/>
    <col min="8963" max="8964" width="0" style="57" hidden="1" customWidth="1"/>
    <col min="8965" max="8965" width="19.42578125" style="57" customWidth="1"/>
    <col min="8966" max="8966" width="26.7109375" style="57" customWidth="1"/>
    <col min="8967" max="8967" width="16" style="57" customWidth="1"/>
    <col min="8968" max="9216" width="9.140625" style="57"/>
    <col min="9217" max="9217" width="35.140625" style="57" customWidth="1"/>
    <col min="9218" max="9218" width="15.7109375" style="57" customWidth="1"/>
    <col min="9219" max="9220" width="0" style="57" hidden="1" customWidth="1"/>
    <col min="9221" max="9221" width="19.42578125" style="57" customWidth="1"/>
    <col min="9222" max="9222" width="26.7109375" style="57" customWidth="1"/>
    <col min="9223" max="9223" width="16" style="57" customWidth="1"/>
    <col min="9224" max="9472" width="9.140625" style="57"/>
    <col min="9473" max="9473" width="35.140625" style="57" customWidth="1"/>
    <col min="9474" max="9474" width="15.7109375" style="57" customWidth="1"/>
    <col min="9475" max="9476" width="0" style="57" hidden="1" customWidth="1"/>
    <col min="9477" max="9477" width="19.42578125" style="57" customWidth="1"/>
    <col min="9478" max="9478" width="26.7109375" style="57" customWidth="1"/>
    <col min="9479" max="9479" width="16" style="57" customWidth="1"/>
    <col min="9480" max="9728" width="9.140625" style="57"/>
    <col min="9729" max="9729" width="35.140625" style="57" customWidth="1"/>
    <col min="9730" max="9730" width="15.7109375" style="57" customWidth="1"/>
    <col min="9731" max="9732" width="0" style="57" hidden="1" customWidth="1"/>
    <col min="9733" max="9733" width="19.42578125" style="57" customWidth="1"/>
    <col min="9734" max="9734" width="26.7109375" style="57" customWidth="1"/>
    <col min="9735" max="9735" width="16" style="57" customWidth="1"/>
    <col min="9736" max="9984" width="9.140625" style="57"/>
    <col min="9985" max="9985" width="35.140625" style="57" customWidth="1"/>
    <col min="9986" max="9986" width="15.7109375" style="57" customWidth="1"/>
    <col min="9987" max="9988" width="0" style="57" hidden="1" customWidth="1"/>
    <col min="9989" max="9989" width="19.42578125" style="57" customWidth="1"/>
    <col min="9990" max="9990" width="26.7109375" style="57" customWidth="1"/>
    <col min="9991" max="9991" width="16" style="57" customWidth="1"/>
    <col min="9992" max="10240" width="9.140625" style="57"/>
    <col min="10241" max="10241" width="35.140625" style="57" customWidth="1"/>
    <col min="10242" max="10242" width="15.7109375" style="57" customWidth="1"/>
    <col min="10243" max="10244" width="0" style="57" hidden="1" customWidth="1"/>
    <col min="10245" max="10245" width="19.42578125" style="57" customWidth="1"/>
    <col min="10246" max="10246" width="26.7109375" style="57" customWidth="1"/>
    <col min="10247" max="10247" width="16" style="57" customWidth="1"/>
    <col min="10248" max="10496" width="9.140625" style="57"/>
    <col min="10497" max="10497" width="35.140625" style="57" customWidth="1"/>
    <col min="10498" max="10498" width="15.7109375" style="57" customWidth="1"/>
    <col min="10499" max="10500" width="0" style="57" hidden="1" customWidth="1"/>
    <col min="10501" max="10501" width="19.42578125" style="57" customWidth="1"/>
    <col min="10502" max="10502" width="26.7109375" style="57" customWidth="1"/>
    <col min="10503" max="10503" width="16" style="57" customWidth="1"/>
    <col min="10504" max="10752" width="9.140625" style="57"/>
    <col min="10753" max="10753" width="35.140625" style="57" customWidth="1"/>
    <col min="10754" max="10754" width="15.7109375" style="57" customWidth="1"/>
    <col min="10755" max="10756" width="0" style="57" hidden="1" customWidth="1"/>
    <col min="10757" max="10757" width="19.42578125" style="57" customWidth="1"/>
    <col min="10758" max="10758" width="26.7109375" style="57" customWidth="1"/>
    <col min="10759" max="10759" width="16" style="57" customWidth="1"/>
    <col min="10760" max="11008" width="9.140625" style="57"/>
    <col min="11009" max="11009" width="35.140625" style="57" customWidth="1"/>
    <col min="11010" max="11010" width="15.7109375" style="57" customWidth="1"/>
    <col min="11011" max="11012" width="0" style="57" hidden="1" customWidth="1"/>
    <col min="11013" max="11013" width="19.42578125" style="57" customWidth="1"/>
    <col min="11014" max="11014" width="26.7109375" style="57" customWidth="1"/>
    <col min="11015" max="11015" width="16" style="57" customWidth="1"/>
    <col min="11016" max="11264" width="9.140625" style="57"/>
    <col min="11265" max="11265" width="35.140625" style="57" customWidth="1"/>
    <col min="11266" max="11266" width="15.7109375" style="57" customWidth="1"/>
    <col min="11267" max="11268" width="0" style="57" hidden="1" customWidth="1"/>
    <col min="11269" max="11269" width="19.42578125" style="57" customWidth="1"/>
    <col min="11270" max="11270" width="26.7109375" style="57" customWidth="1"/>
    <col min="11271" max="11271" width="16" style="57" customWidth="1"/>
    <col min="11272" max="11520" width="9.140625" style="57"/>
    <col min="11521" max="11521" width="35.140625" style="57" customWidth="1"/>
    <col min="11522" max="11522" width="15.7109375" style="57" customWidth="1"/>
    <col min="11523" max="11524" width="0" style="57" hidden="1" customWidth="1"/>
    <col min="11525" max="11525" width="19.42578125" style="57" customWidth="1"/>
    <col min="11526" max="11526" width="26.7109375" style="57" customWidth="1"/>
    <col min="11527" max="11527" width="16" style="57" customWidth="1"/>
    <col min="11528" max="11776" width="9.140625" style="57"/>
    <col min="11777" max="11777" width="35.140625" style="57" customWidth="1"/>
    <col min="11778" max="11778" width="15.7109375" style="57" customWidth="1"/>
    <col min="11779" max="11780" width="0" style="57" hidden="1" customWidth="1"/>
    <col min="11781" max="11781" width="19.42578125" style="57" customWidth="1"/>
    <col min="11782" max="11782" width="26.7109375" style="57" customWidth="1"/>
    <col min="11783" max="11783" width="16" style="57" customWidth="1"/>
    <col min="11784" max="12032" width="9.140625" style="57"/>
    <col min="12033" max="12033" width="35.140625" style="57" customWidth="1"/>
    <col min="12034" max="12034" width="15.7109375" style="57" customWidth="1"/>
    <col min="12035" max="12036" width="0" style="57" hidden="1" customWidth="1"/>
    <col min="12037" max="12037" width="19.42578125" style="57" customWidth="1"/>
    <col min="12038" max="12038" width="26.7109375" style="57" customWidth="1"/>
    <col min="12039" max="12039" width="16" style="57" customWidth="1"/>
    <col min="12040" max="12288" width="9.140625" style="57"/>
    <col min="12289" max="12289" width="35.140625" style="57" customWidth="1"/>
    <col min="12290" max="12290" width="15.7109375" style="57" customWidth="1"/>
    <col min="12291" max="12292" width="0" style="57" hidden="1" customWidth="1"/>
    <col min="12293" max="12293" width="19.42578125" style="57" customWidth="1"/>
    <col min="12294" max="12294" width="26.7109375" style="57" customWidth="1"/>
    <col min="12295" max="12295" width="16" style="57" customWidth="1"/>
    <col min="12296" max="12544" width="9.140625" style="57"/>
    <col min="12545" max="12545" width="35.140625" style="57" customWidth="1"/>
    <col min="12546" max="12546" width="15.7109375" style="57" customWidth="1"/>
    <col min="12547" max="12548" width="0" style="57" hidden="1" customWidth="1"/>
    <col min="12549" max="12549" width="19.42578125" style="57" customWidth="1"/>
    <col min="12550" max="12550" width="26.7109375" style="57" customWidth="1"/>
    <col min="12551" max="12551" width="16" style="57" customWidth="1"/>
    <col min="12552" max="12800" width="9.140625" style="57"/>
    <col min="12801" max="12801" width="35.140625" style="57" customWidth="1"/>
    <col min="12802" max="12802" width="15.7109375" style="57" customWidth="1"/>
    <col min="12803" max="12804" width="0" style="57" hidden="1" customWidth="1"/>
    <col min="12805" max="12805" width="19.42578125" style="57" customWidth="1"/>
    <col min="12806" max="12806" width="26.7109375" style="57" customWidth="1"/>
    <col min="12807" max="12807" width="16" style="57" customWidth="1"/>
    <col min="12808" max="13056" width="9.140625" style="57"/>
    <col min="13057" max="13057" width="35.140625" style="57" customWidth="1"/>
    <col min="13058" max="13058" width="15.7109375" style="57" customWidth="1"/>
    <col min="13059" max="13060" width="0" style="57" hidden="1" customWidth="1"/>
    <col min="13061" max="13061" width="19.42578125" style="57" customWidth="1"/>
    <col min="13062" max="13062" width="26.7109375" style="57" customWidth="1"/>
    <col min="13063" max="13063" width="16" style="57" customWidth="1"/>
    <col min="13064" max="13312" width="9.140625" style="57"/>
    <col min="13313" max="13313" width="35.140625" style="57" customWidth="1"/>
    <col min="13314" max="13314" width="15.7109375" style="57" customWidth="1"/>
    <col min="13315" max="13316" width="0" style="57" hidden="1" customWidth="1"/>
    <col min="13317" max="13317" width="19.42578125" style="57" customWidth="1"/>
    <col min="13318" max="13318" width="26.7109375" style="57" customWidth="1"/>
    <col min="13319" max="13319" width="16" style="57" customWidth="1"/>
    <col min="13320" max="13568" width="9.140625" style="57"/>
    <col min="13569" max="13569" width="35.140625" style="57" customWidth="1"/>
    <col min="13570" max="13570" width="15.7109375" style="57" customWidth="1"/>
    <col min="13571" max="13572" width="0" style="57" hidden="1" customWidth="1"/>
    <col min="13573" max="13573" width="19.42578125" style="57" customWidth="1"/>
    <col min="13574" max="13574" width="26.7109375" style="57" customWidth="1"/>
    <col min="13575" max="13575" width="16" style="57" customWidth="1"/>
    <col min="13576" max="13824" width="9.140625" style="57"/>
    <col min="13825" max="13825" width="35.140625" style="57" customWidth="1"/>
    <col min="13826" max="13826" width="15.7109375" style="57" customWidth="1"/>
    <col min="13827" max="13828" width="0" style="57" hidden="1" customWidth="1"/>
    <col min="13829" max="13829" width="19.42578125" style="57" customWidth="1"/>
    <col min="13830" max="13830" width="26.7109375" style="57" customWidth="1"/>
    <col min="13831" max="13831" width="16" style="57" customWidth="1"/>
    <col min="13832" max="14080" width="9.140625" style="57"/>
    <col min="14081" max="14081" width="35.140625" style="57" customWidth="1"/>
    <col min="14082" max="14082" width="15.7109375" style="57" customWidth="1"/>
    <col min="14083" max="14084" width="0" style="57" hidden="1" customWidth="1"/>
    <col min="14085" max="14085" width="19.42578125" style="57" customWidth="1"/>
    <col min="14086" max="14086" width="26.7109375" style="57" customWidth="1"/>
    <col min="14087" max="14087" width="16" style="57" customWidth="1"/>
    <col min="14088" max="14336" width="9.140625" style="57"/>
    <col min="14337" max="14337" width="35.140625" style="57" customWidth="1"/>
    <col min="14338" max="14338" width="15.7109375" style="57" customWidth="1"/>
    <col min="14339" max="14340" width="0" style="57" hidden="1" customWidth="1"/>
    <col min="14341" max="14341" width="19.42578125" style="57" customWidth="1"/>
    <col min="14342" max="14342" width="26.7109375" style="57" customWidth="1"/>
    <col min="14343" max="14343" width="16" style="57" customWidth="1"/>
    <col min="14344" max="14592" width="9.140625" style="57"/>
    <col min="14593" max="14593" width="35.140625" style="57" customWidth="1"/>
    <col min="14594" max="14594" width="15.7109375" style="57" customWidth="1"/>
    <col min="14595" max="14596" width="0" style="57" hidden="1" customWidth="1"/>
    <col min="14597" max="14597" width="19.42578125" style="57" customWidth="1"/>
    <col min="14598" max="14598" width="26.7109375" style="57" customWidth="1"/>
    <col min="14599" max="14599" width="16" style="57" customWidth="1"/>
    <col min="14600" max="14848" width="9.140625" style="57"/>
    <col min="14849" max="14849" width="35.140625" style="57" customWidth="1"/>
    <col min="14850" max="14850" width="15.7109375" style="57" customWidth="1"/>
    <col min="14851" max="14852" width="0" style="57" hidden="1" customWidth="1"/>
    <col min="14853" max="14853" width="19.42578125" style="57" customWidth="1"/>
    <col min="14854" max="14854" width="26.7109375" style="57" customWidth="1"/>
    <col min="14855" max="14855" width="16" style="57" customWidth="1"/>
    <col min="14856" max="15104" width="9.140625" style="57"/>
    <col min="15105" max="15105" width="35.140625" style="57" customWidth="1"/>
    <col min="15106" max="15106" width="15.7109375" style="57" customWidth="1"/>
    <col min="15107" max="15108" width="0" style="57" hidden="1" customWidth="1"/>
    <col min="15109" max="15109" width="19.42578125" style="57" customWidth="1"/>
    <col min="15110" max="15110" width="26.7109375" style="57" customWidth="1"/>
    <col min="15111" max="15111" width="16" style="57" customWidth="1"/>
    <col min="15112" max="15360" width="9.140625" style="57"/>
    <col min="15361" max="15361" width="35.140625" style="57" customWidth="1"/>
    <col min="15362" max="15362" width="15.7109375" style="57" customWidth="1"/>
    <col min="15363" max="15364" width="0" style="57" hidden="1" customWidth="1"/>
    <col min="15365" max="15365" width="19.42578125" style="57" customWidth="1"/>
    <col min="15366" max="15366" width="26.7109375" style="57" customWidth="1"/>
    <col min="15367" max="15367" width="16" style="57" customWidth="1"/>
    <col min="15368" max="15616" width="9.140625" style="57"/>
    <col min="15617" max="15617" width="35.140625" style="57" customWidth="1"/>
    <col min="15618" max="15618" width="15.7109375" style="57" customWidth="1"/>
    <col min="15619" max="15620" width="0" style="57" hidden="1" customWidth="1"/>
    <col min="15621" max="15621" width="19.42578125" style="57" customWidth="1"/>
    <col min="15622" max="15622" width="26.7109375" style="57" customWidth="1"/>
    <col min="15623" max="15623" width="16" style="57" customWidth="1"/>
    <col min="15624" max="15872" width="9.140625" style="57"/>
    <col min="15873" max="15873" width="35.140625" style="57" customWidth="1"/>
    <col min="15874" max="15874" width="15.7109375" style="57" customWidth="1"/>
    <col min="15875" max="15876" width="0" style="57" hidden="1" customWidth="1"/>
    <col min="15877" max="15877" width="19.42578125" style="57" customWidth="1"/>
    <col min="15878" max="15878" width="26.7109375" style="57" customWidth="1"/>
    <col min="15879" max="15879" width="16" style="57" customWidth="1"/>
    <col min="15880" max="16128" width="9.140625" style="57"/>
    <col min="16129" max="16129" width="35.140625" style="57" customWidth="1"/>
    <col min="16130" max="16130" width="15.7109375" style="57" customWidth="1"/>
    <col min="16131" max="16132" width="0" style="57" hidden="1" customWidth="1"/>
    <col min="16133" max="16133" width="19.42578125" style="57" customWidth="1"/>
    <col min="16134" max="16134" width="26.7109375" style="57" customWidth="1"/>
    <col min="16135" max="16135" width="16" style="57" customWidth="1"/>
    <col min="16136" max="16384" width="9.140625" style="57"/>
  </cols>
  <sheetData>
    <row r="1" spans="1:8" ht="18.75" x14ac:dyDescent="0.3">
      <c r="B1" s="219" t="s">
        <v>818</v>
      </c>
      <c r="C1" s="220"/>
      <c r="D1" s="220"/>
      <c r="E1" s="220"/>
      <c r="F1" s="220"/>
      <c r="G1" s="3"/>
    </row>
    <row r="2" spans="1:8" ht="18.75" x14ac:dyDescent="0.3">
      <c r="B2" s="219" t="s">
        <v>246</v>
      </c>
      <c r="C2" s="220"/>
      <c r="D2" s="220"/>
      <c r="E2" s="220"/>
      <c r="F2" s="220"/>
      <c r="G2" s="3"/>
      <c r="H2" s="3"/>
    </row>
    <row r="3" spans="1:8" ht="18.75" x14ac:dyDescent="0.3">
      <c r="B3" s="219" t="s">
        <v>247</v>
      </c>
      <c r="C3" s="183"/>
      <c r="D3" s="183"/>
      <c r="E3" s="183"/>
      <c r="F3" s="183"/>
      <c r="G3" s="3"/>
    </row>
    <row r="4" spans="1:8" ht="18.75" x14ac:dyDescent="0.3">
      <c r="B4" s="214" t="s">
        <v>861</v>
      </c>
      <c r="C4" s="214"/>
      <c r="D4" s="214"/>
      <c r="E4" s="214"/>
      <c r="F4" s="205"/>
    </row>
    <row r="5" spans="1:8" x14ac:dyDescent="0.25">
      <c r="B5" s="103"/>
      <c r="C5" s="103"/>
      <c r="D5" s="103"/>
      <c r="E5" s="103"/>
      <c r="F5" s="103"/>
    </row>
    <row r="6" spans="1:8" ht="18.75" x14ac:dyDescent="0.3">
      <c r="A6" s="214" t="s">
        <v>801</v>
      </c>
      <c r="B6" s="221"/>
      <c r="C6" s="221"/>
      <c r="D6" s="221"/>
      <c r="E6" s="221"/>
      <c r="F6" s="221"/>
    </row>
    <row r="7" spans="1:8" ht="18.75" x14ac:dyDescent="0.3">
      <c r="A7" s="214" t="s">
        <v>786</v>
      </c>
      <c r="B7" s="221"/>
      <c r="C7" s="221"/>
      <c r="D7" s="221"/>
      <c r="E7" s="221"/>
      <c r="F7" s="221"/>
    </row>
    <row r="8" spans="1:8" ht="18.75" x14ac:dyDescent="0.3">
      <c r="A8" s="214" t="s">
        <v>247</v>
      </c>
      <c r="B8" s="221"/>
      <c r="C8" s="221"/>
      <c r="D8" s="221"/>
      <c r="E8" s="221"/>
      <c r="F8" s="221"/>
    </row>
    <row r="9" spans="1:8" ht="18.75" customHeight="1" x14ac:dyDescent="0.3">
      <c r="A9" s="222" t="s">
        <v>927</v>
      </c>
      <c r="B9" s="222"/>
      <c r="C9" s="222"/>
      <c r="D9" s="222"/>
      <c r="E9" s="222"/>
      <c r="F9" s="222"/>
    </row>
    <row r="10" spans="1:8" ht="18.75" x14ac:dyDescent="0.3">
      <c r="A10" s="26"/>
      <c r="B10" s="58"/>
      <c r="C10" s="58"/>
      <c r="D10" s="58"/>
      <c r="E10" s="58"/>
      <c r="F10" s="58"/>
    </row>
    <row r="11" spans="1:8" ht="18.75" x14ac:dyDescent="0.3">
      <c r="A11" s="98"/>
      <c r="B11" s="223" t="s">
        <v>830</v>
      </c>
      <c r="C11" s="223"/>
      <c r="D11" s="223"/>
      <c r="E11" s="223"/>
      <c r="F11" s="223"/>
    </row>
    <row r="12" spans="1:8" ht="18.75" x14ac:dyDescent="0.3">
      <c r="A12" s="98"/>
      <c r="B12" s="98"/>
      <c r="C12" s="223"/>
      <c r="D12" s="223"/>
      <c r="E12" s="223"/>
      <c r="F12" s="223"/>
    </row>
    <row r="13" spans="1:8" ht="18.75" x14ac:dyDescent="0.3">
      <c r="A13" s="98"/>
      <c r="B13" s="58"/>
      <c r="C13" s="58"/>
      <c r="D13" s="58"/>
      <c r="E13" s="58"/>
      <c r="F13" s="58"/>
    </row>
    <row r="14" spans="1:8" ht="18.75" x14ac:dyDescent="0.3">
      <c r="A14" s="215" t="s">
        <v>802</v>
      </c>
      <c r="B14" s="215"/>
      <c r="C14" s="215"/>
      <c r="D14" s="215"/>
      <c r="E14" s="215"/>
      <c r="F14" s="215"/>
    </row>
    <row r="15" spans="1:8" ht="18.75" x14ac:dyDescent="0.3">
      <c r="A15" s="217" t="s">
        <v>831</v>
      </c>
      <c r="B15" s="217"/>
      <c r="C15" s="217"/>
      <c r="D15" s="217"/>
      <c r="E15" s="217"/>
      <c r="F15" s="217"/>
    </row>
    <row r="16" spans="1:8" ht="18.75" x14ac:dyDescent="0.3">
      <c r="A16" s="28"/>
      <c r="B16" s="58"/>
      <c r="C16" s="58"/>
      <c r="D16" s="58"/>
      <c r="E16" s="58"/>
      <c r="F16" s="58"/>
    </row>
    <row r="17" spans="1:8" ht="18.75" x14ac:dyDescent="0.3">
      <c r="A17" s="59"/>
      <c r="B17" s="58"/>
      <c r="C17" s="58"/>
      <c r="D17" s="58"/>
      <c r="E17" s="58"/>
      <c r="F17" s="58"/>
    </row>
    <row r="18" spans="1:8" ht="93.75" x14ac:dyDescent="0.3">
      <c r="A18" s="30" t="s">
        <v>790</v>
      </c>
      <c r="B18" s="30" t="s">
        <v>803</v>
      </c>
      <c r="C18" s="73" t="s">
        <v>804</v>
      </c>
      <c r="D18" s="73" t="s">
        <v>832</v>
      </c>
      <c r="E18" s="73" t="s">
        <v>804</v>
      </c>
      <c r="F18" s="73" t="s">
        <v>805</v>
      </c>
      <c r="G18" s="60"/>
      <c r="H18" s="61"/>
    </row>
    <row r="19" spans="1:8" ht="18.75" x14ac:dyDescent="0.3">
      <c r="A19" s="62" t="s">
        <v>791</v>
      </c>
      <c r="B19" s="92">
        <f>B20+B21</f>
        <v>4303.058</v>
      </c>
      <c r="C19" s="92">
        <f>SUM(C21:C21)</f>
        <v>0</v>
      </c>
      <c r="D19" s="99">
        <f>SUM(D21:D21)</f>
        <v>0</v>
      </c>
      <c r="E19" s="63">
        <f>E20+E21</f>
        <v>4259.8119999999999</v>
      </c>
      <c r="F19" s="93">
        <f>F20+F21</f>
        <v>43.246000000000002</v>
      </c>
      <c r="H19" s="61"/>
    </row>
    <row r="20" spans="1:8" ht="37.5" x14ac:dyDescent="0.3">
      <c r="A20" s="64" t="s">
        <v>792</v>
      </c>
      <c r="B20" s="94">
        <f>E20+F20</f>
        <v>4303.058</v>
      </c>
      <c r="C20" s="100"/>
      <c r="D20" s="101"/>
      <c r="E20" s="65">
        <v>4259.8119999999999</v>
      </c>
      <c r="F20" s="95">
        <v>43.246000000000002</v>
      </c>
    </row>
    <row r="21" spans="1:8" ht="18.75" x14ac:dyDescent="0.3">
      <c r="A21" s="66"/>
      <c r="B21" s="96"/>
      <c r="C21" s="96"/>
      <c r="D21" s="102"/>
      <c r="E21" s="67"/>
      <c r="F21" s="97"/>
      <c r="G21" s="68"/>
    </row>
    <row r="22" spans="1:8" ht="18.75" x14ac:dyDescent="0.3">
      <c r="A22" s="35"/>
      <c r="B22" s="58"/>
      <c r="C22" s="58"/>
      <c r="D22" s="58"/>
      <c r="E22" s="58"/>
      <c r="F22" s="58"/>
    </row>
    <row r="23" spans="1:8" ht="18.75" x14ac:dyDescent="0.3">
      <c r="A23" s="35"/>
      <c r="B23" s="58"/>
      <c r="C23" s="58"/>
      <c r="D23" s="58"/>
      <c r="E23" s="58"/>
      <c r="F23" s="58"/>
    </row>
    <row r="24" spans="1:8" x14ac:dyDescent="0.25">
      <c r="A24" s="43"/>
    </row>
    <row r="25" spans="1:8" x14ac:dyDescent="0.25">
      <c r="A25" s="40"/>
    </row>
    <row r="26" spans="1:8" x14ac:dyDescent="0.25">
      <c r="A26" s="40"/>
    </row>
    <row r="27" spans="1:8" x14ac:dyDescent="0.25">
      <c r="A27" s="40"/>
    </row>
    <row r="28" spans="1:8" x14ac:dyDescent="0.25">
      <c r="A28" s="40"/>
    </row>
    <row r="29" spans="1:8" x14ac:dyDescent="0.25">
      <c r="A29" s="40"/>
    </row>
    <row r="30" spans="1:8" x14ac:dyDescent="0.25">
      <c r="A30" s="40"/>
    </row>
    <row r="31" spans="1:8" x14ac:dyDescent="0.25">
      <c r="A31" s="40"/>
    </row>
    <row r="32" spans="1:8" x14ac:dyDescent="0.25">
      <c r="A32" s="40"/>
    </row>
    <row r="33" spans="1:1" x14ac:dyDescent="0.25">
      <c r="A33" s="43"/>
    </row>
    <row r="34" spans="1:1" x14ac:dyDescent="0.25">
      <c r="A34" s="43"/>
    </row>
    <row r="35" spans="1:1" x14ac:dyDescent="0.25">
      <c r="A35" s="40"/>
    </row>
    <row r="36" spans="1:1" x14ac:dyDescent="0.25">
      <c r="A36" s="40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5"/>
    </row>
    <row r="45" spans="1:1" x14ac:dyDescent="0.25">
      <c r="A45" s="31"/>
    </row>
  </sheetData>
  <mergeCells count="12">
    <mergeCell ref="A14:F14"/>
    <mergeCell ref="A15:F15"/>
    <mergeCell ref="B1:F1"/>
    <mergeCell ref="B2:F2"/>
    <mergeCell ref="B3:F3"/>
    <mergeCell ref="B4:F4"/>
    <mergeCell ref="A6:F6"/>
    <mergeCell ref="A7:F7"/>
    <mergeCell ref="A8:F8"/>
    <mergeCell ref="A9:F9"/>
    <mergeCell ref="B11:F11"/>
    <mergeCell ref="C12:F1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J17" sqref="J17"/>
    </sheetView>
  </sheetViews>
  <sheetFormatPr defaultRowHeight="15.75" x14ac:dyDescent="0.25"/>
  <cols>
    <col min="1" max="1" width="27.7109375" style="27" customWidth="1"/>
    <col min="2" max="2" width="15.140625" style="57" customWidth="1"/>
    <col min="3" max="3" width="20" style="57" customWidth="1"/>
    <col min="4" max="4" width="22.85546875" style="57" customWidth="1"/>
    <col min="5" max="256" width="9.140625" style="57"/>
    <col min="257" max="257" width="27.7109375" style="57" customWidth="1"/>
    <col min="258" max="258" width="15.140625" style="57" customWidth="1"/>
    <col min="259" max="259" width="20" style="57" customWidth="1"/>
    <col min="260" max="260" width="21" style="57" customWidth="1"/>
    <col min="261" max="512" width="9.140625" style="57"/>
    <col min="513" max="513" width="27.7109375" style="57" customWidth="1"/>
    <col min="514" max="514" width="15.140625" style="57" customWidth="1"/>
    <col min="515" max="515" width="20" style="57" customWidth="1"/>
    <col min="516" max="516" width="21" style="57" customWidth="1"/>
    <col min="517" max="768" width="9.140625" style="57"/>
    <col min="769" max="769" width="27.7109375" style="57" customWidth="1"/>
    <col min="770" max="770" width="15.140625" style="57" customWidth="1"/>
    <col min="771" max="771" width="20" style="57" customWidth="1"/>
    <col min="772" max="772" width="21" style="57" customWidth="1"/>
    <col min="773" max="1024" width="9.140625" style="57"/>
    <col min="1025" max="1025" width="27.7109375" style="57" customWidth="1"/>
    <col min="1026" max="1026" width="15.140625" style="57" customWidth="1"/>
    <col min="1027" max="1027" width="20" style="57" customWidth="1"/>
    <col min="1028" max="1028" width="21" style="57" customWidth="1"/>
    <col min="1029" max="1280" width="9.140625" style="57"/>
    <col min="1281" max="1281" width="27.7109375" style="57" customWidth="1"/>
    <col min="1282" max="1282" width="15.140625" style="57" customWidth="1"/>
    <col min="1283" max="1283" width="20" style="57" customWidth="1"/>
    <col min="1284" max="1284" width="21" style="57" customWidth="1"/>
    <col min="1285" max="1536" width="9.140625" style="57"/>
    <col min="1537" max="1537" width="27.7109375" style="57" customWidth="1"/>
    <col min="1538" max="1538" width="15.140625" style="57" customWidth="1"/>
    <col min="1539" max="1539" width="20" style="57" customWidth="1"/>
    <col min="1540" max="1540" width="21" style="57" customWidth="1"/>
    <col min="1541" max="1792" width="9.140625" style="57"/>
    <col min="1793" max="1793" width="27.7109375" style="57" customWidth="1"/>
    <col min="1794" max="1794" width="15.140625" style="57" customWidth="1"/>
    <col min="1795" max="1795" width="20" style="57" customWidth="1"/>
    <col min="1796" max="1796" width="21" style="57" customWidth="1"/>
    <col min="1797" max="2048" width="9.140625" style="57"/>
    <col min="2049" max="2049" width="27.7109375" style="57" customWidth="1"/>
    <col min="2050" max="2050" width="15.140625" style="57" customWidth="1"/>
    <col min="2051" max="2051" width="20" style="57" customWidth="1"/>
    <col min="2052" max="2052" width="21" style="57" customWidth="1"/>
    <col min="2053" max="2304" width="9.140625" style="57"/>
    <col min="2305" max="2305" width="27.7109375" style="57" customWidth="1"/>
    <col min="2306" max="2306" width="15.140625" style="57" customWidth="1"/>
    <col min="2307" max="2307" width="20" style="57" customWidth="1"/>
    <col min="2308" max="2308" width="21" style="57" customWidth="1"/>
    <col min="2309" max="2560" width="9.140625" style="57"/>
    <col min="2561" max="2561" width="27.7109375" style="57" customWidth="1"/>
    <col min="2562" max="2562" width="15.140625" style="57" customWidth="1"/>
    <col min="2563" max="2563" width="20" style="57" customWidth="1"/>
    <col min="2564" max="2564" width="21" style="57" customWidth="1"/>
    <col min="2565" max="2816" width="9.140625" style="57"/>
    <col min="2817" max="2817" width="27.7109375" style="57" customWidth="1"/>
    <col min="2818" max="2818" width="15.140625" style="57" customWidth="1"/>
    <col min="2819" max="2819" width="20" style="57" customWidth="1"/>
    <col min="2820" max="2820" width="21" style="57" customWidth="1"/>
    <col min="2821" max="3072" width="9.140625" style="57"/>
    <col min="3073" max="3073" width="27.7109375" style="57" customWidth="1"/>
    <col min="3074" max="3074" width="15.140625" style="57" customWidth="1"/>
    <col min="3075" max="3075" width="20" style="57" customWidth="1"/>
    <col min="3076" max="3076" width="21" style="57" customWidth="1"/>
    <col min="3077" max="3328" width="9.140625" style="57"/>
    <col min="3329" max="3329" width="27.7109375" style="57" customWidth="1"/>
    <col min="3330" max="3330" width="15.140625" style="57" customWidth="1"/>
    <col min="3331" max="3331" width="20" style="57" customWidth="1"/>
    <col min="3332" max="3332" width="21" style="57" customWidth="1"/>
    <col min="3333" max="3584" width="9.140625" style="57"/>
    <col min="3585" max="3585" width="27.7109375" style="57" customWidth="1"/>
    <col min="3586" max="3586" width="15.140625" style="57" customWidth="1"/>
    <col min="3587" max="3587" width="20" style="57" customWidth="1"/>
    <col min="3588" max="3588" width="21" style="57" customWidth="1"/>
    <col min="3589" max="3840" width="9.140625" style="57"/>
    <col min="3841" max="3841" width="27.7109375" style="57" customWidth="1"/>
    <col min="3842" max="3842" width="15.140625" style="57" customWidth="1"/>
    <col min="3843" max="3843" width="20" style="57" customWidth="1"/>
    <col min="3844" max="3844" width="21" style="57" customWidth="1"/>
    <col min="3845" max="4096" width="9.140625" style="57"/>
    <col min="4097" max="4097" width="27.7109375" style="57" customWidth="1"/>
    <col min="4098" max="4098" width="15.140625" style="57" customWidth="1"/>
    <col min="4099" max="4099" width="20" style="57" customWidth="1"/>
    <col min="4100" max="4100" width="21" style="57" customWidth="1"/>
    <col min="4101" max="4352" width="9.140625" style="57"/>
    <col min="4353" max="4353" width="27.7109375" style="57" customWidth="1"/>
    <col min="4354" max="4354" width="15.140625" style="57" customWidth="1"/>
    <col min="4355" max="4355" width="20" style="57" customWidth="1"/>
    <col min="4356" max="4356" width="21" style="57" customWidth="1"/>
    <col min="4357" max="4608" width="9.140625" style="57"/>
    <col min="4609" max="4609" width="27.7109375" style="57" customWidth="1"/>
    <col min="4610" max="4610" width="15.140625" style="57" customWidth="1"/>
    <col min="4611" max="4611" width="20" style="57" customWidth="1"/>
    <col min="4612" max="4612" width="21" style="57" customWidth="1"/>
    <col min="4613" max="4864" width="9.140625" style="57"/>
    <col min="4865" max="4865" width="27.7109375" style="57" customWidth="1"/>
    <col min="4866" max="4866" width="15.140625" style="57" customWidth="1"/>
    <col min="4867" max="4867" width="20" style="57" customWidth="1"/>
    <col min="4868" max="4868" width="21" style="57" customWidth="1"/>
    <col min="4869" max="5120" width="9.140625" style="57"/>
    <col min="5121" max="5121" width="27.7109375" style="57" customWidth="1"/>
    <col min="5122" max="5122" width="15.140625" style="57" customWidth="1"/>
    <col min="5123" max="5123" width="20" style="57" customWidth="1"/>
    <col min="5124" max="5124" width="21" style="57" customWidth="1"/>
    <col min="5125" max="5376" width="9.140625" style="57"/>
    <col min="5377" max="5377" width="27.7109375" style="57" customWidth="1"/>
    <col min="5378" max="5378" width="15.140625" style="57" customWidth="1"/>
    <col min="5379" max="5379" width="20" style="57" customWidth="1"/>
    <col min="5380" max="5380" width="21" style="57" customWidth="1"/>
    <col min="5381" max="5632" width="9.140625" style="57"/>
    <col min="5633" max="5633" width="27.7109375" style="57" customWidth="1"/>
    <col min="5634" max="5634" width="15.140625" style="57" customWidth="1"/>
    <col min="5635" max="5635" width="20" style="57" customWidth="1"/>
    <col min="5636" max="5636" width="21" style="57" customWidth="1"/>
    <col min="5637" max="5888" width="9.140625" style="57"/>
    <col min="5889" max="5889" width="27.7109375" style="57" customWidth="1"/>
    <col min="5890" max="5890" width="15.140625" style="57" customWidth="1"/>
    <col min="5891" max="5891" width="20" style="57" customWidth="1"/>
    <col min="5892" max="5892" width="21" style="57" customWidth="1"/>
    <col min="5893" max="6144" width="9.140625" style="57"/>
    <col min="6145" max="6145" width="27.7109375" style="57" customWidth="1"/>
    <col min="6146" max="6146" width="15.140625" style="57" customWidth="1"/>
    <col min="6147" max="6147" width="20" style="57" customWidth="1"/>
    <col min="6148" max="6148" width="21" style="57" customWidth="1"/>
    <col min="6149" max="6400" width="9.140625" style="57"/>
    <col min="6401" max="6401" width="27.7109375" style="57" customWidth="1"/>
    <col min="6402" max="6402" width="15.140625" style="57" customWidth="1"/>
    <col min="6403" max="6403" width="20" style="57" customWidth="1"/>
    <col min="6404" max="6404" width="21" style="57" customWidth="1"/>
    <col min="6405" max="6656" width="9.140625" style="57"/>
    <col min="6657" max="6657" width="27.7109375" style="57" customWidth="1"/>
    <col min="6658" max="6658" width="15.140625" style="57" customWidth="1"/>
    <col min="6659" max="6659" width="20" style="57" customWidth="1"/>
    <col min="6660" max="6660" width="21" style="57" customWidth="1"/>
    <col min="6661" max="6912" width="9.140625" style="57"/>
    <col min="6913" max="6913" width="27.7109375" style="57" customWidth="1"/>
    <col min="6914" max="6914" width="15.140625" style="57" customWidth="1"/>
    <col min="6915" max="6915" width="20" style="57" customWidth="1"/>
    <col min="6916" max="6916" width="21" style="57" customWidth="1"/>
    <col min="6917" max="7168" width="9.140625" style="57"/>
    <col min="7169" max="7169" width="27.7109375" style="57" customWidth="1"/>
    <col min="7170" max="7170" width="15.140625" style="57" customWidth="1"/>
    <col min="7171" max="7171" width="20" style="57" customWidth="1"/>
    <col min="7172" max="7172" width="21" style="57" customWidth="1"/>
    <col min="7173" max="7424" width="9.140625" style="57"/>
    <col min="7425" max="7425" width="27.7109375" style="57" customWidth="1"/>
    <col min="7426" max="7426" width="15.140625" style="57" customWidth="1"/>
    <col min="7427" max="7427" width="20" style="57" customWidth="1"/>
    <col min="7428" max="7428" width="21" style="57" customWidth="1"/>
    <col min="7429" max="7680" width="9.140625" style="57"/>
    <col min="7681" max="7681" width="27.7109375" style="57" customWidth="1"/>
    <col min="7682" max="7682" width="15.140625" style="57" customWidth="1"/>
    <col min="7683" max="7683" width="20" style="57" customWidth="1"/>
    <col min="7684" max="7684" width="21" style="57" customWidth="1"/>
    <col min="7685" max="7936" width="9.140625" style="57"/>
    <col min="7937" max="7937" width="27.7109375" style="57" customWidth="1"/>
    <col min="7938" max="7938" width="15.140625" style="57" customWidth="1"/>
    <col min="7939" max="7939" width="20" style="57" customWidth="1"/>
    <col min="7940" max="7940" width="21" style="57" customWidth="1"/>
    <col min="7941" max="8192" width="9.140625" style="57"/>
    <col min="8193" max="8193" width="27.7109375" style="57" customWidth="1"/>
    <col min="8194" max="8194" width="15.140625" style="57" customWidth="1"/>
    <col min="8195" max="8195" width="20" style="57" customWidth="1"/>
    <col min="8196" max="8196" width="21" style="57" customWidth="1"/>
    <col min="8197" max="8448" width="9.140625" style="57"/>
    <col min="8449" max="8449" width="27.7109375" style="57" customWidth="1"/>
    <col min="8450" max="8450" width="15.140625" style="57" customWidth="1"/>
    <col min="8451" max="8451" width="20" style="57" customWidth="1"/>
    <col min="8452" max="8452" width="21" style="57" customWidth="1"/>
    <col min="8453" max="8704" width="9.140625" style="57"/>
    <col min="8705" max="8705" width="27.7109375" style="57" customWidth="1"/>
    <col min="8706" max="8706" width="15.140625" style="57" customWidth="1"/>
    <col min="8707" max="8707" width="20" style="57" customWidth="1"/>
    <col min="8708" max="8708" width="21" style="57" customWidth="1"/>
    <col min="8709" max="8960" width="9.140625" style="57"/>
    <col min="8961" max="8961" width="27.7109375" style="57" customWidth="1"/>
    <col min="8962" max="8962" width="15.140625" style="57" customWidth="1"/>
    <col min="8963" max="8963" width="20" style="57" customWidth="1"/>
    <col min="8964" max="8964" width="21" style="57" customWidth="1"/>
    <col min="8965" max="9216" width="9.140625" style="57"/>
    <col min="9217" max="9217" width="27.7109375" style="57" customWidth="1"/>
    <col min="9218" max="9218" width="15.140625" style="57" customWidth="1"/>
    <col min="9219" max="9219" width="20" style="57" customWidth="1"/>
    <col min="9220" max="9220" width="21" style="57" customWidth="1"/>
    <col min="9221" max="9472" width="9.140625" style="57"/>
    <col min="9473" max="9473" width="27.7109375" style="57" customWidth="1"/>
    <col min="9474" max="9474" width="15.140625" style="57" customWidth="1"/>
    <col min="9475" max="9475" width="20" style="57" customWidth="1"/>
    <col min="9476" max="9476" width="21" style="57" customWidth="1"/>
    <col min="9477" max="9728" width="9.140625" style="57"/>
    <col min="9729" max="9729" width="27.7109375" style="57" customWidth="1"/>
    <col min="9730" max="9730" width="15.140625" style="57" customWidth="1"/>
    <col min="9731" max="9731" width="20" style="57" customWidth="1"/>
    <col min="9732" max="9732" width="21" style="57" customWidth="1"/>
    <col min="9733" max="9984" width="9.140625" style="57"/>
    <col min="9985" max="9985" width="27.7109375" style="57" customWidth="1"/>
    <col min="9986" max="9986" width="15.140625" style="57" customWidth="1"/>
    <col min="9987" max="9987" width="20" style="57" customWidth="1"/>
    <col min="9988" max="9988" width="21" style="57" customWidth="1"/>
    <col min="9989" max="10240" width="9.140625" style="57"/>
    <col min="10241" max="10241" width="27.7109375" style="57" customWidth="1"/>
    <col min="10242" max="10242" width="15.140625" style="57" customWidth="1"/>
    <col min="10243" max="10243" width="20" style="57" customWidth="1"/>
    <col min="10244" max="10244" width="21" style="57" customWidth="1"/>
    <col min="10245" max="10496" width="9.140625" style="57"/>
    <col min="10497" max="10497" width="27.7109375" style="57" customWidth="1"/>
    <col min="10498" max="10498" width="15.140625" style="57" customWidth="1"/>
    <col min="10499" max="10499" width="20" style="57" customWidth="1"/>
    <col min="10500" max="10500" width="21" style="57" customWidth="1"/>
    <col min="10501" max="10752" width="9.140625" style="57"/>
    <col min="10753" max="10753" width="27.7109375" style="57" customWidth="1"/>
    <col min="10754" max="10754" width="15.140625" style="57" customWidth="1"/>
    <col min="10755" max="10755" width="20" style="57" customWidth="1"/>
    <col min="10756" max="10756" width="21" style="57" customWidth="1"/>
    <col min="10757" max="11008" width="9.140625" style="57"/>
    <col min="11009" max="11009" width="27.7109375" style="57" customWidth="1"/>
    <col min="11010" max="11010" width="15.140625" style="57" customWidth="1"/>
    <col min="11011" max="11011" width="20" style="57" customWidth="1"/>
    <col min="11012" max="11012" width="21" style="57" customWidth="1"/>
    <col min="11013" max="11264" width="9.140625" style="57"/>
    <col min="11265" max="11265" width="27.7109375" style="57" customWidth="1"/>
    <col min="11266" max="11266" width="15.140625" style="57" customWidth="1"/>
    <col min="11267" max="11267" width="20" style="57" customWidth="1"/>
    <col min="11268" max="11268" width="21" style="57" customWidth="1"/>
    <col min="11269" max="11520" width="9.140625" style="57"/>
    <col min="11521" max="11521" width="27.7109375" style="57" customWidth="1"/>
    <col min="11522" max="11522" width="15.140625" style="57" customWidth="1"/>
    <col min="11523" max="11523" width="20" style="57" customWidth="1"/>
    <col min="11524" max="11524" width="21" style="57" customWidth="1"/>
    <col min="11525" max="11776" width="9.140625" style="57"/>
    <col min="11777" max="11777" width="27.7109375" style="57" customWidth="1"/>
    <col min="11778" max="11778" width="15.140625" style="57" customWidth="1"/>
    <col min="11779" max="11779" width="20" style="57" customWidth="1"/>
    <col min="11780" max="11780" width="21" style="57" customWidth="1"/>
    <col min="11781" max="12032" width="9.140625" style="57"/>
    <col min="12033" max="12033" width="27.7109375" style="57" customWidth="1"/>
    <col min="12034" max="12034" width="15.140625" style="57" customWidth="1"/>
    <col min="12035" max="12035" width="20" style="57" customWidth="1"/>
    <col min="12036" max="12036" width="21" style="57" customWidth="1"/>
    <col min="12037" max="12288" width="9.140625" style="57"/>
    <col min="12289" max="12289" width="27.7109375" style="57" customWidth="1"/>
    <col min="12290" max="12290" width="15.140625" style="57" customWidth="1"/>
    <col min="12291" max="12291" width="20" style="57" customWidth="1"/>
    <col min="12292" max="12292" width="21" style="57" customWidth="1"/>
    <col min="12293" max="12544" width="9.140625" style="57"/>
    <col min="12545" max="12545" width="27.7109375" style="57" customWidth="1"/>
    <col min="12546" max="12546" width="15.140625" style="57" customWidth="1"/>
    <col min="12547" max="12547" width="20" style="57" customWidth="1"/>
    <col min="12548" max="12548" width="21" style="57" customWidth="1"/>
    <col min="12549" max="12800" width="9.140625" style="57"/>
    <col min="12801" max="12801" width="27.7109375" style="57" customWidth="1"/>
    <col min="12802" max="12802" width="15.140625" style="57" customWidth="1"/>
    <col min="12803" max="12803" width="20" style="57" customWidth="1"/>
    <col min="12804" max="12804" width="21" style="57" customWidth="1"/>
    <col min="12805" max="13056" width="9.140625" style="57"/>
    <col min="13057" max="13057" width="27.7109375" style="57" customWidth="1"/>
    <col min="13058" max="13058" width="15.140625" style="57" customWidth="1"/>
    <col min="13059" max="13059" width="20" style="57" customWidth="1"/>
    <col min="13060" max="13060" width="21" style="57" customWidth="1"/>
    <col min="13061" max="13312" width="9.140625" style="57"/>
    <col min="13313" max="13313" width="27.7109375" style="57" customWidth="1"/>
    <col min="13314" max="13314" width="15.140625" style="57" customWidth="1"/>
    <col min="13315" max="13315" width="20" style="57" customWidth="1"/>
    <col min="13316" max="13316" width="21" style="57" customWidth="1"/>
    <col min="13317" max="13568" width="9.140625" style="57"/>
    <col min="13569" max="13569" width="27.7109375" style="57" customWidth="1"/>
    <col min="13570" max="13570" width="15.140625" style="57" customWidth="1"/>
    <col min="13571" max="13571" width="20" style="57" customWidth="1"/>
    <col min="13572" max="13572" width="21" style="57" customWidth="1"/>
    <col min="13573" max="13824" width="9.140625" style="57"/>
    <col min="13825" max="13825" width="27.7109375" style="57" customWidth="1"/>
    <col min="13826" max="13826" width="15.140625" style="57" customWidth="1"/>
    <col min="13827" max="13827" width="20" style="57" customWidth="1"/>
    <col min="13828" max="13828" width="21" style="57" customWidth="1"/>
    <col min="13829" max="14080" width="9.140625" style="57"/>
    <col min="14081" max="14081" width="27.7109375" style="57" customWidth="1"/>
    <col min="14082" max="14082" width="15.140625" style="57" customWidth="1"/>
    <col min="14083" max="14083" width="20" style="57" customWidth="1"/>
    <col min="14084" max="14084" width="21" style="57" customWidth="1"/>
    <col min="14085" max="14336" width="9.140625" style="57"/>
    <col min="14337" max="14337" width="27.7109375" style="57" customWidth="1"/>
    <col min="14338" max="14338" width="15.140625" style="57" customWidth="1"/>
    <col min="14339" max="14339" width="20" style="57" customWidth="1"/>
    <col min="14340" max="14340" width="21" style="57" customWidth="1"/>
    <col min="14341" max="14592" width="9.140625" style="57"/>
    <col min="14593" max="14593" width="27.7109375" style="57" customWidth="1"/>
    <col min="14594" max="14594" width="15.140625" style="57" customWidth="1"/>
    <col min="14595" max="14595" width="20" style="57" customWidth="1"/>
    <col min="14596" max="14596" width="21" style="57" customWidth="1"/>
    <col min="14597" max="14848" width="9.140625" style="57"/>
    <col min="14849" max="14849" width="27.7109375" style="57" customWidth="1"/>
    <col min="14850" max="14850" width="15.140625" style="57" customWidth="1"/>
    <col min="14851" max="14851" width="20" style="57" customWidth="1"/>
    <col min="14852" max="14852" width="21" style="57" customWidth="1"/>
    <col min="14853" max="15104" width="9.140625" style="57"/>
    <col min="15105" max="15105" width="27.7109375" style="57" customWidth="1"/>
    <col min="15106" max="15106" width="15.140625" style="57" customWidth="1"/>
    <col min="15107" max="15107" width="20" style="57" customWidth="1"/>
    <col min="15108" max="15108" width="21" style="57" customWidth="1"/>
    <col min="15109" max="15360" width="9.140625" style="57"/>
    <col min="15361" max="15361" width="27.7109375" style="57" customWidth="1"/>
    <col min="15362" max="15362" width="15.140625" style="57" customWidth="1"/>
    <col min="15363" max="15363" width="20" style="57" customWidth="1"/>
    <col min="15364" max="15364" width="21" style="57" customWidth="1"/>
    <col min="15365" max="15616" width="9.140625" style="57"/>
    <col min="15617" max="15617" width="27.7109375" style="57" customWidth="1"/>
    <col min="15618" max="15618" width="15.140625" style="57" customWidth="1"/>
    <col min="15619" max="15619" width="20" style="57" customWidth="1"/>
    <col min="15620" max="15620" width="21" style="57" customWidth="1"/>
    <col min="15621" max="15872" width="9.140625" style="57"/>
    <col min="15873" max="15873" width="27.7109375" style="57" customWidth="1"/>
    <col min="15874" max="15874" width="15.140625" style="57" customWidth="1"/>
    <col min="15875" max="15875" width="20" style="57" customWidth="1"/>
    <col min="15876" max="15876" width="21" style="57" customWidth="1"/>
    <col min="15877" max="16128" width="9.140625" style="57"/>
    <col min="16129" max="16129" width="27.7109375" style="57" customWidth="1"/>
    <col min="16130" max="16130" width="15.140625" style="57" customWidth="1"/>
    <col min="16131" max="16131" width="20" style="57" customWidth="1"/>
    <col min="16132" max="16132" width="21" style="57" customWidth="1"/>
    <col min="16133" max="16384" width="9.140625" style="57"/>
  </cols>
  <sheetData>
    <row r="1" spans="1:4" ht="18.75" x14ac:dyDescent="0.3">
      <c r="A1" s="214" t="s">
        <v>833</v>
      </c>
      <c r="B1" s="221"/>
      <c r="C1" s="221"/>
      <c r="D1" s="221"/>
    </row>
    <row r="2" spans="1:4" ht="18.75" x14ac:dyDescent="0.3">
      <c r="A2" s="214" t="s">
        <v>786</v>
      </c>
      <c r="B2" s="221"/>
      <c r="C2" s="221"/>
      <c r="D2" s="221"/>
    </row>
    <row r="3" spans="1:4" ht="18.75" x14ac:dyDescent="0.3">
      <c r="A3" s="214" t="s">
        <v>247</v>
      </c>
      <c r="B3" s="221"/>
      <c r="C3" s="221"/>
      <c r="D3" s="221"/>
    </row>
    <row r="4" spans="1:4" ht="18.75" x14ac:dyDescent="0.3">
      <c r="A4" s="214" t="s">
        <v>862</v>
      </c>
      <c r="B4" s="214"/>
      <c r="C4" s="214"/>
      <c r="D4" s="214"/>
    </row>
    <row r="5" spans="1:4" ht="15.75" customHeight="1" x14ac:dyDescent="0.3">
      <c r="A5" s="72"/>
      <c r="B5" s="71"/>
      <c r="C5" s="84"/>
      <c r="D5" s="84"/>
    </row>
    <row r="6" spans="1:4" ht="15.75" customHeight="1" x14ac:dyDescent="0.3">
      <c r="A6" s="72"/>
      <c r="B6" s="2"/>
      <c r="C6" s="3"/>
      <c r="D6" s="3" t="s">
        <v>819</v>
      </c>
    </row>
    <row r="7" spans="1:4" ht="19.5" customHeight="1" x14ac:dyDescent="0.3">
      <c r="A7" s="72"/>
      <c r="B7" s="2"/>
      <c r="C7" s="3"/>
      <c r="D7" s="3" t="s">
        <v>246</v>
      </c>
    </row>
    <row r="8" spans="1:4" ht="20.25" customHeight="1" x14ac:dyDescent="0.3">
      <c r="A8" s="72"/>
      <c r="B8" s="2"/>
      <c r="C8" s="3"/>
      <c r="D8" s="3" t="s">
        <v>247</v>
      </c>
    </row>
    <row r="9" spans="1:4" ht="21.75" customHeight="1" x14ac:dyDescent="0.3">
      <c r="A9" s="72"/>
      <c r="B9" s="3"/>
      <c r="C9" s="3"/>
      <c r="D9" s="3" t="s">
        <v>249</v>
      </c>
    </row>
    <row r="10" spans="1:4" ht="15.75" customHeight="1" x14ac:dyDescent="0.3">
      <c r="A10" s="86"/>
      <c r="B10" s="3"/>
      <c r="C10" s="3"/>
      <c r="D10" s="3"/>
    </row>
    <row r="11" spans="1:4" ht="15.75" customHeight="1" x14ac:dyDescent="0.3">
      <c r="A11" s="86"/>
      <c r="B11" s="214" t="s">
        <v>811</v>
      </c>
      <c r="C11" s="224"/>
      <c r="D11" s="224"/>
    </row>
    <row r="12" spans="1:4" ht="15.75" customHeight="1" x14ac:dyDescent="0.3">
      <c r="A12" s="223"/>
      <c r="B12" s="223"/>
      <c r="C12" s="58"/>
      <c r="D12" s="58"/>
    </row>
    <row r="13" spans="1:4" ht="18.75" x14ac:dyDescent="0.3">
      <c r="A13" s="215" t="s">
        <v>802</v>
      </c>
      <c r="B13" s="224"/>
      <c r="C13" s="224"/>
      <c r="D13" s="224"/>
    </row>
    <row r="14" spans="1:4" ht="37.5" customHeight="1" x14ac:dyDescent="0.3">
      <c r="A14" s="217" t="s">
        <v>812</v>
      </c>
      <c r="B14" s="224"/>
      <c r="C14" s="224"/>
      <c r="D14" s="224"/>
    </row>
    <row r="15" spans="1:4" ht="18.75" x14ac:dyDescent="0.3">
      <c r="A15" s="28"/>
      <c r="B15" s="58"/>
      <c r="C15" s="58"/>
      <c r="D15" s="58"/>
    </row>
    <row r="16" spans="1:4" ht="15.75" customHeight="1" x14ac:dyDescent="0.3">
      <c r="A16" s="59"/>
      <c r="B16" s="58"/>
      <c r="C16" s="58"/>
      <c r="D16" s="58"/>
    </row>
    <row r="17" spans="1:4" ht="75" customHeight="1" x14ac:dyDescent="0.3">
      <c r="A17" s="30" t="s">
        <v>790</v>
      </c>
      <c r="B17" s="30" t="s">
        <v>803</v>
      </c>
      <c r="C17" s="73" t="s">
        <v>804</v>
      </c>
      <c r="D17" s="73" t="s">
        <v>805</v>
      </c>
    </row>
    <row r="18" spans="1:4" ht="27" customHeight="1" x14ac:dyDescent="0.3">
      <c r="A18" s="62" t="s">
        <v>791</v>
      </c>
      <c r="B18" s="74">
        <f>B19</f>
        <v>333.3</v>
      </c>
      <c r="C18" s="75">
        <f>C19</f>
        <v>300</v>
      </c>
      <c r="D18" s="76">
        <f>D19+D20</f>
        <v>33.299999999999997</v>
      </c>
    </row>
    <row r="19" spans="1:4" ht="33" customHeight="1" x14ac:dyDescent="0.3">
      <c r="A19" s="77" t="s">
        <v>792</v>
      </c>
      <c r="B19" s="78">
        <f>C19+D19</f>
        <v>333.3</v>
      </c>
      <c r="C19" s="79">
        <v>300</v>
      </c>
      <c r="D19" s="80">
        <v>33.299999999999997</v>
      </c>
    </row>
    <row r="20" spans="1:4" ht="18.75" x14ac:dyDescent="0.3">
      <c r="A20" s="81"/>
      <c r="B20" s="82"/>
      <c r="C20" s="83"/>
      <c r="D20" s="70"/>
    </row>
    <row r="21" spans="1:4" ht="18.75" x14ac:dyDescent="0.3">
      <c r="A21" s="26"/>
      <c r="B21" s="58"/>
      <c r="C21" s="58"/>
      <c r="D21" s="58"/>
    </row>
    <row r="22" spans="1:4" ht="18.75" x14ac:dyDescent="0.3">
      <c r="A22" s="26"/>
      <c r="B22" s="58"/>
      <c r="C22" s="58"/>
      <c r="D22" s="58"/>
    </row>
    <row r="23" spans="1:4" ht="18.75" x14ac:dyDescent="0.3">
      <c r="A23" s="26"/>
      <c r="B23" s="58"/>
      <c r="C23" s="58"/>
      <c r="D23" s="58"/>
    </row>
  </sheetData>
  <mergeCells count="8">
    <mergeCell ref="A12:B12"/>
    <mergeCell ref="A13:D13"/>
    <mergeCell ref="A14:D14"/>
    <mergeCell ref="B11:D11"/>
    <mergeCell ref="A1:D1"/>
    <mergeCell ref="A2:D2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4</vt:i4>
      </vt:variant>
    </vt:vector>
  </HeadingPairs>
  <TitlesOfParts>
    <vt:vector size="18" baseType="lpstr">
      <vt:lpstr>Прил 1 Доходы 2018 </vt:lpstr>
      <vt:lpstr>Прил 3 Ведомств 2018</vt:lpstr>
      <vt:lpstr>Прил 4 Ведомств 19-20</vt:lpstr>
      <vt:lpstr>Прил 5 Прогр 18 </vt:lpstr>
      <vt:lpstr>Прил 6 Прогр 19-20</vt:lpstr>
      <vt:lpstr>Прил 7 источн 18</vt:lpstr>
      <vt:lpstr>Прил 13 (8) сбалан</vt:lpstr>
      <vt:lpstr>Прил 13(9)</vt:lpstr>
      <vt:lpstr>Прил 13 (10) нар пр зан</vt:lpstr>
      <vt:lpstr>Прил 13(11)</vt:lpstr>
      <vt:lpstr>прил 13 (12)</vt:lpstr>
      <vt:lpstr>Прил 13 (13)</vt:lpstr>
      <vt:lpstr>Прил 13 (14)</vt:lpstr>
      <vt:lpstr>Прил 13(15)</vt:lpstr>
      <vt:lpstr>'Прил 1 Доходы 2018 '!Заголовки_для_печати</vt:lpstr>
      <vt:lpstr>'Прил 13 (10) нар пр зан'!Область_печати</vt:lpstr>
      <vt:lpstr>'Прил 13 (8) сбалан'!Область_печати</vt:lpstr>
      <vt:lpstr>'Прил 13(9)'!Область_печати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rep:2.44.2.61</dc:description>
  <cp:lastModifiedBy>Синельни</cp:lastModifiedBy>
  <cp:lastPrinted>2018-06-15T08:43:49Z</cp:lastPrinted>
  <dcterms:created xsi:type="dcterms:W3CDTF">2018-03-21T06:38:02Z</dcterms:created>
  <dcterms:modified xsi:type="dcterms:W3CDTF">2018-06-15T08:45:59Z</dcterms:modified>
</cp:coreProperties>
</file>