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35" windowWidth="16395" windowHeight="10665" activeTab="2"/>
  </bookViews>
  <sheets>
    <sheet name="Прил 1 (Доходы)" sheetId="1" r:id="rId1"/>
    <sheet name="Прил 2 (Ведомственная)" sheetId="3" r:id="rId2"/>
    <sheet name="Прил 3 (Программы)" sheetId="7" r:id="rId3"/>
    <sheet name="Прил 4 (источники)" sheetId="4" r:id="rId4"/>
    <sheet name="Прил 5 (Перечень ГАДБ)" sheetId="5" r:id="rId5"/>
    <sheet name="Прил 6 (Дотации)" sheetId="6" r:id="rId6"/>
  </sheets>
  <definedNames>
    <definedName name="_xlnm._FilterDatabase" localSheetId="1" hidden="1">'Прил 2 (Ведомственная)'!$A$15:$E$16</definedName>
    <definedName name="_xlnm.Print_Titles" localSheetId="0">'Прил 1 (Доходы)'!$17:$17</definedName>
    <definedName name="_xlnm.Print_Area" localSheetId="2">'Прил 3 (Программы)'!$A$1:$D$395</definedName>
    <definedName name="_xlnm.Print_Area" localSheetId="4">'Прил 5 (Перечень ГАДБ)'!$A$1:$C$138</definedName>
    <definedName name="_xlnm.Print_Area" localSheetId="5">'Прил 6 (Дотации)'!$A$1:$D$28</definedName>
  </definedNames>
  <calcPr calcId="145621"/>
</workbook>
</file>

<file path=xl/calcChain.xml><?xml version="1.0" encoding="utf-8"?>
<calcChain xmlns="http://schemas.openxmlformats.org/spreadsheetml/2006/main">
  <c r="D15" i="7" l="1"/>
  <c r="D124" i="7" l="1"/>
  <c r="D119" i="7"/>
  <c r="D121" i="7"/>
  <c r="E231" i="3"/>
  <c r="E228" i="3"/>
  <c r="E177" i="3" s="1"/>
  <c r="E176" i="3" s="1"/>
  <c r="E18" i="3" s="1"/>
  <c r="B28" i="6" l="1"/>
  <c r="B27" i="6"/>
  <c r="B26" i="6"/>
  <c r="B25" i="6"/>
  <c r="B24" i="6"/>
  <c r="B23" i="6"/>
  <c r="B22" i="6"/>
  <c r="B20" i="6"/>
  <c r="D18" i="6"/>
  <c r="C18" i="6"/>
  <c r="B18" i="6"/>
  <c r="I35" i="4"/>
  <c r="I34" i="4" s="1"/>
  <c r="I32" i="4"/>
  <c r="I31" i="4"/>
  <c r="I28" i="4"/>
  <c r="I27" i="4"/>
  <c r="I26" i="4"/>
  <c r="I24" i="4"/>
  <c r="I23" i="4" s="1"/>
  <c r="I22" i="4" l="1"/>
  <c r="I21" i="4"/>
  <c r="I30" i="4"/>
  <c r="I20" i="4" l="1"/>
</calcChain>
</file>

<file path=xl/sharedStrings.xml><?xml version="1.0" encoding="utf-8"?>
<sst xmlns="http://schemas.openxmlformats.org/spreadsheetml/2006/main" count="3116" uniqueCount="958">
  <si>
    <t xml:space="preserve">
(тыс. руб.)</t>
  </si>
  <si>
    <t>Код бюджетной классификации Российской Федерации</t>
  </si>
  <si>
    <t>1</t>
  </si>
  <si>
    <t>2</t>
  </si>
  <si>
    <t>3</t>
  </si>
  <si>
    <t>4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</si>
  <si>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</si>
  <si>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>Сумма</t>
  </si>
  <si>
    <t>ДОХОДЫ</t>
  </si>
  <si>
    <t xml:space="preserve">1 00 00 000 00 0000 000 </t>
  </si>
  <si>
    <t>НАЛОГОВЫЕ И НЕНАЛОГОВЫЕ ДОХОДЫ</t>
  </si>
  <si>
    <t>Налоговые доходы</t>
  </si>
  <si>
    <t xml:space="preserve">1 01 00 000 00 0000 000 </t>
  </si>
  <si>
    <t>НАЛОГИ НА ПРИБЫЛЬ, ДОХОДЫ</t>
  </si>
  <si>
    <t xml:space="preserve">1 01 02 000 01 0000 110 </t>
  </si>
  <si>
    <t>Налог на доходы физических лиц</t>
  </si>
  <si>
    <t xml:space="preserve">1 01 02 010 01 0000 110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</si>
  <si>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</si>
  <si>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</t>
  </si>
  <si>
    <t xml:space="preserve">1 01 02 020 01 0000 110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</si>
  <si>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</si>
  <si>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1 01 02 030 01 0000 110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</si>
  <si>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</si>
  <si>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1 03 00 000 00 0000 000 </t>
  </si>
  <si>
    <t>НАЛОГИ НА ТОВАРЫ (РАБОТЫ, УСЛУГИ), РЕАЛИЗУЕМЫЕ НА ТЕРРИТОРИИ РОССИЙСКОЙ ФЕДЕРАЦИИ</t>
  </si>
  <si>
    <t xml:space="preserve">1 03 02 000 01 0000 110 </t>
  </si>
  <si>
    <t>Акцизы по подакцизным товарам (продукции), производимым на территории Российской Федерации</t>
  </si>
  <si>
    <t xml:space="preserve">1 03 02 230 01 0000 110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</si>
  <si>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</si>
  <si>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1 03 02 231 01 0000 110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</si>
  <si>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</si>
  <si>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1 03 02 240 01 0000 110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</si>
  <si>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</si>
  <si>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1 03 02 241 01 0000 110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</si>
  <si>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</si>
  <si>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1 03 02 250 01 0000 110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</si>
  <si>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</si>
  <si>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1 03 02 251 01 0000 110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</si>
  <si>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</si>
  <si>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1 05 00 000 00 0000 000 </t>
  </si>
  <si>
    <t>НАЛОГИ НА СОВОКУПНЫЙ ДОХОД</t>
  </si>
  <si>
    <t xml:space="preserve">1 05 01 000 00 0000 110 </t>
  </si>
  <si>
    <t>Налог, взимаемый в связи с применением упрощенной системы налогообложения</t>
  </si>
  <si>
    <t xml:space="preserve">1 05 01 010 01 0000 110 </t>
  </si>
  <si>
    <t>Налог, взимаемый с налогоплательщиков, выбравших в качестве объекта налогообложения доходы</t>
  </si>
  <si>
    <t xml:space="preserve">1 05 01 011 01 0000 110 </t>
  </si>
  <si>
    <t xml:space="preserve">1 05 01 020 01 0000 110 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</si>
  <si>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</si>
  <si>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1 05 01 021 01 0000 110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</si>
  <si>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</si>
  <si>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1 05 02 000 02 0000 110 </t>
  </si>
  <si>
    <t>Единый налог на вмененный доход для отдельных видов деятельности</t>
  </si>
  <si>
    <t xml:space="preserve">1 05 02 010 02 0000 110 </t>
  </si>
  <si>
    <t xml:space="preserve">1 05 02 020 02 0000 110 </t>
  </si>
  <si>
    <t>Единый налог на вмененный доход для отдельных видов деятельности (за налоговые периоды, истекшие до 1 января 2011 года)</t>
  </si>
  <si>
    <t xml:space="preserve">1 05 03 000 01 0000 110 </t>
  </si>
  <si>
    <t>Единый сельскохозяйственный налог</t>
  </si>
  <si>
    <t xml:space="preserve">1 05 03 010 01 0000 110 </t>
  </si>
  <si>
    <t xml:space="preserve">1 05 04 000 02 0000 110 </t>
  </si>
  <si>
    <t>Налог, взимаемый в связи с применением патентной системы налогообложения</t>
  </si>
  <si>
    <t xml:space="preserve">1 05 04 020 02 0000 110 </t>
  </si>
  <si>
    <t>Налог, взимаемый в связи с применением патентной системы налогообложения, зачисляемый в бюджеты муниципальных районов</t>
  </si>
  <si>
    <t xml:space="preserve">1 06 00 000 00 0000 000 </t>
  </si>
  <si>
    <t>НАЛОГИ НА ИМУЩЕСТВО</t>
  </si>
  <si>
    <t xml:space="preserve">1 06 06 000 00 0000 110 </t>
  </si>
  <si>
    <t>Земельный налог</t>
  </si>
  <si>
    <t xml:space="preserve">1 06 06 030 00 0000 110 </t>
  </si>
  <si>
    <t>Земельный налог с организаций</t>
  </si>
  <si>
    <t xml:space="preserve">1 06 06 033 05 0000 110 </t>
  </si>
  <si>
    <t>Земельный налог с организаций, обладающих земельным участком, расположенным в границах межселенных территорий</t>
  </si>
  <si>
    <t xml:space="preserve">1 06 06 040 00 0000 110 </t>
  </si>
  <si>
    <t>Земельный налог с физических лиц</t>
  </si>
  <si>
    <t xml:space="preserve">1 06 06 043 05 0000 110 </t>
  </si>
  <si>
    <t>Земельный налог с физических лиц, обладающих земельным участком, расположенным в границах межселенных территорий</t>
  </si>
  <si>
    <t xml:space="preserve">1 08 00 000 00 0000 000 </t>
  </si>
  <si>
    <t>ГОСУДАРСТВЕННАЯ ПОШЛИНА</t>
  </si>
  <si>
    <t xml:space="preserve">1 08 03 000 01 0000 110 </t>
  </si>
  <si>
    <t>Государственная пошлина по делам, рассматриваемым в судах общей юрисдикции, мировыми судьями</t>
  </si>
  <si>
    <t xml:space="preserve">1 08 03 010 01 0000 110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</si>
  <si>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</si>
  <si>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</si>
  <si>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 xml:space="preserve">1 11 00 000 00 0000 000 </t>
  </si>
  <si>
    <t>ДОХОДЫ ОТ ИСПОЛЬЗОВАНИЯ ИМУЩЕСТВА, НАХОДЯЩЕГОСЯ В ГОСУДАРСТВЕННОЙ И МУНИЦИПАЛЬНОЙ СОБСТВЕННОСТИ</t>
  </si>
  <si>
    <t xml:space="preserve">1 11 05 000 00 0000 120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</si>
  <si>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</si>
  <si>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1 11 05 010 00 0000 120 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</si>
  <si>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</si>
  <si>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1 11 05 013 05 0000 120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</si>
  <si>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</si>
  <si>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1 11 05 013 13 0000 120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</si>
  <si>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</si>
  <si>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1 11 05 020 00 0000 120 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</si>
  <si>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</si>
  <si>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1 11 05 025 05 0000 120 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</si>
  <si>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</si>
  <si>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1 11 05 070 00 0000 120 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</si>
  <si>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</si>
  <si>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1 11 05 075 05 0000 120 </t>
  </si>
  <si>
    <t>Доходы от сдачи в аренду имущества, составляющего казну муниципальных районов (за исключением земельных участков)</t>
  </si>
  <si>
    <t xml:space="preserve">1 11 09 000 00 0000 120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</si>
  <si>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</si>
  <si>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1 11 09 040 00 0000 120 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</si>
  <si>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</si>
  <si>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1 11 09 045 05 0000 120 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</si>
  <si>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</si>
  <si>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1 12 00 000 00 0000 000 </t>
  </si>
  <si>
    <t>ПЛАТЕЖИ ПРИ ПОЛЬЗОВАНИИ ПРИРОДНЫМИ РЕСУРСАМИ</t>
  </si>
  <si>
    <t xml:space="preserve">1 12 01 000 01 0000 120 </t>
  </si>
  <si>
    <t>Плата за негативное воздействие на окружающую среду</t>
  </si>
  <si>
    <t xml:space="preserve">1 12 01 010 01 0000 120 </t>
  </si>
  <si>
    <t>Плата за выбросы загрязняющих веществ в атмосферный воздух стационарными объектами</t>
  </si>
  <si>
    <t xml:space="preserve">1 12 01 030 01 0000 120 </t>
  </si>
  <si>
    <t>Плата за сбросы загрязняющих веществ в водные объекты</t>
  </si>
  <si>
    <t xml:space="preserve">1 12 01 040 01 0000 120 </t>
  </si>
  <si>
    <t>Плата за размещение отходов производства и потребления</t>
  </si>
  <si>
    <t xml:space="preserve">1 12 01 041 01 0000 120 </t>
  </si>
  <si>
    <t>Плата за размещение отходов производства</t>
  </si>
  <si>
    <t xml:space="preserve">1 13 00 000 00 0000 000 </t>
  </si>
  <si>
    <t>ДОХОДЫ ОТ ОКАЗАНИЯ ПЛАТНЫХ УСЛУГ И КОМПЕНСАЦИИ ЗАТРАТ ГОСУДАРСТВА</t>
  </si>
  <si>
    <t xml:space="preserve">1 13 02 000 00 0000 130 </t>
  </si>
  <si>
    <t>Доходы от компенсации затрат государства</t>
  </si>
  <si>
    <t xml:space="preserve">1 13 02 990 00 0000 130 </t>
  </si>
  <si>
    <t>Прочие доходы от компенсации затрат государства</t>
  </si>
  <si>
    <t xml:space="preserve">1 13 02 995 05 0000 130 </t>
  </si>
  <si>
    <t>Прочие доходы от компенсации затрат бюджетов муниципальных районов</t>
  </si>
  <si>
    <t xml:space="preserve">1 14 00 000 00 0000 000 </t>
  </si>
  <si>
    <t>ДОХОДЫ ОТ ПРОДАЖИ МАТЕРИАЛЬНЫХ И НЕМАТЕРИАЛЬНЫХ АКТИВОВ</t>
  </si>
  <si>
    <t xml:space="preserve">1 14 02 000 00 0000 000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</si>
  <si>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</si>
  <si>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1 14 02 050 05 0000 410 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</si>
  <si>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</si>
  <si>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1 14 02 053 05 0000 410 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</si>
  <si>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</si>
  <si>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1 14 06 000 00 0000 430 </t>
  </si>
  <si>
    <t>Доходы от продажи земельных участков, находящихся в государственной и муниципальной собственности</t>
  </si>
  <si>
    <t xml:space="preserve">1 14 06 010 00 0000 430 </t>
  </si>
  <si>
    <t>Доходы от продажи земельных участков, государственная собственность на которые не разграничена</t>
  </si>
  <si>
    <t xml:space="preserve">1 14 06 013 05 0000 430 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</si>
  <si>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</si>
  <si>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1 14 06 013 13 0000 430 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</si>
  <si>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</si>
  <si>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1 14 06 020 00 0000 430 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</si>
  <si>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</si>
  <si>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1 14 06 025 05 0000 430 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</si>
  <si>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</si>
  <si>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1 16 00 000 00 0000 000 </t>
  </si>
  <si>
    <t>ШТРАФЫ, САНКЦИИ, ВОЗМЕЩЕНИЕ УЩЕРБА</t>
  </si>
  <si>
    <t xml:space="preserve">1 16 03 000 00 0000 140 </t>
  </si>
  <si>
    <t>Денежные взыскания (штрафы) за нарушение законодательства о налогах и сборах</t>
  </si>
  <si>
    <t xml:space="preserve">1 16 03 010 01 0000 140 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</si>
  <si>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</si>
  <si>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 xml:space="preserve">1 16 03 030 01 0000 140 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</si>
  <si>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</si>
  <si>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1 16 08 000 01 0000 140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</si>
  <si>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</si>
  <si>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1 16 08 010 01 0000 140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</si>
  <si>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</si>
  <si>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1 16 25 000 00 0000 140 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</si>
  <si>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</si>
  <si>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1 16 25 020 01 0000 140 </t>
  </si>
  <si>
    <t>Денежные взыскания (штрафы) за нарушение законодательства Российской Федерации об особо охраняемых природных территориях</t>
  </si>
  <si>
    <t xml:space="preserve">1 16 25 030 01 0000 140 </t>
  </si>
  <si>
    <t>Денежные взыскания (штрафы) за нарушение законодательства Российской Федерации об охране и использовании животного мира</t>
  </si>
  <si>
    <t xml:space="preserve">1 16 25 050 01 0000 140 </t>
  </si>
  <si>
    <t>Денежные взыскания (штрафы) за нарушение законодательства в области охраны окружающей среды</t>
  </si>
  <si>
    <t xml:space="preserve">1 16 28 000 01 0000 140 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</si>
  <si>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</si>
  <si>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1 16 30 000 01 0000 140 </t>
  </si>
  <si>
    <t>Денежные взыскания (штрафы) за правонарушения в области дорожного движения</t>
  </si>
  <si>
    <t xml:space="preserve">1 16 30 030 01 0000 140 </t>
  </si>
  <si>
    <t>Прочие денежные взыскания (штрафы) за правонарушения в области дорожного движения</t>
  </si>
  <si>
    <t xml:space="preserve">1 16 33 000 00 0000 140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</si>
  <si>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</si>
  <si>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1 16 33 050 05 0000 140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</si>
  <si>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</si>
  <si>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1 16 35 000 00 0000 140 </t>
  </si>
  <si>
    <t>Суммы по искам о возмещении вреда, причиненного окружающей среде</t>
  </si>
  <si>
    <t xml:space="preserve">1 16 35 030 05 0000 140 </t>
  </si>
  <si>
    <t>Суммы по искам о возмещении вреда, причиненного окружающей среде, подлежащие зачислению в бюджеты муниципальных районов</t>
  </si>
  <si>
    <t xml:space="preserve">1 16 43 000 01 0000 140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</si>
  <si>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</si>
  <si>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1 16 90 000 00 0000 140 </t>
  </si>
  <si>
    <t>Прочие поступления от денежных взысканий (штрафов) и иных сумм в возмещение ущерба</t>
  </si>
  <si>
    <t xml:space="preserve">1 16 90 050 05 0000 140 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</si>
  <si>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</si>
  <si>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2 00 00 000 00 0000 000 </t>
  </si>
  <si>
    <t>БЕЗВОЗМЕЗДНЫЕ ПОСТУПЛЕНИЯ</t>
  </si>
  <si>
    <t xml:space="preserve">2 02 00 000 00 0000 000 </t>
  </si>
  <si>
    <t>БЕЗВОЗМЕЗДНЫЕ ПОСТУПЛЕНИЯ ОТ ДРУГИХ БЮДЖЕТОВ БЮДЖЕТНОЙ СИСТЕМЫ РОССИЙСКОЙ ФЕДЕРАЦИИ</t>
  </si>
  <si>
    <t xml:space="preserve">2 02 10 000 00 0000 150 </t>
  </si>
  <si>
    <t>Дотации бюджетам бюджетной системы Российской Федерации</t>
  </si>
  <si>
    <t xml:space="preserve">2 02 15 001 00 0000 150 </t>
  </si>
  <si>
    <t>Дотации на выравнивание бюджетной обеспеченности</t>
  </si>
  <si>
    <t xml:space="preserve">2 02 15 001 05 0000 150 </t>
  </si>
  <si>
    <t>Дотации бюджетам муниципальных районов на выравнивание бюджетной обеспеченности</t>
  </si>
  <si>
    <t>200</t>
  </si>
  <si>
    <t>Дотации бюджетам муниципальных районов на выравнивание уровня бюджетной обеспеченности из РФФП муниципальных районов</t>
  </si>
  <si>
    <t xml:space="preserve">2 02 15 002 00 0000 150 </t>
  </si>
  <si>
    <t>Дотации бюджетам на поддержку мер по обеспечению сбалансированности бюджетов</t>
  </si>
  <si>
    <t xml:space="preserve">2 02 15 002 05 0000 150 </t>
  </si>
  <si>
    <t>Дотации бюджетам муниципальных районов на поддержку мер по обеспечению сбалансированности бюджетов</t>
  </si>
  <si>
    <t>Дотации бюджету муниципального района на поддержку мер по  обеспечению сбалансированности  бюджетов</t>
  </si>
  <si>
    <t xml:space="preserve">2 02 20 000 00 0000 150 </t>
  </si>
  <si>
    <t>Субсидии бюджетам бюджетной системы Российской Федерации (межбюджетные субсидии)</t>
  </si>
  <si>
    <t xml:space="preserve">2 02 20 299 00 0000 150 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</si>
  <si>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</si>
  <si>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2 02 20 299 05 0000 150 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</si>
  <si>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</si>
  <si>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на обеспечение мероприятий по расселению непригодного для проживания жилищного фонда. I этап Программы по переселению граждан из аварийного жилищного фонда</t>
  </si>
  <si>
    <t xml:space="preserve">2 02 20 302 00 0000 150 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</si>
  <si>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</si>
  <si>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2 02 20 302 05 0000 150 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</si>
  <si>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</si>
  <si>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2 02 25 467 00 0000 150 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</si>
  <si>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</si>
  <si>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2 02 25 467 05 0000 150 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</si>
  <si>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</si>
  <si>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на обеспечение развития и укрепления материально-технической базы муниципальных домов культуры (средства РБ)</t>
  </si>
  <si>
    <t>Субсидии на обеспечение развития и укрепления материально-технической базы муниципальных домов культуры (средства ФБ)</t>
  </si>
  <si>
    <t xml:space="preserve">2 02 25 497 00 0000 150 </t>
  </si>
  <si>
    <t>Субсидии бюджетам на реализацию мероприятий по обеспечению жильем молодых семей</t>
  </si>
  <si>
    <t xml:space="preserve">2 02 25 497 05 0000 150 </t>
  </si>
  <si>
    <t>Субсидии бюджетам муниципальных районов на реализацию мероприятий по обеспечению жильем молодых семей</t>
  </si>
  <si>
    <t>Субсидии на предоставление социальных выплат молодым семьям на приобретение жилого помещения или создания объекта индивидуального жилищного строительства (ФБ)</t>
  </si>
  <si>
    <t>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 (РБ)</t>
  </si>
  <si>
    <t xml:space="preserve">2 02 25 519 00 0000 150 </t>
  </si>
  <si>
    <t>Субсидия бюджетам на поддержку отрасли культуры</t>
  </si>
  <si>
    <t xml:space="preserve">2 02 25 519 05 0000 150 </t>
  </si>
  <si>
    <t>Субсидия бюджетам муниципальных районов на поддержку отрасли культуры</t>
  </si>
  <si>
    <t>Субсидии на комплектование книжных фондов библиотек за счет средств республиканского бюджета</t>
  </si>
  <si>
    <t>Субсидии на комплектование книжных фондов библиотек за счет средств федерального бюджета</t>
  </si>
  <si>
    <t>Субсидии на подключение к сети "Интернет" общедоступных библиотек муниципального образования (средства ФБ)</t>
  </si>
  <si>
    <t>Субсидии на подключение к сети "Интернет" общедоступных библиотек муниципального образования (средства РК)</t>
  </si>
  <si>
    <t xml:space="preserve">2 02 29 999 00 0000 150 </t>
  </si>
  <si>
    <t>Прочие субсидии</t>
  </si>
  <si>
    <t xml:space="preserve">2 02 29 999 05 0000 150 </t>
  </si>
  <si>
    <t>Прочие субсидии бюджетам муниципальных районов</t>
  </si>
  <si>
    <t>300</t>
  </si>
  <si>
    <t>Субсидии на оборудование и содержание ледовых переправ и зимних автомобильных дорог общего пользования местного значения, за счет средств республиканского бюджета</t>
  </si>
  <si>
    <t>Субсидии на мероприятия по проведению оздоровительной кампании детей за счет средств республиканского бюджета</t>
  </si>
  <si>
    <t>Субсидии на содержание автомобильных дорог общего пользования местного значения, за счет средств республиканского бюджета</t>
  </si>
  <si>
    <t>Субсидии на укрепление МТБ муниципальных учреждений сферы культуры</t>
  </si>
  <si>
    <t>Субсидия на укрепление МТБ и создание безопасных условий в муниципальных образовательных организациях</t>
  </si>
  <si>
    <t>Субсидии на организацию питания обучающихся 1-4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</si>
  <si>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Субсидия на реализацию народных проектов в сфере образования, прошедших отбор в рамках проекта "Народный бюджет"</t>
  </si>
  <si>
    <t>Субсидия на повышение оплаты труда педагогическим работникам муниципальных учреждений дополнительного образования</t>
  </si>
  <si>
    <t>Субсидия на повышение оплаты труда работникам муниципальных учреждений культуры</t>
  </si>
  <si>
    <t>Субсидия на реализацию народных проектов в сфере агропромышленного комплекса, прошедших отбор в рамках проекта "Народный бюджет"</t>
  </si>
  <si>
    <t>Субсидии на реализацию народных проектов в сфере КУЛЬТУРЫ, прошедших отбор в рамках проекта "Народный бюджет"</t>
  </si>
  <si>
    <t>Субсидии бюджетам муниципальных образований на оплату муниципальными учреждениями расходов по коммунальным услугам</t>
  </si>
  <si>
    <t>Субсидии на 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 (РБ</t>
  </si>
  <si>
    <t>Субсидии на софинансирование расходных обязательств органов местного самоуправления, возникающих в рамках реализации муниципальных программ (подпрограмм) развития малого и среднего предпринимательства муниципальных образований, не относящихся к монопрофильным муниципальным образованиям</t>
  </si>
  <si>
    <t xml:space="preserve">2 02 30 000 00 0000 150 </t>
  </si>
  <si>
    <t>Субвенции бюджетам бюджетной системы Российской Федерации</t>
  </si>
  <si>
    <t xml:space="preserve">2 02 30 024 00 0000 150 </t>
  </si>
  <si>
    <t>Субвенции местным бюджетам на выполнение передаваемых полномочий субъектов Российской Федерации</t>
  </si>
  <si>
    <t xml:space="preserve">2 02 30 024 05 0000 150 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</si>
  <si>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</si>
  <si>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на реализацию ЗРК "О наделении органов МСУ в РК отдельными гос. полномочиями в области гос. поддержки граждан РФ, имеющих право на получение жилищных субсидий на приобретение или строительство жилья за счет средств республиканского бюджета</t>
  </si>
  <si>
    <t>Субвенции на осуществление переданных государственных полномочий по расчет у и предоставлению субвенций бюджетам поселений на осуществление полномочий на государственную регистрацию актов гражданского состояния на территории РК, где отсутствуют органы записи актов гражданского состояния, в соответствии ЗРК от 23 декабря 2008 года N 143-РЗ</t>
  </si>
  <si>
    <t>Субвенции на осуществление переданных государственных полномочий по расчету и предоставлению субвенций бюджетам поселений на осуществление полномочий по первичному воинскому учету на территориях, где отсутствуют военные комиссариаты, в соответствии с ЗРК от 24 ноября 2008 года № 137-РЗ</t>
  </si>
  <si>
    <t>Субвенции на реализацию гос.полномочий по расчету и предоставлению дотаций на выравнивание уровня бюджетной обеспеченности поселений в Республике Коми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</si>
  <si>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</si>
  <si>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РБ</t>
  </si>
  <si>
    <t>Субвенция на осуществление переданных гос. полномочий по обеспечению жильем категорий граждан, установленных ФЗ от 12.01.1995.года № 5-ФЗ "О Ветеранах" и от 24.11.1995 года № 181-ФЗ " О соц.защите инвалидов в РФ"</t>
  </si>
  <si>
    <t>Субвенция на осуществление государственного полномочия Республики Коми предусмотренного подпунктом "А" пункта 5 статьи 1 закона РК "О наделении ОМС в РК отдельными полномочиями РК" (регулирование цен на топливо твердое, реализуемое гражданам)</t>
  </si>
  <si>
    <t>Субвенция на возмещение убытков, возникающих в результате гос. регулирования цен на топливо твердое, реализуемое гражданам и используемое для нужд отопления</t>
  </si>
  <si>
    <t>Субвенции на осуществление полномочий по выплате ежемесячной денежной компенсации на оплату жилого помещения педагогам</t>
  </si>
  <si>
    <t>(Служба по тарифам) 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</si>
  <si>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Субвенции на осуществление переданных государственных полномочий Республики Коми по отлову и содержанию безнадзорных животных</t>
  </si>
  <si>
    <t>(Служба по тарифам)Субвенции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</si>
  <si>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(МинЮст)Субвенции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</si>
  <si>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(МинЮст)Субвенции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</si>
  <si>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Субвенции на организацию и осуществление деятельности по опеке и попечительству</t>
  </si>
  <si>
    <t xml:space="preserve">2 02 30 029 00 0000 150 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</si>
  <si>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</si>
  <si>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2 02 30 029 05 0000 150 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</si>
  <si>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</si>
  <si>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на выплату компенсации части род.платы за содерж.ребенка в муници.образов.учрежд.на территории РК, реализующих основную общеобразовательную программу дошкольного образования за счет средств республиканского бюджета</t>
  </si>
  <si>
    <t xml:space="preserve">2 02 35 082 00 0000 150 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</si>
  <si>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</si>
  <si>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2 02 35 082 05 0000 150 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</si>
  <si>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</si>
  <si>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ФБ</t>
  </si>
  <si>
    <t xml:space="preserve">2 02 35 118 00 0000 150 </t>
  </si>
  <si>
    <t>Субвенции бюджетам на осуществление первичного воинского учета на территориях, где отсутствуют военные комиссариаты</t>
  </si>
  <si>
    <t xml:space="preserve">2 02 35 118 05 0000 150 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</si>
  <si>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</si>
  <si>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на осуществление полномочий по первичному воинскому учету на территориях, где отсутствуют военные комиссариаты за счет средств, поступающих из федерального бюджета</t>
  </si>
  <si>
    <t xml:space="preserve">2 02 35 120 00 0000 150 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</si>
  <si>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</si>
  <si>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2 02 35 120 05 0000 150 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</si>
  <si>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</si>
  <si>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400</t>
  </si>
  <si>
    <t>Субвенции для финансового обеспечения переданных исполнительно-распорядительным органам муниципальных образований полномочий по составлению списков кандидатов в присяжные заседатели федеральных судов общей юрисдикции в РФ за счет средств, поступающих из федерального бюджета</t>
  </si>
  <si>
    <t xml:space="preserve">2 02 35 135 00 0000 150 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</si>
  <si>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</si>
  <si>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 xml:space="preserve">2 02 35 135 05 0000 150 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</si>
  <si>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</si>
  <si>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Субвенция на обеспечение жильем отдельных категорий граждан, установленных ФЗ от 12.01.1995.года № 5-ФЗ "О Ветеранах" и от 24.11.1995 года № 181-ФЗ " О соц.защите инвалидов в РФ", за счет средств поступающих их ФБ</t>
  </si>
  <si>
    <t xml:space="preserve">2 02 35 176 00 0000 150 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</si>
  <si>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</si>
  <si>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2 02 35 176 05 0000 150 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</si>
  <si>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</si>
  <si>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</t>
  </si>
  <si>
    <t xml:space="preserve">2 02 35 930 00 0000 150 </t>
  </si>
  <si>
    <t>Субвенции бюджетам на государственную регистрацию актов гражданского состояния</t>
  </si>
  <si>
    <t xml:space="preserve">2 02 35 930 05 0000 150 </t>
  </si>
  <si>
    <t>Субвенции бюджетам муниципальных районов на государственную регистрацию актов гражданского состояния</t>
  </si>
  <si>
    <t>Субвенции на осуществление федеральных полномочий по государственной регистрации актов гражданского состояния за счет средств, поступающих из федерального бюджета</t>
  </si>
  <si>
    <t xml:space="preserve">2 02 39 999 00 0000 150 </t>
  </si>
  <si>
    <t>Прочие субвенции</t>
  </si>
  <si>
    <t xml:space="preserve">2 02 39 999 05 0000 150 </t>
  </si>
  <si>
    <t>Прочие субвенции бюджетам муниципальных районов</t>
  </si>
  <si>
    <t>Субвенции на реализацию муниципальными учреждениями в Республике Коми основных общеобразовательных программ за счет средств республиканского бюджета</t>
  </si>
  <si>
    <t xml:space="preserve">2 02 40 000 00 0000 150 </t>
  </si>
  <si>
    <t>Иные межбюджетные трансферты</t>
  </si>
  <si>
    <t xml:space="preserve">2 02 40 014 00 0000 150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</si>
  <si>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</si>
  <si>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2 02 40 014 05 0000 150 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</si>
  <si>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</si>
  <si>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</si>
  <si>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 на осуществление части полномочий в области градостроительной деятельности в соответствии с заключенными соглашениями</t>
  </si>
  <si>
    <t>ИТОГО ДОХОДОВ</t>
  </si>
  <si>
    <t>Приложение №1</t>
  </si>
  <si>
    <t xml:space="preserve">к проекту решения Совета </t>
  </si>
  <si>
    <t xml:space="preserve"> муниципального района  "Княжпогостский" </t>
  </si>
  <si>
    <t>от 24  декабря 2018г. №302</t>
  </si>
  <si>
    <t>Объём поступлений в бюджет муниципального района "Княжпогостский" на 2019 год</t>
  </si>
  <si>
    <t xml:space="preserve">к решению Совета </t>
  </si>
  <si>
    <t>от 19 августа 2019г. № 370</t>
  </si>
  <si>
    <t xml:space="preserve"> (тыс. руб.)</t>
  </si>
  <si>
    <t>Наименование</t>
  </si>
  <si>
    <t>Мин</t>
  </si>
  <si>
    <t>ЦСР</t>
  </si>
  <si>
    <t>ВР</t>
  </si>
  <si>
    <t>Всего</t>
  </si>
  <si>
    <t>КОНТРОЛЬНО-СЧЕТНАЯ ПАЛАТА КНЯЖПОГОСТСКОГО РАЙОНА</t>
  </si>
  <si>
    <t>905</t>
  </si>
  <si>
    <t>Непрограммные мероприятия</t>
  </si>
  <si>
    <t>99.0.00.00000</t>
  </si>
  <si>
    <t>Непрограммные расходы</t>
  </si>
  <si>
    <t>99.9.00.00000</t>
  </si>
  <si>
    <t>Руководитель контрольно-счетной палаты</t>
  </si>
  <si>
    <t>99.9.00.00300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</si>
  <si>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</si>
  <si>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</si>
  <si>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Осуществление полномочий по формированию, исполнению и контролю за исполнением бюджета поселений</t>
  </si>
  <si>
    <t>99.9.00.64502</t>
  </si>
  <si>
    <t>Закупка товаров, работ и услуг для обеспечения государственных (муниципальных) нужд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</si>
  <si>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</si>
  <si>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99.9.00.82040</t>
  </si>
  <si>
    <t>СОВЕТ МУНИЦИПАЛЬНОГО РАЙОНА "КНЯЖПОГОСТСКИЙ"</t>
  </si>
  <si>
    <t>921</t>
  </si>
  <si>
    <t>Выполнение других обязательств государства</t>
  </si>
  <si>
    <t>99.9.00.92920</t>
  </si>
  <si>
    <t>"Развитие экономики в Княжпогостском районе"</t>
  </si>
  <si>
    <t>Развитие малого и среднего предпринимательства в Княжпогостском районе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</si>
  <si>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(лизинга);</t>
  </si>
  <si>
    <t>Иные бюджетные ассигнования</t>
  </si>
  <si>
    <t>800</t>
  </si>
  <si>
    <t>Субсидирование (грант) субъектов малого и среднего предпринимательства на модернизацию собственного бизнеса в приоритетных отраслях малого и среднего предпринимательства</t>
  </si>
  <si>
    <t>Межбюджетные трансферты</t>
  </si>
  <si>
    <t>500</t>
  </si>
  <si>
    <t>Развитие сельского хозяйства и переработки сельскохозяйственной продукции на территории муниципального района «Княжпогостский»</t>
  </si>
  <si>
    <t>Реализация народных проектов в сфере агропромышленного комплекса</t>
  </si>
  <si>
    <t>«Развитие лесного хозяйства на территории муниципального района «Княжпогостский»</t>
  </si>
  <si>
    <t>Содействие занятости населения муниципального района "Княжпогостский"</t>
  </si>
  <si>
    <t>Муниципальная программа "Развитие дорожной и транспортной системы в Княжпогостском районе"</t>
  </si>
  <si>
    <t>02.0.00.00000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</si>
  <si>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</si>
  <si>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02.1.00.00000</t>
  </si>
  <si>
    <t>Содержание автомобильных дорог общего пользования местного значения</t>
  </si>
  <si>
    <t>02.1.1A.00000</t>
  </si>
  <si>
    <t>Капитальный ремонт и ремонт автомобильных дорого общего пользования местного значения</t>
  </si>
  <si>
    <t>Оборудование и содержание ледовых переправ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</si>
  <si>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</t>
  </si>
  <si>
    <t>Осуществление полномочий в области создания условий для предоставления транспортных услуг населению и организации транспортного обслуживания населения между поселениями</t>
  </si>
  <si>
    <t>Организация внутримуниципальных перевозок</t>
  </si>
  <si>
    <t>Организация транспортного обслуживания населения между поселениями</t>
  </si>
  <si>
    <t>Организация транспортного обслуживания на городских маршрутах</t>
  </si>
  <si>
    <t>Развитие транспортной системы</t>
  </si>
  <si>
    <t>Разработка комплексных схем организации дорожного движения</t>
  </si>
  <si>
    <t>Муниципальная программа "Развитие жилищного строительства и жилищно-коммунального хозяйства в Княжпогостском районе"</t>
  </si>
  <si>
    <t>03.0.00.00000</t>
  </si>
  <si>
    <t>Подпрограмма "Создание условий для обеспечения населения доступным и комфортным жильем"</t>
  </si>
  <si>
    <t>03.1.00.00000</t>
  </si>
  <si>
    <t>Социальное обеспечение и иные выплаты населению</t>
  </si>
  <si>
    <t>Снос аварийных домов</t>
  </si>
  <si>
    <t>Подпрограмма "Обеспечение населения качественными жилищно-коммунальными услугами"</t>
  </si>
  <si>
    <t>03.2.00.00000</t>
  </si>
  <si>
    <t>Приведение в нормативное состояние канализационных и инженерных сетей</t>
  </si>
  <si>
    <t>Модернизация и ремонт коммунальных систем инженерной инфраструктуры и другого имущества</t>
  </si>
  <si>
    <t>03.2.2Ж.00000</t>
  </si>
  <si>
    <t>Разработка и утверждение схем водоснабжения, водоотведения</t>
  </si>
  <si>
    <t>Муниципальная программа "Развитие муниципального управления в муниципальном районе "Княжпогостский"</t>
  </si>
  <si>
    <t>07.0.00.00000</t>
  </si>
  <si>
    <t>Подпрограмма - Развитие системы открытого муниципалитета в ОМС</t>
  </si>
  <si>
    <t>Введение новых рубрик, вкладок, баннеров</t>
  </si>
  <si>
    <t>Организация размещений информационных материалов</t>
  </si>
  <si>
    <t>Подпрограмма - Оптимизация деятельности органов местного самоуправления МР</t>
  </si>
  <si>
    <t>Обеспечение организационных, разъяснительных правовых и иных мер</t>
  </si>
  <si>
    <t>Подпрограмма - Развитие кадрового потенциала системы муниципального управления</t>
  </si>
  <si>
    <t>Организация обучения лиц,замещающих муниципальные должности и лиц включенных в кадровый резерв управленческих кадров</t>
  </si>
  <si>
    <t>Обеспечение реализации муниципальной программы</t>
  </si>
  <si>
    <t>Руководство и управление в сфере установленных функций органов местного самоуправления</t>
  </si>
  <si>
    <t>Программа "Безопасность жизнедеятельности и социальная защита населения в Княжпогостском районе"</t>
  </si>
  <si>
    <t>Подпрограмма "Безопасность населения"</t>
  </si>
  <si>
    <t>Антитеррористическая пропаганда</t>
  </si>
  <si>
    <t>Подпрограмма "Обращение с отходами производства"</t>
  </si>
  <si>
    <t>Мероприятия по организации деятельности по сбору и транспортированию твердых коммунальных отходов</t>
  </si>
  <si>
    <t>Обустройство контейнерных площадок для накопления ТКО</t>
  </si>
  <si>
    <t>Обустройство контейнерных площадок для накопления ТКО в соответствии с заключенными соглашениями</t>
  </si>
  <si>
    <t>Профилактика преступлений и правонарушений</t>
  </si>
  <si>
    <t>Организация охраны общественного порядка добровольными народными дружинами</t>
  </si>
  <si>
    <t>Проведение профилактических мероприятий правоохранительной направленности</t>
  </si>
  <si>
    <t>Муниципальная программа "Доступная среда"</t>
  </si>
  <si>
    <t>Поддержка ветеранов, незащищенных слоёв населения, районных и общественных организаций ветеранов и инвалидов по Княжпогостскому району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</si>
  <si>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</si>
  <si>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Проведение мероприятий социальной направленности</t>
  </si>
  <si>
    <t>Мероприятия по поддержке районных общественных организаций ветеранов и инвалидов</t>
  </si>
  <si>
    <t>Предоставление субсидий бюджетным, автономным учреждениям и иным некоммерческим организациям</t>
  </si>
  <si>
    <t>600</t>
  </si>
  <si>
    <t>Оформление ветеранам подписки на периодические печатные издания</t>
  </si>
  <si>
    <t>Расходы в целях обеспечения выполнения функций органов местного самоуправления (руководитель администрации)</t>
  </si>
  <si>
    <t>Расходы на подготовку и проведение выборов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</si>
  <si>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</si>
  <si>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</t>
  </si>
  <si>
    <t>99.9.00.73150</t>
  </si>
  <si>
    <t>Резервный фонд по предупреждению и ликвидации чрезвычайных ситуаций и последствий стихийных бедствий</t>
  </si>
  <si>
    <t>Муниципальная программа "Развитие отрасли "Культура в Княжпогостском районе"</t>
  </si>
  <si>
    <t>Подпрограмма "Развитие учреждений культуры дополнительного образования"</t>
  </si>
  <si>
    <t>Выполнение муниципального задания (ДШИ)</t>
  </si>
  <si>
    <t>Обеспечение роста уровня оплаты труда педагогических работников муниципальных организаций дополнительного образования</t>
  </si>
  <si>
    <t>Подпрограмма "Развитие библиотечного дела"</t>
  </si>
  <si>
    <t>Субсидия на поддержку отрасли культуры</t>
  </si>
  <si>
    <t>Подписка на периодические издания</t>
  </si>
  <si>
    <t>Функционирование информационно-маркетингового центра малого и среднего предпринимательства</t>
  </si>
  <si>
    <t>Выполнение муниципального задания</t>
  </si>
  <si>
    <t>Субсидия на софинансирование расходных обязательств, связанных с повышением оплаты труда работникам муниципальных учреждений культуры</t>
  </si>
  <si>
    <t>Мероприятия по организации деятельности по сбору и транспортированию твёрдых коммунальных отходов</t>
  </si>
  <si>
    <t>Подпрограмма "Развитие музейного дела"</t>
  </si>
  <si>
    <t>Подпрограмма "Развитие народного, художественного творчества и культурно-досуговой деятельности"</t>
  </si>
  <si>
    <t>Выполнение муниципального задания (учреждения культуры)</t>
  </si>
  <si>
    <t>Проведение культурно-досуговых мероприятий</t>
  </si>
  <si>
    <t>Субсидии на укрепление материально-технической базы муниципальных учреждений сферы культуры</t>
  </si>
  <si>
    <t>Строительство объектов культуры</t>
  </si>
  <si>
    <t>Подпрограмма "Обеспечение условий для реализации программы"</t>
  </si>
  <si>
    <t>Расходы в целях обеспечения выполнения функций ОМС</t>
  </si>
  <si>
    <t>Подпрограмма "Хозяйственно-техническое обеспечение учреждений"</t>
  </si>
  <si>
    <t>Выполнение муниципального задания (ЦХТО)</t>
  </si>
  <si>
    <t>Развитие и сохранение национальных культур</t>
  </si>
  <si>
    <t>Выполнение муниципального задания (КЦНК)</t>
  </si>
  <si>
    <t>Муниципальная программа "Развитие отрасли "Физическая культура и спорт" в "Княжпогостском районе"</t>
  </si>
  <si>
    <t>Подпрограмма "Массовая физическая культура"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</si>
  <si>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</si>
  <si>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Подпрограмма "Спорт высоких достижений"</t>
  </si>
  <si>
    <t>Участие в спортивных мероприятиях республиканского, межрегионального и всероссийского уровня</t>
  </si>
  <si>
    <t>Развитие учреждений физической культуры и спорта</t>
  </si>
  <si>
    <t>Выполнение муниципального задания (ДЮСШ)</t>
  </si>
  <si>
    <t>УПРАВЛЕНИЕ МУНИЦИПАЛЬНЫМ ИМУЩЕСТВОМ, ЗЕМЛЯМИ И ПРИРОДНЫМИ РЕСУРСАМИ АДМИНИСТРАЦИИ МР "КНЯЖПОГОСТСКИЙ"</t>
  </si>
  <si>
    <t>963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</si>
  <si>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</si>
  <si>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03.1.1В.00000</t>
  </si>
  <si>
    <t>Предоставление земельных участков отдельным категориям граждан</t>
  </si>
  <si>
    <t>03.1.1Г.00000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</si>
  <si>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</si>
  <si>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03.1.1Е.00000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</si>
  <si>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</si>
  <si>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03.1.1Е.73030</t>
  </si>
  <si>
    <t>Капитальные вложения в объекты государственной (муниципальной) собственности</t>
  </si>
  <si>
    <t>03.1.1Е.R0820</t>
  </si>
  <si>
    <t>Приобретение, строительство муниципального жилищного фонда</t>
  </si>
  <si>
    <t>03.1.1Н.00000</t>
  </si>
  <si>
    <t>Обеспечение мероприятий по расселению непригодного для проживания жилищного фонда</t>
  </si>
  <si>
    <t>03.1.F3.09502</t>
  </si>
  <si>
    <t>03.1.F3.09602</t>
  </si>
  <si>
    <t>03.1.F3.S9602</t>
  </si>
  <si>
    <t>Оплата коммунальных услуг по муниципальному жилищному фонду</t>
  </si>
  <si>
    <t>03.2.2В.00000</t>
  </si>
  <si>
    <t>Содержание объектов муниципальной собственности</t>
  </si>
  <si>
    <t>03.2.2К.00000</t>
  </si>
  <si>
    <t>Управление муниципальным имуществом муниципального района "Княжпогостский"</t>
  </si>
  <si>
    <t>07.4.00.00000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</si>
  <si>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</si>
  <si>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07.4.1Б.S2840</t>
  </si>
  <si>
    <t>Руководство и управление в сфере реализации подпрограммы</t>
  </si>
  <si>
    <t>07.4.4Д.00000</t>
  </si>
  <si>
    <t>Муниципальная программа "Развитие образования в Княжпогостском районе"</t>
  </si>
  <si>
    <t>Подпрограмма "Развитие системы дошкольного образования в Княжпогостском районе"</t>
  </si>
  <si>
    <t>Выполнение планового объема оказываемых муниципальных услуг, установленного муниципальным заданием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</si>
  <si>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</si>
  <si>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</si>
  <si>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Проведение текущих ремонтов в дошкольных образовательных организациях</t>
  </si>
  <si>
    <t>Выполнение противопожарных мероприятий в дошкольных образовательных организациях</t>
  </si>
  <si>
    <t>Предоставление доступа к сети Интернет</t>
  </si>
  <si>
    <t>Подпрограмма "Развитие системы общего образования в Княжпогостском районе"</t>
  </si>
  <si>
    <t>Оказание муниципальных услуг (выполнение работ) общеобразовательными учреждениями</t>
  </si>
  <si>
    <t>Укрепление материально-технической базы</t>
  </si>
  <si>
    <t>Выполнение противопожарных мероприятий в общеобразовательных организациях</t>
  </si>
  <si>
    <t>Проведение текущих ремонтов в общеобразовательных организациях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</si>
  <si>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</si>
  <si>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Субсидии на открытие дополнительных классов</t>
  </si>
  <si>
    <t>Подпрограмма "Дети и молодежь Княжпогостского района"</t>
  </si>
  <si>
    <t>Содействие трудоустройству и временной занятости молодежи</t>
  </si>
  <si>
    <t>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</si>
  <si>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Субсидии на реализацию народных проектов в сфере ОБРАЗОВАНИЯ, прошедших отбор в рамках проекта "Народный бюджет"</t>
  </si>
  <si>
    <t>Подпрограмма "Организация оздоровления и отдыха детей Княжпогостского района"</t>
  </si>
  <si>
    <t>Обеспечение деятельности лагерей с дневным пребыванием</t>
  </si>
  <si>
    <t>Мероприятия по проведению оздоровительной кампании детей</t>
  </si>
  <si>
    <t>Организация оздоровления и отдыха детей на базе выездных оздоровительных лагерей</t>
  </si>
  <si>
    <t>Подпрограмма "Обеспечение условий для реализации муниципальной программы"</t>
  </si>
  <si>
    <t>Расходы в целях обеспечения выполнения функций органа местного самоуправления</t>
  </si>
  <si>
    <t>Подпрограмма "Социальная защита населения"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</si>
  <si>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</t>
  </si>
  <si>
    <t>Подпрограмма "Безопасность дорожного движения"</t>
  </si>
  <si>
    <t>Обеспечение безопасного участия детей в дорожном движении</t>
  </si>
  <si>
    <t>Укрепление материально-технической базы и создание безопасных условий в организациях в сфере образования в Республике Коми.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</si>
  <si>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</si>
  <si>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ФИНАНСОВОЕ УПРАВЛЕНИЕ АДМИНИСТРАЦИИ МУНИЦИПАЛЬНОГО РАЙОНА "КНЯЖПОГОСТСКИЙ"</t>
  </si>
  <si>
    <t>992</t>
  </si>
  <si>
    <t>Подпрограмма "Управление муниципальнымы финансами"</t>
  </si>
  <si>
    <t>07.5.00.00000</t>
  </si>
  <si>
    <t>Выравнивание бюджетной обеспеченности муниципальных районов и поселений из регионального фонда финансовой поддержки</t>
  </si>
  <si>
    <t>07.5.5А.00000</t>
  </si>
  <si>
    <t>07.5.5А.73110</t>
  </si>
  <si>
    <t>Сбалансированность бюджетов поселений</t>
  </si>
  <si>
    <t>07.5.5Д.00000</t>
  </si>
  <si>
    <t>Руководство и управление в сфере финансов</t>
  </si>
  <si>
    <t>07.5.5Е.00000</t>
  </si>
  <si>
    <t>07.5.5Е.64502</t>
  </si>
  <si>
    <t>Выравнивание бюджетной обеспеченности поселений из районного фонда финансовой поддержки</t>
  </si>
  <si>
    <t>07.5.5Ж.00000</t>
  </si>
  <si>
    <t>Субвенции на осуществление первичного воинского учета на территориях, где отсутствуют военные комиссариаты</t>
  </si>
  <si>
    <t>99.9.00.51180</t>
  </si>
  <si>
    <t>Осуществление полномочий Российской Федерации по государственной регистрации актов гражданского состояния</t>
  </si>
  <si>
    <t>99.9.00.59300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</si>
  <si>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</t>
  </si>
  <si>
    <t>99.9.00.73090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</si>
  <si>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</t>
  </si>
  <si>
    <t>99.9.00.73100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</si>
  <si>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</t>
  </si>
  <si>
    <t>99.9.00.73160</t>
  </si>
  <si>
    <t>Приложение № 2</t>
  </si>
  <si>
    <t>муниципального района "Княжпогостский"</t>
  </si>
  <si>
    <t>Приложение № 3</t>
  </si>
  <si>
    <t>от 24 декабря 2018 г. № 302</t>
  </si>
  <si>
    <t>Ведомственная структура расходов бюджета муниципального района "Княжпогостский" на 2019 год</t>
  </si>
  <si>
    <t>от 19 августа 2019 г. № 370</t>
  </si>
  <si>
    <t>Приложение №4</t>
  </si>
  <si>
    <t>Приложение №7</t>
  </si>
  <si>
    <t xml:space="preserve">Источники  финансирования дефицита </t>
  </si>
  <si>
    <t>бюджета муниципального района "Княжпогостский" на 2019 год</t>
  </si>
  <si>
    <t>Коды</t>
  </si>
  <si>
    <t>Наименование показателя</t>
  </si>
  <si>
    <t>Сумма, тыс.рублей</t>
  </si>
  <si>
    <t>01</t>
  </si>
  <si>
    <t>00</t>
  </si>
  <si>
    <t>0000</t>
  </si>
  <si>
    <t xml:space="preserve">Источники внутреннего финансирования дефицитов бюджетов </t>
  </si>
  <si>
    <t>05</t>
  </si>
  <si>
    <t>Изменение остатков средств на счетах по учету средств бюджета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</si>
  <si>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</si>
  <si>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</si>
  <si>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</si>
  <si>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</si>
  <si>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</si>
  <si>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</si>
  <si>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</si>
  <si>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</si>
  <si>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</si>
  <si>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</si>
  <si>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 бюджетов муниципальных районов</t>
  </si>
  <si>
    <t>06</t>
  </si>
  <si>
    <t>Иные источники  внутреннего финансирования дефицитов бюджетов</t>
  </si>
  <si>
    <t>04</t>
  </si>
  <si>
    <t>Исполнение государственных и муниципальных гарантий в валюте Российской Федерации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</si>
  <si>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</si>
  <si>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>810</t>
  </si>
  <si>
    <t>Исполнение  муниципальных гарантий муниципального района в валюте Российской Федерации в случае, если исполнение гарантом 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</si>
  <si>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</si>
  <si>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>Возврат бюджетных кредитов, предоставленных внутри страны в валюте Российской Федерации</t>
  </si>
  <si>
    <t>640</t>
  </si>
  <si>
    <t>Возврат бюджетных кредитов, предоставленных юридическим лицам из бюджетов муниципальных районов  в валюте Российской Федерации</t>
  </si>
  <si>
    <t>Приложение №5</t>
  </si>
  <si>
    <t xml:space="preserve">к  решению Совета </t>
  </si>
  <si>
    <t>Приложение № 9</t>
  </si>
  <si>
    <t xml:space="preserve">Перечень главных администраторов доходов бюджета  муниципального района  "Княжпогостский" - </t>
  </si>
  <si>
    <t>органов местного самоуправления  муниципального района "Княжпогостский"  на 2019-2021 годы</t>
  </si>
  <si>
    <t>главного администратора доходов</t>
  </si>
  <si>
    <t>доходов бюджета муниципального района "Княжпогостский"</t>
  </si>
  <si>
    <t xml:space="preserve">Контрольно-счетная палата муниципального района «Княжпогостский» </t>
  </si>
  <si>
    <t>2 02 40014 05 0000 150</t>
  </si>
  <si>
    <t>1 16 18050 05 0000 140</t>
  </si>
  <si>
    <t>Денежные взыскания (штрафы) за нарушение бюджетного законодательства (в части бюджетов муниципальных районов)</t>
  </si>
  <si>
    <t>Совет муниципального района "Княжпогостский"</t>
  </si>
  <si>
    <t>Администрация муниципального района "Княжпогостский"</t>
  </si>
  <si>
    <t>1 08 07150 01 0000 110</t>
  </si>
  <si>
    <t>Государственная пошлина за выдачу разрешения на установку рекламной конструкции</t>
  </si>
  <si>
    <t>1 08 07174 01 0000 110</t>
  </si>
  <si>
    <t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</si>
  <si>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>1 11 09035 05 0000 120</t>
  </si>
  <si>
    <t>Доходы от эксплуатации и использования имущества автомобильных дорог, находящихся в собственности муниципальных районов</t>
  </si>
  <si>
    <t>1 13 01995 05 0000 130</t>
  </si>
  <si>
    <t>Прочие доходы от оказания платных услуг (работ) получателями средств бюджетов муниципальных районов</t>
  </si>
  <si>
    <t>1 13 02995 05 0000 130</t>
  </si>
  <si>
    <t>1 14 03050 05 0000 410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</si>
  <si>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основных средств по указанному имуществу)</t>
  </si>
  <si>
    <t>1 15 02050 05 0000 140</t>
  </si>
  <si>
    <t>Платежи, взимаемые органами местного самоуправления (организациями) муниципальных районов за выполнение определенных функций</t>
  </si>
  <si>
    <t>1 16 23051 05 0000 140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</si>
  <si>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муниципальных районов</t>
  </si>
  <si>
    <t>1 16 23052 05 0000 140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</si>
  <si>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муниципальных районов</t>
  </si>
  <si>
    <t>1 16 32000 05 0000 140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</si>
  <si>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</si>
  <si>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1 16 33050 05 0000 140</t>
  </si>
  <si>
    <t>1 16 90050 05 0000 140</t>
  </si>
  <si>
    <t>1 17 01050 05 0000 180</t>
  </si>
  <si>
    <t>Невыясненные поступления, зачисляемые в бюджеты муниципальных районов</t>
  </si>
  <si>
    <t>1 17 02020 05 0000 180</t>
  </si>
  <si>
    <t>Возмещение потерь сельскохозяйственного производства, связанных с изъятием сельскохозяйственных угодий, расположенных на межселенных территориях (по обязательствам, возникшим до 1 января 2008 года)</t>
  </si>
  <si>
    <t>1 17 05050 05 0000 180</t>
  </si>
  <si>
    <t>Прочие неналоговые доходы бюджетов муниципальных районов</t>
  </si>
  <si>
    <t>2 02 29999 05 0000 150</t>
  </si>
  <si>
    <t>2 02 30024 05 0000 150</t>
  </si>
  <si>
    <t>2 02 35120 05 0000 150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</si>
  <si>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</si>
  <si>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2 02 35135 05 0000 150</t>
  </si>
  <si>
    <t xml:space="preserve"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
</t>
  </si>
  <si>
    <t>2 02 35176 05 0000 150</t>
  </si>
  <si>
    <t xml:space="preserve"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
</t>
  </si>
  <si>
    <t>2 02 39999 05 0000 150</t>
  </si>
  <si>
    <t>2 02 49999 05 0000 150</t>
  </si>
  <si>
    <t>Прочие межбюджетные трансферты, передаваемые бюджетам муниципальных районов</t>
  </si>
  <si>
    <t>2 18 05020 05 0000 150</t>
  </si>
  <si>
    <t>Доходы бюджетов муниципальных районов от возврата автономными учреждениями остатков субсидий прошлых лет</t>
  </si>
  <si>
    <t>2 18 25527 05 0000 150</t>
  </si>
  <si>
    <t>Доходы бюджетов муниципальных районов от возврата остатков субсидий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из бюджетов поселений</t>
  </si>
  <si>
    <t>2 19 25527 05 0000 150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</si>
  <si>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из бюджетов муниципальных районов</t>
  </si>
  <si>
    <t>2 19 25064 05 0000 150</t>
  </si>
  <si>
    <t>Возврат остатков субсидий на государственную поддержку малого и среднего предпринимательсва, включая крестьянские (фермерские) хозяйства, из бюджетов муниципальных районов.</t>
  </si>
  <si>
    <t xml:space="preserve">2 19 60010 05 0000 150 </t>
  </si>
  <si>
    <t>Возврат прочих остатков субсидий, субвенций и иных межбюджетных трасфертов, имеющих целевое назначение, прошлых лет из бюджетов муниципальных районов</t>
  </si>
  <si>
    <t>Отдел культуры и спорта администрации муниципального района "Княжпогостский"</t>
  </si>
  <si>
    <t>Прочие доходы от компенсации затрат  бюджетов муниципальных районов</t>
  </si>
  <si>
    <t>2 02 20051 05 0000 150</t>
  </si>
  <si>
    <t>Субсидии бюджетам муниципальных районов на реализацию федеральных целевых программ</t>
  </si>
  <si>
    <t>2 02 25027 05 0000 150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</si>
  <si>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</si>
  <si>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>2 02 25467 05 0000 150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</si>
  <si>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</t>
  </si>
  <si>
    <t>2 02 25 519 05 0000 150</t>
  </si>
  <si>
    <t xml:space="preserve">2 02 25 558 05 0000 150 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</si>
  <si>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</si>
  <si>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2 02 45146 05 0000 150</t>
  </si>
  <si>
    <t>Межбюджетные трансферты, передаваемые бюджетам муниципальных районов, на 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</t>
  </si>
  <si>
    <t>2 02 45147 05 0000 150</t>
  </si>
  <si>
    <t>Межбюджетные трансферты, передаваемые бюджетам муниципальных районов на государственную поддержку муниципальных учреждений культуры, находящихся на территориях сельских поселений</t>
  </si>
  <si>
    <t>2 18 05010 05 0000 180</t>
  </si>
  <si>
    <t xml:space="preserve">Доходы бюджетов муниципальных районов от возврата бюджетными учреждениями остатков субсидий прошлых лет
</t>
  </si>
  <si>
    <t>2 19 00000 05 0000 150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</si>
  <si>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</si>
  <si>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Управление муниципальным имуществом, землями и природными ресурсами администрации муниципального района "Княжпогостский"</t>
  </si>
  <si>
    <t>1 11 05013 13 0000 120</t>
  </si>
  <si>
    <t>1 11 05025 05 0000 120</t>
  </si>
  <si>
    <t>1 11 05075 05 0000 120</t>
  </si>
  <si>
    <t xml:space="preserve">Доходы от сдачи в аренду имущества, составляющего казну муниципальных районов (за исключением земельных участков)  </t>
  </si>
  <si>
    <t>1 11 07015 05 0000 120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</si>
  <si>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</si>
  <si>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1 11 08050 05 0000 120</t>
  </si>
  <si>
    <t>Средства, получаемые от передачи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</si>
  <si>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1 11 09015 05 0000 120</t>
  </si>
  <si>
    <t>Доходы от распоряжения правами на результаты интеллектуальной деятельности военного, специального и двойного назначения, находящимися в собственности муниципальных районов</t>
  </si>
  <si>
    <t>1 11 09025 05 0000 120</t>
  </si>
  <si>
    <t>Доходы от распоряжения  правами на результаты научно - технической деятельности, находящимися в собственности муниципальных  районов</t>
  </si>
  <si>
    <t>1 11 09045 05 0000 120</t>
  </si>
  <si>
    <t>1 14 01050 05 0000 410</t>
  </si>
  <si>
    <t>Доходы от продажи квартир, находящихся в собственности муниципальных районов</t>
  </si>
  <si>
    <t>1 14 02052 05 0000 410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</si>
  <si>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</si>
  <si>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1 14 02052 05 0000 440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</si>
  <si>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</si>
  <si>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1 14 02053 05 0000 410</t>
  </si>
  <si>
    <t>1 14 02053 05 0000 440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</si>
  <si>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</si>
  <si>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1 14 03050 05 0000 440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</si>
  <si>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материальных запасов по указанному имуществу)</t>
  </si>
  <si>
    <t>1 14 04050 05 0000 420</t>
  </si>
  <si>
    <t>Доходы от продажи нематериальных активов, находящихся в собственности муниципальных районов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</si>
  <si>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</si>
  <si>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</si>
  <si>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1 14 06013 13 0000 430</t>
  </si>
  <si>
    <t>1 14 06025 05 0000 430</t>
  </si>
  <si>
    <t>Денежные   взыскания,    налагаемые    в возмещение   ущерба,   причиненного    в результате  незаконного  или  нецелевого  использования бюджетных средств (в части бюджетов муниципальных районов)</t>
  </si>
  <si>
    <t>Денежные  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 и муниципальных нужд для нужд муниципальных районов</t>
  </si>
  <si>
    <t>2 02 20299 05 0000 150</t>
  </si>
  <si>
    <t xml:space="preserve"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</si>
  <si>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>2 02 20302 05 0000 150</t>
  </si>
  <si>
    <t xml:space="preserve"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</si>
  <si>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</si>
  <si>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2 02 35082 05 0000 150</t>
  </si>
  <si>
    <t>Управление образования администрации муниципального района "Княжпогостский"</t>
  </si>
  <si>
    <t>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</si>
  <si>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</si>
  <si>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
</t>
  </si>
  <si>
    <t>2 02 25097 05 0000 150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</si>
  <si>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</si>
  <si>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2 02 25497 05 0000 150 </t>
  </si>
  <si>
    <t>Субсидии бюджетам муниципальных районов на реализацию мероприятий по обеспечению жильём молодых семей</t>
  </si>
  <si>
    <t>2 02 30029 05 0000 150</t>
  </si>
  <si>
    <t>2 19 60010 05 0000 150</t>
  </si>
  <si>
    <t xml:space="preserve"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</si>
  <si>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>Финансовое  управление администрации муниципального района "Княжпогостский"</t>
  </si>
  <si>
    <t>1 18 05000 05 0000 180</t>
  </si>
  <si>
    <t>Поступления в бюджеты муниципальных районов (перечисления из бюджетов муниципальных районов) по урегулированию расчетов между бюджетами бюджетной системы Российской Федерации по распределенным доходам</t>
  </si>
  <si>
    <t>2 02 15001 05 0000 150</t>
  </si>
  <si>
    <t>2 02 15002 05 0000 150</t>
  </si>
  <si>
    <t>2 02 20077 05 0000 150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</si>
  <si>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</si>
  <si>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2 02 25555 05 0000 150</t>
  </si>
  <si>
    <t>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</si>
  <si>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2 02 35930 05 0000 150</t>
  </si>
  <si>
    <t>2 02 35118 05 0000 150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</si>
  <si>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</si>
  <si>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2 08 05000 05 0000 180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</si>
  <si>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</si>
  <si>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2 18 60010 05 0000 150</t>
  </si>
  <si>
    <t>Доходы бюджетов муниципальных районов от возврата прочих остатков субсидий, субвенций и иных межбюджетных трасфертов, имеющих целевое назначение, прошлых лет из бюджетов поселений</t>
  </si>
  <si>
    <t>Приложение № 6</t>
  </si>
  <si>
    <t>Приложение № 13</t>
  </si>
  <si>
    <t>к решению Совета</t>
  </si>
  <si>
    <t xml:space="preserve">                                                                              от 24 декабря 2018г. № 302</t>
  </si>
  <si>
    <t>Таблица 2</t>
  </si>
  <si>
    <t xml:space="preserve"> Распределение дотаций</t>
  </si>
  <si>
    <t>на поддержку мер по обеспечению сбалансированности бюджетов поселений на 2019 год</t>
  </si>
  <si>
    <t>Наименование поселений</t>
  </si>
  <si>
    <t>Всего сумма, тыс.рублей</t>
  </si>
  <si>
    <t>за счет средств республиканского бюджета РК</t>
  </si>
  <si>
    <t>изменения МБ</t>
  </si>
  <si>
    <t>ВСЕГО:</t>
  </si>
  <si>
    <t>Городское поселение "Емва"</t>
  </si>
  <si>
    <t>Городское поселение "Синдор"</t>
  </si>
  <si>
    <t>Сельское поселение "Иоссер"</t>
  </si>
  <si>
    <t>Сельское поселение "Мещура"</t>
  </si>
  <si>
    <t>Сельское поселение "Серёгово"</t>
  </si>
  <si>
    <t>Сельское поселение "Тракт"</t>
  </si>
  <si>
    <t>Сельское поселение "Туръя"</t>
  </si>
  <si>
    <t>Сельское поселение "Чиньяворык"</t>
  </si>
  <si>
    <t>Сельское поселение "Шошка"</t>
  </si>
  <si>
    <t>Приложение № 5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</si>
  <si>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бюджета муниципального района "Княжпогостский" на 2019 год </t>
  </si>
  <si>
    <t>Наименование КЦСР</t>
  </si>
  <si>
    <t>КЦСР</t>
  </si>
  <si>
    <t>КВР</t>
  </si>
  <si>
    <t>Ассигнования 2019 год</t>
  </si>
  <si>
    <t>Итого</t>
  </si>
  <si>
    <t>Содержание автомобильных дорог общего пользования местного значения"</t>
  </si>
  <si>
    <t xml:space="preserve">                                                                       от 19 августа 2019г. № 370</t>
  </si>
  <si>
    <t>ОТДЕЛ КУЛЬТУРЫ И СПОРТА АДМИНИСТРАЦИИ МУНИЦИПАЛЬНОГО РАЙОНА "КНЯЖПОГОСТСКИЙ"</t>
  </si>
  <si>
    <t>956</t>
  </si>
  <si>
    <t>05.0.00.00000</t>
  </si>
  <si>
    <t>05.1.00.00000</t>
  </si>
  <si>
    <t>05.1.1В.00000</t>
  </si>
  <si>
    <t>05.1.1В.S2700</t>
  </si>
  <si>
    <t>05.2.00.00000</t>
  </si>
  <si>
    <t>05.2.2А.L5190</t>
  </si>
  <si>
    <t>05.2.2Б.00000</t>
  </si>
  <si>
    <t>05.2.2В.00000</t>
  </si>
  <si>
    <t>05.2.2Д.00000</t>
  </si>
  <si>
    <t>05.2.2Д.S2690</t>
  </si>
  <si>
    <t>05.2.2Д.S2850</t>
  </si>
  <si>
    <t>05.3.00.00000</t>
  </si>
  <si>
    <t>05.3.3Б.00000</t>
  </si>
  <si>
    <t>05.3.3Б.S2690</t>
  </si>
  <si>
    <t>05.3.3Б.S2850</t>
  </si>
  <si>
    <t>05.4.00.00000</t>
  </si>
  <si>
    <t>05.4.4A.S2850</t>
  </si>
  <si>
    <t>05.4.4А.00000</t>
  </si>
  <si>
    <t>05.4.4А.S2690</t>
  </si>
  <si>
    <t>05.4.4Б.00000</t>
  </si>
  <si>
    <t>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филиалов),</t>
  </si>
  <si>
    <t>05.4.4В.L4670</t>
  </si>
  <si>
    <t>05.4.4В.S2150</t>
  </si>
  <si>
    <t>05.4.4Л.S2460</t>
  </si>
  <si>
    <t>05.4.4М.00000</t>
  </si>
  <si>
    <t>05.5.00.00000</t>
  </si>
  <si>
    <t>05.5.5А.00000</t>
  </si>
  <si>
    <t>05.6.00.00000</t>
  </si>
  <si>
    <t>05.6.6А.00000</t>
  </si>
  <si>
    <t>05.8.00.00000</t>
  </si>
  <si>
    <t>05.8.8А.00000</t>
  </si>
  <si>
    <t>05.8.8А.S2690</t>
  </si>
  <si>
    <t>Укрепление материально-технической базы муниципальных учреждений сферы культуры.</t>
  </si>
  <si>
    <t>05.8.8В.L4670</t>
  </si>
  <si>
    <t>06.0.00.00000</t>
  </si>
  <si>
    <t>06.2.00.00000</t>
  </si>
  <si>
    <t>06.2.2Г.00000</t>
  </si>
  <si>
    <t>06.3.00.00000</t>
  </si>
  <si>
    <t>06.3.3Б.00000</t>
  </si>
  <si>
    <t>06.4.00.00000</t>
  </si>
  <si>
    <t>06.4.4A.S2850</t>
  </si>
  <si>
    <t>06.4.4А.00000</t>
  </si>
  <si>
    <t>06.4.4А.S2700</t>
  </si>
  <si>
    <t>08.0.00.00000</t>
  </si>
  <si>
    <t>08.4.00.00000</t>
  </si>
  <si>
    <t>08.4.1Б.00000</t>
  </si>
  <si>
    <t>08.4.1Б.S2850</t>
  </si>
  <si>
    <t>АДМИНИСТРАЦИЯ МУНИЦИПАЛЬНОГО РАЙОНА "КНЯЖПОГОСТСКИЙ"</t>
  </si>
  <si>
    <t>923</t>
  </si>
  <si>
    <t>01.0.00.00000</t>
  </si>
  <si>
    <t>01.1.00.00000</t>
  </si>
  <si>
    <t>01.1.2Б.00000</t>
  </si>
  <si>
    <t>Софинансирование расходных обязательств органов местного самоуправления, возникающих в рамках реализации муниципальных программ (подпрограмм) развития малого и среднего предпринимательства муниципальных образований, не относящихся к монопрофильным муниципальным образованиям</t>
  </si>
  <si>
    <t>01.1.2Б.S2190</t>
  </si>
  <si>
    <t>01.1.2Е.00000</t>
  </si>
  <si>
    <t>Расходы в рамках мероприятий в рамках регионального проекта "Расширение доступа субъектов малого и среднего предпринимательствак финансовым ресурсам, в том числе к льготному финансированию"</t>
  </si>
  <si>
    <t>01.1.I4.S2190</t>
  </si>
  <si>
    <t>Оказание финансовой поддержки субъектам малого и среднего предпринимательства, занимающихся социально-значимыми видами деятельности, в рамках реализации регионального проекта "Акселерация субъектов малого и среднего предпринимательства"</t>
  </si>
  <si>
    <t>01.1.I5.55272</t>
  </si>
  <si>
    <t>01.3.00.00000</t>
  </si>
  <si>
    <t>01.3.1И.00000</t>
  </si>
  <si>
    <t>Реализация народных проектов в сфере АГРОПРОМЫШЛЕННОГО комплекса, прошедших отбор в рамках проекта "Народный бюджет"</t>
  </si>
  <si>
    <t>01.3.1И.S2550</t>
  </si>
  <si>
    <t>01.5.00.00000</t>
  </si>
  <si>
    <t>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</t>
  </si>
  <si>
    <t>01.5.1В.73060</t>
  </si>
  <si>
    <t>01.6.00.00000</t>
  </si>
  <si>
    <t>Реализация народных проектов в сфере ЗАНЯТОСТИ НАСЕЛЕНИЯ, прошедших отбор в рамках проекта "Народный бюджет"</t>
  </si>
  <si>
    <t>01.6.1В.S2540</t>
  </si>
  <si>
    <t>02.1.1A.64503</t>
  </si>
  <si>
    <t>02.1.1А.S2220</t>
  </si>
  <si>
    <t>02.1.1Б.00000</t>
  </si>
  <si>
    <t>02.1.1В.S2210</t>
  </si>
  <si>
    <t>02.1.1Г.64504</t>
  </si>
  <si>
    <t>02.1.1Н.64514</t>
  </si>
  <si>
    <t>02.1.1П.00000</t>
  </si>
  <si>
    <t>02.1.1Р.64514</t>
  </si>
  <si>
    <t>02.1.1С.64577</t>
  </si>
  <si>
    <t>02.2.00.00000</t>
  </si>
  <si>
    <t>02.2.2А.64578</t>
  </si>
  <si>
    <t>Обеспечение жильем отдельных категорий граждан установленных федеральными законами от 12 января 1995 года № 5-ФЗ "О ветеранах"</t>
  </si>
  <si>
    <t>03.1.1Д.51350</t>
  </si>
  <si>
    <t>Обеспечение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</si>
  <si>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03.1.1Д.51760</t>
  </si>
  <si>
    <t>03.1.1М.00000</t>
  </si>
  <si>
    <t>03.1.1М.64571</t>
  </si>
  <si>
    <t>03.2.2Д.00000</t>
  </si>
  <si>
    <t>Проведение ремонтных работ по канализационным и инженерным сетям</t>
  </si>
  <si>
    <t>03.2.2Д.64572</t>
  </si>
  <si>
    <t>Реализация народных проектов в сфере БЛАГОУСТРОЙСТВА, прошедших отбор в рамках проекта "Народный проект"</t>
  </si>
  <si>
    <t>03.2.2Е.S2480</t>
  </si>
  <si>
    <t>03.2.2Ж.64572</t>
  </si>
  <si>
    <t>03.2.2И.00000</t>
  </si>
  <si>
    <t>07.1.00.00000</t>
  </si>
  <si>
    <t>07.1.1А.00000</t>
  </si>
  <si>
    <t>07.1.1Б.00000</t>
  </si>
  <si>
    <t>07.2.00.00000</t>
  </si>
  <si>
    <t>07.2.2А.00000</t>
  </si>
  <si>
    <t>07.3.00.00000</t>
  </si>
  <si>
    <t>07.3.3А.00000</t>
  </si>
  <si>
    <t>07.7.00.00000</t>
  </si>
  <si>
    <t>07.7.7А.00000</t>
  </si>
  <si>
    <t>08.3.00.00000</t>
  </si>
  <si>
    <t>Осуществление переданных государственных полномочий Республики Коми по отлову и содержанию безнадзорных животных (средства РБ)</t>
  </si>
  <si>
    <t>08.3.3Б.73120</t>
  </si>
  <si>
    <t>08.3.3Г.00000</t>
  </si>
  <si>
    <t>08.4.1Б.64579</t>
  </si>
  <si>
    <t>08.4.1Б.64581</t>
  </si>
  <si>
    <t>08.5.00.00000</t>
  </si>
  <si>
    <t>08.5.1А.00000</t>
  </si>
  <si>
    <t>08.5.1Б.00000</t>
  </si>
  <si>
    <t>09.0.00.00000</t>
  </si>
  <si>
    <t>09.1.00.00000</t>
  </si>
  <si>
    <t>09.1.1А.00000</t>
  </si>
  <si>
    <t>09.1.1Б.00000</t>
  </si>
  <si>
    <t>09.1.1В.00000</t>
  </si>
  <si>
    <t>09.1.1Г.00000</t>
  </si>
  <si>
    <t>99.9.00.00200</t>
  </si>
  <si>
    <t>99.9.00.00410</t>
  </si>
  <si>
    <t>99.9.00.51200</t>
  </si>
  <si>
    <t>Осуществление государственных полномочий Республики Коми, предусмотренных пунктами 7 - 9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</si>
  <si>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99.9.00.73040</t>
  </si>
  <si>
    <t>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</si>
  <si>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99.9.00.73070</t>
  </si>
  <si>
    <t>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</si>
  <si>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99.9.00.73080</t>
  </si>
  <si>
    <t>99.9.00.92710</t>
  </si>
  <si>
    <t>УПРАВЛЕНИЕ ОБРАЗОВАНИЯ АДМИНИСТРАЦИИ МУНИЦИПАЛЬНОГО РАЙОНА "КНЯЖПОГОСТСКИЙ"</t>
  </si>
  <si>
    <t>975</t>
  </si>
  <si>
    <t>04.0.00.00000</t>
  </si>
  <si>
    <t>04.1.00.00000</t>
  </si>
  <si>
    <t>04.1.1A.S2850</t>
  </si>
  <si>
    <t>04.1.1А.00000</t>
  </si>
  <si>
    <t>04.1.1А.73010</t>
  </si>
  <si>
    <t>04.1.1В.00000</t>
  </si>
  <si>
    <t>04.1.1В.73020</t>
  </si>
  <si>
    <t>04.1.1Д.00000</t>
  </si>
  <si>
    <t>04.1.1Е.00000</t>
  </si>
  <si>
    <t>04.1.1М.00000</t>
  </si>
  <si>
    <t>04.2.00.00000</t>
  </si>
  <si>
    <t>04.2.2A.S2850</t>
  </si>
  <si>
    <t>04.2.2А.00000</t>
  </si>
  <si>
    <t>04.2.2А.73010</t>
  </si>
  <si>
    <t>04.2.2Б.00000</t>
  </si>
  <si>
    <t>04.2.2Б.73020</t>
  </si>
  <si>
    <t>04.2.2В.00000</t>
  </si>
  <si>
    <t>04.2.2Г.00000</t>
  </si>
  <si>
    <t>04.2.2Е.00000</t>
  </si>
  <si>
    <t>04.2.2Ж.00000</t>
  </si>
  <si>
    <t>04.2.2Р.S2000</t>
  </si>
  <si>
    <t>04.2.2У.00000</t>
  </si>
  <si>
    <t>04.3.00.00000</t>
  </si>
  <si>
    <t>04.3.3Д.00000</t>
  </si>
  <si>
    <t>04.3.3К.L4970</t>
  </si>
  <si>
    <t>04.3.3Л.00000</t>
  </si>
  <si>
    <t>04.3.3Л.S2700</t>
  </si>
  <si>
    <t>04.3.3Л.S2850</t>
  </si>
  <si>
    <t>04.3.3С.S2020</t>
  </si>
  <si>
    <t>04.4.00.00000</t>
  </si>
  <si>
    <t>04.4.4А.00000</t>
  </si>
  <si>
    <t>04.4.4А.S2040</t>
  </si>
  <si>
    <t>04.4.4Б.00000</t>
  </si>
  <si>
    <t>04.6.00.00000</t>
  </si>
  <si>
    <t>04.6.6А.00000</t>
  </si>
  <si>
    <t>08.1.00.00000</t>
  </si>
  <si>
    <t>08.1.1Б.73190</t>
  </si>
  <si>
    <t>08.2.00.00000</t>
  </si>
  <si>
    <t>08.2.2В.00000</t>
  </si>
  <si>
    <t>08.3.3Ж.S2010</t>
  </si>
  <si>
    <t>99.9.00.73050</t>
  </si>
  <si>
    <t>01.6.1В.00000</t>
  </si>
  <si>
    <t>Реализация народных проектов в сфере занятости населения</t>
  </si>
  <si>
    <t>02.1.1А.00000</t>
  </si>
  <si>
    <t>02.1.1В.00000</t>
  </si>
  <si>
    <t>02.1.1Г.00000</t>
  </si>
  <si>
    <t>03.2.2Е.00000</t>
  </si>
  <si>
    <t>Реализация народых проектов в сфере благоустройства</t>
  </si>
  <si>
    <t>04.2.2Р.00000</t>
  </si>
  <si>
    <t>04.3.3К.00000</t>
  </si>
  <si>
    <t>Обеспечение жильем молодых семей на территории МР "Княжпогостский"</t>
  </si>
  <si>
    <t>04.3.3С.00000</t>
  </si>
  <si>
    <t>Реализация народных проектов в сфере образования</t>
  </si>
  <si>
    <t>05.2.2А.00000</t>
  </si>
  <si>
    <t>Комплектование книжных и документных фондов</t>
  </si>
  <si>
    <t>05.4.4В.00000</t>
  </si>
  <si>
    <t>Приобретение специального оборудования, укрепление МТБ</t>
  </si>
  <si>
    <t>05.4.4Л.00000</t>
  </si>
  <si>
    <t>Реализация народного проекта в сфере культуры</t>
  </si>
  <si>
    <t>05.8.8В.00000</t>
  </si>
  <si>
    <t>Субсидия на укрепление материально-технической базы (ЦНК)</t>
  </si>
  <si>
    <t>08.3.3Б.00000</t>
  </si>
  <si>
    <t>Субвенция по отлову и содержанию безнадзорных животных</t>
  </si>
  <si>
    <t>от 19 августа 2019г. №  370</t>
  </si>
  <si>
    <t>Оказание финансовой поддержки субъектам малого и среднего предпринимательства, занимающихся социально-значимыми видами деятельности, в рамках реализации муниципальных программ монопрофильных муниципальных образований</t>
  </si>
  <si>
    <t>01.1.2И.64582</t>
  </si>
  <si>
    <t>Содержание автомобильных дорог общего пользования местного значения (латынь)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</si>
</sst>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?"/>
    <numFmt numFmtId="165" formatCode="#,##0.000"/>
    <numFmt numFmtId="166" formatCode="#,##0.0"/>
  </numFmts>
  <fonts count="31" x14ac:knownFonts="1">
    <font>
      <sz val="11"/>
      <color indexed="8"/>
      <name val="Calibri"/>
      <family val="2"/>
      <scheme val="minor"/>
    </font>
    <font>
      <b/>
      <sz val="14"/>
      <color indexed="0"/>
      <name val="Times New Roman"/>
    </font>
    <font>
      <b/>
      <sz val="14"/>
      <color indexed="8"/>
      <name val="Times New Roman CYR"/>
    </font>
    <font>
      <b/>
      <sz val="12"/>
      <color indexed="0"/>
      <name val="Times New Roman"/>
    </font>
    <font>
      <sz val="12"/>
      <color indexed="0"/>
      <name val="Times New Roman"/>
    </font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 CYR"/>
    </font>
    <font>
      <sz val="8"/>
      <color indexed="8"/>
      <name val="Calibri"/>
      <family val="2"/>
      <scheme val="minor"/>
    </font>
    <font>
      <b/>
      <sz val="12"/>
      <color indexed="0"/>
      <name val="Times New Roman"/>
      <family val="1"/>
      <charset val="204"/>
    </font>
    <font>
      <b/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i/>
      <sz val="12"/>
      <name val="Times New Roman"/>
      <family val="1"/>
      <charset val="204"/>
    </font>
    <font>
      <sz val="14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color indexed="0"/>
      <name val="Times New Roman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2" borderId="1"/>
    <xf numFmtId="0" fontId="20" fillId="2" borderId="1"/>
    <xf numFmtId="0" fontId="21" fillId="2" borderId="1"/>
  </cellStyleXfs>
  <cellXfs count="204">
    <xf numFmtId="0" fontId="0" fillId="0" borderId="0" xfId="0"/>
    <xf numFmtId="49" fontId="3" fillId="2" borderId="6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justify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right" wrapText="1"/>
    </xf>
    <xf numFmtId="164" fontId="3" fillId="2" borderId="6" xfId="0" applyNumberFormat="1" applyFont="1" applyFill="1" applyBorder="1" applyAlignment="1">
      <alignment horizontal="justify" vertical="center" wrapText="1"/>
    </xf>
    <xf numFmtId="165" fontId="3" fillId="2" borderId="6" xfId="0" applyNumberFormat="1" applyFont="1" applyFill="1" applyBorder="1" applyAlignment="1">
      <alignment horizontal="right" wrapText="1"/>
    </xf>
    <xf numFmtId="0" fontId="6" fillId="0" borderId="0" xfId="0" applyFont="1"/>
    <xf numFmtId="0" fontId="0" fillId="0" borderId="1" xfId="0" applyBorder="1" applyAlignment="1"/>
    <xf numFmtId="0" fontId="7" fillId="0" borderId="0" xfId="0" applyFont="1" applyAlignment="1">
      <alignment horizontal="right"/>
    </xf>
    <xf numFmtId="0" fontId="8" fillId="0" borderId="0" xfId="0" applyFont="1"/>
    <xf numFmtId="0" fontId="10" fillId="0" borderId="0" xfId="0" applyFont="1"/>
    <xf numFmtId="0" fontId="10" fillId="2" borderId="1" xfId="0" applyNumberFormat="1" applyFont="1" applyFill="1" applyBorder="1" applyAlignment="1">
      <alignment horizontal="right" vertical="center"/>
    </xf>
    <xf numFmtId="49" fontId="11" fillId="2" borderId="6" xfId="0" applyNumberFormat="1" applyFont="1" applyFill="1" applyBorder="1" applyAlignment="1">
      <alignment horizontal="center" vertical="center"/>
    </xf>
    <xf numFmtId="0" fontId="12" fillId="0" borderId="0" xfId="0" applyFont="1"/>
    <xf numFmtId="164" fontId="2" fillId="3" borderId="6" xfId="0" applyNumberFormat="1" applyFont="1" applyFill="1" applyBorder="1" applyAlignment="1">
      <alignment horizontal="justify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" fontId="2" fillId="3" borderId="6" xfId="0" applyNumberFormat="1" applyFont="1" applyFill="1" applyBorder="1" applyAlignment="1">
      <alignment horizontal="right"/>
    </xf>
    <xf numFmtId="164" fontId="1" fillId="4" borderId="6" xfId="0" applyNumberFormat="1" applyFont="1" applyFill="1" applyBorder="1" applyAlignment="1">
      <alignment horizontal="justify" vertical="center" wrapText="1"/>
    </xf>
    <xf numFmtId="49" fontId="1" fillId="4" borderId="6" xfId="0" applyNumberFormat="1" applyFont="1" applyFill="1" applyBorder="1" applyAlignment="1">
      <alignment horizontal="center" vertical="center" wrapText="1"/>
    </xf>
    <xf numFmtId="165" fontId="1" fillId="4" borderId="6" xfId="0" applyNumberFormat="1" applyFont="1" applyFill="1" applyBorder="1" applyAlignment="1">
      <alignment horizontal="right" wrapText="1"/>
    </xf>
    <xf numFmtId="165" fontId="13" fillId="2" borderId="6" xfId="0" applyNumberFormat="1" applyFont="1" applyFill="1" applyBorder="1" applyAlignment="1">
      <alignment horizontal="right" wrapText="1"/>
    </xf>
    <xf numFmtId="0" fontId="14" fillId="0" borderId="0" xfId="0" applyFont="1"/>
    <xf numFmtId="0" fontId="15" fillId="0" borderId="0" xfId="0" applyFont="1"/>
    <xf numFmtId="0" fontId="7" fillId="2" borderId="1" xfId="0" applyNumberFormat="1" applyFont="1" applyFill="1" applyBorder="1" applyAlignment="1">
      <alignment horizontal="right" vertical="center"/>
    </xf>
    <xf numFmtId="49" fontId="7" fillId="2" borderId="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8" fillId="2" borderId="6" xfId="0" applyFont="1" applyFill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vertical="top"/>
    </xf>
    <xf numFmtId="49" fontId="8" fillId="0" borderId="4" xfId="0" applyNumberFormat="1" applyFont="1" applyBorder="1" applyAlignment="1">
      <alignment vertical="top"/>
    </xf>
    <xf numFmtId="49" fontId="8" fillId="0" borderId="12" xfId="0" applyNumberFormat="1" applyFont="1" applyBorder="1" applyAlignment="1">
      <alignment vertical="top"/>
    </xf>
    <xf numFmtId="0" fontId="16" fillId="0" borderId="6" xfId="0" applyFont="1" applyBorder="1" applyAlignment="1">
      <alignment vertical="top" wrapText="1"/>
    </xf>
    <xf numFmtId="165" fontId="16" fillId="0" borderId="6" xfId="0" applyNumberFormat="1" applyFont="1" applyBorder="1" applyAlignment="1">
      <alignment vertical="top"/>
    </xf>
    <xf numFmtId="165" fontId="8" fillId="0" borderId="6" xfId="0" applyNumberFormat="1" applyFont="1" applyBorder="1" applyAlignment="1">
      <alignment vertical="top"/>
    </xf>
    <xf numFmtId="0" fontId="8" fillId="0" borderId="6" xfId="0" applyFont="1" applyBorder="1" applyAlignment="1">
      <alignment vertical="top" wrapText="1"/>
    </xf>
    <xf numFmtId="165" fontId="8" fillId="2" borderId="6" xfId="0" applyNumberFormat="1" applyFont="1" applyFill="1" applyBorder="1" applyAlignment="1">
      <alignment vertical="top"/>
    </xf>
    <xf numFmtId="49" fontId="7" fillId="0" borderId="1" xfId="0" applyNumberFormat="1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4" fontId="7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4" fontId="7" fillId="2" borderId="1" xfId="0" applyNumberFormat="1" applyFont="1" applyFill="1" applyBorder="1" applyAlignment="1">
      <alignment vertical="top"/>
    </xf>
    <xf numFmtId="49" fontId="18" fillId="0" borderId="1" xfId="0" applyNumberFormat="1" applyFont="1" applyBorder="1"/>
    <xf numFmtId="0" fontId="19" fillId="0" borderId="1" xfId="0" applyFont="1" applyBorder="1" applyAlignment="1">
      <alignment vertical="top"/>
    </xf>
    <xf numFmtId="166" fontId="18" fillId="0" borderId="1" xfId="0" applyNumberFormat="1" applyFont="1" applyBorder="1" applyAlignment="1">
      <alignment vertical="top"/>
    </xf>
    <xf numFmtId="49" fontId="0" fillId="0" borderId="1" xfId="0" applyNumberFormat="1" applyBorder="1"/>
    <xf numFmtId="0" fontId="0" fillId="0" borderId="1" xfId="0" applyBorder="1"/>
    <xf numFmtId="166" fontId="0" fillId="0" borderId="1" xfId="0" applyNumberFormat="1" applyBorder="1"/>
    <xf numFmtId="0" fontId="0" fillId="2" borderId="0" xfId="0" applyFill="1"/>
    <xf numFmtId="0" fontId="7" fillId="2" borderId="1" xfId="2" applyFont="1" applyFill="1" applyAlignment="1"/>
    <xf numFmtId="0" fontId="7" fillId="2" borderId="1" xfId="2" applyFont="1" applyFill="1"/>
    <xf numFmtId="0" fontId="17" fillId="2" borderId="1" xfId="2" applyFont="1" applyFill="1" applyAlignment="1">
      <alignment horizontal="center"/>
    </xf>
    <xf numFmtId="0" fontId="17" fillId="2" borderId="1" xfId="2" applyFont="1" applyFill="1"/>
    <xf numFmtId="0" fontId="7" fillId="2" borderId="0" xfId="0" applyFont="1" applyFill="1"/>
    <xf numFmtId="0" fontId="15" fillId="2" borderId="0" xfId="0" applyFont="1" applyFill="1"/>
    <xf numFmtId="0" fontId="18" fillId="2" borderId="0" xfId="0" applyFont="1" applyFill="1"/>
    <xf numFmtId="0" fontId="7" fillId="2" borderId="0" xfId="0" applyFont="1" applyFill="1" applyAlignment="1">
      <alignment horizontal="right"/>
    </xf>
    <xf numFmtId="166" fontId="7" fillId="2" borderId="9" xfId="0" applyNumberFormat="1" applyFont="1" applyFill="1" applyBorder="1" applyAlignment="1">
      <alignment horizontal="right" wrapText="1"/>
    </xf>
    <xf numFmtId="0" fontId="17" fillId="2" borderId="6" xfId="3" applyFont="1" applyFill="1" applyBorder="1" applyAlignment="1">
      <alignment horizontal="center" wrapText="1"/>
    </xf>
    <xf numFmtId="0" fontId="17" fillId="2" borderId="6" xfId="0" applyFont="1" applyFill="1" applyBorder="1" applyAlignment="1">
      <alignment wrapText="1"/>
    </xf>
    <xf numFmtId="0" fontId="16" fillId="2" borderId="7" xfId="0" applyFont="1" applyFill="1" applyBorder="1" applyAlignment="1">
      <alignment wrapText="1"/>
    </xf>
    <xf numFmtId="0" fontId="0" fillId="2" borderId="1" xfId="0" applyFill="1" applyBorder="1"/>
    <xf numFmtId="0" fontId="17" fillId="2" borderId="2" xfId="3" applyFont="1" applyFill="1" applyBorder="1" applyAlignment="1">
      <alignment horizontal="left" wrapText="1"/>
    </xf>
    <xf numFmtId="165" fontId="7" fillId="2" borderId="3" xfId="0" applyNumberFormat="1" applyFont="1" applyFill="1" applyBorder="1"/>
    <xf numFmtId="165" fontId="7" fillId="2" borderId="2" xfId="0" applyNumberFormat="1" applyFont="1" applyFill="1" applyBorder="1"/>
    <xf numFmtId="0" fontId="7" fillId="2" borderId="7" xfId="3" applyFont="1" applyFill="1" applyBorder="1" applyAlignment="1">
      <alignment wrapText="1"/>
    </xf>
    <xf numFmtId="165" fontId="7" fillId="2" borderId="8" xfId="0" applyNumberFormat="1" applyFont="1" applyFill="1" applyBorder="1"/>
    <xf numFmtId="165" fontId="17" fillId="2" borderId="8" xfId="0" applyNumberFormat="1" applyFont="1" applyFill="1" applyBorder="1"/>
    <xf numFmtId="165" fontId="17" fillId="2" borderId="7" xfId="0" applyNumberFormat="1" applyFont="1" applyFill="1" applyBorder="1"/>
    <xf numFmtId="0" fontId="7" fillId="2" borderId="10" xfId="3" applyFont="1" applyFill="1" applyBorder="1" applyAlignment="1">
      <alignment wrapText="1"/>
    </xf>
    <xf numFmtId="165" fontId="7" fillId="2" borderId="11" xfId="0" applyNumberFormat="1" applyFont="1" applyFill="1" applyBorder="1"/>
    <xf numFmtId="165" fontId="7" fillId="2" borderId="10" xfId="0" applyNumberFormat="1" applyFont="1" applyFill="1" applyBorder="1"/>
    <xf numFmtId="165" fontId="0" fillId="2" borderId="7" xfId="0" applyNumberFormat="1" applyFill="1" applyBorder="1"/>
    <xf numFmtId="0" fontId="7" fillId="2" borderId="1" xfId="3" applyFont="1" applyFill="1" applyBorder="1" applyAlignment="1"/>
    <xf numFmtId="0" fontId="16" fillId="2" borderId="1" xfId="3" applyFont="1" applyFill="1" applyBorder="1" applyAlignment="1"/>
    <xf numFmtId="0" fontId="8" fillId="2" borderId="1" xfId="3" applyFont="1" applyFill="1" applyBorder="1" applyAlignment="1"/>
    <xf numFmtId="0" fontId="8" fillId="2" borderId="1" xfId="0" applyFont="1" applyFill="1" applyBorder="1" applyAlignment="1"/>
    <xf numFmtId="0" fontId="8" fillId="2" borderId="1" xfId="0" applyFont="1" applyFill="1" applyBorder="1"/>
    <xf numFmtId="0" fontId="8" fillId="2" borderId="0" xfId="0" applyFont="1" applyFill="1"/>
    <xf numFmtId="0" fontId="10" fillId="2" borderId="1" xfId="1" applyFont="1"/>
    <xf numFmtId="0" fontId="7" fillId="2" borderId="1" xfId="1" applyFont="1" applyFill="1" applyAlignment="1">
      <alignment horizontal="right"/>
    </xf>
    <xf numFmtId="0" fontId="15" fillId="2" borderId="1" xfId="1" applyFont="1"/>
    <xf numFmtId="0" fontId="7" fillId="2" borderId="1" xfId="2" applyFont="1"/>
    <xf numFmtId="0" fontId="19" fillId="2" borderId="1" xfId="2" applyFont="1"/>
    <xf numFmtId="0" fontId="17" fillId="2" borderId="9" xfId="2" applyFont="1" applyFill="1" applyBorder="1" applyAlignment="1">
      <alignment horizontal="center" vertical="center" wrapText="1"/>
    </xf>
    <xf numFmtId="0" fontId="17" fillId="2" borderId="9" xfId="2" applyFont="1" applyFill="1" applyBorder="1" applyAlignment="1">
      <alignment vertical="center" wrapText="1"/>
    </xf>
    <xf numFmtId="0" fontId="17" fillId="2" borderId="6" xfId="2" applyFont="1" applyFill="1" applyBorder="1" applyAlignment="1" applyProtection="1">
      <alignment horizontal="center" vertical="center" wrapText="1"/>
      <protection locked="0"/>
    </xf>
    <xf numFmtId="0" fontId="7" fillId="2" borderId="6" xfId="2" applyFont="1" applyFill="1" applyBorder="1" applyAlignment="1" applyProtection="1">
      <alignment horizontal="center" vertical="center" wrapText="1"/>
      <protection locked="0"/>
    </xf>
    <xf numFmtId="0" fontId="7" fillId="2" borderId="6" xfId="2" applyFont="1" applyFill="1" applyBorder="1" applyAlignment="1" applyProtection="1">
      <alignment horizontal="center" vertical="center"/>
      <protection locked="0"/>
    </xf>
    <xf numFmtId="0" fontId="23" fillId="2" borderId="1" xfId="2" applyFont="1"/>
    <xf numFmtId="0" fontId="17" fillId="2" borderId="6" xfId="2" applyFont="1" applyFill="1" applyBorder="1" applyAlignment="1">
      <alignment horizontal="center" vertical="top" wrapText="1"/>
    </xf>
    <xf numFmtId="0" fontId="17" fillId="5" borderId="6" xfId="2" applyFont="1" applyFill="1" applyBorder="1" applyAlignment="1">
      <alignment horizontal="center" vertical="top" wrapText="1"/>
    </xf>
    <xf numFmtId="0" fontId="7" fillId="5" borderId="6" xfId="2" applyFont="1" applyFill="1" applyBorder="1" applyAlignment="1">
      <alignment vertical="top" wrapText="1"/>
    </xf>
    <xf numFmtId="0" fontId="7" fillId="2" borderId="6" xfId="2" applyFont="1" applyFill="1" applyBorder="1" applyAlignment="1">
      <alignment vertical="top" wrapText="1"/>
    </xf>
    <xf numFmtId="3" fontId="7" fillId="5" borderId="6" xfId="2" applyNumberFormat="1" applyFont="1" applyFill="1" applyBorder="1" applyAlignment="1">
      <alignment vertical="top" wrapText="1"/>
    </xf>
    <xf numFmtId="0" fontId="24" fillId="0" borderId="0" xfId="0" applyFont="1" applyAlignment="1">
      <alignment wrapText="1"/>
    </xf>
    <xf numFmtId="0" fontId="7" fillId="5" borderId="6" xfId="2" applyFont="1" applyFill="1" applyBorder="1" applyAlignment="1">
      <alignment horizontal="left" vertical="top" wrapText="1"/>
    </xf>
    <xf numFmtId="0" fontId="7" fillId="5" borderId="6" xfId="2" applyFont="1" applyFill="1" applyBorder="1" applyAlignment="1">
      <alignment horizontal="justify" vertical="top" wrapText="1"/>
    </xf>
    <xf numFmtId="0" fontId="7" fillId="2" borderId="6" xfId="2" applyFont="1" applyFill="1" applyBorder="1" applyAlignment="1">
      <alignment horizontal="left" vertical="top" wrapText="1"/>
    </xf>
    <xf numFmtId="0" fontId="7" fillId="2" borderId="12" xfId="2" applyFont="1" applyFill="1" applyBorder="1" applyAlignment="1">
      <alignment vertical="top" wrapText="1"/>
    </xf>
    <xf numFmtId="0" fontId="7" fillId="2" borderId="6" xfId="2" applyFont="1" applyFill="1" applyBorder="1" applyAlignment="1">
      <alignment wrapText="1"/>
    </xf>
    <xf numFmtId="0" fontId="7" fillId="2" borderId="1" xfId="0" applyFont="1" applyFill="1" applyBorder="1" applyAlignment="1">
      <alignment horizontal="right"/>
    </xf>
    <xf numFmtId="49" fontId="8" fillId="0" borderId="6" xfId="0" applyNumberFormat="1" applyFont="1" applyFill="1" applyBorder="1" applyAlignment="1">
      <alignment horizontal="justify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165" fontId="8" fillId="0" borderId="6" xfId="0" applyNumberFormat="1" applyFont="1" applyFill="1" applyBorder="1" applyAlignment="1">
      <alignment horizontal="right"/>
    </xf>
    <xf numFmtId="49" fontId="22" fillId="0" borderId="6" xfId="0" applyNumberFormat="1" applyFont="1" applyFill="1" applyBorder="1" applyAlignment="1">
      <alignment horizontal="justify" vertical="center" wrapText="1"/>
    </xf>
    <xf numFmtId="49" fontId="22" fillId="0" borderId="6" xfId="0" applyNumberFormat="1" applyFont="1" applyFill="1" applyBorder="1" applyAlignment="1">
      <alignment horizontal="center" vertical="center" wrapText="1"/>
    </xf>
    <xf numFmtId="165" fontId="22" fillId="0" borderId="6" xfId="0" applyNumberFormat="1" applyFont="1" applyFill="1" applyBorder="1" applyAlignment="1">
      <alignment horizontal="right"/>
    </xf>
    <xf numFmtId="165" fontId="16" fillId="3" borderId="6" xfId="0" applyNumberFormat="1" applyFont="1" applyFill="1" applyBorder="1" applyAlignment="1">
      <alignment horizontal="right"/>
    </xf>
    <xf numFmtId="0" fontId="25" fillId="0" borderId="0" xfId="0" applyFont="1"/>
    <xf numFmtId="0" fontId="23" fillId="0" borderId="0" xfId="0" applyFont="1"/>
    <xf numFmtId="0" fontId="7" fillId="2" borderId="1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horizontal="right" vertical="center" wrapText="1"/>
    </xf>
    <xf numFmtId="0" fontId="26" fillId="2" borderId="6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164" fontId="16" fillId="3" borderId="6" xfId="0" applyNumberFormat="1" applyFont="1" applyFill="1" applyBorder="1" applyAlignment="1">
      <alignment horizontal="justify" vertical="center" wrapText="1"/>
    </xf>
    <xf numFmtId="49" fontId="16" fillId="3" borderId="6" xfId="0" applyNumberFormat="1" applyFont="1" applyFill="1" applyBorder="1" applyAlignment="1">
      <alignment horizontal="center" vertical="center" wrapText="1"/>
    </xf>
    <xf numFmtId="49" fontId="16" fillId="4" borderId="6" xfId="0" applyNumberFormat="1" applyFont="1" applyFill="1" applyBorder="1" applyAlignment="1">
      <alignment horizontal="justify" vertical="center" wrapText="1"/>
    </xf>
    <xf numFmtId="49" fontId="16" fillId="4" borderId="6" xfId="0" applyNumberFormat="1" applyFont="1" applyFill="1" applyBorder="1" applyAlignment="1">
      <alignment horizontal="center" vertical="center" wrapText="1"/>
    </xf>
    <xf numFmtId="165" fontId="16" fillId="4" borderId="6" xfId="0" applyNumberFormat="1" applyFont="1" applyFill="1" applyBorder="1" applyAlignment="1">
      <alignment horizontal="right"/>
    </xf>
    <xf numFmtId="49" fontId="8" fillId="2" borderId="6" xfId="0" applyNumberFormat="1" applyFont="1" applyFill="1" applyBorder="1" applyAlignment="1">
      <alignment horizontal="justify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165" fontId="8" fillId="2" borderId="6" xfId="0" applyNumberFormat="1" applyFont="1" applyFill="1" applyBorder="1" applyAlignment="1">
      <alignment horizontal="right"/>
    </xf>
    <xf numFmtId="49" fontId="22" fillId="2" borderId="6" xfId="0" applyNumberFormat="1" applyFont="1" applyFill="1" applyBorder="1" applyAlignment="1">
      <alignment horizontal="justify" vertical="center" wrapText="1"/>
    </xf>
    <xf numFmtId="49" fontId="22" fillId="2" borderId="6" xfId="0" applyNumberFormat="1" applyFont="1" applyFill="1" applyBorder="1" applyAlignment="1">
      <alignment horizontal="center" vertical="center" wrapText="1"/>
    </xf>
    <xf numFmtId="165" fontId="22" fillId="2" borderId="6" xfId="0" applyNumberFormat="1" applyFont="1" applyFill="1" applyBorder="1" applyAlignment="1">
      <alignment horizontal="right"/>
    </xf>
    <xf numFmtId="0" fontId="25" fillId="0" borderId="0" xfId="0" applyFont="1" applyFill="1"/>
    <xf numFmtId="164" fontId="8" fillId="2" borderId="6" xfId="0" applyNumberFormat="1" applyFont="1" applyFill="1" applyBorder="1" applyAlignment="1">
      <alignment horizontal="justify" vertical="center" wrapText="1"/>
    </xf>
    <xf numFmtId="49" fontId="16" fillId="3" borderId="6" xfId="0" applyNumberFormat="1" applyFont="1" applyFill="1" applyBorder="1" applyAlignment="1">
      <alignment horizontal="justify" vertical="center" wrapText="1"/>
    </xf>
    <xf numFmtId="49" fontId="7" fillId="0" borderId="6" xfId="0" applyNumberFormat="1" applyFont="1" applyBorder="1" applyAlignment="1" applyProtection="1">
      <alignment horizontal="center" vertical="center" wrapText="1"/>
    </xf>
    <xf numFmtId="49" fontId="26" fillId="0" borderId="6" xfId="0" applyNumberFormat="1" applyFont="1" applyBorder="1" applyAlignment="1" applyProtection="1">
      <alignment horizontal="center" vertical="center" wrapText="1"/>
    </xf>
    <xf numFmtId="0" fontId="7" fillId="0" borderId="0" xfId="0" applyFont="1"/>
    <xf numFmtId="0" fontId="26" fillId="0" borderId="0" xfId="0" applyFont="1"/>
    <xf numFmtId="0" fontId="8" fillId="0" borderId="0" xfId="0" applyFont="1" applyFill="1"/>
    <xf numFmtId="0" fontId="22" fillId="0" borderId="0" xfId="0" applyFont="1" applyFill="1"/>
    <xf numFmtId="0" fontId="27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7" fillId="0" borderId="0" xfId="0" applyFont="1" applyFill="1"/>
    <xf numFmtId="49" fontId="8" fillId="4" borderId="6" xfId="0" applyNumberFormat="1" applyFont="1" applyFill="1" applyBorder="1" applyAlignment="1" applyProtection="1">
      <alignment horizontal="left" wrapText="1"/>
    </xf>
    <xf numFmtId="49" fontId="8" fillId="4" borderId="6" xfId="0" applyNumberFormat="1" applyFont="1" applyFill="1" applyBorder="1" applyAlignment="1" applyProtection="1">
      <alignment horizontal="center" wrapText="1"/>
    </xf>
    <xf numFmtId="165" fontId="8" fillId="4" borderId="6" xfId="0" applyNumberFormat="1" applyFont="1" applyFill="1" applyBorder="1" applyAlignment="1" applyProtection="1">
      <alignment horizontal="right" wrapText="1"/>
    </xf>
    <xf numFmtId="49" fontId="8" fillId="0" borderId="6" xfId="0" applyNumberFormat="1" applyFont="1" applyFill="1" applyBorder="1" applyAlignment="1" applyProtection="1">
      <alignment horizontal="left" wrapText="1"/>
    </xf>
    <xf numFmtId="49" fontId="8" fillId="0" borderId="6" xfId="0" applyNumberFormat="1" applyFont="1" applyFill="1" applyBorder="1" applyAlignment="1" applyProtection="1">
      <alignment horizontal="center" wrapText="1"/>
    </xf>
    <xf numFmtId="165" fontId="8" fillId="0" borderId="6" xfId="0" applyNumberFormat="1" applyFont="1" applyFill="1" applyBorder="1" applyAlignment="1" applyProtection="1">
      <alignment horizontal="right" wrapText="1"/>
    </xf>
    <xf numFmtId="164" fontId="8" fillId="0" borderId="6" xfId="0" applyNumberFormat="1" applyFont="1" applyFill="1" applyBorder="1" applyAlignment="1" applyProtection="1">
      <alignment horizontal="left" wrapText="1"/>
    </xf>
    <xf numFmtId="164" fontId="8" fillId="0" borderId="6" xfId="0" applyNumberFormat="1" applyFont="1" applyFill="1" applyBorder="1" applyAlignment="1" applyProtection="1">
      <alignment horizontal="left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</xf>
    <xf numFmtId="165" fontId="8" fillId="0" borderId="6" xfId="0" applyNumberFormat="1" applyFont="1" applyFill="1" applyBorder="1" applyAlignment="1" applyProtection="1">
      <alignment horizontal="right" vertical="center" wrapText="1"/>
    </xf>
    <xf numFmtId="49" fontId="8" fillId="0" borderId="6" xfId="0" applyNumberFormat="1" applyFont="1" applyFill="1" applyBorder="1" applyAlignment="1" applyProtection="1">
      <alignment horizontal="left" vertical="center" wrapText="1"/>
    </xf>
    <xf numFmtId="49" fontId="16" fillId="4" borderId="6" xfId="0" applyNumberFormat="1" applyFont="1" applyFill="1" applyBorder="1" applyAlignment="1" applyProtection="1">
      <alignment horizontal="left" wrapText="1"/>
    </xf>
    <xf numFmtId="49" fontId="16" fillId="4" borderId="6" xfId="0" applyNumberFormat="1" applyFont="1" applyFill="1" applyBorder="1" applyAlignment="1" applyProtection="1">
      <alignment horizontal="center" wrapText="1"/>
    </xf>
    <xf numFmtId="165" fontId="16" fillId="4" borderId="6" xfId="0" applyNumberFormat="1" applyFont="1" applyFill="1" applyBorder="1" applyAlignment="1" applyProtection="1">
      <alignment horizontal="right" wrapText="1"/>
    </xf>
    <xf numFmtId="49" fontId="3" fillId="2" borderId="6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left" vertical="center" wrapText="1"/>
    </xf>
    <xf numFmtId="164" fontId="4" fillId="2" borderId="12" xfId="0" applyNumberFormat="1" applyFont="1" applyFill="1" applyBorder="1" applyAlignment="1">
      <alignment horizontal="left" vertical="center" wrapText="1"/>
    </xf>
    <xf numFmtId="164" fontId="13" fillId="2" borderId="5" xfId="0" applyNumberFormat="1" applyFont="1" applyFill="1" applyBorder="1" applyAlignment="1">
      <alignment horizontal="left" vertical="center" wrapText="1"/>
    </xf>
    <xf numFmtId="164" fontId="13" fillId="2" borderId="12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right"/>
    </xf>
    <xf numFmtId="0" fontId="9" fillId="2" borderId="1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164" fontId="16" fillId="2" borderId="6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/>
    </xf>
    <xf numFmtId="164" fontId="17" fillId="2" borderId="1" xfId="0" applyNumberFormat="1" applyFont="1" applyFill="1" applyBorder="1" applyAlignment="1">
      <alignment horizontal="center" vertical="center" wrapText="1"/>
    </xf>
    <xf numFmtId="49" fontId="16" fillId="2" borderId="6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17" fillId="2" borderId="1" xfId="2" applyFont="1" applyFill="1" applyBorder="1" applyAlignment="1">
      <alignment horizontal="center" vertical="center" wrapText="1"/>
    </xf>
    <xf numFmtId="0" fontId="17" fillId="5" borderId="5" xfId="2" applyFont="1" applyFill="1" applyBorder="1" applyAlignment="1">
      <alignment horizontal="left" vertical="top" wrapText="1"/>
    </xf>
    <xf numFmtId="0" fontId="17" fillId="5" borderId="12" xfId="2" applyFont="1" applyFill="1" applyBorder="1" applyAlignment="1">
      <alignment horizontal="left" vertical="top" wrapText="1"/>
    </xf>
    <xf numFmtId="0" fontId="17" fillId="2" borderId="6" xfId="2" applyFont="1" applyFill="1" applyBorder="1" applyAlignment="1" applyProtection="1">
      <alignment horizontal="center" vertical="center" wrapText="1"/>
      <protection locked="0"/>
    </xf>
    <xf numFmtId="0" fontId="7" fillId="2" borderId="6" xfId="2" applyFont="1" applyFill="1" applyBorder="1" applyAlignment="1">
      <alignment horizontal="center" vertical="center" wrapText="1"/>
    </xf>
    <xf numFmtId="0" fontId="17" fillId="2" borderId="5" xfId="2" applyFont="1" applyFill="1" applyBorder="1" applyAlignment="1">
      <alignment horizontal="left" vertical="top" wrapText="1"/>
    </xf>
    <xf numFmtId="0" fontId="17" fillId="2" borderId="12" xfId="2" applyFont="1" applyFill="1" applyBorder="1" applyAlignment="1">
      <alignment horizontal="left" vertical="top" wrapText="1"/>
    </xf>
    <xf numFmtId="0" fontId="17" fillId="5" borderId="6" xfId="2" applyFont="1" applyFill="1" applyBorder="1" applyAlignment="1">
      <alignment horizontal="left" vertical="top" wrapText="1"/>
    </xf>
    <xf numFmtId="0" fontId="17" fillId="2" borderId="1" xfId="3" applyNumberFormat="1" applyFont="1" applyFill="1" applyBorder="1" applyAlignment="1">
      <alignment horizontal="center" wrapText="1" shrinkToFit="1"/>
    </xf>
    <xf numFmtId="0" fontId="15" fillId="0" borderId="0" xfId="0" applyFont="1" applyAlignment="1">
      <alignment wrapText="1"/>
    </xf>
    <xf numFmtId="0" fontId="7" fillId="2" borderId="0" xfId="0" applyFont="1" applyFill="1" applyAlignment="1">
      <alignment horizontal="right" wrapText="1"/>
    </xf>
    <xf numFmtId="0" fontId="18" fillId="2" borderId="0" xfId="0" applyFont="1" applyFill="1" applyAlignment="1"/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right"/>
    </xf>
    <xf numFmtId="0" fontId="17" fillId="2" borderId="1" xfId="3" applyFont="1" applyFill="1" applyBorder="1" applyAlignment="1">
      <alignment horizontal="center" wrapText="1"/>
    </xf>
    <xf numFmtId="49" fontId="4" fillId="0" borderId="6" xfId="0" applyNumberFormat="1" applyFont="1" applyFill="1" applyBorder="1" applyAlignment="1">
      <alignment horizontal="justify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justify" vertical="center" wrapText="1"/>
    </xf>
    <xf numFmtId="49" fontId="28" fillId="0" borderId="6" xfId="0" applyNumberFormat="1" applyFont="1" applyFill="1" applyBorder="1" applyAlignment="1">
      <alignment horizontal="justify" vertical="center" wrapText="1"/>
    </xf>
    <xf numFmtId="49" fontId="28" fillId="0" borderId="6" xfId="0" applyNumberFormat="1" applyFont="1" applyFill="1" applyBorder="1" applyAlignment="1">
      <alignment horizontal="center" vertical="center" wrapText="1"/>
    </xf>
    <xf numFmtId="165" fontId="28" fillId="0" borderId="6" xfId="0" applyNumberFormat="1" applyFont="1" applyFill="1" applyBorder="1" applyAlignment="1">
      <alignment horizontal="right"/>
    </xf>
    <xf numFmtId="0" fontId="22" fillId="6" borderId="0" xfId="0" applyFont="1" applyFill="1"/>
    <xf numFmtId="0" fontId="8" fillId="6" borderId="0" xfId="0" applyFont="1" applyFill="1"/>
    <xf numFmtId="0" fontId="30" fillId="6" borderId="0" xfId="0" applyFont="1" applyFill="1"/>
    <xf numFmtId="0" fontId="29" fillId="6" borderId="0" xfId="0" applyFont="1" applyFill="1"/>
    <xf numFmtId="49" fontId="8" fillId="0" borderId="13" xfId="0" applyNumberFormat="1" applyFont="1" applyFill="1" applyBorder="1" applyAlignment="1" applyProtection="1">
      <alignment horizontal="justify" vertical="center" wrapText="1"/>
    </xf>
    <xf numFmtId="49" fontId="8" fillId="0" borderId="13" xfId="0" applyNumberFormat="1" applyFont="1" applyFill="1" applyBorder="1" applyAlignment="1" applyProtection="1">
      <alignment horizontal="center" vertical="center" wrapText="1"/>
    </xf>
    <xf numFmtId="49" fontId="16" fillId="3" borderId="6" xfId="0" applyNumberFormat="1" applyFont="1" applyFill="1" applyBorder="1" applyAlignment="1" applyProtection="1">
      <alignment horizontal="left"/>
    </xf>
    <xf numFmtId="165" fontId="16" fillId="3" borderId="6" xfId="0" applyNumberFormat="1" applyFont="1" applyFill="1" applyBorder="1" applyAlignment="1" applyProtection="1">
      <alignment horizontal="right"/>
    </xf>
    <xf numFmtId="0" fontId="16" fillId="0" borderId="0" xfId="0" applyFont="1"/>
    <xf numFmtId="49" fontId="16" fillId="0" borderId="6" xfId="0" applyNumberFormat="1" applyFont="1" applyFill="1" applyBorder="1" applyAlignment="1" applyProtection="1">
      <alignment horizontal="left" wrapText="1"/>
    </xf>
    <xf numFmtId="49" fontId="16" fillId="0" borderId="6" xfId="0" applyNumberFormat="1" applyFont="1" applyFill="1" applyBorder="1" applyAlignment="1" applyProtection="1">
      <alignment horizontal="center" wrapText="1"/>
    </xf>
    <xf numFmtId="165" fontId="16" fillId="0" borderId="6" xfId="0" applyNumberFormat="1" applyFont="1" applyFill="1" applyBorder="1" applyAlignment="1" applyProtection="1">
      <alignment horizontal="right" wrapText="1"/>
    </xf>
  </cellXfs>
  <cellStyles count="4">
    <cellStyle name="Обычный" xfId="0" builtinId="0"/>
    <cellStyle name="Обычный 2" xfId="2"/>
    <cellStyle name="Обычный 5" xfId="1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D204"/>
  <sheetViews>
    <sheetView topLeftCell="A100" workbookViewId="0">
      <selection activeCell="B7" sqref="B7:C7"/>
    </sheetView>
  </sheetViews>
  <sheetFormatPr defaultRowHeight="15" x14ac:dyDescent="0.25"/>
  <cols>
    <col min="1" max="1" width="33.28515625" customWidth="1"/>
    <col min="2" max="2" width="114.7109375" customWidth="1"/>
    <col min="3" max="3" width="19" customWidth="1"/>
  </cols>
  <sheetData>
    <row r="1" spans="1:4" ht="18.75" x14ac:dyDescent="0.3">
      <c r="A1" s="7"/>
      <c r="B1" s="158" t="s">
        <v>324</v>
      </c>
      <c r="C1" s="158"/>
      <c r="D1" s="8"/>
    </row>
    <row r="2" spans="1:4" ht="18.75" x14ac:dyDescent="0.3">
      <c r="A2" s="7"/>
      <c r="B2" s="158" t="s">
        <v>329</v>
      </c>
      <c r="C2" s="158"/>
      <c r="D2" s="9"/>
    </row>
    <row r="3" spans="1:4" ht="18.75" x14ac:dyDescent="0.3">
      <c r="A3" s="7"/>
      <c r="B3" s="158" t="s">
        <v>326</v>
      </c>
      <c r="C3" s="158"/>
      <c r="D3" s="9"/>
    </row>
    <row r="4" spans="1:4" ht="21" customHeight="1" x14ac:dyDescent="0.3">
      <c r="A4" s="7"/>
      <c r="B4" s="158" t="s">
        <v>330</v>
      </c>
      <c r="C4" s="158"/>
      <c r="D4" s="9"/>
    </row>
    <row r="5" spans="1:4" ht="21" customHeight="1" x14ac:dyDescent="0.3">
      <c r="A5" s="7"/>
      <c r="B5" s="9"/>
      <c r="C5" s="9"/>
      <c r="D5" s="9"/>
    </row>
    <row r="6" spans="1:4" ht="21.75" customHeight="1" x14ac:dyDescent="0.3">
      <c r="A6" s="10"/>
      <c r="B6" s="158" t="s">
        <v>324</v>
      </c>
      <c r="C6" s="158"/>
      <c r="D6" s="9"/>
    </row>
    <row r="7" spans="1:4" ht="19.5" customHeight="1" x14ac:dyDescent="0.3">
      <c r="A7" s="10"/>
      <c r="B7" s="158" t="s">
        <v>325</v>
      </c>
      <c r="C7" s="158"/>
      <c r="D7" s="9"/>
    </row>
    <row r="8" spans="1:4" ht="24" customHeight="1" x14ac:dyDescent="0.3">
      <c r="A8" s="10"/>
      <c r="B8" s="158" t="s">
        <v>326</v>
      </c>
      <c r="C8" s="158"/>
      <c r="D8" s="9"/>
    </row>
    <row r="9" spans="1:4" ht="18.75" x14ac:dyDescent="0.3">
      <c r="A9" s="10"/>
      <c r="B9" s="158" t="s">
        <v>327</v>
      </c>
      <c r="C9" s="158"/>
    </row>
    <row r="10" spans="1:4" ht="18.75" x14ac:dyDescent="0.3">
      <c r="A10" s="10"/>
      <c r="B10" s="9"/>
      <c r="C10" s="9"/>
    </row>
    <row r="11" spans="1:4" ht="18.75" customHeight="1" x14ac:dyDescent="0.25">
      <c r="A11" s="159" t="s">
        <v>328</v>
      </c>
      <c r="B11" s="159"/>
      <c r="C11" s="159"/>
    </row>
    <row r="13" spans="1:4" ht="18.75" x14ac:dyDescent="0.3">
      <c r="A13" s="11"/>
      <c r="B13" s="12"/>
      <c r="C13" s="12" t="s">
        <v>0</v>
      </c>
    </row>
    <row r="14" spans="1:4" ht="15" customHeight="1" x14ac:dyDescent="0.25">
      <c r="A14" s="153" t="s">
        <v>1</v>
      </c>
      <c r="B14" s="153" t="s">
        <v>6</v>
      </c>
      <c r="C14" s="153" t="s">
        <v>7</v>
      </c>
    </row>
    <row r="15" spans="1:4" ht="15" customHeight="1" x14ac:dyDescent="0.25">
      <c r="A15" s="153"/>
      <c r="B15" s="153"/>
      <c r="C15" s="160"/>
    </row>
    <row r="16" spans="1:4" ht="15" customHeight="1" x14ac:dyDescent="0.25">
      <c r="A16" s="153"/>
      <c r="B16" s="153"/>
      <c r="C16" s="160"/>
    </row>
    <row r="17" spans="1:3" s="14" customFormat="1" ht="11.25" x14ac:dyDescent="0.2">
      <c r="A17" s="13" t="s">
        <v>3</v>
      </c>
      <c r="B17" s="13" t="s">
        <v>2</v>
      </c>
      <c r="C17" s="13" t="s">
        <v>4</v>
      </c>
    </row>
    <row r="18" spans="1:3" ht="18.75" x14ac:dyDescent="0.3">
      <c r="A18" s="16"/>
      <c r="B18" s="15" t="s">
        <v>8</v>
      </c>
      <c r="C18" s="17"/>
    </row>
    <row r="19" spans="1:3" ht="18.75" x14ac:dyDescent="0.3">
      <c r="A19" s="19" t="s">
        <v>9</v>
      </c>
      <c r="B19" s="18" t="s">
        <v>10</v>
      </c>
      <c r="C19" s="20">
        <v>261800.68</v>
      </c>
    </row>
    <row r="20" spans="1:3" ht="15.75" x14ac:dyDescent="0.25">
      <c r="A20" s="154" t="s">
        <v>11</v>
      </c>
      <c r="B20" s="155"/>
      <c r="C20" s="4">
        <v>241137.07399999999</v>
      </c>
    </row>
    <row r="21" spans="1:3" ht="15.75" x14ac:dyDescent="0.25">
      <c r="A21" s="1" t="s">
        <v>12</v>
      </c>
      <c r="B21" s="5" t="s">
        <v>13</v>
      </c>
      <c r="C21" s="6">
        <v>214535.264</v>
      </c>
    </row>
    <row r="22" spans="1:3" ht="15.75" x14ac:dyDescent="0.25">
      <c r="A22" s="3" t="s">
        <v>14</v>
      </c>
      <c r="B22" s="2" t="s">
        <v>15</v>
      </c>
      <c r="C22" s="4">
        <v>214535.264</v>
      </c>
    </row>
    <row r="23" spans="1:3" ht="47.25" x14ac:dyDescent="0.25">
      <c r="A23" s="3" t="s">
        <v>16</v>
      </c>
      <c r="B23" s="2" t="s">
        <v>17</v>
      </c>
      <c r="C23" s="4">
        <v>213583.71799999999</v>
      </c>
    </row>
    <row r="24" spans="1:3" ht="63" x14ac:dyDescent="0.25">
      <c r="A24" s="3" t="s">
        <v>19</v>
      </c>
      <c r="B24" s="2" t="s">
        <v>20</v>
      </c>
      <c r="C24" s="4">
        <v>351.54599999999999</v>
      </c>
    </row>
    <row r="25" spans="1:3" ht="31.5" x14ac:dyDescent="0.25">
      <c r="A25" s="3" t="s">
        <v>21</v>
      </c>
      <c r="B25" s="2" t="s">
        <v>22</v>
      </c>
      <c r="C25" s="4">
        <v>600</v>
      </c>
    </row>
    <row r="26" spans="1:3" ht="31.5" x14ac:dyDescent="0.25">
      <c r="A26" s="1" t="s">
        <v>23</v>
      </c>
      <c r="B26" s="5" t="s">
        <v>24</v>
      </c>
      <c r="C26" s="6">
        <v>9852.1329999999998</v>
      </c>
    </row>
    <row r="27" spans="1:3" ht="15.75" x14ac:dyDescent="0.25">
      <c r="A27" s="3" t="s">
        <v>25</v>
      </c>
      <c r="B27" s="2" t="s">
        <v>26</v>
      </c>
      <c r="C27" s="4">
        <v>9852.1329999999998</v>
      </c>
    </row>
    <row r="28" spans="1:3" ht="47.25" x14ac:dyDescent="0.25">
      <c r="A28" s="3" t="s">
        <v>27</v>
      </c>
      <c r="B28" s="2" t="s">
        <v>28</v>
      </c>
      <c r="C28" s="4">
        <v>3572.6410000000001</v>
      </c>
    </row>
    <row r="29" spans="1:3" ht="63" x14ac:dyDescent="0.25">
      <c r="A29" s="3" t="s">
        <v>29</v>
      </c>
      <c r="B29" s="2" t="s">
        <v>30</v>
      </c>
      <c r="C29" s="4">
        <v>3572.6410000000001</v>
      </c>
    </row>
    <row r="30" spans="1:3" ht="47.25" x14ac:dyDescent="0.25">
      <c r="A30" s="3" t="s">
        <v>31</v>
      </c>
      <c r="B30" s="2" t="s">
        <v>32</v>
      </c>
      <c r="C30" s="4">
        <v>25.032</v>
      </c>
    </row>
    <row r="31" spans="1:3" ht="78.75" x14ac:dyDescent="0.25">
      <c r="A31" s="3" t="s">
        <v>33</v>
      </c>
      <c r="B31" s="2" t="s">
        <v>34</v>
      </c>
      <c r="C31" s="4">
        <v>25.032</v>
      </c>
    </row>
    <row r="32" spans="1:3" ht="47.25" x14ac:dyDescent="0.25">
      <c r="A32" s="3" t="s">
        <v>35</v>
      </c>
      <c r="B32" s="2" t="s">
        <v>36</v>
      </c>
      <c r="C32" s="4">
        <v>6254.46</v>
      </c>
    </row>
    <row r="33" spans="1:3" ht="63" x14ac:dyDescent="0.25">
      <c r="A33" s="3" t="s">
        <v>37</v>
      </c>
      <c r="B33" s="2" t="s">
        <v>38</v>
      </c>
      <c r="C33" s="4">
        <v>6254.46</v>
      </c>
    </row>
    <row r="34" spans="1:3" ht="15.75" x14ac:dyDescent="0.25">
      <c r="A34" s="1" t="s">
        <v>39</v>
      </c>
      <c r="B34" s="5" t="s">
        <v>40</v>
      </c>
      <c r="C34" s="6">
        <v>13997.004999999999</v>
      </c>
    </row>
    <row r="35" spans="1:3" ht="15.75" x14ac:dyDescent="0.25">
      <c r="A35" s="3" t="s">
        <v>41</v>
      </c>
      <c r="B35" s="2" t="s">
        <v>42</v>
      </c>
      <c r="C35" s="4">
        <v>5880</v>
      </c>
    </row>
    <row r="36" spans="1:3" ht="15.75" x14ac:dyDescent="0.25">
      <c r="A36" s="3" t="s">
        <v>43</v>
      </c>
      <c r="B36" s="2" t="s">
        <v>44</v>
      </c>
      <c r="C36" s="4">
        <v>5245</v>
      </c>
    </row>
    <row r="37" spans="1:3" ht="15.75" x14ac:dyDescent="0.25">
      <c r="A37" s="3" t="s">
        <v>45</v>
      </c>
      <c r="B37" s="2" t="s">
        <v>44</v>
      </c>
      <c r="C37" s="4">
        <v>5245</v>
      </c>
    </row>
    <row r="38" spans="1:3" ht="31.5" x14ac:dyDescent="0.25">
      <c r="A38" s="3" t="s">
        <v>46</v>
      </c>
      <c r="B38" s="2" t="s">
        <v>47</v>
      </c>
      <c r="C38" s="4">
        <v>635</v>
      </c>
    </row>
    <row r="39" spans="1:3" ht="47.25" x14ac:dyDescent="0.25">
      <c r="A39" s="3" t="s">
        <v>48</v>
      </c>
      <c r="B39" s="2" t="s">
        <v>49</v>
      </c>
      <c r="C39" s="4">
        <v>635</v>
      </c>
    </row>
    <row r="40" spans="1:3" ht="15.75" x14ac:dyDescent="0.25">
      <c r="A40" s="3" t="s">
        <v>50</v>
      </c>
      <c r="B40" s="2" t="s">
        <v>51</v>
      </c>
      <c r="C40" s="4">
        <v>7517.0050000000001</v>
      </c>
    </row>
    <row r="41" spans="1:3" ht="15.75" x14ac:dyDescent="0.25">
      <c r="A41" s="3" t="s">
        <v>52</v>
      </c>
      <c r="B41" s="2" t="s">
        <v>51</v>
      </c>
      <c r="C41" s="4">
        <v>7217</v>
      </c>
    </row>
    <row r="42" spans="1:3" ht="31.5" x14ac:dyDescent="0.25">
      <c r="A42" s="3" t="s">
        <v>53</v>
      </c>
      <c r="B42" s="2" t="s">
        <v>54</v>
      </c>
      <c r="C42" s="4">
        <v>300.005</v>
      </c>
    </row>
    <row r="43" spans="1:3" ht="15.75" x14ac:dyDescent="0.25">
      <c r="A43" s="3" t="s">
        <v>55</v>
      </c>
      <c r="B43" s="2" t="s">
        <v>56</v>
      </c>
      <c r="C43" s="4">
        <v>80</v>
      </c>
    </row>
    <row r="44" spans="1:3" ht="15.75" x14ac:dyDescent="0.25">
      <c r="A44" s="3" t="s">
        <v>57</v>
      </c>
      <c r="B44" s="2" t="s">
        <v>56</v>
      </c>
      <c r="C44" s="4">
        <v>80</v>
      </c>
    </row>
    <row r="45" spans="1:3" ht="15.75" x14ac:dyDescent="0.25">
      <c r="A45" s="3" t="s">
        <v>58</v>
      </c>
      <c r="B45" s="2" t="s">
        <v>59</v>
      </c>
      <c r="C45" s="4">
        <v>520</v>
      </c>
    </row>
    <row r="46" spans="1:3" ht="31.5" x14ac:dyDescent="0.25">
      <c r="A46" s="3" t="s">
        <v>60</v>
      </c>
      <c r="B46" s="2" t="s">
        <v>61</v>
      </c>
      <c r="C46" s="4">
        <v>520</v>
      </c>
    </row>
    <row r="47" spans="1:3" ht="15.75" x14ac:dyDescent="0.25">
      <c r="A47" s="1" t="s">
        <v>62</v>
      </c>
      <c r="B47" s="5" t="s">
        <v>63</v>
      </c>
      <c r="C47" s="6">
        <v>2.6720000000000002</v>
      </c>
    </row>
    <row r="48" spans="1:3" ht="15.75" x14ac:dyDescent="0.25">
      <c r="A48" s="3" t="s">
        <v>64</v>
      </c>
      <c r="B48" s="2" t="s">
        <v>65</v>
      </c>
      <c r="C48" s="4">
        <v>2.6720000000000002</v>
      </c>
    </row>
    <row r="49" spans="1:3" ht="15.75" x14ac:dyDescent="0.25">
      <c r="A49" s="3" t="s">
        <v>66</v>
      </c>
      <c r="B49" s="2" t="s">
        <v>67</v>
      </c>
      <c r="C49" s="4">
        <v>2.3159999999999998</v>
      </c>
    </row>
    <row r="50" spans="1:3" ht="31.5" x14ac:dyDescent="0.25">
      <c r="A50" s="3" t="s">
        <v>68</v>
      </c>
      <c r="B50" s="2" t="s">
        <v>69</v>
      </c>
      <c r="C50" s="4">
        <v>2.3159999999999998</v>
      </c>
    </row>
    <row r="51" spans="1:3" ht="15.75" x14ac:dyDescent="0.25">
      <c r="A51" s="3" t="s">
        <v>70</v>
      </c>
      <c r="B51" s="2" t="s">
        <v>71</v>
      </c>
      <c r="C51" s="4">
        <v>0.35599999999999998</v>
      </c>
    </row>
    <row r="52" spans="1:3" ht="31.5" x14ac:dyDescent="0.25">
      <c r="A52" s="3" t="s">
        <v>72</v>
      </c>
      <c r="B52" s="2" t="s">
        <v>73</v>
      </c>
      <c r="C52" s="4">
        <v>0.35599999999999998</v>
      </c>
    </row>
    <row r="53" spans="1:3" ht="15.75" x14ac:dyDescent="0.25">
      <c r="A53" s="1" t="s">
        <v>74</v>
      </c>
      <c r="B53" s="5" t="s">
        <v>75</v>
      </c>
      <c r="C53" s="6">
        <v>2750</v>
      </c>
    </row>
    <row r="54" spans="1:3" ht="15.75" x14ac:dyDescent="0.25">
      <c r="A54" s="3" t="s">
        <v>76</v>
      </c>
      <c r="B54" s="2" t="s">
        <v>77</v>
      </c>
      <c r="C54" s="4">
        <v>2750</v>
      </c>
    </row>
    <row r="55" spans="1:3" ht="31.5" x14ac:dyDescent="0.25">
      <c r="A55" s="3" t="s">
        <v>78</v>
      </c>
      <c r="B55" s="2" t="s">
        <v>79</v>
      </c>
      <c r="C55" s="4">
        <v>2750</v>
      </c>
    </row>
    <row r="56" spans="1:3" ht="15.75" x14ac:dyDescent="0.25">
      <c r="A56" s="3"/>
      <c r="B56" s="2" t="s">
        <v>80</v>
      </c>
      <c r="C56" s="4">
        <v>20663.606</v>
      </c>
    </row>
    <row r="57" spans="1:3" ht="31.5" x14ac:dyDescent="0.25">
      <c r="A57" s="1" t="s">
        <v>81</v>
      </c>
      <c r="B57" s="5" t="s">
        <v>82</v>
      </c>
      <c r="C57" s="6">
        <v>12900</v>
      </c>
    </row>
    <row r="58" spans="1:3" ht="47.25" x14ac:dyDescent="0.25">
      <c r="A58" s="3" t="s">
        <v>83</v>
      </c>
      <c r="B58" s="2" t="s">
        <v>84</v>
      </c>
      <c r="C58" s="4">
        <v>12650</v>
      </c>
    </row>
    <row r="59" spans="1:3" ht="47.25" x14ac:dyDescent="0.25">
      <c r="A59" s="3" t="s">
        <v>85</v>
      </c>
      <c r="B59" s="2" t="s">
        <v>86</v>
      </c>
      <c r="C59" s="4">
        <v>4500</v>
      </c>
    </row>
    <row r="60" spans="1:3" ht="63" x14ac:dyDescent="0.25">
      <c r="A60" s="3" t="s">
        <v>87</v>
      </c>
      <c r="B60" s="2" t="s">
        <v>88</v>
      </c>
      <c r="C60" s="4">
        <v>2900</v>
      </c>
    </row>
    <row r="61" spans="1:3" ht="47.25" x14ac:dyDescent="0.25">
      <c r="A61" s="3" t="s">
        <v>89</v>
      </c>
      <c r="B61" s="2" t="s">
        <v>90</v>
      </c>
      <c r="C61" s="4">
        <v>1600</v>
      </c>
    </row>
    <row r="62" spans="1:3" ht="47.25" x14ac:dyDescent="0.25">
      <c r="A62" s="3" t="s">
        <v>91</v>
      </c>
      <c r="B62" s="2" t="s">
        <v>92</v>
      </c>
      <c r="C62" s="4">
        <v>100</v>
      </c>
    </row>
    <row r="63" spans="1:3" ht="47.25" x14ac:dyDescent="0.25">
      <c r="A63" s="3" t="s">
        <v>93</v>
      </c>
      <c r="B63" s="2" t="s">
        <v>94</v>
      </c>
      <c r="C63" s="4">
        <v>100</v>
      </c>
    </row>
    <row r="64" spans="1:3" ht="31.5" x14ac:dyDescent="0.25">
      <c r="A64" s="3" t="s">
        <v>95</v>
      </c>
      <c r="B64" s="2" t="s">
        <v>96</v>
      </c>
      <c r="C64" s="4">
        <v>8050</v>
      </c>
    </row>
    <row r="65" spans="1:3" ht="31.5" x14ac:dyDescent="0.25">
      <c r="A65" s="3" t="s">
        <v>97</v>
      </c>
      <c r="B65" s="2" t="s">
        <v>98</v>
      </c>
      <c r="C65" s="4">
        <v>8050</v>
      </c>
    </row>
    <row r="66" spans="1:3" ht="47.25" x14ac:dyDescent="0.25">
      <c r="A66" s="3" t="s">
        <v>99</v>
      </c>
      <c r="B66" s="2" t="s">
        <v>100</v>
      </c>
      <c r="C66" s="4">
        <v>250</v>
      </c>
    </row>
    <row r="67" spans="1:3" ht="47.25" x14ac:dyDescent="0.25">
      <c r="A67" s="3" t="s">
        <v>101</v>
      </c>
      <c r="B67" s="2" t="s">
        <v>102</v>
      </c>
      <c r="C67" s="4">
        <v>250</v>
      </c>
    </row>
    <row r="68" spans="1:3" ht="47.25" x14ac:dyDescent="0.25">
      <c r="A68" s="3" t="s">
        <v>103</v>
      </c>
      <c r="B68" s="2" t="s">
        <v>104</v>
      </c>
      <c r="C68" s="4">
        <v>250</v>
      </c>
    </row>
    <row r="69" spans="1:3" ht="15.75" x14ac:dyDescent="0.25">
      <c r="A69" s="1" t="s">
        <v>105</v>
      </c>
      <c r="B69" s="5" t="s">
        <v>106</v>
      </c>
      <c r="C69" s="6">
        <v>2161</v>
      </c>
    </row>
    <row r="70" spans="1:3" ht="15.75" x14ac:dyDescent="0.25">
      <c r="A70" s="3" t="s">
        <v>107</v>
      </c>
      <c r="B70" s="2" t="s">
        <v>108</v>
      </c>
      <c r="C70" s="4">
        <v>2161</v>
      </c>
    </row>
    <row r="71" spans="1:3" ht="15.75" x14ac:dyDescent="0.25">
      <c r="A71" s="3" t="s">
        <v>109</v>
      </c>
      <c r="B71" s="2" t="s">
        <v>110</v>
      </c>
      <c r="C71" s="4">
        <v>1033.2</v>
      </c>
    </row>
    <row r="72" spans="1:3" ht="15.75" x14ac:dyDescent="0.25">
      <c r="A72" s="3" t="s">
        <v>111</v>
      </c>
      <c r="B72" s="2" t="s">
        <v>112</v>
      </c>
      <c r="C72" s="4">
        <v>1086.4000000000001</v>
      </c>
    </row>
    <row r="73" spans="1:3" ht="15.75" x14ac:dyDescent="0.25">
      <c r="A73" s="3" t="s">
        <v>113</v>
      </c>
      <c r="B73" s="2" t="s">
        <v>114</v>
      </c>
      <c r="C73" s="4">
        <v>41.4</v>
      </c>
    </row>
    <row r="74" spans="1:3" ht="15.75" x14ac:dyDescent="0.25">
      <c r="A74" s="3" t="s">
        <v>115</v>
      </c>
      <c r="B74" s="2" t="s">
        <v>116</v>
      </c>
      <c r="C74" s="4">
        <v>41.4</v>
      </c>
    </row>
    <row r="75" spans="1:3" ht="15.75" x14ac:dyDescent="0.25">
      <c r="A75" s="1" t="s">
        <v>117</v>
      </c>
      <c r="B75" s="5" t="s">
        <v>118</v>
      </c>
      <c r="C75" s="6">
        <v>257.654</v>
      </c>
    </row>
    <row r="76" spans="1:3" ht="15.75" x14ac:dyDescent="0.25">
      <c r="A76" s="3" t="s">
        <v>119</v>
      </c>
      <c r="B76" s="2" t="s">
        <v>120</v>
      </c>
      <c r="C76" s="4">
        <v>257.654</v>
      </c>
    </row>
    <row r="77" spans="1:3" ht="15.75" x14ac:dyDescent="0.25">
      <c r="A77" s="3" t="s">
        <v>121</v>
      </c>
      <c r="B77" s="2" t="s">
        <v>122</v>
      </c>
      <c r="C77" s="4">
        <v>257.654</v>
      </c>
    </row>
    <row r="78" spans="1:3" ht="15.75" x14ac:dyDescent="0.25">
      <c r="A78" s="3" t="s">
        <v>123</v>
      </c>
      <c r="B78" s="2" t="s">
        <v>124</v>
      </c>
      <c r="C78" s="4">
        <v>257.654</v>
      </c>
    </row>
    <row r="79" spans="1:3" ht="15.75" x14ac:dyDescent="0.25">
      <c r="A79" s="1" t="s">
        <v>125</v>
      </c>
      <c r="B79" s="5" t="s">
        <v>126</v>
      </c>
      <c r="C79" s="6">
        <v>2156.0650000000001</v>
      </c>
    </row>
    <row r="80" spans="1:3" ht="47.25" x14ac:dyDescent="0.25">
      <c r="A80" s="3" t="s">
        <v>127</v>
      </c>
      <c r="B80" s="2" t="s">
        <v>128</v>
      </c>
      <c r="C80" s="4">
        <v>1414.5</v>
      </c>
    </row>
    <row r="81" spans="1:3" ht="63" x14ac:dyDescent="0.25">
      <c r="A81" s="3" t="s">
        <v>129</v>
      </c>
      <c r="B81" s="2" t="s">
        <v>130</v>
      </c>
      <c r="C81" s="4">
        <v>1414.5</v>
      </c>
    </row>
    <row r="82" spans="1:3" ht="63" x14ac:dyDescent="0.25">
      <c r="A82" s="3" t="s">
        <v>131</v>
      </c>
      <c r="B82" s="2" t="s">
        <v>132</v>
      </c>
      <c r="C82" s="4">
        <v>1414.5</v>
      </c>
    </row>
    <row r="83" spans="1:3" ht="15.75" x14ac:dyDescent="0.25">
      <c r="A83" s="3" t="s">
        <v>133</v>
      </c>
      <c r="B83" s="2" t="s">
        <v>134</v>
      </c>
      <c r="C83" s="4">
        <v>741.56500000000005</v>
      </c>
    </row>
    <row r="84" spans="1:3" ht="15.75" x14ac:dyDescent="0.25">
      <c r="A84" s="3" t="s">
        <v>135</v>
      </c>
      <c r="B84" s="2" t="s">
        <v>136</v>
      </c>
      <c r="C84" s="4">
        <v>483</v>
      </c>
    </row>
    <row r="85" spans="1:3" ht="31.5" x14ac:dyDescent="0.25">
      <c r="A85" s="3" t="s">
        <v>137</v>
      </c>
      <c r="B85" s="2" t="s">
        <v>138</v>
      </c>
      <c r="C85" s="4">
        <v>55</v>
      </c>
    </row>
    <row r="86" spans="1:3" ht="31.5" x14ac:dyDescent="0.25">
      <c r="A86" s="3" t="s">
        <v>139</v>
      </c>
      <c r="B86" s="2" t="s">
        <v>140</v>
      </c>
      <c r="C86" s="4">
        <v>428</v>
      </c>
    </row>
    <row r="87" spans="1:3" ht="31.5" x14ac:dyDescent="0.25">
      <c r="A87" s="3" t="s">
        <v>141</v>
      </c>
      <c r="B87" s="2" t="s">
        <v>142</v>
      </c>
      <c r="C87" s="4">
        <v>258.565</v>
      </c>
    </row>
    <row r="88" spans="1:3" ht="31.5" x14ac:dyDescent="0.25">
      <c r="A88" s="3" t="s">
        <v>143</v>
      </c>
      <c r="B88" s="2" t="s">
        <v>144</v>
      </c>
      <c r="C88" s="4">
        <v>258.565</v>
      </c>
    </row>
    <row r="89" spans="1:3" ht="15.75" x14ac:dyDescent="0.25">
      <c r="A89" s="1" t="s">
        <v>145</v>
      </c>
      <c r="B89" s="5" t="s">
        <v>146</v>
      </c>
      <c r="C89" s="6">
        <v>3188.8870000000002</v>
      </c>
    </row>
    <row r="90" spans="1:3" ht="15.75" x14ac:dyDescent="0.25">
      <c r="A90" s="3" t="s">
        <v>147</v>
      </c>
      <c r="B90" s="2" t="s">
        <v>148</v>
      </c>
      <c r="C90" s="4">
        <v>67</v>
      </c>
    </row>
    <row r="91" spans="1:3" ht="47.25" x14ac:dyDescent="0.25">
      <c r="A91" s="3" t="s">
        <v>149</v>
      </c>
      <c r="B91" s="2" t="s">
        <v>150</v>
      </c>
      <c r="C91" s="4">
        <v>65</v>
      </c>
    </row>
    <row r="92" spans="1:3" ht="31.5" x14ac:dyDescent="0.25">
      <c r="A92" s="3" t="s">
        <v>151</v>
      </c>
      <c r="B92" s="2" t="s">
        <v>152</v>
      </c>
      <c r="C92" s="4">
        <v>2</v>
      </c>
    </row>
    <row r="93" spans="1:3" ht="47.25" x14ac:dyDescent="0.25">
      <c r="A93" s="3" t="s">
        <v>153</v>
      </c>
      <c r="B93" s="2" t="s">
        <v>154</v>
      </c>
      <c r="C93" s="4">
        <v>70</v>
      </c>
    </row>
    <row r="94" spans="1:3" ht="31.5" x14ac:dyDescent="0.25">
      <c r="A94" s="3" t="s">
        <v>155</v>
      </c>
      <c r="B94" s="2" t="s">
        <v>156</v>
      </c>
      <c r="C94" s="4">
        <v>70</v>
      </c>
    </row>
    <row r="95" spans="1:3" ht="63" x14ac:dyDescent="0.25">
      <c r="A95" s="3" t="s">
        <v>157</v>
      </c>
      <c r="B95" s="2" t="s">
        <v>158</v>
      </c>
      <c r="C95" s="4">
        <v>211.9</v>
      </c>
    </row>
    <row r="96" spans="1:3" ht="31.5" x14ac:dyDescent="0.25">
      <c r="A96" s="3" t="s">
        <v>159</v>
      </c>
      <c r="B96" s="2" t="s">
        <v>160</v>
      </c>
      <c r="C96" s="4">
        <v>74.924999999999997</v>
      </c>
    </row>
    <row r="97" spans="1:3" ht="31.5" x14ac:dyDescent="0.25">
      <c r="A97" s="3" t="s">
        <v>161</v>
      </c>
      <c r="B97" s="2" t="s">
        <v>162</v>
      </c>
      <c r="C97" s="4">
        <v>5</v>
      </c>
    </row>
    <row r="98" spans="1:3" ht="15.75" x14ac:dyDescent="0.25">
      <c r="A98" s="3" t="s">
        <v>163</v>
      </c>
      <c r="B98" s="2" t="s">
        <v>164</v>
      </c>
      <c r="C98" s="4">
        <v>131.97499999999999</v>
      </c>
    </row>
    <row r="99" spans="1:3" ht="31.5" x14ac:dyDescent="0.25">
      <c r="A99" s="3" t="s">
        <v>165</v>
      </c>
      <c r="B99" s="2" t="s">
        <v>166</v>
      </c>
      <c r="C99" s="4">
        <v>355</v>
      </c>
    </row>
    <row r="100" spans="1:3" ht="15.75" x14ac:dyDescent="0.25">
      <c r="A100" s="3" t="s">
        <v>167</v>
      </c>
      <c r="B100" s="2" t="s">
        <v>168</v>
      </c>
      <c r="C100" s="4">
        <v>208.1</v>
      </c>
    </row>
    <row r="101" spans="1:3" ht="15.75" x14ac:dyDescent="0.25">
      <c r="A101" s="3" t="s">
        <v>169</v>
      </c>
      <c r="B101" s="2" t="s">
        <v>170</v>
      </c>
      <c r="C101" s="4">
        <v>208.1</v>
      </c>
    </row>
    <row r="102" spans="1:3" ht="31.5" x14ac:dyDescent="0.25">
      <c r="A102" s="3" t="s">
        <v>171</v>
      </c>
      <c r="B102" s="2" t="s">
        <v>172</v>
      </c>
      <c r="C102" s="4">
        <v>55</v>
      </c>
    </row>
    <row r="103" spans="1:3" ht="47.25" x14ac:dyDescent="0.25">
      <c r="A103" s="3" t="s">
        <v>173</v>
      </c>
      <c r="B103" s="2" t="s">
        <v>174</v>
      </c>
      <c r="C103" s="4">
        <v>55</v>
      </c>
    </row>
    <row r="104" spans="1:3" ht="15.75" x14ac:dyDescent="0.25">
      <c r="A104" s="3" t="s">
        <v>175</v>
      </c>
      <c r="B104" s="2" t="s">
        <v>176</v>
      </c>
      <c r="C104" s="4">
        <v>93.082999999999998</v>
      </c>
    </row>
    <row r="105" spans="1:3" ht="31.5" x14ac:dyDescent="0.25">
      <c r="A105" s="3" t="s">
        <v>177</v>
      </c>
      <c r="B105" s="2" t="s">
        <v>178</v>
      </c>
      <c r="C105" s="4">
        <v>93.082999999999998</v>
      </c>
    </row>
    <row r="106" spans="1:3" ht="47.25" x14ac:dyDescent="0.25">
      <c r="A106" s="3" t="s">
        <v>179</v>
      </c>
      <c r="B106" s="2" t="s">
        <v>180</v>
      </c>
      <c r="C106" s="4">
        <v>811.05399999999997</v>
      </c>
    </row>
    <row r="107" spans="1:3" ht="15.75" x14ac:dyDescent="0.25">
      <c r="A107" s="3" t="s">
        <v>181</v>
      </c>
      <c r="B107" s="2" t="s">
        <v>182</v>
      </c>
      <c r="C107" s="4">
        <v>1317.75</v>
      </c>
    </row>
    <row r="108" spans="1:3" ht="31.5" x14ac:dyDescent="0.25">
      <c r="A108" s="3" t="s">
        <v>183</v>
      </c>
      <c r="B108" s="2" t="s">
        <v>184</v>
      </c>
      <c r="C108" s="4">
        <v>1317.75</v>
      </c>
    </row>
    <row r="109" spans="1:3" ht="18.75" x14ac:dyDescent="0.3">
      <c r="A109" s="19" t="s">
        <v>185</v>
      </c>
      <c r="B109" s="18" t="s">
        <v>186</v>
      </c>
      <c r="C109" s="20">
        <v>414504.56699999998</v>
      </c>
    </row>
    <row r="110" spans="1:3" ht="31.5" x14ac:dyDescent="0.25">
      <c r="A110" s="1" t="s">
        <v>187</v>
      </c>
      <c r="B110" s="5" t="s">
        <v>188</v>
      </c>
      <c r="C110" s="6">
        <v>414504.56699999998</v>
      </c>
    </row>
    <row r="111" spans="1:3" ht="15.75" x14ac:dyDescent="0.25">
      <c r="A111" s="3" t="s">
        <v>189</v>
      </c>
      <c r="B111" s="2" t="s">
        <v>190</v>
      </c>
      <c r="C111" s="4">
        <v>57797.8</v>
      </c>
    </row>
    <row r="112" spans="1:3" ht="15.75" x14ac:dyDescent="0.25">
      <c r="A112" s="3" t="s">
        <v>191</v>
      </c>
      <c r="B112" s="2" t="s">
        <v>192</v>
      </c>
      <c r="C112" s="4">
        <v>489.1</v>
      </c>
    </row>
    <row r="113" spans="1:3" ht="15.75" x14ac:dyDescent="0.25">
      <c r="A113" s="3" t="s">
        <v>193</v>
      </c>
      <c r="B113" s="2" t="s">
        <v>194</v>
      </c>
      <c r="C113" s="4">
        <v>489.1</v>
      </c>
    </row>
    <row r="114" spans="1:3" ht="31.5" x14ac:dyDescent="0.25">
      <c r="A114" s="3" t="s">
        <v>193</v>
      </c>
      <c r="B114" s="2" t="s">
        <v>196</v>
      </c>
      <c r="C114" s="4">
        <v>489.1</v>
      </c>
    </row>
    <row r="115" spans="1:3" ht="15.75" x14ac:dyDescent="0.25">
      <c r="A115" s="3" t="s">
        <v>197</v>
      </c>
      <c r="B115" s="2" t="s">
        <v>198</v>
      </c>
      <c r="C115" s="4">
        <v>57308.7</v>
      </c>
    </row>
    <row r="116" spans="1:3" ht="15.75" x14ac:dyDescent="0.25">
      <c r="A116" s="3" t="s">
        <v>199</v>
      </c>
      <c r="B116" s="2" t="s">
        <v>200</v>
      </c>
      <c r="C116" s="4">
        <v>57308.7</v>
      </c>
    </row>
    <row r="117" spans="1:3" ht="15.75" x14ac:dyDescent="0.25">
      <c r="A117" s="3" t="s">
        <v>199</v>
      </c>
      <c r="B117" s="2" t="s">
        <v>201</v>
      </c>
      <c r="C117" s="4">
        <v>57308.7</v>
      </c>
    </row>
    <row r="118" spans="1:3" ht="15.75" x14ac:dyDescent="0.25">
      <c r="A118" s="3" t="s">
        <v>202</v>
      </c>
      <c r="B118" s="2" t="s">
        <v>203</v>
      </c>
      <c r="C118" s="4">
        <v>83772.911999999997</v>
      </c>
    </row>
    <row r="119" spans="1:3" ht="63" x14ac:dyDescent="0.25">
      <c r="A119" s="3" t="s">
        <v>204</v>
      </c>
      <c r="B119" s="2" t="s">
        <v>205</v>
      </c>
      <c r="C119" s="4">
        <v>29208.51</v>
      </c>
    </row>
    <row r="120" spans="1:3" ht="63" x14ac:dyDescent="0.25">
      <c r="A120" s="3" t="s">
        <v>206</v>
      </c>
      <c r="B120" s="2" t="s">
        <v>207</v>
      </c>
      <c r="C120" s="4">
        <v>29208.51</v>
      </c>
    </row>
    <row r="121" spans="1:3" ht="31.5" x14ac:dyDescent="0.25">
      <c r="A121" s="3" t="s">
        <v>206</v>
      </c>
      <c r="B121" s="2" t="s">
        <v>208</v>
      </c>
      <c r="C121" s="4">
        <v>29208.51</v>
      </c>
    </row>
    <row r="122" spans="1:3" ht="47.25" x14ac:dyDescent="0.25">
      <c r="A122" s="3" t="s">
        <v>209</v>
      </c>
      <c r="B122" s="2" t="s">
        <v>210</v>
      </c>
      <c r="C122" s="4">
        <v>1229.8320000000001</v>
      </c>
    </row>
    <row r="123" spans="1:3" ht="47.25" x14ac:dyDescent="0.25">
      <c r="A123" s="3" t="s">
        <v>211</v>
      </c>
      <c r="B123" s="2" t="s">
        <v>212</v>
      </c>
      <c r="C123" s="4">
        <v>1229.8320000000001</v>
      </c>
    </row>
    <row r="124" spans="1:3" ht="31.5" x14ac:dyDescent="0.25">
      <c r="A124" s="3" t="s">
        <v>211</v>
      </c>
      <c r="B124" s="2" t="s">
        <v>208</v>
      </c>
      <c r="C124" s="4">
        <v>1229.8320000000001</v>
      </c>
    </row>
    <row r="125" spans="1:3" ht="31.5" x14ac:dyDescent="0.25">
      <c r="A125" s="3" t="s">
        <v>213</v>
      </c>
      <c r="B125" s="2" t="s">
        <v>214</v>
      </c>
      <c r="C125" s="4">
        <v>1221.5830000000001</v>
      </c>
    </row>
    <row r="126" spans="1:3" ht="31.5" x14ac:dyDescent="0.25">
      <c r="A126" s="3" t="s">
        <v>215</v>
      </c>
      <c r="B126" s="2" t="s">
        <v>216</v>
      </c>
      <c r="C126" s="4">
        <v>1221.5830000000001</v>
      </c>
    </row>
    <row r="127" spans="1:3" ht="31.5" x14ac:dyDescent="0.25">
      <c r="A127" s="3" t="s">
        <v>215</v>
      </c>
      <c r="B127" s="2" t="s">
        <v>217</v>
      </c>
      <c r="C127" s="4">
        <v>366.47500000000002</v>
      </c>
    </row>
    <row r="128" spans="1:3" ht="31.5" x14ac:dyDescent="0.25">
      <c r="A128" s="3" t="s">
        <v>215</v>
      </c>
      <c r="B128" s="2" t="s">
        <v>218</v>
      </c>
      <c r="C128" s="4">
        <v>855.10799999999995</v>
      </c>
    </row>
    <row r="129" spans="1:3" ht="15.75" x14ac:dyDescent="0.25">
      <c r="A129" s="3" t="s">
        <v>219</v>
      </c>
      <c r="B129" s="2" t="s">
        <v>220</v>
      </c>
      <c r="C129" s="4">
        <v>523.33000000000004</v>
      </c>
    </row>
    <row r="130" spans="1:3" ht="31.5" x14ac:dyDescent="0.25">
      <c r="A130" s="3" t="s">
        <v>221</v>
      </c>
      <c r="B130" s="2" t="s">
        <v>222</v>
      </c>
      <c r="C130" s="4">
        <v>523.33000000000004</v>
      </c>
    </row>
    <row r="131" spans="1:3" ht="31.5" x14ac:dyDescent="0.25">
      <c r="A131" s="3" t="s">
        <v>221</v>
      </c>
      <c r="B131" s="2" t="s">
        <v>223</v>
      </c>
      <c r="C131" s="4">
        <v>196.559</v>
      </c>
    </row>
    <row r="132" spans="1:3" ht="31.5" x14ac:dyDescent="0.25">
      <c r="A132" s="3" t="s">
        <v>221</v>
      </c>
      <c r="B132" s="2" t="s">
        <v>224</v>
      </c>
      <c r="C132" s="4">
        <v>326.77100000000002</v>
      </c>
    </row>
    <row r="133" spans="1:3" ht="15.75" x14ac:dyDescent="0.25">
      <c r="A133" s="3" t="s">
        <v>225</v>
      </c>
      <c r="B133" s="2" t="s">
        <v>226</v>
      </c>
      <c r="C133" s="4">
        <v>202.958</v>
      </c>
    </row>
    <row r="134" spans="1:3" ht="15.75" x14ac:dyDescent="0.25">
      <c r="A134" s="3" t="s">
        <v>227</v>
      </c>
      <c r="B134" s="2" t="s">
        <v>228</v>
      </c>
      <c r="C134" s="4">
        <v>202.958</v>
      </c>
    </row>
    <row r="135" spans="1:3" ht="15.75" x14ac:dyDescent="0.25">
      <c r="A135" s="3" t="s">
        <v>227</v>
      </c>
      <c r="B135" s="2" t="s">
        <v>229</v>
      </c>
      <c r="C135" s="4">
        <v>72.58</v>
      </c>
    </row>
    <row r="136" spans="1:3" ht="15.75" x14ac:dyDescent="0.25">
      <c r="A136" s="3" t="s">
        <v>227</v>
      </c>
      <c r="B136" s="2" t="s">
        <v>230</v>
      </c>
      <c r="C136" s="4">
        <v>6.0579999999999998</v>
      </c>
    </row>
    <row r="137" spans="1:3" ht="31.5" x14ac:dyDescent="0.25">
      <c r="A137" s="3" t="s">
        <v>227</v>
      </c>
      <c r="B137" s="2" t="s">
        <v>231</v>
      </c>
      <c r="C137" s="4">
        <v>74.319999999999993</v>
      </c>
    </row>
    <row r="138" spans="1:3" ht="31.5" x14ac:dyDescent="0.25">
      <c r="A138" s="3" t="s">
        <v>227</v>
      </c>
      <c r="B138" s="2" t="s">
        <v>232</v>
      </c>
      <c r="C138" s="4">
        <v>50</v>
      </c>
    </row>
    <row r="139" spans="1:3" ht="15.75" x14ac:dyDescent="0.25">
      <c r="A139" s="3" t="s">
        <v>233</v>
      </c>
      <c r="B139" s="2" t="s">
        <v>234</v>
      </c>
      <c r="C139" s="4">
        <v>51386.699000000001</v>
      </c>
    </row>
    <row r="140" spans="1:3" ht="15.75" x14ac:dyDescent="0.25">
      <c r="A140" s="3" t="s">
        <v>235</v>
      </c>
      <c r="B140" s="2" t="s">
        <v>236</v>
      </c>
      <c r="C140" s="4">
        <v>51386.699000000001</v>
      </c>
    </row>
    <row r="141" spans="1:3" ht="31.5" x14ac:dyDescent="0.25">
      <c r="A141" s="3" t="s">
        <v>235</v>
      </c>
      <c r="B141" s="2" t="s">
        <v>238</v>
      </c>
      <c r="C141" s="4">
        <v>426</v>
      </c>
    </row>
    <row r="142" spans="1:3" ht="31.5" x14ac:dyDescent="0.25">
      <c r="A142" s="3" t="s">
        <v>235</v>
      </c>
      <c r="B142" s="2" t="s">
        <v>239</v>
      </c>
      <c r="C142" s="4">
        <v>686.1</v>
      </c>
    </row>
    <row r="143" spans="1:3" ht="31.5" x14ac:dyDescent="0.25">
      <c r="A143" s="3" t="s">
        <v>235</v>
      </c>
      <c r="B143" s="2" t="s">
        <v>240</v>
      </c>
      <c r="C143" s="4">
        <v>8913.1</v>
      </c>
    </row>
    <row r="144" spans="1:3" ht="15.75" x14ac:dyDescent="0.25">
      <c r="A144" s="3" t="s">
        <v>235</v>
      </c>
      <c r="B144" s="2" t="s">
        <v>241</v>
      </c>
      <c r="C144" s="4">
        <v>43.47</v>
      </c>
    </row>
    <row r="145" spans="1:3" ht="15.75" x14ac:dyDescent="0.25">
      <c r="A145" s="3" t="s">
        <v>235</v>
      </c>
      <c r="B145" s="2" t="s">
        <v>242</v>
      </c>
      <c r="C145" s="4">
        <v>7540.7809999999999</v>
      </c>
    </row>
    <row r="146" spans="1:3" ht="31.5" x14ac:dyDescent="0.25">
      <c r="A146" s="3" t="s">
        <v>235</v>
      </c>
      <c r="B146" s="2" t="s">
        <v>243</v>
      </c>
      <c r="C146" s="4">
        <v>8136.3</v>
      </c>
    </row>
    <row r="147" spans="1:3" ht="31.5" x14ac:dyDescent="0.25">
      <c r="A147" s="3" t="s">
        <v>235</v>
      </c>
      <c r="B147" s="2" t="s">
        <v>244</v>
      </c>
      <c r="C147" s="4">
        <v>600</v>
      </c>
    </row>
    <row r="148" spans="1:3" ht="31.5" x14ac:dyDescent="0.25">
      <c r="A148" s="3" t="s">
        <v>235</v>
      </c>
      <c r="B148" s="2" t="s">
        <v>245</v>
      </c>
      <c r="C148" s="4">
        <v>3916.07</v>
      </c>
    </row>
    <row r="149" spans="1:3" ht="15.75" x14ac:dyDescent="0.25">
      <c r="A149" s="3" t="s">
        <v>235</v>
      </c>
      <c r="B149" s="2" t="s">
        <v>246</v>
      </c>
      <c r="C149" s="4">
        <v>15818.856</v>
      </c>
    </row>
    <row r="150" spans="1:3" ht="31.5" x14ac:dyDescent="0.25">
      <c r="A150" s="3" t="s">
        <v>235</v>
      </c>
      <c r="B150" s="2" t="s">
        <v>247</v>
      </c>
      <c r="C150" s="4">
        <v>500</v>
      </c>
    </row>
    <row r="151" spans="1:3" ht="31.5" x14ac:dyDescent="0.25">
      <c r="A151" s="3" t="s">
        <v>235</v>
      </c>
      <c r="B151" s="2" t="s">
        <v>248</v>
      </c>
      <c r="C151" s="4">
        <v>300</v>
      </c>
    </row>
    <row r="152" spans="1:3" ht="31.5" x14ac:dyDescent="0.25">
      <c r="A152" s="3" t="s">
        <v>235</v>
      </c>
      <c r="B152" s="2" t="s">
        <v>249</v>
      </c>
      <c r="C152" s="4">
        <v>2622.8220000000001</v>
      </c>
    </row>
    <row r="153" spans="1:3" ht="47.25" x14ac:dyDescent="0.25">
      <c r="A153" s="3" t="s">
        <v>235</v>
      </c>
      <c r="B153" s="2" t="s">
        <v>250</v>
      </c>
      <c r="C153" s="4">
        <v>199.304</v>
      </c>
    </row>
    <row r="154" spans="1:3" ht="47.25" x14ac:dyDescent="0.25">
      <c r="A154" s="3" t="s">
        <v>235</v>
      </c>
      <c r="B154" s="2" t="s">
        <v>251</v>
      </c>
      <c r="C154" s="4">
        <v>1683.896</v>
      </c>
    </row>
    <row r="155" spans="1:3" ht="15.75" x14ac:dyDescent="0.25">
      <c r="A155" s="3" t="s">
        <v>252</v>
      </c>
      <c r="B155" s="2" t="s">
        <v>253</v>
      </c>
      <c r="C155" s="4">
        <v>272894.196</v>
      </c>
    </row>
    <row r="156" spans="1:3" ht="15.75" x14ac:dyDescent="0.25">
      <c r="A156" s="3" t="s">
        <v>254</v>
      </c>
      <c r="B156" s="2" t="s">
        <v>255</v>
      </c>
      <c r="C156" s="4">
        <v>11062.7</v>
      </c>
    </row>
    <row r="157" spans="1:3" ht="31.5" x14ac:dyDescent="0.25">
      <c r="A157" s="3" t="s">
        <v>256</v>
      </c>
      <c r="B157" s="2" t="s">
        <v>257</v>
      </c>
      <c r="C157" s="4">
        <v>11062.7</v>
      </c>
    </row>
    <row r="158" spans="1:3" ht="47.25" x14ac:dyDescent="0.25">
      <c r="A158" s="3" t="s">
        <v>256</v>
      </c>
      <c r="B158" s="2" t="s">
        <v>258</v>
      </c>
      <c r="C158" s="4">
        <v>215.07499999999999</v>
      </c>
    </row>
    <row r="159" spans="1:3" ht="63" x14ac:dyDescent="0.25">
      <c r="A159" s="3" t="s">
        <v>256</v>
      </c>
      <c r="B159" s="2" t="s">
        <v>259</v>
      </c>
      <c r="C159" s="4">
        <v>2.5</v>
      </c>
    </row>
    <row r="160" spans="1:3" ht="47.25" x14ac:dyDescent="0.25">
      <c r="A160" s="3" t="s">
        <v>256</v>
      </c>
      <c r="B160" s="2" t="s">
        <v>260</v>
      </c>
      <c r="C160" s="4">
        <v>4</v>
      </c>
    </row>
    <row r="161" spans="1:3" ht="31.5" x14ac:dyDescent="0.25">
      <c r="A161" s="3" t="s">
        <v>256</v>
      </c>
      <c r="B161" s="2" t="s">
        <v>261</v>
      </c>
      <c r="C161" s="4">
        <v>595.9</v>
      </c>
    </row>
    <row r="162" spans="1:3" ht="94.5" x14ac:dyDescent="0.25">
      <c r="A162" s="3" t="s">
        <v>256</v>
      </c>
      <c r="B162" s="2" t="s">
        <v>262</v>
      </c>
      <c r="C162" s="4">
        <v>40.1</v>
      </c>
    </row>
    <row r="163" spans="1:3" ht="47.25" x14ac:dyDescent="0.25">
      <c r="A163" s="3" t="s">
        <v>256</v>
      </c>
      <c r="B163" s="2" t="s">
        <v>263</v>
      </c>
      <c r="C163" s="4">
        <v>5405.8</v>
      </c>
    </row>
    <row r="164" spans="1:3" ht="47.25" x14ac:dyDescent="0.25">
      <c r="A164" s="3" t="s">
        <v>256</v>
      </c>
      <c r="B164" s="2" t="s">
        <v>264</v>
      </c>
      <c r="C164" s="4">
        <v>11.4</v>
      </c>
    </row>
    <row r="165" spans="1:3" ht="47.25" x14ac:dyDescent="0.25">
      <c r="A165" s="3" t="s">
        <v>256</v>
      </c>
      <c r="B165" s="2" t="s">
        <v>265</v>
      </c>
      <c r="C165" s="4">
        <v>60.838000000000001</v>
      </c>
    </row>
    <row r="166" spans="1:3" ht="31.5" x14ac:dyDescent="0.25">
      <c r="A166" s="3" t="s">
        <v>256</v>
      </c>
      <c r="B166" s="2" t="s">
        <v>266</v>
      </c>
      <c r="C166" s="4">
        <v>150</v>
      </c>
    </row>
    <row r="167" spans="1:3" ht="31.5" x14ac:dyDescent="0.25">
      <c r="A167" s="3" t="s">
        <v>256</v>
      </c>
      <c r="B167" s="2" t="s">
        <v>267</v>
      </c>
      <c r="C167" s="4">
        <v>2387</v>
      </c>
    </row>
    <row r="168" spans="1:3" ht="63" x14ac:dyDescent="0.25">
      <c r="A168" s="3" t="s">
        <v>256</v>
      </c>
      <c r="B168" s="2" t="s">
        <v>268</v>
      </c>
      <c r="C168" s="4">
        <v>145.50800000000001</v>
      </c>
    </row>
    <row r="169" spans="1:3" ht="31.5" x14ac:dyDescent="0.25">
      <c r="A169" s="3" t="s">
        <v>256</v>
      </c>
      <c r="B169" s="2" t="s">
        <v>269</v>
      </c>
      <c r="C169" s="4">
        <v>411.25400000000002</v>
      </c>
    </row>
    <row r="170" spans="1:3" ht="63" x14ac:dyDescent="0.25">
      <c r="A170" s="3" t="s">
        <v>256</v>
      </c>
      <c r="B170" s="2" t="s">
        <v>270</v>
      </c>
      <c r="C170" s="4">
        <v>4.5</v>
      </c>
    </row>
    <row r="171" spans="1:3" ht="63" x14ac:dyDescent="0.25">
      <c r="A171" s="3" t="s">
        <v>256</v>
      </c>
      <c r="B171" s="2" t="s">
        <v>271</v>
      </c>
      <c r="C171" s="4">
        <v>18.2</v>
      </c>
    </row>
    <row r="172" spans="1:3" ht="63" x14ac:dyDescent="0.25">
      <c r="A172" s="3" t="s">
        <v>256</v>
      </c>
      <c r="B172" s="2" t="s">
        <v>272</v>
      </c>
      <c r="C172" s="4">
        <v>4.5</v>
      </c>
    </row>
    <row r="173" spans="1:3" ht="15.75" x14ac:dyDescent="0.25">
      <c r="A173" s="3" t="s">
        <v>256</v>
      </c>
      <c r="B173" s="2" t="s">
        <v>273</v>
      </c>
      <c r="C173" s="4">
        <v>1606.125</v>
      </c>
    </row>
    <row r="174" spans="1:3" ht="47.25" x14ac:dyDescent="0.25">
      <c r="A174" s="3" t="s">
        <v>274</v>
      </c>
      <c r="B174" s="2" t="s">
        <v>275</v>
      </c>
      <c r="C174" s="4">
        <v>2920.2</v>
      </c>
    </row>
    <row r="175" spans="1:3" ht="47.25" x14ac:dyDescent="0.25">
      <c r="A175" s="3" t="s">
        <v>276</v>
      </c>
      <c r="B175" s="2" t="s">
        <v>277</v>
      </c>
      <c r="C175" s="4">
        <v>2920.2</v>
      </c>
    </row>
    <row r="176" spans="1:3" ht="47.25" x14ac:dyDescent="0.25">
      <c r="A176" s="3" t="s">
        <v>276</v>
      </c>
      <c r="B176" s="2" t="s">
        <v>278</v>
      </c>
      <c r="C176" s="4">
        <v>2920.2</v>
      </c>
    </row>
    <row r="177" spans="1:3" ht="47.25" x14ac:dyDescent="0.25">
      <c r="A177" s="3" t="s">
        <v>279</v>
      </c>
      <c r="B177" s="2" t="s">
        <v>280</v>
      </c>
      <c r="C177" s="4">
        <v>7693.8</v>
      </c>
    </row>
    <row r="178" spans="1:3" ht="47.25" x14ac:dyDescent="0.25">
      <c r="A178" s="3" t="s">
        <v>281</v>
      </c>
      <c r="B178" s="2" t="s">
        <v>282</v>
      </c>
      <c r="C178" s="4">
        <v>7693.8</v>
      </c>
    </row>
    <row r="179" spans="1:3" ht="47.25" x14ac:dyDescent="0.25">
      <c r="A179" s="3" t="s">
        <v>281</v>
      </c>
      <c r="B179" s="2" t="s">
        <v>263</v>
      </c>
      <c r="C179" s="4">
        <v>2308.1</v>
      </c>
    </row>
    <row r="180" spans="1:3" ht="47.25" x14ac:dyDescent="0.25">
      <c r="A180" s="3" t="s">
        <v>281</v>
      </c>
      <c r="B180" s="2" t="s">
        <v>283</v>
      </c>
      <c r="C180" s="4">
        <v>5385.7</v>
      </c>
    </row>
    <row r="181" spans="1:3" ht="31.5" x14ac:dyDescent="0.25">
      <c r="A181" s="3" t="s">
        <v>284</v>
      </c>
      <c r="B181" s="2" t="s">
        <v>285</v>
      </c>
      <c r="C181" s="4">
        <v>1281.9000000000001</v>
      </c>
    </row>
    <row r="182" spans="1:3" ht="31.5" x14ac:dyDescent="0.25">
      <c r="A182" s="3" t="s">
        <v>286</v>
      </c>
      <c r="B182" s="2" t="s">
        <v>287</v>
      </c>
      <c r="C182" s="4">
        <v>1281.9000000000001</v>
      </c>
    </row>
    <row r="183" spans="1:3" ht="31.5" x14ac:dyDescent="0.25">
      <c r="A183" s="3" t="s">
        <v>286</v>
      </c>
      <c r="B183" s="2" t="s">
        <v>288</v>
      </c>
      <c r="C183" s="4">
        <v>1281.9000000000001</v>
      </c>
    </row>
    <row r="184" spans="1:3" ht="31.5" x14ac:dyDescent="0.25">
      <c r="A184" s="3" t="s">
        <v>289</v>
      </c>
      <c r="B184" s="2" t="s">
        <v>290</v>
      </c>
      <c r="C184" s="4">
        <v>12.3</v>
      </c>
    </row>
    <row r="185" spans="1:3" ht="31.5" x14ac:dyDescent="0.25">
      <c r="A185" s="3" t="s">
        <v>291</v>
      </c>
      <c r="B185" s="2" t="s">
        <v>292</v>
      </c>
      <c r="C185" s="4">
        <v>12.3</v>
      </c>
    </row>
    <row r="186" spans="1:3" ht="47.25" x14ac:dyDescent="0.25">
      <c r="A186" s="3" t="s">
        <v>291</v>
      </c>
      <c r="B186" s="2" t="s">
        <v>294</v>
      </c>
      <c r="C186" s="4">
        <v>12.3</v>
      </c>
    </row>
    <row r="187" spans="1:3" ht="31.5" x14ac:dyDescent="0.25">
      <c r="A187" s="3" t="s">
        <v>295</v>
      </c>
      <c r="B187" s="2" t="s">
        <v>296</v>
      </c>
      <c r="C187" s="4">
        <v>834.49800000000005</v>
      </c>
    </row>
    <row r="188" spans="1:3" ht="47.25" x14ac:dyDescent="0.25">
      <c r="A188" s="3" t="s">
        <v>297</v>
      </c>
      <c r="B188" s="2" t="s">
        <v>298</v>
      </c>
      <c r="C188" s="4">
        <v>834.49800000000005</v>
      </c>
    </row>
    <row r="189" spans="1:3" ht="47.25" x14ac:dyDescent="0.25">
      <c r="A189" s="3" t="s">
        <v>297</v>
      </c>
      <c r="B189" s="2" t="s">
        <v>299</v>
      </c>
      <c r="C189" s="4">
        <v>834.49800000000005</v>
      </c>
    </row>
    <row r="190" spans="1:3" ht="47.25" x14ac:dyDescent="0.25">
      <c r="A190" s="3" t="s">
        <v>300</v>
      </c>
      <c r="B190" s="2" t="s">
        <v>301</v>
      </c>
      <c r="C190" s="4">
        <v>834.49800000000005</v>
      </c>
    </row>
    <row r="191" spans="1:3" ht="47.25" x14ac:dyDescent="0.25">
      <c r="A191" s="3" t="s">
        <v>302</v>
      </c>
      <c r="B191" s="2" t="s">
        <v>303</v>
      </c>
      <c r="C191" s="4">
        <v>834.49800000000005</v>
      </c>
    </row>
    <row r="192" spans="1:3" ht="47.25" x14ac:dyDescent="0.25">
      <c r="A192" s="3" t="s">
        <v>302</v>
      </c>
      <c r="B192" s="2" t="s">
        <v>304</v>
      </c>
      <c r="C192" s="4">
        <v>834.49800000000005</v>
      </c>
    </row>
    <row r="193" spans="1:3" ht="15.75" x14ac:dyDescent="0.25">
      <c r="A193" s="3" t="s">
        <v>305</v>
      </c>
      <c r="B193" s="2" t="s">
        <v>306</v>
      </c>
      <c r="C193" s="4">
        <v>49.5</v>
      </c>
    </row>
    <row r="194" spans="1:3" ht="15.75" x14ac:dyDescent="0.25">
      <c r="A194" s="3" t="s">
        <v>307</v>
      </c>
      <c r="B194" s="2" t="s">
        <v>308</v>
      </c>
      <c r="C194" s="4">
        <v>49.5</v>
      </c>
    </row>
    <row r="195" spans="1:3" ht="31.5" x14ac:dyDescent="0.25">
      <c r="A195" s="3" t="s">
        <v>307</v>
      </c>
      <c r="B195" s="2" t="s">
        <v>309</v>
      </c>
      <c r="C195" s="4">
        <v>49.5</v>
      </c>
    </row>
    <row r="196" spans="1:3" ht="15.75" x14ac:dyDescent="0.25">
      <c r="A196" s="3" t="s">
        <v>310</v>
      </c>
      <c r="B196" s="2" t="s">
        <v>311</v>
      </c>
      <c r="C196" s="4">
        <v>248204.79999999999</v>
      </c>
    </row>
    <row r="197" spans="1:3" ht="15.75" x14ac:dyDescent="0.25">
      <c r="A197" s="3" t="s">
        <v>312</v>
      </c>
      <c r="B197" s="2" t="s">
        <v>313</v>
      </c>
      <c r="C197" s="4">
        <v>248204.79999999999</v>
      </c>
    </row>
    <row r="198" spans="1:3" ht="31.5" x14ac:dyDescent="0.25">
      <c r="A198" s="3" t="s">
        <v>312</v>
      </c>
      <c r="B198" s="2" t="s">
        <v>314</v>
      </c>
      <c r="C198" s="4">
        <v>248204.79999999999</v>
      </c>
    </row>
    <row r="199" spans="1:3" ht="15.75" x14ac:dyDescent="0.25">
      <c r="A199" s="3" t="s">
        <v>315</v>
      </c>
      <c r="B199" s="2" t="s">
        <v>316</v>
      </c>
      <c r="C199" s="4">
        <v>39.658999999999999</v>
      </c>
    </row>
    <row r="200" spans="1:3" ht="31.5" x14ac:dyDescent="0.25">
      <c r="A200" s="3" t="s">
        <v>317</v>
      </c>
      <c r="B200" s="2" t="s">
        <v>318</v>
      </c>
      <c r="C200" s="4">
        <v>39.658999999999999</v>
      </c>
    </row>
    <row r="201" spans="1:3" ht="47.25" x14ac:dyDescent="0.25">
      <c r="A201" s="3" t="s">
        <v>319</v>
      </c>
      <c r="B201" s="2" t="s">
        <v>320</v>
      </c>
      <c r="C201" s="4">
        <v>39.658999999999999</v>
      </c>
    </row>
    <row r="202" spans="1:3" ht="31.5" x14ac:dyDescent="0.25">
      <c r="A202" s="3" t="s">
        <v>319</v>
      </c>
      <c r="B202" s="2" t="s">
        <v>321</v>
      </c>
      <c r="C202" s="4">
        <v>38.026000000000003</v>
      </c>
    </row>
    <row r="203" spans="1:3" ht="31.5" x14ac:dyDescent="0.25">
      <c r="A203" s="3" t="s">
        <v>319</v>
      </c>
      <c r="B203" s="2" t="s">
        <v>322</v>
      </c>
      <c r="C203" s="4">
        <v>1.633</v>
      </c>
    </row>
    <row r="204" spans="1:3" s="22" customFormat="1" ht="15.75" x14ac:dyDescent="0.25">
      <c r="A204" s="156" t="s">
        <v>323</v>
      </c>
      <c r="B204" s="157"/>
      <c r="C204" s="21">
        <v>676305.24699999997</v>
      </c>
    </row>
  </sheetData>
  <mergeCells count="14">
    <mergeCell ref="A14:A16"/>
    <mergeCell ref="A20:B20"/>
    <mergeCell ref="A204:B204"/>
    <mergeCell ref="B1:C1"/>
    <mergeCell ref="B2:C2"/>
    <mergeCell ref="B3:C3"/>
    <mergeCell ref="B4:C4"/>
    <mergeCell ref="B6:C6"/>
    <mergeCell ref="B7:C7"/>
    <mergeCell ref="B8:C8"/>
    <mergeCell ref="B9:C9"/>
    <mergeCell ref="A11:C11"/>
    <mergeCell ref="C14:C16"/>
    <mergeCell ref="B14:B16"/>
  </mergeCells>
  <pageMargins left="0.39370078740157483" right="0.39370078740157483" top="0.59055118110236227" bottom="0.59055118110236227" header="0.39370078740157483" footer="0.39370078740157483"/>
  <pageSetup paperSize="9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5"/>
  <sheetViews>
    <sheetView workbookViewId="0">
      <selection activeCell="A35" sqref="A35:XFD175"/>
    </sheetView>
  </sheetViews>
  <sheetFormatPr defaultRowHeight="15" x14ac:dyDescent="0.25"/>
  <cols>
    <col min="1" max="1" width="92.5703125" style="109" customWidth="1"/>
    <col min="2" max="2" width="16.7109375" style="109" customWidth="1"/>
    <col min="3" max="3" width="16.28515625" style="109" customWidth="1"/>
    <col min="4" max="4" width="10.7109375" style="109" customWidth="1"/>
    <col min="5" max="5" width="26" style="109" customWidth="1"/>
    <col min="6" max="6" width="16.7109375" style="109" customWidth="1"/>
    <col min="7" max="7" width="9.140625" style="109"/>
    <col min="8" max="8" width="9.140625" style="109" customWidth="1"/>
    <col min="9" max="9" width="9.140625" style="109"/>
    <col min="10" max="10" width="9.140625" style="109" customWidth="1"/>
    <col min="11" max="16384" width="9.140625" style="109"/>
  </cols>
  <sheetData>
    <row r="1" spans="1:5" ht="18.75" x14ac:dyDescent="0.3">
      <c r="A1" s="162" t="s">
        <v>543</v>
      </c>
      <c r="B1" s="162"/>
      <c r="C1" s="162"/>
      <c r="D1" s="162"/>
      <c r="E1" s="162"/>
    </row>
    <row r="2" spans="1:5" ht="18.75" x14ac:dyDescent="0.3">
      <c r="A2" s="162" t="s">
        <v>329</v>
      </c>
      <c r="B2" s="162"/>
      <c r="C2" s="162"/>
      <c r="D2" s="162"/>
      <c r="E2" s="162"/>
    </row>
    <row r="3" spans="1:5" ht="18.75" x14ac:dyDescent="0.3">
      <c r="A3" s="162" t="s">
        <v>544</v>
      </c>
      <c r="B3" s="162"/>
      <c r="C3" s="162"/>
      <c r="D3" s="162"/>
      <c r="E3" s="162"/>
    </row>
    <row r="4" spans="1:5" ht="18.75" x14ac:dyDescent="0.3">
      <c r="A4" s="162" t="s">
        <v>548</v>
      </c>
      <c r="B4" s="162"/>
      <c r="C4" s="162"/>
      <c r="D4" s="162"/>
      <c r="E4" s="162"/>
    </row>
    <row r="5" spans="1:5" ht="18.75" x14ac:dyDescent="0.3">
      <c r="A5" s="110"/>
      <c r="B5" s="24"/>
      <c r="C5" s="24"/>
      <c r="D5" s="25"/>
      <c r="E5" s="110"/>
    </row>
    <row r="6" spans="1:5" ht="18.75" x14ac:dyDescent="0.3">
      <c r="A6" s="162" t="s">
        <v>545</v>
      </c>
      <c r="B6" s="162"/>
      <c r="C6" s="162"/>
      <c r="D6" s="162"/>
      <c r="E6" s="162"/>
    </row>
    <row r="7" spans="1:5" ht="18.75" x14ac:dyDescent="0.3">
      <c r="A7" s="162" t="s">
        <v>329</v>
      </c>
      <c r="B7" s="162"/>
      <c r="C7" s="162"/>
      <c r="D7" s="162"/>
      <c r="E7" s="162"/>
    </row>
    <row r="8" spans="1:5" ht="18.75" x14ac:dyDescent="0.3">
      <c r="A8" s="162" t="s">
        <v>544</v>
      </c>
      <c r="B8" s="162"/>
      <c r="C8" s="162"/>
      <c r="D8" s="162"/>
      <c r="E8" s="162"/>
    </row>
    <row r="9" spans="1:5" ht="18.75" x14ac:dyDescent="0.3">
      <c r="A9" s="162" t="s">
        <v>546</v>
      </c>
      <c r="B9" s="162"/>
      <c r="C9" s="162"/>
      <c r="D9" s="162"/>
      <c r="E9" s="162"/>
    </row>
    <row r="10" spans="1:5" ht="18.75" x14ac:dyDescent="0.3">
      <c r="A10" s="110"/>
      <c r="B10" s="24"/>
      <c r="C10" s="25"/>
      <c r="D10" s="110"/>
      <c r="E10" s="110"/>
    </row>
    <row r="11" spans="1:5" ht="18.75" x14ac:dyDescent="0.25">
      <c r="A11" s="111"/>
      <c r="B11" s="111"/>
      <c r="C11" s="111"/>
      <c r="D11" s="111"/>
      <c r="E11" s="25"/>
    </row>
    <row r="12" spans="1:5" ht="18.75" x14ac:dyDescent="0.25">
      <c r="A12" s="163" t="s">
        <v>547</v>
      </c>
      <c r="B12" s="163"/>
      <c r="C12" s="163"/>
      <c r="D12" s="163"/>
      <c r="E12" s="163"/>
    </row>
    <row r="13" spans="1:5" ht="18.75" x14ac:dyDescent="0.3">
      <c r="A13" s="110"/>
      <c r="B13" s="110"/>
      <c r="C13" s="110"/>
      <c r="D13" s="110"/>
      <c r="E13" s="110"/>
    </row>
    <row r="14" spans="1:5" ht="18.75" x14ac:dyDescent="0.25">
      <c r="A14" s="112"/>
      <c r="B14" s="112"/>
      <c r="C14" s="112"/>
      <c r="D14" s="112"/>
      <c r="E14" s="112" t="s">
        <v>331</v>
      </c>
    </row>
    <row r="15" spans="1:5" x14ac:dyDescent="0.25">
      <c r="A15" s="161" t="s">
        <v>332</v>
      </c>
      <c r="B15" s="164" t="s">
        <v>333</v>
      </c>
      <c r="C15" s="164" t="s">
        <v>334</v>
      </c>
      <c r="D15" s="164" t="s">
        <v>335</v>
      </c>
      <c r="E15" s="161" t="s">
        <v>7</v>
      </c>
    </row>
    <row r="16" spans="1:5" x14ac:dyDescent="0.25">
      <c r="A16" s="161"/>
      <c r="B16" s="164" t="s">
        <v>333</v>
      </c>
      <c r="C16" s="164" t="s">
        <v>334</v>
      </c>
      <c r="D16" s="164" t="s">
        <v>335</v>
      </c>
      <c r="E16" s="161"/>
    </row>
    <row r="17" spans="1:5" s="114" customFormat="1" x14ac:dyDescent="0.25">
      <c r="A17" s="113">
        <v>1</v>
      </c>
      <c r="B17" s="113">
        <v>2</v>
      </c>
      <c r="C17" s="113">
        <v>3</v>
      </c>
      <c r="D17" s="113">
        <v>4</v>
      </c>
      <c r="E17" s="113">
        <v>5</v>
      </c>
    </row>
    <row r="18" spans="1:5" ht="15.75" x14ac:dyDescent="0.25">
      <c r="A18" s="115" t="s">
        <v>336</v>
      </c>
      <c r="B18" s="116"/>
      <c r="C18" s="116"/>
      <c r="D18" s="116"/>
      <c r="E18" s="108">
        <f>E19+E29+E34+E176+E254+E297+E384-0.001</f>
        <v>745212.99399999995</v>
      </c>
    </row>
    <row r="19" spans="1:5" ht="15.75" x14ac:dyDescent="0.25">
      <c r="A19" s="117" t="s">
        <v>337</v>
      </c>
      <c r="B19" s="118" t="s">
        <v>338</v>
      </c>
      <c r="C19" s="118"/>
      <c r="D19" s="118"/>
      <c r="E19" s="119">
        <v>1266.5930000000001</v>
      </c>
    </row>
    <row r="20" spans="1:5" ht="15.75" x14ac:dyDescent="0.25">
      <c r="A20" s="120" t="s">
        <v>339</v>
      </c>
      <c r="B20" s="121" t="s">
        <v>338</v>
      </c>
      <c r="C20" s="121" t="s">
        <v>340</v>
      </c>
      <c r="D20" s="121"/>
      <c r="E20" s="122">
        <v>1266.5930000000001</v>
      </c>
    </row>
    <row r="21" spans="1:5" ht="15.75" x14ac:dyDescent="0.25">
      <c r="A21" s="120" t="s">
        <v>341</v>
      </c>
      <c r="B21" s="121" t="s">
        <v>338</v>
      </c>
      <c r="C21" s="121" t="s">
        <v>342</v>
      </c>
      <c r="D21" s="121"/>
      <c r="E21" s="122">
        <v>1266.5930000000001</v>
      </c>
    </row>
    <row r="22" spans="1:5" ht="15.75" x14ac:dyDescent="0.25">
      <c r="A22" s="120" t="s">
        <v>343</v>
      </c>
      <c r="B22" s="121" t="s">
        <v>338</v>
      </c>
      <c r="C22" s="121" t="s">
        <v>344</v>
      </c>
      <c r="D22" s="121"/>
      <c r="E22" s="122">
        <v>840.12</v>
      </c>
    </row>
    <row r="23" spans="1:5" ht="47.25" x14ac:dyDescent="0.25">
      <c r="A23" s="123" t="s">
        <v>345</v>
      </c>
      <c r="B23" s="124" t="s">
        <v>338</v>
      </c>
      <c r="C23" s="124" t="s">
        <v>344</v>
      </c>
      <c r="D23" s="124" t="s">
        <v>346</v>
      </c>
      <c r="E23" s="125">
        <v>840.12</v>
      </c>
    </row>
    <row r="24" spans="1:5" ht="31.5" x14ac:dyDescent="0.25">
      <c r="A24" s="120" t="s">
        <v>347</v>
      </c>
      <c r="B24" s="121" t="s">
        <v>338</v>
      </c>
      <c r="C24" s="121" t="s">
        <v>348</v>
      </c>
      <c r="D24" s="121"/>
      <c r="E24" s="122">
        <v>19.013000000000002</v>
      </c>
    </row>
    <row r="25" spans="1:5" ht="15.75" x14ac:dyDescent="0.25">
      <c r="A25" s="123" t="s">
        <v>349</v>
      </c>
      <c r="B25" s="124" t="s">
        <v>338</v>
      </c>
      <c r="C25" s="124" t="s">
        <v>348</v>
      </c>
      <c r="D25" s="124" t="s">
        <v>195</v>
      </c>
      <c r="E25" s="125">
        <v>19.013000000000002</v>
      </c>
    </row>
    <row r="26" spans="1:5" ht="47.25" x14ac:dyDescent="0.25">
      <c r="A26" s="120" t="s">
        <v>350</v>
      </c>
      <c r="B26" s="121" t="s">
        <v>338</v>
      </c>
      <c r="C26" s="121" t="s">
        <v>351</v>
      </c>
      <c r="D26" s="121"/>
      <c r="E26" s="122">
        <v>407.46</v>
      </c>
    </row>
    <row r="27" spans="1:5" ht="47.25" x14ac:dyDescent="0.25">
      <c r="A27" s="123" t="s">
        <v>345</v>
      </c>
      <c r="B27" s="124" t="s">
        <v>338</v>
      </c>
      <c r="C27" s="124" t="s">
        <v>351</v>
      </c>
      <c r="D27" s="124" t="s">
        <v>346</v>
      </c>
      <c r="E27" s="125">
        <v>390.57</v>
      </c>
    </row>
    <row r="28" spans="1:5" ht="15.75" x14ac:dyDescent="0.25">
      <c r="A28" s="123" t="s">
        <v>349</v>
      </c>
      <c r="B28" s="124" t="s">
        <v>338</v>
      </c>
      <c r="C28" s="124" t="s">
        <v>351</v>
      </c>
      <c r="D28" s="124" t="s">
        <v>195</v>
      </c>
      <c r="E28" s="125">
        <v>16.89</v>
      </c>
    </row>
    <row r="29" spans="1:5" ht="15.75" x14ac:dyDescent="0.25">
      <c r="A29" s="117" t="s">
        <v>352</v>
      </c>
      <c r="B29" s="118" t="s">
        <v>353</v>
      </c>
      <c r="C29" s="118"/>
      <c r="D29" s="118"/>
      <c r="E29" s="119">
        <v>280</v>
      </c>
    </row>
    <row r="30" spans="1:5" ht="15.75" x14ac:dyDescent="0.25">
      <c r="A30" s="120" t="s">
        <v>339</v>
      </c>
      <c r="B30" s="121" t="s">
        <v>353</v>
      </c>
      <c r="C30" s="121" t="s">
        <v>340</v>
      </c>
      <c r="D30" s="121"/>
      <c r="E30" s="122">
        <v>280</v>
      </c>
    </row>
    <row r="31" spans="1:5" ht="15.75" x14ac:dyDescent="0.25">
      <c r="A31" s="120" t="s">
        <v>341</v>
      </c>
      <c r="B31" s="121" t="s">
        <v>353</v>
      </c>
      <c r="C31" s="121" t="s">
        <v>342</v>
      </c>
      <c r="D31" s="121"/>
      <c r="E31" s="122">
        <v>280</v>
      </c>
    </row>
    <row r="32" spans="1:5" ht="15.75" x14ac:dyDescent="0.25">
      <c r="A32" s="120" t="s">
        <v>354</v>
      </c>
      <c r="B32" s="121" t="s">
        <v>353</v>
      </c>
      <c r="C32" s="121" t="s">
        <v>355</v>
      </c>
      <c r="D32" s="121"/>
      <c r="E32" s="122">
        <v>280</v>
      </c>
    </row>
    <row r="33" spans="1:5" ht="15.75" x14ac:dyDescent="0.25">
      <c r="A33" s="123" t="s">
        <v>349</v>
      </c>
      <c r="B33" s="124" t="s">
        <v>353</v>
      </c>
      <c r="C33" s="124" t="s">
        <v>355</v>
      </c>
      <c r="D33" s="124" t="s">
        <v>195</v>
      </c>
      <c r="E33" s="125">
        <v>280</v>
      </c>
    </row>
    <row r="34" spans="1:5" s="126" customFormat="1" ht="15.75" x14ac:dyDescent="0.25">
      <c r="A34" s="117" t="s">
        <v>809</v>
      </c>
      <c r="B34" s="118" t="s">
        <v>810</v>
      </c>
      <c r="C34" s="118"/>
      <c r="D34" s="118"/>
      <c r="E34" s="119">
        <v>100513.144</v>
      </c>
    </row>
    <row r="35" spans="1:5" s="126" customFormat="1" ht="15.75" x14ac:dyDescent="0.25">
      <c r="A35" s="185" t="s">
        <v>356</v>
      </c>
      <c r="B35" s="186" t="s">
        <v>810</v>
      </c>
      <c r="C35" s="186" t="s">
        <v>811</v>
      </c>
      <c r="D35" s="186"/>
      <c r="E35" s="187">
        <v>3778.9009999999998</v>
      </c>
    </row>
    <row r="36" spans="1:5" s="126" customFormat="1" ht="15.75" x14ac:dyDescent="0.25">
      <c r="A36" s="185" t="s">
        <v>357</v>
      </c>
      <c r="B36" s="186" t="s">
        <v>810</v>
      </c>
      <c r="C36" s="186" t="s">
        <v>812</v>
      </c>
      <c r="D36" s="186"/>
      <c r="E36" s="187">
        <v>2883.8960000000002</v>
      </c>
    </row>
    <row r="37" spans="1:5" s="126" customFormat="1" ht="31.5" x14ac:dyDescent="0.25">
      <c r="A37" s="185" t="s">
        <v>358</v>
      </c>
      <c r="B37" s="186" t="s">
        <v>810</v>
      </c>
      <c r="C37" s="186" t="s">
        <v>813</v>
      </c>
      <c r="D37" s="186"/>
      <c r="E37" s="187">
        <v>134.5</v>
      </c>
    </row>
    <row r="38" spans="1:5" s="126" customFormat="1" ht="63" x14ac:dyDescent="0.25">
      <c r="A38" s="188" t="s">
        <v>814</v>
      </c>
      <c r="B38" s="186" t="s">
        <v>810</v>
      </c>
      <c r="C38" s="186" t="s">
        <v>815</v>
      </c>
      <c r="D38" s="186"/>
      <c r="E38" s="187">
        <v>134.5</v>
      </c>
    </row>
    <row r="39" spans="1:5" s="126" customFormat="1" ht="15.75" x14ac:dyDescent="0.25">
      <c r="A39" s="189" t="s">
        <v>359</v>
      </c>
      <c r="B39" s="190" t="s">
        <v>810</v>
      </c>
      <c r="C39" s="190" t="s">
        <v>815</v>
      </c>
      <c r="D39" s="190" t="s">
        <v>360</v>
      </c>
      <c r="E39" s="191">
        <v>134.5</v>
      </c>
    </row>
    <row r="40" spans="1:5" s="126" customFormat="1" ht="47.25" x14ac:dyDescent="0.25">
      <c r="A40" s="185" t="s">
        <v>361</v>
      </c>
      <c r="B40" s="186" t="s">
        <v>810</v>
      </c>
      <c r="C40" s="186" t="s">
        <v>816</v>
      </c>
      <c r="D40" s="186"/>
      <c r="E40" s="187">
        <v>300</v>
      </c>
    </row>
    <row r="41" spans="1:5" s="126" customFormat="1" ht="15.75" x14ac:dyDescent="0.25">
      <c r="A41" s="189" t="s">
        <v>359</v>
      </c>
      <c r="B41" s="190" t="s">
        <v>810</v>
      </c>
      <c r="C41" s="190" t="s">
        <v>816</v>
      </c>
      <c r="D41" s="190" t="s">
        <v>360</v>
      </c>
      <c r="E41" s="191">
        <v>300</v>
      </c>
    </row>
    <row r="42" spans="1:5" s="126" customFormat="1" ht="47.25" x14ac:dyDescent="0.25">
      <c r="A42" s="185" t="s">
        <v>955</v>
      </c>
      <c r="B42" s="186" t="s">
        <v>810</v>
      </c>
      <c r="C42" s="186" t="s">
        <v>956</v>
      </c>
      <c r="D42" s="186"/>
      <c r="E42" s="187">
        <v>120.49299999999999</v>
      </c>
    </row>
    <row r="43" spans="1:5" s="126" customFormat="1" ht="15.75" x14ac:dyDescent="0.25">
      <c r="A43" s="189" t="s">
        <v>362</v>
      </c>
      <c r="B43" s="190" t="s">
        <v>810</v>
      </c>
      <c r="C43" s="190" t="s">
        <v>956</v>
      </c>
      <c r="D43" s="190" t="s">
        <v>363</v>
      </c>
      <c r="E43" s="191">
        <v>120.49299999999999</v>
      </c>
    </row>
    <row r="44" spans="1:5" s="126" customFormat="1" ht="47.25" x14ac:dyDescent="0.25">
      <c r="A44" s="185" t="s">
        <v>817</v>
      </c>
      <c r="B44" s="186" t="s">
        <v>810</v>
      </c>
      <c r="C44" s="186" t="s">
        <v>818</v>
      </c>
      <c r="D44" s="186"/>
      <c r="E44" s="187">
        <v>2049.3960000000002</v>
      </c>
    </row>
    <row r="45" spans="1:5" s="126" customFormat="1" ht="15.75" x14ac:dyDescent="0.25">
      <c r="A45" s="189" t="s">
        <v>359</v>
      </c>
      <c r="B45" s="190" t="s">
        <v>810</v>
      </c>
      <c r="C45" s="190" t="s">
        <v>818</v>
      </c>
      <c r="D45" s="190" t="s">
        <v>360</v>
      </c>
      <c r="E45" s="191">
        <v>2049.3960000000002</v>
      </c>
    </row>
    <row r="46" spans="1:5" s="126" customFormat="1" ht="47.25" x14ac:dyDescent="0.25">
      <c r="A46" s="185" t="s">
        <v>819</v>
      </c>
      <c r="B46" s="186" t="s">
        <v>810</v>
      </c>
      <c r="C46" s="186" t="s">
        <v>820</v>
      </c>
      <c r="D46" s="186"/>
      <c r="E46" s="187">
        <v>279.50700000000001</v>
      </c>
    </row>
    <row r="47" spans="1:5" s="126" customFormat="1" ht="15.75" x14ac:dyDescent="0.25">
      <c r="A47" s="189" t="s">
        <v>362</v>
      </c>
      <c r="B47" s="190" t="s">
        <v>810</v>
      </c>
      <c r="C47" s="190" t="s">
        <v>820</v>
      </c>
      <c r="D47" s="190" t="s">
        <v>363</v>
      </c>
      <c r="E47" s="191">
        <v>279.50700000000001</v>
      </c>
    </row>
    <row r="48" spans="1:5" s="126" customFormat="1" ht="31.5" x14ac:dyDescent="0.25">
      <c r="A48" s="185" t="s">
        <v>364</v>
      </c>
      <c r="B48" s="186" t="s">
        <v>810</v>
      </c>
      <c r="C48" s="186" t="s">
        <v>821</v>
      </c>
      <c r="D48" s="186"/>
      <c r="E48" s="187">
        <v>571.42899999999997</v>
      </c>
    </row>
    <row r="49" spans="1:5" s="126" customFormat="1" ht="15.75" x14ac:dyDescent="0.25">
      <c r="A49" s="185" t="s">
        <v>365</v>
      </c>
      <c r="B49" s="186" t="s">
        <v>810</v>
      </c>
      <c r="C49" s="186" t="s">
        <v>822</v>
      </c>
      <c r="D49" s="186"/>
      <c r="E49" s="187">
        <v>571.42899999999997</v>
      </c>
    </row>
    <row r="50" spans="1:5" s="126" customFormat="1" ht="31.5" x14ac:dyDescent="0.25">
      <c r="A50" s="185" t="s">
        <v>823</v>
      </c>
      <c r="B50" s="186" t="s">
        <v>810</v>
      </c>
      <c r="C50" s="186" t="s">
        <v>824</v>
      </c>
      <c r="D50" s="186"/>
      <c r="E50" s="187">
        <v>571.42899999999997</v>
      </c>
    </row>
    <row r="51" spans="1:5" s="126" customFormat="1" ht="15.75" x14ac:dyDescent="0.25">
      <c r="A51" s="189" t="s">
        <v>359</v>
      </c>
      <c r="B51" s="190" t="s">
        <v>810</v>
      </c>
      <c r="C51" s="190" t="s">
        <v>824</v>
      </c>
      <c r="D51" s="190" t="s">
        <v>360</v>
      </c>
      <c r="E51" s="191">
        <v>571.42899999999997</v>
      </c>
    </row>
    <row r="52" spans="1:5" s="126" customFormat="1" ht="15.75" x14ac:dyDescent="0.25">
      <c r="A52" s="185" t="s">
        <v>366</v>
      </c>
      <c r="B52" s="186" t="s">
        <v>810</v>
      </c>
      <c r="C52" s="186" t="s">
        <v>825</v>
      </c>
      <c r="D52" s="186"/>
      <c r="E52" s="187">
        <v>150</v>
      </c>
    </row>
    <row r="53" spans="1:5" s="126" customFormat="1" ht="31.5" x14ac:dyDescent="0.25">
      <c r="A53" s="185" t="s">
        <v>826</v>
      </c>
      <c r="B53" s="186" t="s">
        <v>810</v>
      </c>
      <c r="C53" s="186" t="s">
        <v>827</v>
      </c>
      <c r="D53" s="186"/>
      <c r="E53" s="187">
        <v>150</v>
      </c>
    </row>
    <row r="54" spans="1:5" s="126" customFormat="1" ht="15.75" x14ac:dyDescent="0.25">
      <c r="A54" s="189" t="s">
        <v>359</v>
      </c>
      <c r="B54" s="190" t="s">
        <v>810</v>
      </c>
      <c r="C54" s="190" t="s">
        <v>827</v>
      </c>
      <c r="D54" s="190" t="s">
        <v>360</v>
      </c>
      <c r="E54" s="191">
        <v>150</v>
      </c>
    </row>
    <row r="55" spans="1:5" s="126" customFormat="1" ht="15.75" x14ac:dyDescent="0.25">
      <c r="A55" s="185" t="s">
        <v>367</v>
      </c>
      <c r="B55" s="186" t="s">
        <v>810</v>
      </c>
      <c r="C55" s="186" t="s">
        <v>828</v>
      </c>
      <c r="D55" s="186"/>
      <c r="E55" s="187">
        <v>173.57599999999999</v>
      </c>
    </row>
    <row r="56" spans="1:5" s="126" customFormat="1" ht="31.5" x14ac:dyDescent="0.25">
      <c r="A56" s="185" t="s">
        <v>829</v>
      </c>
      <c r="B56" s="186" t="s">
        <v>810</v>
      </c>
      <c r="C56" s="186" t="s">
        <v>830</v>
      </c>
      <c r="D56" s="186"/>
      <c r="E56" s="187">
        <v>173.57599999999999</v>
      </c>
    </row>
    <row r="57" spans="1:5" s="126" customFormat="1" ht="15.75" x14ac:dyDescent="0.25">
      <c r="A57" s="189" t="s">
        <v>362</v>
      </c>
      <c r="B57" s="190" t="s">
        <v>810</v>
      </c>
      <c r="C57" s="190" t="s">
        <v>830</v>
      </c>
      <c r="D57" s="190" t="s">
        <v>363</v>
      </c>
      <c r="E57" s="191">
        <v>173.57599999999999</v>
      </c>
    </row>
    <row r="58" spans="1:5" s="126" customFormat="1" ht="25.5" customHeight="1" x14ac:dyDescent="0.25">
      <c r="A58" s="185" t="s">
        <v>368</v>
      </c>
      <c r="B58" s="186" t="s">
        <v>810</v>
      </c>
      <c r="C58" s="186" t="s">
        <v>369</v>
      </c>
      <c r="D58" s="186"/>
      <c r="E58" s="187">
        <v>25410.778999999999</v>
      </c>
    </row>
    <row r="59" spans="1:5" s="126" customFormat="1" ht="31.5" x14ac:dyDescent="0.25">
      <c r="A59" s="185" t="s">
        <v>370</v>
      </c>
      <c r="B59" s="186" t="s">
        <v>810</v>
      </c>
      <c r="C59" s="186" t="s">
        <v>371</v>
      </c>
      <c r="D59" s="186"/>
      <c r="E59" s="187">
        <v>25110.778999999999</v>
      </c>
    </row>
    <row r="60" spans="1:5" s="126" customFormat="1" ht="15.75" x14ac:dyDescent="0.25">
      <c r="A60" s="185" t="s">
        <v>372</v>
      </c>
      <c r="B60" s="186" t="s">
        <v>810</v>
      </c>
      <c r="C60" s="186" t="s">
        <v>373</v>
      </c>
      <c r="D60" s="186"/>
      <c r="E60" s="187">
        <v>3393.1869999999999</v>
      </c>
    </row>
    <row r="61" spans="1:5" s="126" customFormat="1" ht="15.75" x14ac:dyDescent="0.25">
      <c r="A61" s="189" t="s">
        <v>349</v>
      </c>
      <c r="B61" s="190" t="s">
        <v>810</v>
      </c>
      <c r="C61" s="190" t="s">
        <v>373</v>
      </c>
      <c r="D61" s="190" t="s">
        <v>195</v>
      </c>
      <c r="E61" s="191">
        <v>3393.1869999999999</v>
      </c>
    </row>
    <row r="62" spans="1:5" s="126" customFormat="1" ht="15.75" x14ac:dyDescent="0.25">
      <c r="A62" s="185" t="s">
        <v>957</v>
      </c>
      <c r="B62" s="186" t="s">
        <v>810</v>
      </c>
      <c r="C62" s="186" t="s">
        <v>831</v>
      </c>
      <c r="D62" s="186"/>
      <c r="E62" s="187">
        <v>2114.6</v>
      </c>
    </row>
    <row r="63" spans="1:5" s="126" customFormat="1" ht="15.75" x14ac:dyDescent="0.25">
      <c r="A63" s="189" t="s">
        <v>362</v>
      </c>
      <c r="B63" s="190" t="s">
        <v>810</v>
      </c>
      <c r="C63" s="190" t="s">
        <v>831</v>
      </c>
      <c r="D63" s="190" t="s">
        <v>363</v>
      </c>
      <c r="E63" s="191">
        <v>2114.6</v>
      </c>
    </row>
    <row r="64" spans="1:5" s="126" customFormat="1" ht="15.75" x14ac:dyDescent="0.25">
      <c r="A64" s="185" t="s">
        <v>372</v>
      </c>
      <c r="B64" s="186" t="s">
        <v>810</v>
      </c>
      <c r="C64" s="186" t="s">
        <v>832</v>
      </c>
      <c r="D64" s="186"/>
      <c r="E64" s="187">
        <v>9034.1229999999996</v>
      </c>
    </row>
    <row r="65" spans="1:5" s="126" customFormat="1" ht="15.75" x14ac:dyDescent="0.25">
      <c r="A65" s="189" t="s">
        <v>349</v>
      </c>
      <c r="B65" s="190" t="s">
        <v>810</v>
      </c>
      <c r="C65" s="190" t="s">
        <v>832</v>
      </c>
      <c r="D65" s="190" t="s">
        <v>195</v>
      </c>
      <c r="E65" s="191">
        <v>9003.1350000000002</v>
      </c>
    </row>
    <row r="66" spans="1:5" s="126" customFormat="1" ht="15.75" x14ac:dyDescent="0.25">
      <c r="A66" s="189" t="s">
        <v>362</v>
      </c>
      <c r="B66" s="190" t="s">
        <v>810</v>
      </c>
      <c r="C66" s="190" t="s">
        <v>832</v>
      </c>
      <c r="D66" s="190" t="s">
        <v>363</v>
      </c>
      <c r="E66" s="191">
        <v>30.988</v>
      </c>
    </row>
    <row r="67" spans="1:5" s="126" customFormat="1" ht="31.5" x14ac:dyDescent="0.25">
      <c r="A67" s="185" t="s">
        <v>374</v>
      </c>
      <c r="B67" s="186" t="s">
        <v>810</v>
      </c>
      <c r="C67" s="186" t="s">
        <v>833</v>
      </c>
      <c r="D67" s="186"/>
      <c r="E67" s="187">
        <v>4359.2950000000001</v>
      </c>
    </row>
    <row r="68" spans="1:5" s="126" customFormat="1" ht="15.75" x14ac:dyDescent="0.25">
      <c r="A68" s="189" t="s">
        <v>349</v>
      </c>
      <c r="B68" s="190" t="s">
        <v>810</v>
      </c>
      <c r="C68" s="190" t="s">
        <v>833</v>
      </c>
      <c r="D68" s="190" t="s">
        <v>195</v>
      </c>
      <c r="E68" s="191">
        <v>4359.2950000000001</v>
      </c>
    </row>
    <row r="69" spans="1:5" s="126" customFormat="1" ht="15.75" x14ac:dyDescent="0.25">
      <c r="A69" s="185" t="s">
        <v>375</v>
      </c>
      <c r="B69" s="186" t="s">
        <v>810</v>
      </c>
      <c r="C69" s="186" t="s">
        <v>834</v>
      </c>
      <c r="D69" s="186"/>
      <c r="E69" s="187">
        <v>448.42500000000001</v>
      </c>
    </row>
    <row r="70" spans="1:5" s="126" customFormat="1" ht="15.75" x14ac:dyDescent="0.25">
      <c r="A70" s="189" t="s">
        <v>349</v>
      </c>
      <c r="B70" s="190" t="s">
        <v>810</v>
      </c>
      <c r="C70" s="190" t="s">
        <v>834</v>
      </c>
      <c r="D70" s="190" t="s">
        <v>195</v>
      </c>
      <c r="E70" s="191">
        <v>448.42500000000001</v>
      </c>
    </row>
    <row r="71" spans="1:5" s="126" customFormat="1" ht="47.25" x14ac:dyDescent="0.25">
      <c r="A71" s="185" t="s">
        <v>376</v>
      </c>
      <c r="B71" s="186" t="s">
        <v>810</v>
      </c>
      <c r="C71" s="186" t="s">
        <v>835</v>
      </c>
      <c r="D71" s="186"/>
      <c r="E71" s="187">
        <v>3261.0610000000001</v>
      </c>
    </row>
    <row r="72" spans="1:5" s="126" customFormat="1" ht="15.75" x14ac:dyDescent="0.25">
      <c r="A72" s="189" t="s">
        <v>362</v>
      </c>
      <c r="B72" s="190" t="s">
        <v>810</v>
      </c>
      <c r="C72" s="190" t="s">
        <v>835</v>
      </c>
      <c r="D72" s="190" t="s">
        <v>363</v>
      </c>
      <c r="E72" s="191">
        <v>3261.0610000000001</v>
      </c>
    </row>
    <row r="73" spans="1:5" s="126" customFormat="1" ht="47.25" x14ac:dyDescent="0.25">
      <c r="A73" s="185" t="s">
        <v>377</v>
      </c>
      <c r="B73" s="186" t="s">
        <v>810</v>
      </c>
      <c r="C73" s="186" t="s">
        <v>836</v>
      </c>
      <c r="D73" s="186"/>
      <c r="E73" s="187">
        <v>0.216</v>
      </c>
    </row>
    <row r="74" spans="1:5" s="126" customFormat="1" ht="15.75" x14ac:dyDescent="0.25">
      <c r="A74" s="189" t="s">
        <v>362</v>
      </c>
      <c r="B74" s="190" t="s">
        <v>810</v>
      </c>
      <c r="C74" s="190" t="s">
        <v>836</v>
      </c>
      <c r="D74" s="190" t="s">
        <v>363</v>
      </c>
      <c r="E74" s="191">
        <v>0.216</v>
      </c>
    </row>
    <row r="75" spans="1:5" s="126" customFormat="1" ht="15.75" x14ac:dyDescent="0.25">
      <c r="A75" s="185" t="s">
        <v>378</v>
      </c>
      <c r="B75" s="186" t="s">
        <v>810</v>
      </c>
      <c r="C75" s="186" t="s">
        <v>837</v>
      </c>
      <c r="D75" s="186"/>
      <c r="E75" s="187">
        <v>1099.8720000000001</v>
      </c>
    </row>
    <row r="76" spans="1:5" s="126" customFormat="1" ht="15.75" x14ac:dyDescent="0.25">
      <c r="A76" s="189" t="s">
        <v>349</v>
      </c>
      <c r="B76" s="190" t="s">
        <v>810</v>
      </c>
      <c r="C76" s="190" t="s">
        <v>837</v>
      </c>
      <c r="D76" s="190" t="s">
        <v>195</v>
      </c>
      <c r="E76" s="191">
        <v>1099.8720000000001</v>
      </c>
    </row>
    <row r="77" spans="1:5" s="126" customFormat="1" ht="15.75" x14ac:dyDescent="0.25">
      <c r="A77" s="185" t="s">
        <v>379</v>
      </c>
      <c r="B77" s="186" t="s">
        <v>810</v>
      </c>
      <c r="C77" s="186" t="s">
        <v>838</v>
      </c>
      <c r="D77" s="186"/>
      <c r="E77" s="187">
        <v>1100</v>
      </c>
    </row>
    <row r="78" spans="1:5" s="126" customFormat="1" ht="15.75" x14ac:dyDescent="0.25">
      <c r="A78" s="189" t="s">
        <v>362</v>
      </c>
      <c r="B78" s="190" t="s">
        <v>810</v>
      </c>
      <c r="C78" s="190" t="s">
        <v>838</v>
      </c>
      <c r="D78" s="190" t="s">
        <v>363</v>
      </c>
      <c r="E78" s="191">
        <v>1100</v>
      </c>
    </row>
    <row r="79" spans="1:5" s="126" customFormat="1" ht="15.75" x14ac:dyDescent="0.25">
      <c r="A79" s="185" t="s">
        <v>380</v>
      </c>
      <c r="B79" s="186" t="s">
        <v>810</v>
      </c>
      <c r="C79" s="186" t="s">
        <v>839</v>
      </c>
      <c r="D79" s="186"/>
      <c r="E79" s="187">
        <v>300</v>
      </c>
    </row>
    <row r="80" spans="1:5" s="126" customFormat="1" ht="15.75" x14ac:dyDescent="0.25">
      <c r="A80" s="189" t="s">
        <v>362</v>
      </c>
      <c r="B80" s="190" t="s">
        <v>810</v>
      </c>
      <c r="C80" s="190" t="s">
        <v>839</v>
      </c>
      <c r="D80" s="190" t="s">
        <v>363</v>
      </c>
      <c r="E80" s="191">
        <v>300</v>
      </c>
    </row>
    <row r="81" spans="1:5" s="126" customFormat="1" ht="15.75" x14ac:dyDescent="0.25">
      <c r="A81" s="185" t="s">
        <v>381</v>
      </c>
      <c r="B81" s="186" t="s">
        <v>810</v>
      </c>
      <c r="C81" s="186" t="s">
        <v>840</v>
      </c>
      <c r="D81" s="186"/>
      <c r="E81" s="187">
        <v>300</v>
      </c>
    </row>
    <row r="82" spans="1:5" s="126" customFormat="1" ht="15.75" x14ac:dyDescent="0.25">
      <c r="A82" s="185" t="s">
        <v>382</v>
      </c>
      <c r="B82" s="186" t="s">
        <v>810</v>
      </c>
      <c r="C82" s="186" t="s">
        <v>841</v>
      </c>
      <c r="D82" s="186"/>
      <c r="E82" s="187">
        <v>300</v>
      </c>
    </row>
    <row r="83" spans="1:5" s="126" customFormat="1" ht="15.75" x14ac:dyDescent="0.25">
      <c r="A83" s="189" t="s">
        <v>362</v>
      </c>
      <c r="B83" s="190" t="s">
        <v>810</v>
      </c>
      <c r="C83" s="190" t="s">
        <v>841</v>
      </c>
      <c r="D83" s="190" t="s">
        <v>363</v>
      </c>
      <c r="E83" s="191">
        <v>300</v>
      </c>
    </row>
    <row r="84" spans="1:5" s="126" customFormat="1" ht="31.5" x14ac:dyDescent="0.25">
      <c r="A84" s="185" t="s">
        <v>383</v>
      </c>
      <c r="B84" s="186" t="s">
        <v>810</v>
      </c>
      <c r="C84" s="186" t="s">
        <v>384</v>
      </c>
      <c r="D84" s="186"/>
      <c r="E84" s="187">
        <v>6068.6130000000003</v>
      </c>
    </row>
    <row r="85" spans="1:5" s="126" customFormat="1" ht="31.5" x14ac:dyDescent="0.25">
      <c r="A85" s="185" t="s">
        <v>385</v>
      </c>
      <c r="B85" s="186" t="s">
        <v>810</v>
      </c>
      <c r="C85" s="186" t="s">
        <v>386</v>
      </c>
      <c r="D85" s="186"/>
      <c r="E85" s="187">
        <v>4389.6030000000001</v>
      </c>
    </row>
    <row r="86" spans="1:5" s="126" customFormat="1" ht="31.5" x14ac:dyDescent="0.25">
      <c r="A86" s="185" t="s">
        <v>842</v>
      </c>
      <c r="B86" s="186" t="s">
        <v>810</v>
      </c>
      <c r="C86" s="186" t="s">
        <v>843</v>
      </c>
      <c r="D86" s="186"/>
      <c r="E86" s="187">
        <v>834.49800000000005</v>
      </c>
    </row>
    <row r="87" spans="1:5" s="126" customFormat="1" ht="15.75" x14ac:dyDescent="0.25">
      <c r="A87" s="189" t="s">
        <v>387</v>
      </c>
      <c r="B87" s="190" t="s">
        <v>810</v>
      </c>
      <c r="C87" s="190" t="s">
        <v>843</v>
      </c>
      <c r="D87" s="190" t="s">
        <v>237</v>
      </c>
      <c r="E87" s="191">
        <v>834.49800000000005</v>
      </c>
    </row>
    <row r="88" spans="1:5" s="126" customFormat="1" ht="47.25" x14ac:dyDescent="0.25">
      <c r="A88" s="185" t="s">
        <v>844</v>
      </c>
      <c r="B88" s="186" t="s">
        <v>810</v>
      </c>
      <c r="C88" s="186" t="s">
        <v>845</v>
      </c>
      <c r="D88" s="186"/>
      <c r="E88" s="187">
        <v>834.49800000000005</v>
      </c>
    </row>
    <row r="89" spans="1:5" s="126" customFormat="1" ht="15.75" x14ac:dyDescent="0.25">
      <c r="A89" s="189" t="s">
        <v>387</v>
      </c>
      <c r="B89" s="190" t="s">
        <v>810</v>
      </c>
      <c r="C89" s="190" t="s">
        <v>845</v>
      </c>
      <c r="D89" s="190" t="s">
        <v>237</v>
      </c>
      <c r="E89" s="191">
        <v>834.49800000000005</v>
      </c>
    </row>
    <row r="90" spans="1:5" s="126" customFormat="1" ht="15.75" x14ac:dyDescent="0.25">
      <c r="A90" s="185" t="s">
        <v>388</v>
      </c>
      <c r="B90" s="186" t="s">
        <v>810</v>
      </c>
      <c r="C90" s="186" t="s">
        <v>846</v>
      </c>
      <c r="D90" s="186"/>
      <c r="E90" s="187">
        <v>2720.607</v>
      </c>
    </row>
    <row r="91" spans="1:5" s="126" customFormat="1" ht="15.75" x14ac:dyDescent="0.25">
      <c r="A91" s="185" t="s">
        <v>388</v>
      </c>
      <c r="B91" s="186" t="s">
        <v>810</v>
      </c>
      <c r="C91" s="186" t="s">
        <v>847</v>
      </c>
      <c r="D91" s="186"/>
      <c r="E91" s="187">
        <v>2720.607</v>
      </c>
    </row>
    <row r="92" spans="1:5" s="126" customFormat="1" ht="15.75" x14ac:dyDescent="0.25">
      <c r="A92" s="189" t="s">
        <v>362</v>
      </c>
      <c r="B92" s="190" t="s">
        <v>810</v>
      </c>
      <c r="C92" s="190" t="s">
        <v>847</v>
      </c>
      <c r="D92" s="190" t="s">
        <v>363</v>
      </c>
      <c r="E92" s="191">
        <v>2720.607</v>
      </c>
    </row>
    <row r="93" spans="1:5" s="126" customFormat="1" ht="31.5" x14ac:dyDescent="0.25">
      <c r="A93" s="185" t="s">
        <v>389</v>
      </c>
      <c r="B93" s="186" t="s">
        <v>810</v>
      </c>
      <c r="C93" s="186" t="s">
        <v>390</v>
      </c>
      <c r="D93" s="186"/>
      <c r="E93" s="187">
        <v>1679.01</v>
      </c>
    </row>
    <row r="94" spans="1:5" s="126" customFormat="1" ht="15.75" x14ac:dyDescent="0.25">
      <c r="A94" s="185" t="s">
        <v>391</v>
      </c>
      <c r="B94" s="186" t="s">
        <v>810</v>
      </c>
      <c r="C94" s="186" t="s">
        <v>848</v>
      </c>
      <c r="D94" s="186"/>
      <c r="E94" s="187">
        <v>77.141999999999996</v>
      </c>
    </row>
    <row r="95" spans="1:5" s="126" customFormat="1" ht="15.75" x14ac:dyDescent="0.25">
      <c r="A95" s="185" t="s">
        <v>849</v>
      </c>
      <c r="B95" s="186" t="s">
        <v>810</v>
      </c>
      <c r="C95" s="186" t="s">
        <v>850</v>
      </c>
      <c r="D95" s="186"/>
      <c r="E95" s="187">
        <v>77.141999999999996</v>
      </c>
    </row>
    <row r="96" spans="1:5" s="126" customFormat="1" ht="15.75" x14ac:dyDescent="0.25">
      <c r="A96" s="189" t="s">
        <v>362</v>
      </c>
      <c r="B96" s="190" t="s">
        <v>810</v>
      </c>
      <c r="C96" s="190" t="s">
        <v>850</v>
      </c>
      <c r="D96" s="190" t="s">
        <v>363</v>
      </c>
      <c r="E96" s="191">
        <v>77.141999999999996</v>
      </c>
    </row>
    <row r="97" spans="1:5" s="126" customFormat="1" ht="31.5" x14ac:dyDescent="0.25">
      <c r="A97" s="185" t="s">
        <v>851</v>
      </c>
      <c r="B97" s="186" t="s">
        <v>810</v>
      </c>
      <c r="C97" s="186" t="s">
        <v>852</v>
      </c>
      <c r="D97" s="186"/>
      <c r="E97" s="187">
        <v>108.86799999999999</v>
      </c>
    </row>
    <row r="98" spans="1:5" s="126" customFormat="1" ht="15.75" x14ac:dyDescent="0.25">
      <c r="A98" s="189" t="s">
        <v>362</v>
      </c>
      <c r="B98" s="190" t="s">
        <v>810</v>
      </c>
      <c r="C98" s="190" t="s">
        <v>852</v>
      </c>
      <c r="D98" s="190" t="s">
        <v>363</v>
      </c>
      <c r="E98" s="191">
        <v>108.86799999999999</v>
      </c>
    </row>
    <row r="99" spans="1:5" s="126" customFormat="1" ht="31.5" x14ac:dyDescent="0.25">
      <c r="A99" s="185" t="s">
        <v>392</v>
      </c>
      <c r="B99" s="186" t="s">
        <v>810</v>
      </c>
      <c r="C99" s="186" t="s">
        <v>393</v>
      </c>
      <c r="D99" s="186"/>
      <c r="E99" s="187">
        <v>1000</v>
      </c>
    </row>
    <row r="100" spans="1:5" s="126" customFormat="1" ht="15.75" x14ac:dyDescent="0.25">
      <c r="A100" s="189" t="s">
        <v>349</v>
      </c>
      <c r="B100" s="190" t="s">
        <v>810</v>
      </c>
      <c r="C100" s="190" t="s">
        <v>393</v>
      </c>
      <c r="D100" s="190" t="s">
        <v>195</v>
      </c>
      <c r="E100" s="191">
        <v>1000</v>
      </c>
    </row>
    <row r="101" spans="1:5" s="126" customFormat="1" ht="31.5" x14ac:dyDescent="0.25">
      <c r="A101" s="185" t="s">
        <v>392</v>
      </c>
      <c r="B101" s="186" t="s">
        <v>810</v>
      </c>
      <c r="C101" s="186" t="s">
        <v>853</v>
      </c>
      <c r="D101" s="186"/>
      <c r="E101" s="187">
        <v>50</v>
      </c>
    </row>
    <row r="102" spans="1:5" s="126" customFormat="1" ht="15.75" x14ac:dyDescent="0.25">
      <c r="A102" s="189" t="s">
        <v>362</v>
      </c>
      <c r="B102" s="190" t="s">
        <v>810</v>
      </c>
      <c r="C102" s="190" t="s">
        <v>853</v>
      </c>
      <c r="D102" s="190" t="s">
        <v>363</v>
      </c>
      <c r="E102" s="191">
        <v>50</v>
      </c>
    </row>
    <row r="103" spans="1:5" s="126" customFormat="1" ht="15.75" x14ac:dyDescent="0.25">
      <c r="A103" s="185" t="s">
        <v>394</v>
      </c>
      <c r="B103" s="186" t="s">
        <v>810</v>
      </c>
      <c r="C103" s="186" t="s">
        <v>854</v>
      </c>
      <c r="D103" s="186"/>
      <c r="E103" s="187">
        <v>443</v>
      </c>
    </row>
    <row r="104" spans="1:5" s="126" customFormat="1" ht="15.75" x14ac:dyDescent="0.25">
      <c r="A104" s="189" t="s">
        <v>349</v>
      </c>
      <c r="B104" s="190" t="s">
        <v>810</v>
      </c>
      <c r="C104" s="190" t="s">
        <v>854</v>
      </c>
      <c r="D104" s="190" t="s">
        <v>195</v>
      </c>
      <c r="E104" s="191">
        <v>443</v>
      </c>
    </row>
    <row r="105" spans="1:5" s="126" customFormat="1" ht="31.5" x14ac:dyDescent="0.25">
      <c r="A105" s="185" t="s">
        <v>395</v>
      </c>
      <c r="B105" s="186" t="s">
        <v>810</v>
      </c>
      <c r="C105" s="186" t="s">
        <v>396</v>
      </c>
      <c r="D105" s="186"/>
      <c r="E105" s="187">
        <v>35927.894</v>
      </c>
    </row>
    <row r="106" spans="1:5" s="126" customFormat="1" ht="15.75" x14ac:dyDescent="0.25">
      <c r="A106" s="185" t="s">
        <v>397</v>
      </c>
      <c r="B106" s="186" t="s">
        <v>810</v>
      </c>
      <c r="C106" s="186" t="s">
        <v>855</v>
      </c>
      <c r="D106" s="186"/>
      <c r="E106" s="187">
        <v>10</v>
      </c>
    </row>
    <row r="107" spans="1:5" s="126" customFormat="1" ht="15.75" x14ac:dyDescent="0.25">
      <c r="A107" s="185" t="s">
        <v>398</v>
      </c>
      <c r="B107" s="186" t="s">
        <v>810</v>
      </c>
      <c r="C107" s="186" t="s">
        <v>856</v>
      </c>
      <c r="D107" s="186"/>
      <c r="E107" s="187">
        <v>5</v>
      </c>
    </row>
    <row r="108" spans="1:5" s="126" customFormat="1" ht="15.75" x14ac:dyDescent="0.25">
      <c r="A108" s="189" t="s">
        <v>349</v>
      </c>
      <c r="B108" s="190" t="s">
        <v>810</v>
      </c>
      <c r="C108" s="190" t="s">
        <v>856</v>
      </c>
      <c r="D108" s="190" t="s">
        <v>195</v>
      </c>
      <c r="E108" s="191">
        <v>5</v>
      </c>
    </row>
    <row r="109" spans="1:5" s="126" customFormat="1" ht="15.75" x14ac:dyDescent="0.25">
      <c r="A109" s="185" t="s">
        <v>399</v>
      </c>
      <c r="B109" s="186" t="s">
        <v>810</v>
      </c>
      <c r="C109" s="186" t="s">
        <v>857</v>
      </c>
      <c r="D109" s="186"/>
      <c r="E109" s="187">
        <v>5</v>
      </c>
    </row>
    <row r="110" spans="1:5" s="126" customFormat="1" ht="15.75" x14ac:dyDescent="0.25">
      <c r="A110" s="189" t="s">
        <v>349</v>
      </c>
      <c r="B110" s="190" t="s">
        <v>810</v>
      </c>
      <c r="C110" s="190" t="s">
        <v>857</v>
      </c>
      <c r="D110" s="190" t="s">
        <v>195</v>
      </c>
      <c r="E110" s="191">
        <v>5</v>
      </c>
    </row>
    <row r="111" spans="1:5" s="126" customFormat="1" ht="15.75" x14ac:dyDescent="0.25">
      <c r="A111" s="185" t="s">
        <v>400</v>
      </c>
      <c r="B111" s="186" t="s">
        <v>810</v>
      </c>
      <c r="C111" s="186" t="s">
        <v>858</v>
      </c>
      <c r="D111" s="186"/>
      <c r="E111" s="187">
        <v>10</v>
      </c>
    </row>
    <row r="112" spans="1:5" s="126" customFormat="1" ht="15.75" x14ac:dyDescent="0.25">
      <c r="A112" s="185" t="s">
        <v>401</v>
      </c>
      <c r="B112" s="186" t="s">
        <v>810</v>
      </c>
      <c r="C112" s="186" t="s">
        <v>859</v>
      </c>
      <c r="D112" s="186"/>
      <c r="E112" s="187">
        <v>10</v>
      </c>
    </row>
    <row r="113" spans="1:5" s="126" customFormat="1" ht="15.75" x14ac:dyDescent="0.25">
      <c r="A113" s="189" t="s">
        <v>349</v>
      </c>
      <c r="B113" s="190" t="s">
        <v>810</v>
      </c>
      <c r="C113" s="190" t="s">
        <v>859</v>
      </c>
      <c r="D113" s="190" t="s">
        <v>195</v>
      </c>
      <c r="E113" s="191">
        <v>10</v>
      </c>
    </row>
    <row r="114" spans="1:5" s="126" customFormat="1" ht="15.75" x14ac:dyDescent="0.25">
      <c r="A114" s="185" t="s">
        <v>402</v>
      </c>
      <c r="B114" s="186" t="s">
        <v>810</v>
      </c>
      <c r="C114" s="186" t="s">
        <v>860</v>
      </c>
      <c r="D114" s="186"/>
      <c r="E114" s="187">
        <v>20</v>
      </c>
    </row>
    <row r="115" spans="1:5" s="126" customFormat="1" ht="31.5" x14ac:dyDescent="0.25">
      <c r="A115" s="185" t="s">
        <v>403</v>
      </c>
      <c r="B115" s="186" t="s">
        <v>810</v>
      </c>
      <c r="C115" s="186" t="s">
        <v>861</v>
      </c>
      <c r="D115" s="186"/>
      <c r="E115" s="187">
        <v>20</v>
      </c>
    </row>
    <row r="116" spans="1:5" s="126" customFormat="1" ht="15.75" x14ac:dyDescent="0.25">
      <c r="A116" s="189" t="s">
        <v>349</v>
      </c>
      <c r="B116" s="190" t="s">
        <v>810</v>
      </c>
      <c r="C116" s="190" t="s">
        <v>861</v>
      </c>
      <c r="D116" s="190" t="s">
        <v>195</v>
      </c>
      <c r="E116" s="191">
        <v>20</v>
      </c>
    </row>
    <row r="117" spans="1:5" s="126" customFormat="1" ht="15.75" x14ac:dyDescent="0.25">
      <c r="A117" s="185" t="s">
        <v>404</v>
      </c>
      <c r="B117" s="186" t="s">
        <v>810</v>
      </c>
      <c r="C117" s="186" t="s">
        <v>862</v>
      </c>
      <c r="D117" s="186"/>
      <c r="E117" s="187">
        <v>35887.894</v>
      </c>
    </row>
    <row r="118" spans="1:5" s="126" customFormat="1" ht="31.5" x14ac:dyDescent="0.25">
      <c r="A118" s="185" t="s">
        <v>405</v>
      </c>
      <c r="B118" s="186" t="s">
        <v>810</v>
      </c>
      <c r="C118" s="186" t="s">
        <v>863</v>
      </c>
      <c r="D118" s="186"/>
      <c r="E118" s="187">
        <v>35887.894</v>
      </c>
    </row>
    <row r="119" spans="1:5" s="126" customFormat="1" ht="47.25" x14ac:dyDescent="0.25">
      <c r="A119" s="189" t="s">
        <v>345</v>
      </c>
      <c r="B119" s="190" t="s">
        <v>810</v>
      </c>
      <c r="C119" s="190" t="s">
        <v>863</v>
      </c>
      <c r="D119" s="190" t="s">
        <v>346</v>
      </c>
      <c r="E119" s="191">
        <v>29973.394</v>
      </c>
    </row>
    <row r="120" spans="1:5" s="126" customFormat="1" ht="15.75" x14ac:dyDescent="0.25">
      <c r="A120" s="189" t="s">
        <v>349</v>
      </c>
      <c r="B120" s="190" t="s">
        <v>810</v>
      </c>
      <c r="C120" s="190" t="s">
        <v>863</v>
      </c>
      <c r="D120" s="190" t="s">
        <v>195</v>
      </c>
      <c r="E120" s="191">
        <v>5768.5</v>
      </c>
    </row>
    <row r="121" spans="1:5" s="126" customFormat="1" ht="15.75" x14ac:dyDescent="0.25">
      <c r="A121" s="189" t="s">
        <v>359</v>
      </c>
      <c r="B121" s="190" t="s">
        <v>810</v>
      </c>
      <c r="C121" s="190" t="s">
        <v>863</v>
      </c>
      <c r="D121" s="190" t="s">
        <v>360</v>
      </c>
      <c r="E121" s="191">
        <v>146</v>
      </c>
    </row>
    <row r="122" spans="1:5" s="126" customFormat="1" ht="31.5" x14ac:dyDescent="0.25">
      <c r="A122" s="185" t="s">
        <v>406</v>
      </c>
      <c r="B122" s="186" t="s">
        <v>810</v>
      </c>
      <c r="C122" s="186" t="s">
        <v>805</v>
      </c>
      <c r="D122" s="186"/>
      <c r="E122" s="187">
        <v>1676.2539999999999</v>
      </c>
    </row>
    <row r="123" spans="1:5" s="126" customFormat="1" ht="15.75" x14ac:dyDescent="0.25">
      <c r="A123" s="185" t="s">
        <v>407</v>
      </c>
      <c r="B123" s="186" t="s">
        <v>810</v>
      </c>
      <c r="C123" s="186" t="s">
        <v>864</v>
      </c>
      <c r="D123" s="186"/>
      <c r="E123" s="187">
        <v>414.25400000000002</v>
      </c>
    </row>
    <row r="124" spans="1:5" s="126" customFormat="1" ht="31.5" x14ac:dyDescent="0.25">
      <c r="A124" s="185" t="s">
        <v>865</v>
      </c>
      <c r="B124" s="186" t="s">
        <v>810</v>
      </c>
      <c r="C124" s="186" t="s">
        <v>866</v>
      </c>
      <c r="D124" s="186"/>
      <c r="E124" s="187">
        <v>411.25400000000002</v>
      </c>
    </row>
    <row r="125" spans="1:5" s="126" customFormat="1" ht="15.75" x14ac:dyDescent="0.25">
      <c r="A125" s="189" t="s">
        <v>349</v>
      </c>
      <c r="B125" s="190" t="s">
        <v>810</v>
      </c>
      <c r="C125" s="190" t="s">
        <v>866</v>
      </c>
      <c r="D125" s="190" t="s">
        <v>195</v>
      </c>
      <c r="E125" s="191">
        <v>411.25400000000002</v>
      </c>
    </row>
    <row r="126" spans="1:5" s="126" customFormat="1" ht="15.75" x14ac:dyDescent="0.25">
      <c r="A126" s="185" t="s">
        <v>408</v>
      </c>
      <c r="B126" s="186" t="s">
        <v>810</v>
      </c>
      <c r="C126" s="186" t="s">
        <v>867</v>
      </c>
      <c r="D126" s="186"/>
      <c r="E126" s="187">
        <v>3</v>
      </c>
    </row>
    <row r="127" spans="1:5" s="126" customFormat="1" ht="15.75" x14ac:dyDescent="0.25">
      <c r="A127" s="189" t="s">
        <v>349</v>
      </c>
      <c r="B127" s="190" t="s">
        <v>810</v>
      </c>
      <c r="C127" s="190" t="s">
        <v>867</v>
      </c>
      <c r="D127" s="190" t="s">
        <v>195</v>
      </c>
      <c r="E127" s="191">
        <v>3</v>
      </c>
    </row>
    <row r="128" spans="1:5" s="126" customFormat="1" ht="15.75" x14ac:dyDescent="0.25">
      <c r="A128" s="185" t="s">
        <v>409</v>
      </c>
      <c r="B128" s="186" t="s">
        <v>810</v>
      </c>
      <c r="C128" s="186" t="s">
        <v>806</v>
      </c>
      <c r="D128" s="186"/>
      <c r="E128" s="187">
        <v>1230</v>
      </c>
    </row>
    <row r="129" spans="1:5" s="126" customFormat="1" ht="31.5" x14ac:dyDescent="0.25">
      <c r="A129" s="185" t="s">
        <v>410</v>
      </c>
      <c r="B129" s="186" t="s">
        <v>810</v>
      </c>
      <c r="C129" s="186" t="s">
        <v>807</v>
      </c>
      <c r="D129" s="186"/>
      <c r="E129" s="187">
        <v>30</v>
      </c>
    </row>
    <row r="130" spans="1:5" s="126" customFormat="1" ht="15.75" x14ac:dyDescent="0.25">
      <c r="A130" s="189" t="s">
        <v>349</v>
      </c>
      <c r="B130" s="190" t="s">
        <v>810</v>
      </c>
      <c r="C130" s="190" t="s">
        <v>807</v>
      </c>
      <c r="D130" s="190" t="s">
        <v>195</v>
      </c>
      <c r="E130" s="191">
        <v>30</v>
      </c>
    </row>
    <row r="131" spans="1:5" s="126" customFormat="1" ht="15.75" x14ac:dyDescent="0.25">
      <c r="A131" s="185" t="s">
        <v>411</v>
      </c>
      <c r="B131" s="186" t="s">
        <v>810</v>
      </c>
      <c r="C131" s="186" t="s">
        <v>868</v>
      </c>
      <c r="D131" s="186"/>
      <c r="E131" s="187">
        <v>300</v>
      </c>
    </row>
    <row r="132" spans="1:5" s="126" customFormat="1" ht="15.75" x14ac:dyDescent="0.25">
      <c r="A132" s="189" t="s">
        <v>362</v>
      </c>
      <c r="B132" s="190" t="s">
        <v>810</v>
      </c>
      <c r="C132" s="190" t="s">
        <v>868</v>
      </c>
      <c r="D132" s="190" t="s">
        <v>363</v>
      </c>
      <c r="E132" s="191">
        <v>300</v>
      </c>
    </row>
    <row r="133" spans="1:5" s="126" customFormat="1" ht="31.5" x14ac:dyDescent="0.25">
      <c r="A133" s="185" t="s">
        <v>412</v>
      </c>
      <c r="B133" s="186" t="s">
        <v>810</v>
      </c>
      <c r="C133" s="186" t="s">
        <v>869</v>
      </c>
      <c r="D133" s="186"/>
      <c r="E133" s="187">
        <v>900</v>
      </c>
    </row>
    <row r="134" spans="1:5" s="126" customFormat="1" ht="15.75" x14ac:dyDescent="0.25">
      <c r="A134" s="189" t="s">
        <v>362</v>
      </c>
      <c r="B134" s="190" t="s">
        <v>810</v>
      </c>
      <c r="C134" s="190" t="s">
        <v>869</v>
      </c>
      <c r="D134" s="190" t="s">
        <v>363</v>
      </c>
      <c r="E134" s="191">
        <v>900</v>
      </c>
    </row>
    <row r="135" spans="1:5" s="126" customFormat="1" ht="15.75" x14ac:dyDescent="0.25">
      <c r="A135" s="185" t="s">
        <v>413</v>
      </c>
      <c r="B135" s="186" t="s">
        <v>810</v>
      </c>
      <c r="C135" s="186" t="s">
        <v>870</v>
      </c>
      <c r="D135" s="186"/>
      <c r="E135" s="187">
        <v>32</v>
      </c>
    </row>
    <row r="136" spans="1:5" s="126" customFormat="1" ht="15.75" x14ac:dyDescent="0.25">
      <c r="A136" s="185" t="s">
        <v>414</v>
      </c>
      <c r="B136" s="186" t="s">
        <v>810</v>
      </c>
      <c r="C136" s="186" t="s">
        <v>871</v>
      </c>
      <c r="D136" s="186"/>
      <c r="E136" s="187">
        <v>1</v>
      </c>
    </row>
    <row r="137" spans="1:5" s="126" customFormat="1" ht="15.75" x14ac:dyDescent="0.25">
      <c r="A137" s="189" t="s">
        <v>349</v>
      </c>
      <c r="B137" s="190" t="s">
        <v>810</v>
      </c>
      <c r="C137" s="190" t="s">
        <v>871</v>
      </c>
      <c r="D137" s="190" t="s">
        <v>195</v>
      </c>
      <c r="E137" s="191">
        <v>1</v>
      </c>
    </row>
    <row r="138" spans="1:5" s="126" customFormat="1" ht="15.75" x14ac:dyDescent="0.25">
      <c r="A138" s="185" t="s">
        <v>415</v>
      </c>
      <c r="B138" s="186" t="s">
        <v>810</v>
      </c>
      <c r="C138" s="186" t="s">
        <v>872</v>
      </c>
      <c r="D138" s="186"/>
      <c r="E138" s="187">
        <v>31</v>
      </c>
    </row>
    <row r="139" spans="1:5" s="126" customFormat="1" ht="15.75" x14ac:dyDescent="0.25">
      <c r="A139" s="189" t="s">
        <v>349</v>
      </c>
      <c r="B139" s="190" t="s">
        <v>810</v>
      </c>
      <c r="C139" s="190" t="s">
        <v>872</v>
      </c>
      <c r="D139" s="190" t="s">
        <v>195</v>
      </c>
      <c r="E139" s="191">
        <v>31</v>
      </c>
    </row>
    <row r="140" spans="1:5" s="126" customFormat="1" ht="15.75" x14ac:dyDescent="0.25">
      <c r="A140" s="185" t="s">
        <v>416</v>
      </c>
      <c r="B140" s="186" t="s">
        <v>810</v>
      </c>
      <c r="C140" s="186" t="s">
        <v>873</v>
      </c>
      <c r="D140" s="186"/>
      <c r="E140" s="187">
        <v>630</v>
      </c>
    </row>
    <row r="141" spans="1:5" s="126" customFormat="1" ht="31.5" x14ac:dyDescent="0.25">
      <c r="A141" s="185" t="s">
        <v>417</v>
      </c>
      <c r="B141" s="186" t="s">
        <v>810</v>
      </c>
      <c r="C141" s="186" t="s">
        <v>874</v>
      </c>
      <c r="D141" s="186"/>
      <c r="E141" s="187">
        <v>630</v>
      </c>
    </row>
    <row r="142" spans="1:5" s="126" customFormat="1" ht="31.5" x14ac:dyDescent="0.25">
      <c r="A142" s="185" t="s">
        <v>418</v>
      </c>
      <c r="B142" s="186" t="s">
        <v>810</v>
      </c>
      <c r="C142" s="186" t="s">
        <v>875</v>
      </c>
      <c r="D142" s="186"/>
      <c r="E142" s="187">
        <v>40</v>
      </c>
    </row>
    <row r="143" spans="1:5" s="126" customFormat="1" ht="15.75" x14ac:dyDescent="0.25">
      <c r="A143" s="189" t="s">
        <v>387</v>
      </c>
      <c r="B143" s="190" t="s">
        <v>810</v>
      </c>
      <c r="C143" s="190" t="s">
        <v>875</v>
      </c>
      <c r="D143" s="190" t="s">
        <v>237</v>
      </c>
      <c r="E143" s="191">
        <v>40</v>
      </c>
    </row>
    <row r="144" spans="1:5" s="126" customFormat="1" ht="15.75" x14ac:dyDescent="0.25">
      <c r="A144" s="185" t="s">
        <v>419</v>
      </c>
      <c r="B144" s="186" t="s">
        <v>810</v>
      </c>
      <c r="C144" s="186" t="s">
        <v>876</v>
      </c>
      <c r="D144" s="186"/>
      <c r="E144" s="187">
        <v>50</v>
      </c>
    </row>
    <row r="145" spans="1:5" s="126" customFormat="1" ht="15.75" x14ac:dyDescent="0.25">
      <c r="A145" s="189" t="s">
        <v>349</v>
      </c>
      <c r="B145" s="190" t="s">
        <v>810</v>
      </c>
      <c r="C145" s="190" t="s">
        <v>876</v>
      </c>
      <c r="D145" s="190" t="s">
        <v>195</v>
      </c>
      <c r="E145" s="191">
        <v>50</v>
      </c>
    </row>
    <row r="146" spans="1:5" s="126" customFormat="1" ht="15.75" x14ac:dyDescent="0.25">
      <c r="A146" s="185" t="s">
        <v>420</v>
      </c>
      <c r="B146" s="186" t="s">
        <v>810</v>
      </c>
      <c r="C146" s="186" t="s">
        <v>877</v>
      </c>
      <c r="D146" s="186"/>
      <c r="E146" s="187">
        <v>470</v>
      </c>
    </row>
    <row r="147" spans="1:5" s="126" customFormat="1" ht="31.5" x14ac:dyDescent="0.25">
      <c r="A147" s="189" t="s">
        <v>421</v>
      </c>
      <c r="B147" s="190" t="s">
        <v>810</v>
      </c>
      <c r="C147" s="190" t="s">
        <v>877</v>
      </c>
      <c r="D147" s="190" t="s">
        <v>422</v>
      </c>
      <c r="E147" s="191">
        <v>470</v>
      </c>
    </row>
    <row r="148" spans="1:5" s="126" customFormat="1" ht="15.75" x14ac:dyDescent="0.25">
      <c r="A148" s="185" t="s">
        <v>423</v>
      </c>
      <c r="B148" s="186" t="s">
        <v>810</v>
      </c>
      <c r="C148" s="186" t="s">
        <v>878</v>
      </c>
      <c r="D148" s="186"/>
      <c r="E148" s="187">
        <v>70</v>
      </c>
    </row>
    <row r="149" spans="1:5" s="126" customFormat="1" ht="15.75" x14ac:dyDescent="0.25">
      <c r="A149" s="189" t="s">
        <v>387</v>
      </c>
      <c r="B149" s="190" t="s">
        <v>810</v>
      </c>
      <c r="C149" s="190" t="s">
        <v>878</v>
      </c>
      <c r="D149" s="190" t="s">
        <v>237</v>
      </c>
      <c r="E149" s="191">
        <v>70</v>
      </c>
    </row>
    <row r="150" spans="1:5" s="126" customFormat="1" ht="15.75" x14ac:dyDescent="0.25">
      <c r="A150" s="185" t="s">
        <v>339</v>
      </c>
      <c r="B150" s="186" t="s">
        <v>810</v>
      </c>
      <c r="C150" s="186" t="s">
        <v>340</v>
      </c>
      <c r="D150" s="186"/>
      <c r="E150" s="187">
        <v>27020.703000000001</v>
      </c>
    </row>
    <row r="151" spans="1:5" s="126" customFormat="1" ht="15.75" x14ac:dyDescent="0.25">
      <c r="A151" s="185" t="s">
        <v>341</v>
      </c>
      <c r="B151" s="186" t="s">
        <v>810</v>
      </c>
      <c r="C151" s="186" t="s">
        <v>342</v>
      </c>
      <c r="D151" s="186"/>
      <c r="E151" s="187">
        <v>27020.703000000001</v>
      </c>
    </row>
    <row r="152" spans="1:5" s="126" customFormat="1" ht="31.5" x14ac:dyDescent="0.25">
      <c r="A152" s="185" t="s">
        <v>424</v>
      </c>
      <c r="B152" s="186" t="s">
        <v>810</v>
      </c>
      <c r="C152" s="186" t="s">
        <v>879</v>
      </c>
      <c r="D152" s="186"/>
      <c r="E152" s="187">
        <v>2315.1709999999998</v>
      </c>
    </row>
    <row r="153" spans="1:5" s="126" customFormat="1" ht="47.25" x14ac:dyDescent="0.25">
      <c r="A153" s="189" t="s">
        <v>345</v>
      </c>
      <c r="B153" s="190" t="s">
        <v>810</v>
      </c>
      <c r="C153" s="190" t="s">
        <v>879</v>
      </c>
      <c r="D153" s="190" t="s">
        <v>346</v>
      </c>
      <c r="E153" s="191">
        <v>2315.1709999999998</v>
      </c>
    </row>
    <row r="154" spans="1:5" s="126" customFormat="1" ht="15.75" x14ac:dyDescent="0.25">
      <c r="A154" s="185" t="s">
        <v>425</v>
      </c>
      <c r="B154" s="186" t="s">
        <v>810</v>
      </c>
      <c r="C154" s="186" t="s">
        <v>880</v>
      </c>
      <c r="D154" s="186"/>
      <c r="E154" s="187">
        <v>1578.173</v>
      </c>
    </row>
    <row r="155" spans="1:5" s="126" customFormat="1" ht="15.75" x14ac:dyDescent="0.25">
      <c r="A155" s="189" t="s">
        <v>359</v>
      </c>
      <c r="B155" s="190" t="s">
        <v>810</v>
      </c>
      <c r="C155" s="190" t="s">
        <v>880</v>
      </c>
      <c r="D155" s="190" t="s">
        <v>360</v>
      </c>
      <c r="E155" s="191">
        <v>1578.173</v>
      </c>
    </row>
    <row r="156" spans="1:5" s="126" customFormat="1" ht="31.5" x14ac:dyDescent="0.25">
      <c r="A156" s="185" t="s">
        <v>426</v>
      </c>
      <c r="B156" s="186" t="s">
        <v>810</v>
      </c>
      <c r="C156" s="186" t="s">
        <v>881</v>
      </c>
      <c r="D156" s="186"/>
      <c r="E156" s="187">
        <v>12.3</v>
      </c>
    </row>
    <row r="157" spans="1:5" s="126" customFormat="1" ht="15.75" x14ac:dyDescent="0.25">
      <c r="A157" s="189" t="s">
        <v>349</v>
      </c>
      <c r="B157" s="190" t="s">
        <v>810</v>
      </c>
      <c r="C157" s="190" t="s">
        <v>881</v>
      </c>
      <c r="D157" s="190" t="s">
        <v>195</v>
      </c>
      <c r="E157" s="191">
        <v>12.3</v>
      </c>
    </row>
    <row r="158" spans="1:5" s="126" customFormat="1" ht="31.5" x14ac:dyDescent="0.25">
      <c r="A158" s="185" t="s">
        <v>347</v>
      </c>
      <c r="B158" s="186" t="s">
        <v>810</v>
      </c>
      <c r="C158" s="186" t="s">
        <v>348</v>
      </c>
      <c r="D158" s="186"/>
      <c r="E158" s="187">
        <v>1.633</v>
      </c>
    </row>
    <row r="159" spans="1:5" s="126" customFormat="1" ht="15.75" x14ac:dyDescent="0.25">
      <c r="A159" s="189" t="s">
        <v>349</v>
      </c>
      <c r="B159" s="190" t="s">
        <v>810</v>
      </c>
      <c r="C159" s="190" t="s">
        <v>348</v>
      </c>
      <c r="D159" s="190" t="s">
        <v>195</v>
      </c>
      <c r="E159" s="191">
        <v>1.633</v>
      </c>
    </row>
    <row r="160" spans="1:5" s="126" customFormat="1" ht="63" x14ac:dyDescent="0.25">
      <c r="A160" s="185" t="s">
        <v>882</v>
      </c>
      <c r="B160" s="186" t="s">
        <v>810</v>
      </c>
      <c r="C160" s="186" t="s">
        <v>883</v>
      </c>
      <c r="D160" s="186"/>
      <c r="E160" s="187">
        <v>11.4</v>
      </c>
    </row>
    <row r="161" spans="1:5" s="126" customFormat="1" ht="15.75" x14ac:dyDescent="0.25">
      <c r="A161" s="189" t="s">
        <v>349</v>
      </c>
      <c r="B161" s="190" t="s">
        <v>810</v>
      </c>
      <c r="C161" s="190" t="s">
        <v>883</v>
      </c>
      <c r="D161" s="190" t="s">
        <v>195</v>
      </c>
      <c r="E161" s="191">
        <v>11.4</v>
      </c>
    </row>
    <row r="162" spans="1:5" s="126" customFormat="1" ht="63" x14ac:dyDescent="0.25">
      <c r="A162" s="185" t="s">
        <v>884</v>
      </c>
      <c r="B162" s="186" t="s">
        <v>810</v>
      </c>
      <c r="C162" s="186" t="s">
        <v>885</v>
      </c>
      <c r="D162" s="186"/>
      <c r="E162" s="187">
        <v>60.838000000000001</v>
      </c>
    </row>
    <row r="163" spans="1:5" s="126" customFormat="1" ht="47.25" x14ac:dyDescent="0.25">
      <c r="A163" s="189" t="s">
        <v>345</v>
      </c>
      <c r="B163" s="190" t="s">
        <v>810</v>
      </c>
      <c r="C163" s="190" t="s">
        <v>885</v>
      </c>
      <c r="D163" s="190" t="s">
        <v>346</v>
      </c>
      <c r="E163" s="191">
        <v>55.34</v>
      </c>
    </row>
    <row r="164" spans="1:5" s="126" customFormat="1" ht="15.75" x14ac:dyDescent="0.25">
      <c r="A164" s="189" t="s">
        <v>349</v>
      </c>
      <c r="B164" s="190" t="s">
        <v>810</v>
      </c>
      <c r="C164" s="190" t="s">
        <v>885</v>
      </c>
      <c r="D164" s="190" t="s">
        <v>195</v>
      </c>
      <c r="E164" s="191">
        <v>5.4980000000000002</v>
      </c>
    </row>
    <row r="165" spans="1:5" s="126" customFormat="1" ht="110.25" x14ac:dyDescent="0.25">
      <c r="A165" s="188" t="s">
        <v>886</v>
      </c>
      <c r="B165" s="186" t="s">
        <v>810</v>
      </c>
      <c r="C165" s="186" t="s">
        <v>887</v>
      </c>
      <c r="D165" s="186"/>
      <c r="E165" s="187">
        <v>215.07499999999999</v>
      </c>
    </row>
    <row r="166" spans="1:5" s="126" customFormat="1" ht="47.25" x14ac:dyDescent="0.25">
      <c r="A166" s="189" t="s">
        <v>345</v>
      </c>
      <c r="B166" s="190" t="s">
        <v>810</v>
      </c>
      <c r="C166" s="190" t="s">
        <v>887</v>
      </c>
      <c r="D166" s="190" t="s">
        <v>346</v>
      </c>
      <c r="E166" s="191">
        <v>207.321</v>
      </c>
    </row>
    <row r="167" spans="1:5" s="126" customFormat="1" ht="15.75" x14ac:dyDescent="0.25">
      <c r="A167" s="189" t="s">
        <v>349</v>
      </c>
      <c r="B167" s="190" t="s">
        <v>810</v>
      </c>
      <c r="C167" s="190" t="s">
        <v>887</v>
      </c>
      <c r="D167" s="190" t="s">
        <v>195</v>
      </c>
      <c r="E167" s="191">
        <v>7.7539999999999996</v>
      </c>
    </row>
    <row r="168" spans="1:5" s="126" customFormat="1" ht="78.75" x14ac:dyDescent="0.25">
      <c r="A168" s="188" t="s">
        <v>427</v>
      </c>
      <c r="B168" s="186" t="s">
        <v>810</v>
      </c>
      <c r="C168" s="186" t="s">
        <v>428</v>
      </c>
      <c r="D168" s="186"/>
      <c r="E168" s="187">
        <v>4.16</v>
      </c>
    </row>
    <row r="169" spans="1:5" s="126" customFormat="1" ht="15.75" x14ac:dyDescent="0.25">
      <c r="A169" s="189" t="s">
        <v>349</v>
      </c>
      <c r="B169" s="190" t="s">
        <v>810</v>
      </c>
      <c r="C169" s="190" t="s">
        <v>428</v>
      </c>
      <c r="D169" s="190" t="s">
        <v>195</v>
      </c>
      <c r="E169" s="191">
        <v>4.16</v>
      </c>
    </row>
    <row r="170" spans="1:5" s="126" customFormat="1" ht="31.5" x14ac:dyDescent="0.25">
      <c r="A170" s="185" t="s">
        <v>429</v>
      </c>
      <c r="B170" s="186" t="s">
        <v>810</v>
      </c>
      <c r="C170" s="186" t="s">
        <v>888</v>
      </c>
      <c r="D170" s="186"/>
      <c r="E170" s="187">
        <v>1500</v>
      </c>
    </row>
    <row r="171" spans="1:5" s="126" customFormat="1" ht="15.75" x14ac:dyDescent="0.25">
      <c r="A171" s="189" t="s">
        <v>359</v>
      </c>
      <c r="B171" s="190" t="s">
        <v>810</v>
      </c>
      <c r="C171" s="190" t="s">
        <v>888</v>
      </c>
      <c r="D171" s="190" t="s">
        <v>360</v>
      </c>
      <c r="E171" s="191">
        <v>1500</v>
      </c>
    </row>
    <row r="172" spans="1:5" s="126" customFormat="1" ht="15.75" x14ac:dyDescent="0.25">
      <c r="A172" s="185" t="s">
        <v>354</v>
      </c>
      <c r="B172" s="186" t="s">
        <v>810</v>
      </c>
      <c r="C172" s="186" t="s">
        <v>355</v>
      </c>
      <c r="D172" s="186"/>
      <c r="E172" s="187">
        <v>21321.953000000001</v>
      </c>
    </row>
    <row r="173" spans="1:5" s="126" customFormat="1" ht="15.75" x14ac:dyDescent="0.25">
      <c r="A173" s="189" t="s">
        <v>349</v>
      </c>
      <c r="B173" s="190" t="s">
        <v>810</v>
      </c>
      <c r="C173" s="190" t="s">
        <v>355</v>
      </c>
      <c r="D173" s="190" t="s">
        <v>195</v>
      </c>
      <c r="E173" s="191">
        <v>620</v>
      </c>
    </row>
    <row r="174" spans="1:5" s="126" customFormat="1" ht="15.75" x14ac:dyDescent="0.25">
      <c r="A174" s="189" t="s">
        <v>387</v>
      </c>
      <c r="B174" s="190" t="s">
        <v>810</v>
      </c>
      <c r="C174" s="190" t="s">
        <v>355</v>
      </c>
      <c r="D174" s="190" t="s">
        <v>237</v>
      </c>
      <c r="E174" s="191">
        <v>4661.6949999999997</v>
      </c>
    </row>
    <row r="175" spans="1:5" s="126" customFormat="1" ht="15.75" x14ac:dyDescent="0.25">
      <c r="A175" s="189" t="s">
        <v>359</v>
      </c>
      <c r="B175" s="190" t="s">
        <v>810</v>
      </c>
      <c r="C175" s="190" t="s">
        <v>355</v>
      </c>
      <c r="D175" s="190" t="s">
        <v>360</v>
      </c>
      <c r="E175" s="191">
        <v>16040.258</v>
      </c>
    </row>
    <row r="176" spans="1:5" ht="31.5" x14ac:dyDescent="0.25">
      <c r="A176" s="128" t="s">
        <v>760</v>
      </c>
      <c r="B176" s="116" t="s">
        <v>761</v>
      </c>
      <c r="C176" s="116"/>
      <c r="D176" s="116"/>
      <c r="E176" s="108">
        <f>E177+E235+E249</f>
        <v>106740.342</v>
      </c>
    </row>
    <row r="177" spans="1:5" ht="15.75" x14ac:dyDescent="0.25">
      <c r="A177" s="102" t="s">
        <v>430</v>
      </c>
      <c r="B177" s="103" t="s">
        <v>761</v>
      </c>
      <c r="C177" s="103" t="s">
        <v>762</v>
      </c>
      <c r="D177" s="103"/>
      <c r="E177" s="104">
        <f>E178+E183+E196+E203+E220+E228+E225</f>
        <v>97522.790000000008</v>
      </c>
    </row>
    <row r="178" spans="1:5" ht="15.75" x14ac:dyDescent="0.25">
      <c r="A178" s="102" t="s">
        <v>431</v>
      </c>
      <c r="B178" s="103" t="s">
        <v>761</v>
      </c>
      <c r="C178" s="103" t="s">
        <v>763</v>
      </c>
      <c r="D178" s="103"/>
      <c r="E178" s="104">
        <v>14272.2</v>
      </c>
    </row>
    <row r="179" spans="1:5" ht="15.75" x14ac:dyDescent="0.25">
      <c r="A179" s="102" t="s">
        <v>432</v>
      </c>
      <c r="B179" s="103" t="s">
        <v>761</v>
      </c>
      <c r="C179" s="103" t="s">
        <v>764</v>
      </c>
      <c r="D179" s="103"/>
      <c r="E179" s="104">
        <v>12320.152</v>
      </c>
    </row>
    <row r="180" spans="1:5" ht="31.5" x14ac:dyDescent="0.25">
      <c r="A180" s="105" t="s">
        <v>421</v>
      </c>
      <c r="B180" s="106" t="s">
        <v>761</v>
      </c>
      <c r="C180" s="106" t="s">
        <v>764</v>
      </c>
      <c r="D180" s="106" t="s">
        <v>422</v>
      </c>
      <c r="E180" s="107">
        <v>12320.152</v>
      </c>
    </row>
    <row r="181" spans="1:5" ht="31.5" x14ac:dyDescent="0.25">
      <c r="A181" s="102" t="s">
        <v>433</v>
      </c>
      <c r="B181" s="103" t="s">
        <v>761</v>
      </c>
      <c r="C181" s="103" t="s">
        <v>765</v>
      </c>
      <c r="D181" s="103"/>
      <c r="E181" s="104">
        <v>1952.048</v>
      </c>
    </row>
    <row r="182" spans="1:5" ht="31.5" x14ac:dyDescent="0.25">
      <c r="A182" s="105" t="s">
        <v>421</v>
      </c>
      <c r="B182" s="106" t="s">
        <v>761</v>
      </c>
      <c r="C182" s="106" t="s">
        <v>765</v>
      </c>
      <c r="D182" s="106" t="s">
        <v>422</v>
      </c>
      <c r="E182" s="107">
        <v>1952.048</v>
      </c>
    </row>
    <row r="183" spans="1:5" ht="15.75" x14ac:dyDescent="0.25">
      <c r="A183" s="102" t="s">
        <v>434</v>
      </c>
      <c r="B183" s="103" t="s">
        <v>761</v>
      </c>
      <c r="C183" s="103" t="s">
        <v>766</v>
      </c>
      <c r="D183" s="103"/>
      <c r="E183" s="104">
        <v>19000.608</v>
      </c>
    </row>
    <row r="184" spans="1:5" ht="15.75" x14ac:dyDescent="0.25">
      <c r="A184" s="102" t="s">
        <v>435</v>
      </c>
      <c r="B184" s="103" t="s">
        <v>761</v>
      </c>
      <c r="C184" s="103" t="s">
        <v>767</v>
      </c>
      <c r="D184" s="103"/>
      <c r="E184" s="104">
        <v>281.09399999999999</v>
      </c>
    </row>
    <row r="185" spans="1:5" ht="31.5" x14ac:dyDescent="0.25">
      <c r="A185" s="105" t="s">
        <v>421</v>
      </c>
      <c r="B185" s="106" t="s">
        <v>761</v>
      </c>
      <c r="C185" s="106" t="s">
        <v>767</v>
      </c>
      <c r="D185" s="106" t="s">
        <v>422</v>
      </c>
      <c r="E185" s="107">
        <v>281.09399999999999</v>
      </c>
    </row>
    <row r="186" spans="1:5" ht="15.75" x14ac:dyDescent="0.25">
      <c r="A186" s="102" t="s">
        <v>436</v>
      </c>
      <c r="B186" s="103" t="s">
        <v>761</v>
      </c>
      <c r="C186" s="103" t="s">
        <v>768</v>
      </c>
      <c r="D186" s="103"/>
      <c r="E186" s="104">
        <v>7.42</v>
      </c>
    </row>
    <row r="187" spans="1:5" ht="31.5" x14ac:dyDescent="0.25">
      <c r="A187" s="105" t="s">
        <v>421</v>
      </c>
      <c r="B187" s="106" t="s">
        <v>761</v>
      </c>
      <c r="C187" s="106" t="s">
        <v>768</v>
      </c>
      <c r="D187" s="106" t="s">
        <v>422</v>
      </c>
      <c r="E187" s="107">
        <v>7.42</v>
      </c>
    </row>
    <row r="188" spans="1:5" ht="31.5" x14ac:dyDescent="0.25">
      <c r="A188" s="102" t="s">
        <v>437</v>
      </c>
      <c r="B188" s="103" t="s">
        <v>761</v>
      </c>
      <c r="C188" s="103" t="s">
        <v>769</v>
      </c>
      <c r="D188" s="103"/>
      <c r="E188" s="104">
        <v>5</v>
      </c>
    </row>
    <row r="189" spans="1:5" ht="31.5" x14ac:dyDescent="0.25">
      <c r="A189" s="105" t="s">
        <v>421</v>
      </c>
      <c r="B189" s="106" t="s">
        <v>761</v>
      </c>
      <c r="C189" s="106" t="s">
        <v>769</v>
      </c>
      <c r="D189" s="106" t="s">
        <v>422</v>
      </c>
      <c r="E189" s="107">
        <v>5</v>
      </c>
    </row>
    <row r="190" spans="1:5" ht="15.75" x14ac:dyDescent="0.25">
      <c r="A190" s="102" t="s">
        <v>438</v>
      </c>
      <c r="B190" s="103" t="s">
        <v>761</v>
      </c>
      <c r="C190" s="103" t="s">
        <v>770</v>
      </c>
      <c r="D190" s="103"/>
      <c r="E190" s="104">
        <v>12320.596</v>
      </c>
    </row>
    <row r="191" spans="1:5" ht="31.5" x14ac:dyDescent="0.25">
      <c r="A191" s="105" t="s">
        <v>421</v>
      </c>
      <c r="B191" s="106" t="s">
        <v>761</v>
      </c>
      <c r="C191" s="106" t="s">
        <v>770</v>
      </c>
      <c r="D191" s="106" t="s">
        <v>422</v>
      </c>
      <c r="E191" s="107">
        <v>12320.596</v>
      </c>
    </row>
    <row r="192" spans="1:5" ht="31.5" x14ac:dyDescent="0.25">
      <c r="A192" s="102" t="s">
        <v>439</v>
      </c>
      <c r="B192" s="103" t="s">
        <v>761</v>
      </c>
      <c r="C192" s="103" t="s">
        <v>771</v>
      </c>
      <c r="D192" s="103"/>
      <c r="E192" s="104">
        <v>6381.5069999999996</v>
      </c>
    </row>
    <row r="193" spans="1:5" ht="31.5" x14ac:dyDescent="0.25">
      <c r="A193" s="105" t="s">
        <v>421</v>
      </c>
      <c r="B193" s="106" t="s">
        <v>761</v>
      </c>
      <c r="C193" s="106" t="s">
        <v>771</v>
      </c>
      <c r="D193" s="106" t="s">
        <v>422</v>
      </c>
      <c r="E193" s="107">
        <v>6381.5069999999996</v>
      </c>
    </row>
    <row r="194" spans="1:5" ht="31.5" x14ac:dyDescent="0.25">
      <c r="A194" s="102" t="s">
        <v>440</v>
      </c>
      <c r="B194" s="103" t="s">
        <v>761</v>
      </c>
      <c r="C194" s="103" t="s">
        <v>772</v>
      </c>
      <c r="D194" s="103"/>
      <c r="E194" s="104">
        <v>4.99</v>
      </c>
    </row>
    <row r="195" spans="1:5" ht="31.5" x14ac:dyDescent="0.25">
      <c r="A195" s="105" t="s">
        <v>421</v>
      </c>
      <c r="B195" s="106" t="s">
        <v>761</v>
      </c>
      <c r="C195" s="106" t="s">
        <v>772</v>
      </c>
      <c r="D195" s="106" t="s">
        <v>422</v>
      </c>
      <c r="E195" s="107">
        <v>4.99</v>
      </c>
    </row>
    <row r="196" spans="1:5" ht="15.75" x14ac:dyDescent="0.25">
      <c r="A196" s="102" t="s">
        <v>441</v>
      </c>
      <c r="B196" s="103" t="s">
        <v>761</v>
      </c>
      <c r="C196" s="103" t="s">
        <v>773</v>
      </c>
      <c r="D196" s="103"/>
      <c r="E196" s="104">
        <v>2792.6849999999999</v>
      </c>
    </row>
    <row r="197" spans="1:5" ht="15.75" x14ac:dyDescent="0.25">
      <c r="A197" s="102" t="s">
        <v>438</v>
      </c>
      <c r="B197" s="103" t="s">
        <v>761</v>
      </c>
      <c r="C197" s="103" t="s">
        <v>774</v>
      </c>
      <c r="D197" s="103"/>
      <c r="E197" s="104">
        <v>1354.299</v>
      </c>
    </row>
    <row r="198" spans="1:5" ht="31.5" x14ac:dyDescent="0.25">
      <c r="A198" s="105" t="s">
        <v>421</v>
      </c>
      <c r="B198" s="106" t="s">
        <v>761</v>
      </c>
      <c r="C198" s="106" t="s">
        <v>774</v>
      </c>
      <c r="D198" s="106" t="s">
        <v>422</v>
      </c>
      <c r="E198" s="107">
        <v>1354.299</v>
      </c>
    </row>
    <row r="199" spans="1:5" ht="31.5" x14ac:dyDescent="0.25">
      <c r="A199" s="102" t="s">
        <v>439</v>
      </c>
      <c r="B199" s="103" t="s">
        <v>761</v>
      </c>
      <c r="C199" s="103" t="s">
        <v>775</v>
      </c>
      <c r="D199" s="103"/>
      <c r="E199" s="104">
        <v>1438.078</v>
      </c>
    </row>
    <row r="200" spans="1:5" ht="31.5" x14ac:dyDescent="0.25">
      <c r="A200" s="105" t="s">
        <v>421</v>
      </c>
      <c r="B200" s="106" t="s">
        <v>761</v>
      </c>
      <c r="C200" s="106" t="s">
        <v>775</v>
      </c>
      <c r="D200" s="106" t="s">
        <v>422</v>
      </c>
      <c r="E200" s="107">
        <v>1438.078</v>
      </c>
    </row>
    <row r="201" spans="1:5" ht="31.5" x14ac:dyDescent="0.25">
      <c r="A201" s="102" t="s">
        <v>440</v>
      </c>
      <c r="B201" s="103" t="s">
        <v>761</v>
      </c>
      <c r="C201" s="103" t="s">
        <v>776</v>
      </c>
      <c r="D201" s="103"/>
      <c r="E201" s="104">
        <v>0.308</v>
      </c>
    </row>
    <row r="202" spans="1:5" ht="31.5" x14ac:dyDescent="0.25">
      <c r="A202" s="105" t="s">
        <v>421</v>
      </c>
      <c r="B202" s="106" t="s">
        <v>761</v>
      </c>
      <c r="C202" s="106" t="s">
        <v>776</v>
      </c>
      <c r="D202" s="106" t="s">
        <v>422</v>
      </c>
      <c r="E202" s="107">
        <v>0.308</v>
      </c>
    </row>
    <row r="203" spans="1:5" ht="31.5" x14ac:dyDescent="0.25">
      <c r="A203" s="102" t="s">
        <v>442</v>
      </c>
      <c r="B203" s="103" t="s">
        <v>761</v>
      </c>
      <c r="C203" s="103" t="s">
        <v>777</v>
      </c>
      <c r="D203" s="103"/>
      <c r="E203" s="104">
        <v>36136.017</v>
      </c>
    </row>
    <row r="204" spans="1:5" ht="31.5" x14ac:dyDescent="0.25">
      <c r="A204" s="102" t="s">
        <v>440</v>
      </c>
      <c r="B204" s="103" t="s">
        <v>761</v>
      </c>
      <c r="C204" s="103" t="s">
        <v>778</v>
      </c>
      <c r="D204" s="103"/>
      <c r="E204" s="104">
        <v>31.826000000000001</v>
      </c>
    </row>
    <row r="205" spans="1:5" ht="31.5" x14ac:dyDescent="0.25">
      <c r="A205" s="105" t="s">
        <v>421</v>
      </c>
      <c r="B205" s="106" t="s">
        <v>761</v>
      </c>
      <c r="C205" s="106" t="s">
        <v>778</v>
      </c>
      <c r="D205" s="106" t="s">
        <v>422</v>
      </c>
      <c r="E205" s="107">
        <v>31.826000000000001</v>
      </c>
    </row>
    <row r="206" spans="1:5" ht="15.75" x14ac:dyDescent="0.25">
      <c r="A206" s="102" t="s">
        <v>443</v>
      </c>
      <c r="B206" s="103" t="s">
        <v>761</v>
      </c>
      <c r="C206" s="103" t="s">
        <v>779</v>
      </c>
      <c r="D206" s="103"/>
      <c r="E206" s="104">
        <v>20199.828000000001</v>
      </c>
    </row>
    <row r="207" spans="1:5" ht="31.5" x14ac:dyDescent="0.25">
      <c r="A207" s="105" t="s">
        <v>421</v>
      </c>
      <c r="B207" s="106" t="s">
        <v>761</v>
      </c>
      <c r="C207" s="106" t="s">
        <v>779</v>
      </c>
      <c r="D207" s="106" t="s">
        <v>422</v>
      </c>
      <c r="E207" s="107">
        <v>20199.828000000001</v>
      </c>
    </row>
    <row r="208" spans="1:5" ht="31.5" x14ac:dyDescent="0.25">
      <c r="A208" s="102" t="s">
        <v>439</v>
      </c>
      <c r="B208" s="103" t="s">
        <v>761</v>
      </c>
      <c r="C208" s="103" t="s">
        <v>780</v>
      </c>
      <c r="D208" s="103"/>
      <c r="E208" s="104">
        <v>7030.6030000000001</v>
      </c>
    </row>
    <row r="209" spans="1:5" ht="31.5" x14ac:dyDescent="0.25">
      <c r="A209" s="105" t="s">
        <v>421</v>
      </c>
      <c r="B209" s="106" t="s">
        <v>761</v>
      </c>
      <c r="C209" s="106" t="s">
        <v>780</v>
      </c>
      <c r="D209" s="106" t="s">
        <v>422</v>
      </c>
      <c r="E209" s="107">
        <v>7030.6030000000001</v>
      </c>
    </row>
    <row r="210" spans="1:5" ht="15.75" x14ac:dyDescent="0.25">
      <c r="A210" s="102" t="s">
        <v>444</v>
      </c>
      <c r="B210" s="103" t="s">
        <v>761</v>
      </c>
      <c r="C210" s="103" t="s">
        <v>781</v>
      </c>
      <c r="D210" s="103"/>
      <c r="E210" s="104">
        <v>730</v>
      </c>
    </row>
    <row r="211" spans="1:5" ht="31.5" x14ac:dyDescent="0.25">
      <c r="A211" s="105" t="s">
        <v>421</v>
      </c>
      <c r="B211" s="106" t="s">
        <v>761</v>
      </c>
      <c r="C211" s="106" t="s">
        <v>781</v>
      </c>
      <c r="D211" s="106" t="s">
        <v>422</v>
      </c>
      <c r="E211" s="107">
        <v>730</v>
      </c>
    </row>
    <row r="212" spans="1:5" ht="47.25" x14ac:dyDescent="0.25">
      <c r="A212" s="102" t="s">
        <v>782</v>
      </c>
      <c r="B212" s="103" t="s">
        <v>761</v>
      </c>
      <c r="C212" s="103" t="s">
        <v>783</v>
      </c>
      <c r="D212" s="103"/>
      <c r="E212" s="104">
        <v>1165.4369999999999</v>
      </c>
    </row>
    <row r="213" spans="1:5" ht="31.5" x14ac:dyDescent="0.25">
      <c r="A213" s="105" t="s">
        <v>421</v>
      </c>
      <c r="B213" s="106" t="s">
        <v>761</v>
      </c>
      <c r="C213" s="106" t="s">
        <v>783</v>
      </c>
      <c r="D213" s="106" t="s">
        <v>422</v>
      </c>
      <c r="E213" s="107">
        <v>1165.4369999999999</v>
      </c>
    </row>
    <row r="214" spans="1:5" ht="31.5" x14ac:dyDescent="0.25">
      <c r="A214" s="102" t="s">
        <v>445</v>
      </c>
      <c r="B214" s="103" t="s">
        <v>761</v>
      </c>
      <c r="C214" s="103" t="s">
        <v>784</v>
      </c>
      <c r="D214" s="103"/>
      <c r="E214" s="104">
        <v>54.34</v>
      </c>
    </row>
    <row r="215" spans="1:5" ht="31.5" x14ac:dyDescent="0.25">
      <c r="A215" s="105" t="s">
        <v>421</v>
      </c>
      <c r="B215" s="106" t="s">
        <v>761</v>
      </c>
      <c r="C215" s="106" t="s">
        <v>784</v>
      </c>
      <c r="D215" s="106" t="s">
        <v>422</v>
      </c>
      <c r="E215" s="107">
        <v>54.34</v>
      </c>
    </row>
    <row r="216" spans="1:5" ht="31.5" x14ac:dyDescent="0.25">
      <c r="A216" s="102" t="s">
        <v>248</v>
      </c>
      <c r="B216" s="103" t="s">
        <v>761</v>
      </c>
      <c r="C216" s="103" t="s">
        <v>785</v>
      </c>
      <c r="D216" s="103"/>
      <c r="E216" s="104">
        <v>333.66699999999997</v>
      </c>
    </row>
    <row r="217" spans="1:5" ht="31.5" x14ac:dyDescent="0.25">
      <c r="A217" s="105" t="s">
        <v>421</v>
      </c>
      <c r="B217" s="106" t="s">
        <v>761</v>
      </c>
      <c r="C217" s="106" t="s">
        <v>785</v>
      </c>
      <c r="D217" s="106" t="s">
        <v>422</v>
      </c>
      <c r="E217" s="107">
        <v>333.66699999999997</v>
      </c>
    </row>
    <row r="218" spans="1:5" ht="15.75" x14ac:dyDescent="0.25">
      <c r="A218" s="102" t="s">
        <v>446</v>
      </c>
      <c r="B218" s="103" t="s">
        <v>761</v>
      </c>
      <c r="C218" s="103" t="s">
        <v>786</v>
      </c>
      <c r="D218" s="103"/>
      <c r="E218" s="104">
        <v>6590.3159999999998</v>
      </c>
    </row>
    <row r="219" spans="1:5" ht="31.5" x14ac:dyDescent="0.25">
      <c r="A219" s="105" t="s">
        <v>421</v>
      </c>
      <c r="B219" s="106" t="s">
        <v>761</v>
      </c>
      <c r="C219" s="106" t="s">
        <v>786</v>
      </c>
      <c r="D219" s="106" t="s">
        <v>422</v>
      </c>
      <c r="E219" s="107">
        <v>6590.3159999999998</v>
      </c>
    </row>
    <row r="220" spans="1:5" ht="15.75" x14ac:dyDescent="0.25">
      <c r="A220" s="102" t="s">
        <v>447</v>
      </c>
      <c r="B220" s="103" t="s">
        <v>761</v>
      </c>
      <c r="C220" s="103" t="s">
        <v>787</v>
      </c>
      <c r="D220" s="103"/>
      <c r="E220" s="104">
        <v>5001.2719999999999</v>
      </c>
    </row>
    <row r="221" spans="1:5" ht="15.75" x14ac:dyDescent="0.25">
      <c r="A221" s="102" t="s">
        <v>448</v>
      </c>
      <c r="B221" s="103" t="s">
        <v>761</v>
      </c>
      <c r="C221" s="103" t="s">
        <v>788</v>
      </c>
      <c r="D221" s="103"/>
      <c r="E221" s="104">
        <v>5001.2719999999999</v>
      </c>
    </row>
    <row r="222" spans="1:5" ht="47.25" x14ac:dyDescent="0.25">
      <c r="A222" s="105" t="s">
        <v>345</v>
      </c>
      <c r="B222" s="106" t="s">
        <v>761</v>
      </c>
      <c r="C222" s="106" t="s">
        <v>788</v>
      </c>
      <c r="D222" s="106" t="s">
        <v>346</v>
      </c>
      <c r="E222" s="107">
        <v>4437.2719999999999</v>
      </c>
    </row>
    <row r="223" spans="1:5" ht="15.75" x14ac:dyDescent="0.25">
      <c r="A223" s="105" t="s">
        <v>349</v>
      </c>
      <c r="B223" s="106" t="s">
        <v>761</v>
      </c>
      <c r="C223" s="106" t="s">
        <v>788</v>
      </c>
      <c r="D223" s="106" t="s">
        <v>195</v>
      </c>
      <c r="E223" s="107">
        <v>562.5</v>
      </c>
    </row>
    <row r="224" spans="1:5" ht="15.75" x14ac:dyDescent="0.25">
      <c r="A224" s="105" t="s">
        <v>359</v>
      </c>
      <c r="B224" s="106" t="s">
        <v>761</v>
      </c>
      <c r="C224" s="106" t="s">
        <v>788</v>
      </c>
      <c r="D224" s="106" t="s">
        <v>360</v>
      </c>
      <c r="E224" s="107">
        <v>1.5</v>
      </c>
    </row>
    <row r="225" spans="1:5" ht="15.75" x14ac:dyDescent="0.25">
      <c r="A225" s="102" t="s">
        <v>449</v>
      </c>
      <c r="B225" s="103" t="s">
        <v>761</v>
      </c>
      <c r="C225" s="103" t="s">
        <v>789</v>
      </c>
      <c r="D225" s="103"/>
      <c r="E225" s="104">
        <v>17120.455000000002</v>
      </c>
    </row>
    <row r="226" spans="1:5" ht="15.75" x14ac:dyDescent="0.25">
      <c r="A226" s="102" t="s">
        <v>450</v>
      </c>
      <c r="B226" s="103" t="s">
        <v>761</v>
      </c>
      <c r="C226" s="103" t="s">
        <v>790</v>
      </c>
      <c r="D226" s="103"/>
      <c r="E226" s="104">
        <v>17120.455000000002</v>
      </c>
    </row>
    <row r="227" spans="1:5" ht="31.5" x14ac:dyDescent="0.25">
      <c r="A227" s="105" t="s">
        <v>421</v>
      </c>
      <c r="B227" s="106" t="s">
        <v>761</v>
      </c>
      <c r="C227" s="106" t="s">
        <v>790</v>
      </c>
      <c r="D227" s="106" t="s">
        <v>422</v>
      </c>
      <c r="E227" s="107">
        <v>17120.455000000002</v>
      </c>
    </row>
    <row r="228" spans="1:5" ht="15.75" x14ac:dyDescent="0.25">
      <c r="A228" s="102" t="s">
        <v>451</v>
      </c>
      <c r="B228" s="103" t="s">
        <v>761</v>
      </c>
      <c r="C228" s="103" t="s">
        <v>791</v>
      </c>
      <c r="D228" s="103"/>
      <c r="E228" s="104">
        <f>E230+E232+E234</f>
        <v>3199.5529999999999</v>
      </c>
    </row>
    <row r="229" spans="1:5" ht="15.75" x14ac:dyDescent="0.25">
      <c r="A229" s="102" t="s">
        <v>452</v>
      </c>
      <c r="B229" s="103" t="s">
        <v>761</v>
      </c>
      <c r="C229" s="103" t="s">
        <v>792</v>
      </c>
      <c r="D229" s="103"/>
      <c r="E229" s="104">
        <v>1648.4770000000001</v>
      </c>
    </row>
    <row r="230" spans="1:5" ht="31.5" x14ac:dyDescent="0.25">
      <c r="A230" s="105" t="s">
        <v>421</v>
      </c>
      <c r="B230" s="106" t="s">
        <v>761</v>
      </c>
      <c r="C230" s="106" t="s">
        <v>792</v>
      </c>
      <c r="D230" s="106" t="s">
        <v>422</v>
      </c>
      <c r="E230" s="107">
        <v>1648.4770000000001</v>
      </c>
    </row>
    <row r="231" spans="1:5" ht="31.5" x14ac:dyDescent="0.25">
      <c r="A231" s="102" t="s">
        <v>439</v>
      </c>
      <c r="B231" s="103" t="s">
        <v>761</v>
      </c>
      <c r="C231" s="103" t="s">
        <v>793</v>
      </c>
      <c r="D231" s="103"/>
      <c r="E231" s="104">
        <f>E232</f>
        <v>1128.4549999999999</v>
      </c>
    </row>
    <row r="232" spans="1:5" ht="31.5" x14ac:dyDescent="0.25">
      <c r="A232" s="105" t="s">
        <v>421</v>
      </c>
      <c r="B232" s="106" t="s">
        <v>761</v>
      </c>
      <c r="C232" s="106" t="s">
        <v>793</v>
      </c>
      <c r="D232" s="106" t="s">
        <v>422</v>
      </c>
      <c r="E232" s="107">
        <v>1128.4549999999999</v>
      </c>
    </row>
    <row r="233" spans="1:5" ht="15.75" x14ac:dyDescent="0.25">
      <c r="A233" s="102" t="s">
        <v>794</v>
      </c>
      <c r="B233" s="103" t="s">
        <v>761</v>
      </c>
      <c r="C233" s="103" t="s">
        <v>795</v>
      </c>
      <c r="D233" s="103"/>
      <c r="E233" s="104">
        <v>422.62099999999998</v>
      </c>
    </row>
    <row r="234" spans="1:5" ht="31.5" x14ac:dyDescent="0.25">
      <c r="A234" s="105" t="s">
        <v>421</v>
      </c>
      <c r="B234" s="106" t="s">
        <v>761</v>
      </c>
      <c r="C234" s="106" t="s">
        <v>795</v>
      </c>
      <c r="D234" s="106" t="s">
        <v>422</v>
      </c>
      <c r="E234" s="107">
        <v>422.62099999999998</v>
      </c>
    </row>
    <row r="235" spans="1:5" ht="31.5" x14ac:dyDescent="0.25">
      <c r="A235" s="102" t="s">
        <v>453</v>
      </c>
      <c r="B235" s="103" t="s">
        <v>761</v>
      </c>
      <c r="C235" s="103" t="s">
        <v>796</v>
      </c>
      <c r="D235" s="103"/>
      <c r="E235" s="104">
        <v>8521.31</v>
      </c>
    </row>
    <row r="236" spans="1:5" ht="15.75" x14ac:dyDescent="0.25">
      <c r="A236" s="102" t="s">
        <v>454</v>
      </c>
      <c r="B236" s="103" t="s">
        <v>761</v>
      </c>
      <c r="C236" s="103" t="s">
        <v>797</v>
      </c>
      <c r="D236" s="103"/>
      <c r="E236" s="104">
        <v>250</v>
      </c>
    </row>
    <row r="237" spans="1:5" ht="31.5" x14ac:dyDescent="0.25">
      <c r="A237" s="102" t="s">
        <v>455</v>
      </c>
      <c r="B237" s="103" t="s">
        <v>761</v>
      </c>
      <c r="C237" s="103" t="s">
        <v>798</v>
      </c>
      <c r="D237" s="103"/>
      <c r="E237" s="104">
        <v>250</v>
      </c>
    </row>
    <row r="238" spans="1:5" ht="31.5" x14ac:dyDescent="0.25">
      <c r="A238" s="105" t="s">
        <v>421</v>
      </c>
      <c r="B238" s="106" t="s">
        <v>761</v>
      </c>
      <c r="C238" s="106" t="s">
        <v>798</v>
      </c>
      <c r="D238" s="106" t="s">
        <v>422</v>
      </c>
      <c r="E238" s="107">
        <v>250</v>
      </c>
    </row>
    <row r="239" spans="1:5" ht="15.75" x14ac:dyDescent="0.25">
      <c r="A239" s="102" t="s">
        <v>456</v>
      </c>
      <c r="B239" s="103" t="s">
        <v>761</v>
      </c>
      <c r="C239" s="103" t="s">
        <v>799</v>
      </c>
      <c r="D239" s="103"/>
      <c r="E239" s="104">
        <v>550</v>
      </c>
    </row>
    <row r="240" spans="1:5" ht="31.5" x14ac:dyDescent="0.25">
      <c r="A240" s="102" t="s">
        <v>457</v>
      </c>
      <c r="B240" s="103" t="s">
        <v>761</v>
      </c>
      <c r="C240" s="103" t="s">
        <v>800</v>
      </c>
      <c r="D240" s="103"/>
      <c r="E240" s="104">
        <v>550</v>
      </c>
    </row>
    <row r="241" spans="1:5" ht="31.5" x14ac:dyDescent="0.25">
      <c r="A241" s="105" t="s">
        <v>421</v>
      </c>
      <c r="B241" s="106" t="s">
        <v>761</v>
      </c>
      <c r="C241" s="106" t="s">
        <v>800</v>
      </c>
      <c r="D241" s="106" t="s">
        <v>422</v>
      </c>
      <c r="E241" s="107">
        <v>550</v>
      </c>
    </row>
    <row r="242" spans="1:5" ht="15.75" x14ac:dyDescent="0.25">
      <c r="A242" s="102" t="s">
        <v>458</v>
      </c>
      <c r="B242" s="103" t="s">
        <v>761</v>
      </c>
      <c r="C242" s="103" t="s">
        <v>801</v>
      </c>
      <c r="D242" s="103"/>
      <c r="E242" s="104">
        <v>7721.31</v>
      </c>
    </row>
    <row r="243" spans="1:5" ht="31.5" x14ac:dyDescent="0.25">
      <c r="A243" s="102" t="s">
        <v>440</v>
      </c>
      <c r="B243" s="103" t="s">
        <v>761</v>
      </c>
      <c r="C243" s="103" t="s">
        <v>802</v>
      </c>
      <c r="D243" s="103"/>
      <c r="E243" s="104">
        <v>1.024</v>
      </c>
    </row>
    <row r="244" spans="1:5" ht="31.5" x14ac:dyDescent="0.25">
      <c r="A244" s="105" t="s">
        <v>421</v>
      </c>
      <c r="B244" s="106" t="s">
        <v>761</v>
      </c>
      <c r="C244" s="106" t="s">
        <v>802</v>
      </c>
      <c r="D244" s="106" t="s">
        <v>422</v>
      </c>
      <c r="E244" s="107">
        <v>1.024</v>
      </c>
    </row>
    <row r="245" spans="1:5" ht="15.75" x14ac:dyDescent="0.25">
      <c r="A245" s="102" t="s">
        <v>459</v>
      </c>
      <c r="B245" s="103" t="s">
        <v>761</v>
      </c>
      <c r="C245" s="103" t="s">
        <v>803</v>
      </c>
      <c r="D245" s="103"/>
      <c r="E245" s="104">
        <v>7284.9</v>
      </c>
    </row>
    <row r="246" spans="1:5" ht="31.5" x14ac:dyDescent="0.25">
      <c r="A246" s="105" t="s">
        <v>421</v>
      </c>
      <c r="B246" s="106" t="s">
        <v>761</v>
      </c>
      <c r="C246" s="106" t="s">
        <v>803</v>
      </c>
      <c r="D246" s="106" t="s">
        <v>422</v>
      </c>
      <c r="E246" s="107">
        <v>7284.9</v>
      </c>
    </row>
    <row r="247" spans="1:5" ht="31.5" x14ac:dyDescent="0.25">
      <c r="A247" s="102" t="s">
        <v>433</v>
      </c>
      <c r="B247" s="103" t="s">
        <v>761</v>
      </c>
      <c r="C247" s="103" t="s">
        <v>804</v>
      </c>
      <c r="D247" s="103"/>
      <c r="E247" s="104">
        <v>435.38600000000002</v>
      </c>
    </row>
    <row r="248" spans="1:5" ht="31.5" x14ac:dyDescent="0.25">
      <c r="A248" s="105" t="s">
        <v>421</v>
      </c>
      <c r="B248" s="106" t="s">
        <v>761</v>
      </c>
      <c r="C248" s="106" t="s">
        <v>804</v>
      </c>
      <c r="D248" s="106" t="s">
        <v>422</v>
      </c>
      <c r="E248" s="107">
        <v>435.38600000000002</v>
      </c>
    </row>
    <row r="249" spans="1:5" ht="31.5" x14ac:dyDescent="0.25">
      <c r="A249" s="102" t="s">
        <v>406</v>
      </c>
      <c r="B249" s="103" t="s">
        <v>761</v>
      </c>
      <c r="C249" s="103" t="s">
        <v>805</v>
      </c>
      <c r="D249" s="103"/>
      <c r="E249" s="104">
        <v>696.24199999999996</v>
      </c>
    </row>
    <row r="250" spans="1:5" ht="15.75" x14ac:dyDescent="0.25">
      <c r="A250" s="102" t="s">
        <v>409</v>
      </c>
      <c r="B250" s="103" t="s">
        <v>761</v>
      </c>
      <c r="C250" s="103" t="s">
        <v>806</v>
      </c>
      <c r="D250" s="103"/>
      <c r="E250" s="104">
        <v>696.24199999999996</v>
      </c>
    </row>
    <row r="251" spans="1:5" ht="31.5" x14ac:dyDescent="0.25">
      <c r="A251" s="102" t="s">
        <v>410</v>
      </c>
      <c r="B251" s="103" t="s">
        <v>761</v>
      </c>
      <c r="C251" s="103" t="s">
        <v>807</v>
      </c>
      <c r="D251" s="103"/>
      <c r="E251" s="104">
        <v>696.24199999999996</v>
      </c>
    </row>
    <row r="252" spans="1:5" ht="31.5" x14ac:dyDescent="0.25">
      <c r="A252" s="102" t="s">
        <v>440</v>
      </c>
      <c r="B252" s="103" t="s">
        <v>761</v>
      </c>
      <c r="C252" s="103" t="s">
        <v>808</v>
      </c>
      <c r="D252" s="103"/>
      <c r="E252" s="104">
        <v>696.24199999999996</v>
      </c>
    </row>
    <row r="253" spans="1:5" ht="31.5" x14ac:dyDescent="0.25">
      <c r="A253" s="105" t="s">
        <v>421</v>
      </c>
      <c r="B253" s="106" t="s">
        <v>761</v>
      </c>
      <c r="C253" s="106" t="s">
        <v>808</v>
      </c>
      <c r="D253" s="106" t="s">
        <v>422</v>
      </c>
      <c r="E253" s="107">
        <v>696.24199999999996</v>
      </c>
    </row>
    <row r="254" spans="1:5" ht="31.5" x14ac:dyDescent="0.25">
      <c r="A254" s="117" t="s">
        <v>460</v>
      </c>
      <c r="B254" s="118" t="s">
        <v>461</v>
      </c>
      <c r="C254" s="118"/>
      <c r="D254" s="118"/>
      <c r="E254" s="119">
        <v>57190.767999999996</v>
      </c>
    </row>
    <row r="255" spans="1:5" ht="31.5" x14ac:dyDescent="0.25">
      <c r="A255" s="120" t="s">
        <v>368</v>
      </c>
      <c r="B255" s="121" t="s">
        <v>461</v>
      </c>
      <c r="C255" s="121" t="s">
        <v>369</v>
      </c>
      <c r="D255" s="121"/>
      <c r="E255" s="122">
        <v>323</v>
      </c>
    </row>
    <row r="256" spans="1:5" ht="31.5" x14ac:dyDescent="0.25">
      <c r="A256" s="120" t="s">
        <v>370</v>
      </c>
      <c r="B256" s="121" t="s">
        <v>461</v>
      </c>
      <c r="C256" s="121" t="s">
        <v>371</v>
      </c>
      <c r="D256" s="121"/>
      <c r="E256" s="122">
        <v>323</v>
      </c>
    </row>
    <row r="257" spans="1:5" ht="15.75" x14ac:dyDescent="0.25">
      <c r="A257" s="120" t="s">
        <v>372</v>
      </c>
      <c r="B257" s="121" t="s">
        <v>461</v>
      </c>
      <c r="C257" s="121" t="s">
        <v>373</v>
      </c>
      <c r="D257" s="121"/>
      <c r="E257" s="122">
        <v>323</v>
      </c>
    </row>
    <row r="258" spans="1:5" ht="15.75" x14ac:dyDescent="0.25">
      <c r="A258" s="123" t="s">
        <v>349</v>
      </c>
      <c r="B258" s="124" t="s">
        <v>461</v>
      </c>
      <c r="C258" s="124" t="s">
        <v>373</v>
      </c>
      <c r="D258" s="124" t="s">
        <v>195</v>
      </c>
      <c r="E258" s="125">
        <v>323</v>
      </c>
    </row>
    <row r="259" spans="1:5" ht="31.5" x14ac:dyDescent="0.25">
      <c r="A259" s="120" t="s">
        <v>383</v>
      </c>
      <c r="B259" s="121" t="s">
        <v>461</v>
      </c>
      <c r="C259" s="121" t="s">
        <v>384</v>
      </c>
      <c r="D259" s="121"/>
      <c r="E259" s="122">
        <v>51334.872000000003</v>
      </c>
    </row>
    <row r="260" spans="1:5" ht="31.5" x14ac:dyDescent="0.25">
      <c r="A260" s="120" t="s">
        <v>385</v>
      </c>
      <c r="B260" s="121" t="s">
        <v>461</v>
      </c>
      <c r="C260" s="121" t="s">
        <v>386</v>
      </c>
      <c r="D260" s="121"/>
      <c r="E260" s="122">
        <v>48545.4</v>
      </c>
    </row>
    <row r="261" spans="1:5" ht="47.25" x14ac:dyDescent="0.25">
      <c r="A261" s="120" t="s">
        <v>462</v>
      </c>
      <c r="B261" s="121" t="s">
        <v>461</v>
      </c>
      <c r="C261" s="121" t="s">
        <v>463</v>
      </c>
      <c r="D261" s="121"/>
      <c r="E261" s="122">
        <v>1000</v>
      </c>
    </row>
    <row r="262" spans="1:5" ht="15.75" x14ac:dyDescent="0.25">
      <c r="A262" s="123" t="s">
        <v>349</v>
      </c>
      <c r="B262" s="124" t="s">
        <v>461</v>
      </c>
      <c r="C262" s="124" t="s">
        <v>463</v>
      </c>
      <c r="D262" s="124" t="s">
        <v>195</v>
      </c>
      <c r="E262" s="125">
        <v>1000</v>
      </c>
    </row>
    <row r="263" spans="1:5" ht="15.75" x14ac:dyDescent="0.25">
      <c r="A263" s="120" t="s">
        <v>464</v>
      </c>
      <c r="B263" s="121" t="s">
        <v>461</v>
      </c>
      <c r="C263" s="121" t="s">
        <v>465</v>
      </c>
      <c r="D263" s="121"/>
      <c r="E263" s="122">
        <v>100</v>
      </c>
    </row>
    <row r="264" spans="1:5" ht="15.75" x14ac:dyDescent="0.25">
      <c r="A264" s="123" t="s">
        <v>349</v>
      </c>
      <c r="B264" s="124" t="s">
        <v>461</v>
      </c>
      <c r="C264" s="124" t="s">
        <v>465</v>
      </c>
      <c r="D264" s="124" t="s">
        <v>195</v>
      </c>
      <c r="E264" s="125">
        <v>100</v>
      </c>
    </row>
    <row r="265" spans="1:5" ht="47.25" x14ac:dyDescent="0.25">
      <c r="A265" s="120" t="s">
        <v>466</v>
      </c>
      <c r="B265" s="121" t="s">
        <v>461</v>
      </c>
      <c r="C265" s="121" t="s">
        <v>467</v>
      </c>
      <c r="D265" s="121"/>
      <c r="E265" s="122">
        <v>13099.6</v>
      </c>
    </row>
    <row r="266" spans="1:5" ht="78.75" x14ac:dyDescent="0.25">
      <c r="A266" s="127" t="s">
        <v>468</v>
      </c>
      <c r="B266" s="121" t="s">
        <v>461</v>
      </c>
      <c r="C266" s="121" t="s">
        <v>469</v>
      </c>
      <c r="D266" s="121"/>
      <c r="E266" s="122">
        <v>5405.8</v>
      </c>
    </row>
    <row r="267" spans="1:5" ht="15.75" x14ac:dyDescent="0.25">
      <c r="A267" s="123" t="s">
        <v>470</v>
      </c>
      <c r="B267" s="124" t="s">
        <v>461</v>
      </c>
      <c r="C267" s="124" t="s">
        <v>469</v>
      </c>
      <c r="D267" s="124" t="s">
        <v>293</v>
      </c>
      <c r="E267" s="125">
        <v>5405.8</v>
      </c>
    </row>
    <row r="268" spans="1:5" ht="78.75" x14ac:dyDescent="0.25">
      <c r="A268" s="127" t="s">
        <v>468</v>
      </c>
      <c r="B268" s="121" t="s">
        <v>461</v>
      </c>
      <c r="C268" s="121" t="s">
        <v>471</v>
      </c>
      <c r="D268" s="121"/>
      <c r="E268" s="122">
        <v>7693.8</v>
      </c>
    </row>
    <row r="269" spans="1:5" ht="15.75" x14ac:dyDescent="0.25">
      <c r="A269" s="123" t="s">
        <v>470</v>
      </c>
      <c r="B269" s="124" t="s">
        <v>461</v>
      </c>
      <c r="C269" s="124" t="s">
        <v>471</v>
      </c>
      <c r="D269" s="124" t="s">
        <v>293</v>
      </c>
      <c r="E269" s="125">
        <v>7693.8</v>
      </c>
    </row>
    <row r="270" spans="1:5" ht="15.75" x14ac:dyDescent="0.25">
      <c r="A270" s="120" t="s">
        <v>472</v>
      </c>
      <c r="B270" s="121" t="s">
        <v>461</v>
      </c>
      <c r="C270" s="121" t="s">
        <v>473</v>
      </c>
      <c r="D270" s="121"/>
      <c r="E270" s="122">
        <v>3600</v>
      </c>
    </row>
    <row r="271" spans="1:5" ht="15.75" x14ac:dyDescent="0.25">
      <c r="A271" s="123" t="s">
        <v>470</v>
      </c>
      <c r="B271" s="124" t="s">
        <v>461</v>
      </c>
      <c r="C271" s="124" t="s">
        <v>473</v>
      </c>
      <c r="D271" s="124" t="s">
        <v>293</v>
      </c>
      <c r="E271" s="125">
        <v>3600</v>
      </c>
    </row>
    <row r="272" spans="1:5" ht="31.5" x14ac:dyDescent="0.25">
      <c r="A272" s="120" t="s">
        <v>474</v>
      </c>
      <c r="B272" s="121" t="s">
        <v>461</v>
      </c>
      <c r="C272" s="121" t="s">
        <v>475</v>
      </c>
      <c r="D272" s="121"/>
      <c r="E272" s="122">
        <v>29208.51</v>
      </c>
    </row>
    <row r="273" spans="1:5" ht="15.75" x14ac:dyDescent="0.25">
      <c r="A273" s="123" t="s">
        <v>470</v>
      </c>
      <c r="B273" s="124" t="s">
        <v>461</v>
      </c>
      <c r="C273" s="124" t="s">
        <v>475</v>
      </c>
      <c r="D273" s="124" t="s">
        <v>293</v>
      </c>
      <c r="E273" s="125">
        <v>29208.51</v>
      </c>
    </row>
    <row r="274" spans="1:5" ht="31.5" x14ac:dyDescent="0.25">
      <c r="A274" s="120" t="s">
        <v>474</v>
      </c>
      <c r="B274" s="121" t="s">
        <v>461</v>
      </c>
      <c r="C274" s="121" t="s">
        <v>476</v>
      </c>
      <c r="D274" s="121"/>
      <c r="E274" s="122">
        <v>1229.8320000000001</v>
      </c>
    </row>
    <row r="275" spans="1:5" ht="15.75" x14ac:dyDescent="0.25">
      <c r="A275" s="123" t="s">
        <v>470</v>
      </c>
      <c r="B275" s="124" t="s">
        <v>461</v>
      </c>
      <c r="C275" s="124" t="s">
        <v>476</v>
      </c>
      <c r="D275" s="124" t="s">
        <v>293</v>
      </c>
      <c r="E275" s="125">
        <v>1229.8320000000001</v>
      </c>
    </row>
    <row r="276" spans="1:5" ht="31.5" x14ac:dyDescent="0.25">
      <c r="A276" s="120" t="s">
        <v>474</v>
      </c>
      <c r="B276" s="121" t="s">
        <v>461</v>
      </c>
      <c r="C276" s="121" t="s">
        <v>477</v>
      </c>
      <c r="D276" s="121"/>
      <c r="E276" s="122">
        <v>307.45800000000003</v>
      </c>
    </row>
    <row r="277" spans="1:5" ht="15.75" x14ac:dyDescent="0.25">
      <c r="A277" s="123" t="s">
        <v>470</v>
      </c>
      <c r="B277" s="124" t="s">
        <v>461</v>
      </c>
      <c r="C277" s="124" t="s">
        <v>477</v>
      </c>
      <c r="D277" s="124" t="s">
        <v>293</v>
      </c>
      <c r="E277" s="125">
        <v>307.45800000000003</v>
      </c>
    </row>
    <row r="278" spans="1:5" ht="31.5" x14ac:dyDescent="0.25">
      <c r="A278" s="120" t="s">
        <v>389</v>
      </c>
      <c r="B278" s="121" t="s">
        <v>461</v>
      </c>
      <c r="C278" s="121" t="s">
        <v>390</v>
      </c>
      <c r="D278" s="121"/>
      <c r="E278" s="122">
        <v>2789.4720000000002</v>
      </c>
    </row>
    <row r="279" spans="1:5" ht="15.75" x14ac:dyDescent="0.25">
      <c r="A279" s="120" t="s">
        <v>478</v>
      </c>
      <c r="B279" s="121" t="s">
        <v>461</v>
      </c>
      <c r="C279" s="121" t="s">
        <v>479</v>
      </c>
      <c r="D279" s="121"/>
      <c r="E279" s="122">
        <v>620.00300000000004</v>
      </c>
    </row>
    <row r="280" spans="1:5" ht="15.75" x14ac:dyDescent="0.25">
      <c r="A280" s="123" t="s">
        <v>349</v>
      </c>
      <c r="B280" s="124" t="s">
        <v>461</v>
      </c>
      <c r="C280" s="124" t="s">
        <v>479</v>
      </c>
      <c r="D280" s="124" t="s">
        <v>195</v>
      </c>
      <c r="E280" s="125">
        <v>620.00300000000004</v>
      </c>
    </row>
    <row r="281" spans="1:5" ht="31.5" x14ac:dyDescent="0.25">
      <c r="A281" s="120" t="s">
        <v>392</v>
      </c>
      <c r="B281" s="121" t="s">
        <v>461</v>
      </c>
      <c r="C281" s="121" t="s">
        <v>393</v>
      </c>
      <c r="D281" s="121"/>
      <c r="E281" s="122">
        <v>304.858</v>
      </c>
    </row>
    <row r="282" spans="1:5" ht="15.75" x14ac:dyDescent="0.25">
      <c r="A282" s="123" t="s">
        <v>349</v>
      </c>
      <c r="B282" s="124" t="s">
        <v>461</v>
      </c>
      <c r="C282" s="124" t="s">
        <v>393</v>
      </c>
      <c r="D282" s="124" t="s">
        <v>195</v>
      </c>
      <c r="E282" s="125">
        <v>304.858</v>
      </c>
    </row>
    <row r="283" spans="1:5" ht="15.75" x14ac:dyDescent="0.25">
      <c r="A283" s="120" t="s">
        <v>480</v>
      </c>
      <c r="B283" s="121" t="s">
        <v>461</v>
      </c>
      <c r="C283" s="121" t="s">
        <v>481</v>
      </c>
      <c r="D283" s="121"/>
      <c r="E283" s="122">
        <v>1864.6110000000001</v>
      </c>
    </row>
    <row r="284" spans="1:5" ht="15.75" x14ac:dyDescent="0.25">
      <c r="A284" s="123" t="s">
        <v>349</v>
      </c>
      <c r="B284" s="124" t="s">
        <v>461</v>
      </c>
      <c r="C284" s="124" t="s">
        <v>481</v>
      </c>
      <c r="D284" s="124" t="s">
        <v>195</v>
      </c>
      <c r="E284" s="125">
        <v>1864.6110000000001</v>
      </c>
    </row>
    <row r="285" spans="1:5" ht="31.5" x14ac:dyDescent="0.25">
      <c r="A285" s="120" t="s">
        <v>395</v>
      </c>
      <c r="B285" s="121" t="s">
        <v>461</v>
      </c>
      <c r="C285" s="121" t="s">
        <v>396</v>
      </c>
      <c r="D285" s="121"/>
      <c r="E285" s="122">
        <v>5517.6959999999999</v>
      </c>
    </row>
    <row r="286" spans="1:5" ht="15.75" x14ac:dyDescent="0.25">
      <c r="A286" s="120" t="s">
        <v>482</v>
      </c>
      <c r="B286" s="121" t="s">
        <v>461</v>
      </c>
      <c r="C286" s="121" t="s">
        <v>483</v>
      </c>
      <c r="D286" s="121"/>
      <c r="E286" s="122">
        <v>5517.6959999999999</v>
      </c>
    </row>
    <row r="287" spans="1:5" ht="47.25" x14ac:dyDescent="0.25">
      <c r="A287" s="120" t="s">
        <v>484</v>
      </c>
      <c r="B287" s="121" t="s">
        <v>461</v>
      </c>
      <c r="C287" s="121" t="s">
        <v>485</v>
      </c>
      <c r="D287" s="121"/>
      <c r="E287" s="122">
        <v>203.37200000000001</v>
      </c>
    </row>
    <row r="288" spans="1:5" ht="15.75" x14ac:dyDescent="0.25">
      <c r="A288" s="123" t="s">
        <v>349</v>
      </c>
      <c r="B288" s="124" t="s">
        <v>461</v>
      </c>
      <c r="C288" s="124" t="s">
        <v>485</v>
      </c>
      <c r="D288" s="124" t="s">
        <v>195</v>
      </c>
      <c r="E288" s="125">
        <v>203.37200000000001</v>
      </c>
    </row>
    <row r="289" spans="1:5" ht="15.75" x14ac:dyDescent="0.25">
      <c r="A289" s="120" t="s">
        <v>486</v>
      </c>
      <c r="B289" s="121" t="s">
        <v>461</v>
      </c>
      <c r="C289" s="121" t="s">
        <v>487</v>
      </c>
      <c r="D289" s="121"/>
      <c r="E289" s="122">
        <v>5314.3239999999996</v>
      </c>
    </row>
    <row r="290" spans="1:5" ht="47.25" x14ac:dyDescent="0.25">
      <c r="A290" s="123" t="s">
        <v>345</v>
      </c>
      <c r="B290" s="124" t="s">
        <v>461</v>
      </c>
      <c r="C290" s="124" t="s">
        <v>487</v>
      </c>
      <c r="D290" s="124" t="s">
        <v>346</v>
      </c>
      <c r="E290" s="125">
        <v>4820.0219999999999</v>
      </c>
    </row>
    <row r="291" spans="1:5" ht="15.75" x14ac:dyDescent="0.25">
      <c r="A291" s="123" t="s">
        <v>349</v>
      </c>
      <c r="B291" s="124" t="s">
        <v>461</v>
      </c>
      <c r="C291" s="124" t="s">
        <v>487</v>
      </c>
      <c r="D291" s="124" t="s">
        <v>195</v>
      </c>
      <c r="E291" s="125">
        <v>348</v>
      </c>
    </row>
    <row r="292" spans="1:5" ht="15.75" x14ac:dyDescent="0.25">
      <c r="A292" s="123" t="s">
        <v>359</v>
      </c>
      <c r="B292" s="124" t="s">
        <v>461</v>
      </c>
      <c r="C292" s="124" t="s">
        <v>487</v>
      </c>
      <c r="D292" s="124" t="s">
        <v>360</v>
      </c>
      <c r="E292" s="125">
        <v>146.30199999999999</v>
      </c>
    </row>
    <row r="293" spans="1:5" ht="15.75" x14ac:dyDescent="0.25">
      <c r="A293" s="120" t="s">
        <v>339</v>
      </c>
      <c r="B293" s="121" t="s">
        <v>461</v>
      </c>
      <c r="C293" s="121" t="s">
        <v>340</v>
      </c>
      <c r="D293" s="121"/>
      <c r="E293" s="122">
        <v>15.2</v>
      </c>
    </row>
    <row r="294" spans="1:5" ht="15.75" x14ac:dyDescent="0.25">
      <c r="A294" s="120" t="s">
        <v>341</v>
      </c>
      <c r="B294" s="121" t="s">
        <v>461</v>
      </c>
      <c r="C294" s="121" t="s">
        <v>342</v>
      </c>
      <c r="D294" s="121"/>
      <c r="E294" s="122">
        <v>15.2</v>
      </c>
    </row>
    <row r="295" spans="1:5" ht="15.75" x14ac:dyDescent="0.25">
      <c r="A295" s="120" t="s">
        <v>354</v>
      </c>
      <c r="B295" s="121" t="s">
        <v>461</v>
      </c>
      <c r="C295" s="121" t="s">
        <v>355</v>
      </c>
      <c r="D295" s="121"/>
      <c r="E295" s="122">
        <v>15.2</v>
      </c>
    </row>
    <row r="296" spans="1:5" ht="15.75" x14ac:dyDescent="0.25">
      <c r="A296" s="123" t="s">
        <v>359</v>
      </c>
      <c r="B296" s="124" t="s">
        <v>461</v>
      </c>
      <c r="C296" s="124" t="s">
        <v>355</v>
      </c>
      <c r="D296" s="124" t="s">
        <v>360</v>
      </c>
      <c r="E296" s="125">
        <v>15.2</v>
      </c>
    </row>
    <row r="297" spans="1:5" ht="31.5" x14ac:dyDescent="0.25">
      <c r="A297" s="117" t="s">
        <v>889</v>
      </c>
      <c r="B297" s="118" t="s">
        <v>890</v>
      </c>
      <c r="C297" s="118"/>
      <c r="D297" s="118"/>
      <c r="E297" s="119">
        <v>427746.96399999998</v>
      </c>
    </row>
    <row r="298" spans="1:5" ht="15.75" x14ac:dyDescent="0.25">
      <c r="A298" s="120" t="s">
        <v>488</v>
      </c>
      <c r="B298" s="121" t="s">
        <v>890</v>
      </c>
      <c r="C298" s="121" t="s">
        <v>891</v>
      </c>
      <c r="D298" s="121"/>
      <c r="E298" s="122">
        <v>409844.85100000002</v>
      </c>
    </row>
    <row r="299" spans="1:5" ht="15.75" x14ac:dyDescent="0.25">
      <c r="A299" s="120" t="s">
        <v>489</v>
      </c>
      <c r="B299" s="121" t="s">
        <v>890</v>
      </c>
      <c r="C299" s="121" t="s">
        <v>892</v>
      </c>
      <c r="D299" s="121"/>
      <c r="E299" s="122">
        <v>143847.565</v>
      </c>
    </row>
    <row r="300" spans="1:5" ht="31.5" x14ac:dyDescent="0.25">
      <c r="A300" s="120" t="s">
        <v>440</v>
      </c>
      <c r="B300" s="121" t="s">
        <v>890</v>
      </c>
      <c r="C300" s="121" t="s">
        <v>893</v>
      </c>
      <c r="D300" s="121"/>
      <c r="E300" s="122">
        <v>134.63200000000001</v>
      </c>
    </row>
    <row r="301" spans="1:5" ht="31.5" x14ac:dyDescent="0.25">
      <c r="A301" s="123" t="s">
        <v>421</v>
      </c>
      <c r="B301" s="124" t="s">
        <v>890</v>
      </c>
      <c r="C301" s="124" t="s">
        <v>893</v>
      </c>
      <c r="D301" s="124" t="s">
        <v>422</v>
      </c>
      <c r="E301" s="125">
        <v>134.63200000000001</v>
      </c>
    </row>
    <row r="302" spans="1:5" ht="31.5" x14ac:dyDescent="0.25">
      <c r="A302" s="120" t="s">
        <v>490</v>
      </c>
      <c r="B302" s="121" t="s">
        <v>890</v>
      </c>
      <c r="C302" s="121" t="s">
        <v>894</v>
      </c>
      <c r="D302" s="121"/>
      <c r="E302" s="122">
        <v>58288.792999999998</v>
      </c>
    </row>
    <row r="303" spans="1:5" ht="31.5" x14ac:dyDescent="0.25">
      <c r="A303" s="123" t="s">
        <v>421</v>
      </c>
      <c r="B303" s="124" t="s">
        <v>890</v>
      </c>
      <c r="C303" s="124" t="s">
        <v>894</v>
      </c>
      <c r="D303" s="124" t="s">
        <v>422</v>
      </c>
      <c r="E303" s="125">
        <v>58288.792999999998</v>
      </c>
    </row>
    <row r="304" spans="1:5" ht="31.5" x14ac:dyDescent="0.25">
      <c r="A304" s="120" t="s">
        <v>491</v>
      </c>
      <c r="B304" s="121" t="s">
        <v>890</v>
      </c>
      <c r="C304" s="121" t="s">
        <v>895</v>
      </c>
      <c r="D304" s="121"/>
      <c r="E304" s="122">
        <v>82561.740000000005</v>
      </c>
    </row>
    <row r="305" spans="1:5" ht="31.5" x14ac:dyDescent="0.25">
      <c r="A305" s="123" t="s">
        <v>421</v>
      </c>
      <c r="B305" s="124" t="s">
        <v>890</v>
      </c>
      <c r="C305" s="124" t="s">
        <v>895</v>
      </c>
      <c r="D305" s="124" t="s">
        <v>422</v>
      </c>
      <c r="E305" s="125">
        <v>82561.740000000005</v>
      </c>
    </row>
    <row r="306" spans="1:5" ht="63" x14ac:dyDescent="0.25">
      <c r="A306" s="120" t="s">
        <v>492</v>
      </c>
      <c r="B306" s="121" t="s">
        <v>890</v>
      </c>
      <c r="C306" s="121" t="s">
        <v>896</v>
      </c>
      <c r="D306" s="121"/>
      <c r="E306" s="122">
        <v>2563.1999999999998</v>
      </c>
    </row>
    <row r="307" spans="1:5" ht="63" x14ac:dyDescent="0.25">
      <c r="A307" s="120" t="s">
        <v>492</v>
      </c>
      <c r="B307" s="121" t="s">
        <v>890</v>
      </c>
      <c r="C307" s="121" t="s">
        <v>897</v>
      </c>
      <c r="D307" s="121"/>
      <c r="E307" s="122">
        <v>2563.1999999999998</v>
      </c>
    </row>
    <row r="308" spans="1:5" ht="31.5" x14ac:dyDescent="0.25">
      <c r="A308" s="123" t="s">
        <v>421</v>
      </c>
      <c r="B308" s="124" t="s">
        <v>890</v>
      </c>
      <c r="C308" s="124" t="s">
        <v>897</v>
      </c>
      <c r="D308" s="124" t="s">
        <v>422</v>
      </c>
      <c r="E308" s="125">
        <v>2563.1999999999998</v>
      </c>
    </row>
    <row r="309" spans="1:5" ht="15.75" x14ac:dyDescent="0.25">
      <c r="A309" s="120" t="s">
        <v>493</v>
      </c>
      <c r="B309" s="121" t="s">
        <v>890</v>
      </c>
      <c r="C309" s="121" t="s">
        <v>898</v>
      </c>
      <c r="D309" s="121"/>
      <c r="E309" s="122">
        <v>125</v>
      </c>
    </row>
    <row r="310" spans="1:5" ht="31.5" x14ac:dyDescent="0.25">
      <c r="A310" s="123" t="s">
        <v>421</v>
      </c>
      <c r="B310" s="124" t="s">
        <v>890</v>
      </c>
      <c r="C310" s="124" t="s">
        <v>898</v>
      </c>
      <c r="D310" s="124" t="s">
        <v>422</v>
      </c>
      <c r="E310" s="125">
        <v>125</v>
      </c>
    </row>
    <row r="311" spans="1:5" ht="31.5" x14ac:dyDescent="0.25">
      <c r="A311" s="120" t="s">
        <v>494</v>
      </c>
      <c r="B311" s="121" t="s">
        <v>890</v>
      </c>
      <c r="C311" s="121" t="s">
        <v>899</v>
      </c>
      <c r="D311" s="121"/>
      <c r="E311" s="122">
        <v>71</v>
      </c>
    </row>
    <row r="312" spans="1:5" ht="31.5" x14ac:dyDescent="0.25">
      <c r="A312" s="123" t="s">
        <v>421</v>
      </c>
      <c r="B312" s="124" t="s">
        <v>890</v>
      </c>
      <c r="C312" s="124" t="s">
        <v>899</v>
      </c>
      <c r="D312" s="124" t="s">
        <v>422</v>
      </c>
      <c r="E312" s="125">
        <v>71</v>
      </c>
    </row>
    <row r="313" spans="1:5" ht="15.75" x14ac:dyDescent="0.25">
      <c r="A313" s="120" t="s">
        <v>495</v>
      </c>
      <c r="B313" s="121" t="s">
        <v>890</v>
      </c>
      <c r="C313" s="121" t="s">
        <v>900</v>
      </c>
      <c r="D313" s="121"/>
      <c r="E313" s="122">
        <v>103.2</v>
      </c>
    </row>
    <row r="314" spans="1:5" ht="31.5" x14ac:dyDescent="0.25">
      <c r="A314" s="123" t="s">
        <v>421</v>
      </c>
      <c r="B314" s="124" t="s">
        <v>890</v>
      </c>
      <c r="C314" s="124" t="s">
        <v>900</v>
      </c>
      <c r="D314" s="124" t="s">
        <v>422</v>
      </c>
      <c r="E314" s="125">
        <v>103.2</v>
      </c>
    </row>
    <row r="315" spans="1:5" ht="15.75" x14ac:dyDescent="0.25">
      <c r="A315" s="120" t="s">
        <v>496</v>
      </c>
      <c r="B315" s="121" t="s">
        <v>890</v>
      </c>
      <c r="C315" s="121" t="s">
        <v>901</v>
      </c>
      <c r="D315" s="121"/>
      <c r="E315" s="122">
        <v>221795.114</v>
      </c>
    </row>
    <row r="316" spans="1:5" ht="31.5" x14ac:dyDescent="0.25">
      <c r="A316" s="120" t="s">
        <v>440</v>
      </c>
      <c r="B316" s="121" t="s">
        <v>890</v>
      </c>
      <c r="C316" s="121" t="s">
        <v>902</v>
      </c>
      <c r="D316" s="121"/>
      <c r="E316" s="122">
        <v>80.161000000000001</v>
      </c>
    </row>
    <row r="317" spans="1:5" ht="31.5" x14ac:dyDescent="0.25">
      <c r="A317" s="123" t="s">
        <v>421</v>
      </c>
      <c r="B317" s="124" t="s">
        <v>890</v>
      </c>
      <c r="C317" s="124" t="s">
        <v>902</v>
      </c>
      <c r="D317" s="124" t="s">
        <v>422</v>
      </c>
      <c r="E317" s="125">
        <v>80.161000000000001</v>
      </c>
    </row>
    <row r="318" spans="1:5" ht="31.5" x14ac:dyDescent="0.25">
      <c r="A318" s="120" t="s">
        <v>497</v>
      </c>
      <c r="B318" s="121" t="s">
        <v>890</v>
      </c>
      <c r="C318" s="121" t="s">
        <v>903</v>
      </c>
      <c r="D318" s="121"/>
      <c r="E318" s="122">
        <v>43477.392999999996</v>
      </c>
    </row>
    <row r="319" spans="1:5" ht="31.5" x14ac:dyDescent="0.25">
      <c r="A319" s="123" t="s">
        <v>421</v>
      </c>
      <c r="B319" s="124" t="s">
        <v>890</v>
      </c>
      <c r="C319" s="124" t="s">
        <v>903</v>
      </c>
      <c r="D319" s="124" t="s">
        <v>422</v>
      </c>
      <c r="E319" s="125">
        <v>43477.392999999996</v>
      </c>
    </row>
    <row r="320" spans="1:5" ht="31.5" x14ac:dyDescent="0.25">
      <c r="A320" s="120" t="s">
        <v>491</v>
      </c>
      <c r="B320" s="121" t="s">
        <v>890</v>
      </c>
      <c r="C320" s="121" t="s">
        <v>904</v>
      </c>
      <c r="D320" s="121"/>
      <c r="E320" s="122">
        <v>165643.06</v>
      </c>
    </row>
    <row r="321" spans="1:5" ht="31.5" x14ac:dyDescent="0.25">
      <c r="A321" s="123" t="s">
        <v>421</v>
      </c>
      <c r="B321" s="124" t="s">
        <v>890</v>
      </c>
      <c r="C321" s="124" t="s">
        <v>904</v>
      </c>
      <c r="D321" s="124" t="s">
        <v>422</v>
      </c>
      <c r="E321" s="125">
        <v>165643.06</v>
      </c>
    </row>
    <row r="322" spans="1:5" ht="63" x14ac:dyDescent="0.25">
      <c r="A322" s="120" t="s">
        <v>492</v>
      </c>
      <c r="B322" s="121" t="s">
        <v>890</v>
      </c>
      <c r="C322" s="121" t="s">
        <v>905</v>
      </c>
      <c r="D322" s="121"/>
      <c r="E322" s="122">
        <v>357</v>
      </c>
    </row>
    <row r="323" spans="1:5" ht="63" x14ac:dyDescent="0.25">
      <c r="A323" s="120" t="s">
        <v>492</v>
      </c>
      <c r="B323" s="121" t="s">
        <v>890</v>
      </c>
      <c r="C323" s="121" t="s">
        <v>906</v>
      </c>
      <c r="D323" s="121"/>
      <c r="E323" s="122">
        <v>357</v>
      </c>
    </row>
    <row r="324" spans="1:5" ht="31.5" x14ac:dyDescent="0.25">
      <c r="A324" s="123" t="s">
        <v>421</v>
      </c>
      <c r="B324" s="124" t="s">
        <v>890</v>
      </c>
      <c r="C324" s="124" t="s">
        <v>906</v>
      </c>
      <c r="D324" s="124" t="s">
        <v>422</v>
      </c>
      <c r="E324" s="125">
        <v>357</v>
      </c>
    </row>
    <row r="325" spans="1:5" ht="15.75" x14ac:dyDescent="0.25">
      <c r="A325" s="120" t="s">
        <v>495</v>
      </c>
      <c r="B325" s="121" t="s">
        <v>890</v>
      </c>
      <c r="C325" s="121" t="s">
        <v>907</v>
      </c>
      <c r="D325" s="121"/>
      <c r="E325" s="122">
        <v>661</v>
      </c>
    </row>
    <row r="326" spans="1:5" ht="31.5" x14ac:dyDescent="0.25">
      <c r="A326" s="123" t="s">
        <v>421</v>
      </c>
      <c r="B326" s="124" t="s">
        <v>890</v>
      </c>
      <c r="C326" s="124" t="s">
        <v>907</v>
      </c>
      <c r="D326" s="124" t="s">
        <v>422</v>
      </c>
      <c r="E326" s="125">
        <v>661</v>
      </c>
    </row>
    <row r="327" spans="1:5" ht="15.75" x14ac:dyDescent="0.25">
      <c r="A327" s="120" t="s">
        <v>498</v>
      </c>
      <c r="B327" s="121" t="s">
        <v>890</v>
      </c>
      <c r="C327" s="121" t="s">
        <v>908</v>
      </c>
      <c r="D327" s="121"/>
      <c r="E327" s="122">
        <v>33</v>
      </c>
    </row>
    <row r="328" spans="1:5" ht="31.5" x14ac:dyDescent="0.25">
      <c r="A328" s="123" t="s">
        <v>421</v>
      </c>
      <c r="B328" s="124" t="s">
        <v>890</v>
      </c>
      <c r="C328" s="124" t="s">
        <v>908</v>
      </c>
      <c r="D328" s="124" t="s">
        <v>422</v>
      </c>
      <c r="E328" s="125">
        <v>33</v>
      </c>
    </row>
    <row r="329" spans="1:5" ht="15.75" x14ac:dyDescent="0.25">
      <c r="A329" s="120" t="s">
        <v>499</v>
      </c>
      <c r="B329" s="121" t="s">
        <v>890</v>
      </c>
      <c r="C329" s="121" t="s">
        <v>909</v>
      </c>
      <c r="D329" s="121"/>
      <c r="E329" s="122">
        <v>425</v>
      </c>
    </row>
    <row r="330" spans="1:5" ht="31.5" x14ac:dyDescent="0.25">
      <c r="A330" s="123" t="s">
        <v>421</v>
      </c>
      <c r="B330" s="124" t="s">
        <v>890</v>
      </c>
      <c r="C330" s="124" t="s">
        <v>909</v>
      </c>
      <c r="D330" s="124" t="s">
        <v>422</v>
      </c>
      <c r="E330" s="125">
        <v>425</v>
      </c>
    </row>
    <row r="331" spans="1:5" ht="15.75" x14ac:dyDescent="0.25">
      <c r="A331" s="120" t="s">
        <v>500</v>
      </c>
      <c r="B331" s="121" t="s">
        <v>890</v>
      </c>
      <c r="C331" s="121" t="s">
        <v>910</v>
      </c>
      <c r="D331" s="121"/>
      <c r="E331" s="122">
        <v>2600</v>
      </c>
    </row>
    <row r="332" spans="1:5" ht="31.5" x14ac:dyDescent="0.25">
      <c r="A332" s="123" t="s">
        <v>421</v>
      </c>
      <c r="B332" s="124" t="s">
        <v>890</v>
      </c>
      <c r="C332" s="124" t="s">
        <v>910</v>
      </c>
      <c r="D332" s="124" t="s">
        <v>422</v>
      </c>
      <c r="E332" s="125">
        <v>2600</v>
      </c>
    </row>
    <row r="333" spans="1:5" ht="47.25" x14ac:dyDescent="0.25">
      <c r="A333" s="120" t="s">
        <v>501</v>
      </c>
      <c r="B333" s="121" t="s">
        <v>890</v>
      </c>
      <c r="C333" s="121" t="s">
        <v>911</v>
      </c>
      <c r="D333" s="121"/>
      <c r="E333" s="122">
        <v>8218.5</v>
      </c>
    </row>
    <row r="334" spans="1:5" ht="31.5" x14ac:dyDescent="0.25">
      <c r="A334" s="123" t="s">
        <v>421</v>
      </c>
      <c r="B334" s="124" t="s">
        <v>890</v>
      </c>
      <c r="C334" s="124" t="s">
        <v>911</v>
      </c>
      <c r="D334" s="124" t="s">
        <v>422</v>
      </c>
      <c r="E334" s="125">
        <v>8218.5</v>
      </c>
    </row>
    <row r="335" spans="1:5" ht="15.75" x14ac:dyDescent="0.25">
      <c r="A335" s="120" t="s">
        <v>502</v>
      </c>
      <c r="B335" s="121" t="s">
        <v>890</v>
      </c>
      <c r="C335" s="121" t="s">
        <v>912</v>
      </c>
      <c r="D335" s="121"/>
      <c r="E335" s="122">
        <v>300</v>
      </c>
    </row>
    <row r="336" spans="1:5" ht="31.5" x14ac:dyDescent="0.25">
      <c r="A336" s="123" t="s">
        <v>421</v>
      </c>
      <c r="B336" s="124" t="s">
        <v>890</v>
      </c>
      <c r="C336" s="124" t="s">
        <v>912</v>
      </c>
      <c r="D336" s="124" t="s">
        <v>422</v>
      </c>
      <c r="E336" s="125">
        <v>300</v>
      </c>
    </row>
    <row r="337" spans="1:5" ht="15.75" x14ac:dyDescent="0.25">
      <c r="A337" s="120" t="s">
        <v>503</v>
      </c>
      <c r="B337" s="121" t="s">
        <v>890</v>
      </c>
      <c r="C337" s="121" t="s">
        <v>913</v>
      </c>
      <c r="D337" s="121"/>
      <c r="E337" s="122">
        <v>24371.357</v>
      </c>
    </row>
    <row r="338" spans="1:5" ht="15.75" x14ac:dyDescent="0.25">
      <c r="A338" s="120" t="s">
        <v>504</v>
      </c>
      <c r="B338" s="121" t="s">
        <v>890</v>
      </c>
      <c r="C338" s="121" t="s">
        <v>914</v>
      </c>
      <c r="D338" s="121"/>
      <c r="E338" s="122">
        <v>500</v>
      </c>
    </row>
    <row r="339" spans="1:5" ht="15.75" x14ac:dyDescent="0.25">
      <c r="A339" s="123" t="s">
        <v>387</v>
      </c>
      <c r="B339" s="124" t="s">
        <v>890</v>
      </c>
      <c r="C339" s="124" t="s">
        <v>914</v>
      </c>
      <c r="D339" s="124" t="s">
        <v>237</v>
      </c>
      <c r="E339" s="125">
        <v>500</v>
      </c>
    </row>
    <row r="340" spans="1:5" ht="31.5" x14ac:dyDescent="0.25">
      <c r="A340" s="120" t="s">
        <v>505</v>
      </c>
      <c r="B340" s="121" t="s">
        <v>890</v>
      </c>
      <c r="C340" s="121" t="s">
        <v>915</v>
      </c>
      <c r="D340" s="121"/>
      <c r="E340" s="122">
        <v>1006.274</v>
      </c>
    </row>
    <row r="341" spans="1:5" ht="15.75" x14ac:dyDescent="0.25">
      <c r="A341" s="123" t="s">
        <v>387</v>
      </c>
      <c r="B341" s="124" t="s">
        <v>890</v>
      </c>
      <c r="C341" s="124" t="s">
        <v>915</v>
      </c>
      <c r="D341" s="124" t="s">
        <v>237</v>
      </c>
      <c r="E341" s="125">
        <v>1006.274</v>
      </c>
    </row>
    <row r="342" spans="1:5" ht="31.5" x14ac:dyDescent="0.25">
      <c r="A342" s="120" t="s">
        <v>490</v>
      </c>
      <c r="B342" s="121" t="s">
        <v>890</v>
      </c>
      <c r="C342" s="121" t="s">
        <v>916</v>
      </c>
      <c r="D342" s="121"/>
      <c r="E342" s="122">
        <v>20621.669999999998</v>
      </c>
    </row>
    <row r="343" spans="1:5" ht="31.5" x14ac:dyDescent="0.25">
      <c r="A343" s="123" t="s">
        <v>421</v>
      </c>
      <c r="B343" s="124" t="s">
        <v>890</v>
      </c>
      <c r="C343" s="124" t="s">
        <v>916</v>
      </c>
      <c r="D343" s="124" t="s">
        <v>422</v>
      </c>
      <c r="E343" s="125">
        <v>20621.669999999998</v>
      </c>
    </row>
    <row r="344" spans="1:5" ht="31.5" x14ac:dyDescent="0.25">
      <c r="A344" s="120" t="s">
        <v>433</v>
      </c>
      <c r="B344" s="121" t="s">
        <v>890</v>
      </c>
      <c r="C344" s="121" t="s">
        <v>917</v>
      </c>
      <c r="D344" s="121"/>
      <c r="E344" s="122">
        <v>1568.1959999999999</v>
      </c>
    </row>
    <row r="345" spans="1:5" ht="31.5" x14ac:dyDescent="0.25">
      <c r="A345" s="123" t="s">
        <v>421</v>
      </c>
      <c r="B345" s="124" t="s">
        <v>890</v>
      </c>
      <c r="C345" s="124" t="s">
        <v>917</v>
      </c>
      <c r="D345" s="124" t="s">
        <v>422</v>
      </c>
      <c r="E345" s="125">
        <v>1568.1959999999999</v>
      </c>
    </row>
    <row r="346" spans="1:5" ht="31.5" x14ac:dyDescent="0.25">
      <c r="A346" s="120" t="s">
        <v>440</v>
      </c>
      <c r="B346" s="121" t="s">
        <v>890</v>
      </c>
      <c r="C346" s="121" t="s">
        <v>918</v>
      </c>
      <c r="D346" s="121"/>
      <c r="E346" s="122">
        <v>8.5500000000000007</v>
      </c>
    </row>
    <row r="347" spans="1:5" ht="31.5" x14ac:dyDescent="0.25">
      <c r="A347" s="123" t="s">
        <v>421</v>
      </c>
      <c r="B347" s="124" t="s">
        <v>890</v>
      </c>
      <c r="C347" s="124" t="s">
        <v>918</v>
      </c>
      <c r="D347" s="124" t="s">
        <v>422</v>
      </c>
      <c r="E347" s="125">
        <v>8.5500000000000007</v>
      </c>
    </row>
    <row r="348" spans="1:5" ht="31.5" x14ac:dyDescent="0.25">
      <c r="A348" s="120" t="s">
        <v>506</v>
      </c>
      <c r="B348" s="121" t="s">
        <v>890</v>
      </c>
      <c r="C348" s="121" t="s">
        <v>919</v>
      </c>
      <c r="D348" s="121"/>
      <c r="E348" s="122">
        <v>666.66700000000003</v>
      </c>
    </row>
    <row r="349" spans="1:5" ht="31.5" x14ac:dyDescent="0.25">
      <c r="A349" s="123" t="s">
        <v>421</v>
      </c>
      <c r="B349" s="124" t="s">
        <v>890</v>
      </c>
      <c r="C349" s="124" t="s">
        <v>919</v>
      </c>
      <c r="D349" s="124" t="s">
        <v>422</v>
      </c>
      <c r="E349" s="125">
        <v>666.66700000000003</v>
      </c>
    </row>
    <row r="350" spans="1:5" ht="15.75" x14ac:dyDescent="0.25">
      <c r="A350" s="120" t="s">
        <v>507</v>
      </c>
      <c r="B350" s="121" t="s">
        <v>890</v>
      </c>
      <c r="C350" s="121" t="s">
        <v>920</v>
      </c>
      <c r="D350" s="121"/>
      <c r="E350" s="122">
        <v>1500.15</v>
      </c>
    </row>
    <row r="351" spans="1:5" ht="15.75" x14ac:dyDescent="0.25">
      <c r="A351" s="120" t="s">
        <v>508</v>
      </c>
      <c r="B351" s="121" t="s">
        <v>890</v>
      </c>
      <c r="C351" s="121" t="s">
        <v>921</v>
      </c>
      <c r="D351" s="121"/>
      <c r="E351" s="122">
        <v>200</v>
      </c>
    </row>
    <row r="352" spans="1:5" ht="31.5" x14ac:dyDescent="0.25">
      <c r="A352" s="123" t="s">
        <v>421</v>
      </c>
      <c r="B352" s="124" t="s">
        <v>890</v>
      </c>
      <c r="C352" s="124" t="s">
        <v>921</v>
      </c>
      <c r="D352" s="124" t="s">
        <v>422</v>
      </c>
      <c r="E352" s="125">
        <v>200</v>
      </c>
    </row>
    <row r="353" spans="1:5" ht="15.75" x14ac:dyDescent="0.25">
      <c r="A353" s="120" t="s">
        <v>509</v>
      </c>
      <c r="B353" s="121" t="s">
        <v>890</v>
      </c>
      <c r="C353" s="121" t="s">
        <v>922</v>
      </c>
      <c r="D353" s="121"/>
      <c r="E353" s="122">
        <v>1143.5</v>
      </c>
    </row>
    <row r="354" spans="1:5" ht="31.5" x14ac:dyDescent="0.25">
      <c r="A354" s="123" t="s">
        <v>421</v>
      </c>
      <c r="B354" s="124" t="s">
        <v>890</v>
      </c>
      <c r="C354" s="124" t="s">
        <v>922</v>
      </c>
      <c r="D354" s="124" t="s">
        <v>422</v>
      </c>
      <c r="E354" s="125">
        <v>1143.5</v>
      </c>
    </row>
    <row r="355" spans="1:5" ht="15.75" x14ac:dyDescent="0.25">
      <c r="A355" s="120" t="s">
        <v>510</v>
      </c>
      <c r="B355" s="121" t="s">
        <v>890</v>
      </c>
      <c r="C355" s="121" t="s">
        <v>923</v>
      </c>
      <c r="D355" s="121"/>
      <c r="E355" s="122">
        <v>156.65</v>
      </c>
    </row>
    <row r="356" spans="1:5" ht="31.5" x14ac:dyDescent="0.25">
      <c r="A356" s="123" t="s">
        <v>421</v>
      </c>
      <c r="B356" s="124" t="s">
        <v>890</v>
      </c>
      <c r="C356" s="124" t="s">
        <v>923</v>
      </c>
      <c r="D356" s="124" t="s">
        <v>422</v>
      </c>
      <c r="E356" s="125">
        <v>156.65</v>
      </c>
    </row>
    <row r="357" spans="1:5" ht="15.75" x14ac:dyDescent="0.25">
      <c r="A357" s="120" t="s">
        <v>511</v>
      </c>
      <c r="B357" s="121" t="s">
        <v>890</v>
      </c>
      <c r="C357" s="121" t="s">
        <v>924</v>
      </c>
      <c r="D357" s="121"/>
      <c r="E357" s="122">
        <v>18330.665000000001</v>
      </c>
    </row>
    <row r="358" spans="1:5" ht="15.75" x14ac:dyDescent="0.25">
      <c r="A358" s="120" t="s">
        <v>512</v>
      </c>
      <c r="B358" s="121" t="s">
        <v>890</v>
      </c>
      <c r="C358" s="121" t="s">
        <v>925</v>
      </c>
      <c r="D358" s="121"/>
      <c r="E358" s="122">
        <v>18330.665000000001</v>
      </c>
    </row>
    <row r="359" spans="1:5" ht="47.25" x14ac:dyDescent="0.25">
      <c r="A359" s="123" t="s">
        <v>345</v>
      </c>
      <c r="B359" s="124" t="s">
        <v>890</v>
      </c>
      <c r="C359" s="124" t="s">
        <v>925</v>
      </c>
      <c r="D359" s="124" t="s">
        <v>346</v>
      </c>
      <c r="E359" s="125">
        <v>16636.627</v>
      </c>
    </row>
    <row r="360" spans="1:5" ht="15.75" x14ac:dyDescent="0.25">
      <c r="A360" s="123" t="s">
        <v>349</v>
      </c>
      <c r="B360" s="124" t="s">
        <v>890</v>
      </c>
      <c r="C360" s="124" t="s">
        <v>925</v>
      </c>
      <c r="D360" s="124" t="s">
        <v>195</v>
      </c>
      <c r="E360" s="125">
        <v>1646.038</v>
      </c>
    </row>
    <row r="361" spans="1:5" ht="15.75" x14ac:dyDescent="0.25">
      <c r="A361" s="123" t="s">
        <v>359</v>
      </c>
      <c r="B361" s="124" t="s">
        <v>890</v>
      </c>
      <c r="C361" s="124" t="s">
        <v>925</v>
      </c>
      <c r="D361" s="124" t="s">
        <v>360</v>
      </c>
      <c r="E361" s="125">
        <v>48</v>
      </c>
    </row>
    <row r="362" spans="1:5" ht="31.5" x14ac:dyDescent="0.25">
      <c r="A362" s="120" t="s">
        <v>406</v>
      </c>
      <c r="B362" s="121" t="s">
        <v>890</v>
      </c>
      <c r="C362" s="121" t="s">
        <v>805</v>
      </c>
      <c r="D362" s="121"/>
      <c r="E362" s="122">
        <v>16255.888000000001</v>
      </c>
    </row>
    <row r="363" spans="1:5" ht="15.75" x14ac:dyDescent="0.25">
      <c r="A363" s="120" t="s">
        <v>513</v>
      </c>
      <c r="B363" s="121" t="s">
        <v>890</v>
      </c>
      <c r="C363" s="121" t="s">
        <v>926</v>
      </c>
      <c r="D363" s="121"/>
      <c r="E363" s="122">
        <v>2387</v>
      </c>
    </row>
    <row r="364" spans="1:5" ht="47.25" x14ac:dyDescent="0.25">
      <c r="A364" s="120" t="s">
        <v>514</v>
      </c>
      <c r="B364" s="121" t="s">
        <v>890</v>
      </c>
      <c r="C364" s="121" t="s">
        <v>927</v>
      </c>
      <c r="D364" s="121"/>
      <c r="E364" s="122">
        <v>2387</v>
      </c>
    </row>
    <row r="365" spans="1:5" ht="15.75" x14ac:dyDescent="0.25">
      <c r="A365" s="123" t="s">
        <v>387</v>
      </c>
      <c r="B365" s="124" t="s">
        <v>890</v>
      </c>
      <c r="C365" s="124" t="s">
        <v>927</v>
      </c>
      <c r="D365" s="124" t="s">
        <v>237</v>
      </c>
      <c r="E365" s="125">
        <v>2387</v>
      </c>
    </row>
    <row r="366" spans="1:5" ht="15.75" x14ac:dyDescent="0.25">
      <c r="A366" s="120" t="s">
        <v>515</v>
      </c>
      <c r="B366" s="121" t="s">
        <v>890</v>
      </c>
      <c r="C366" s="121" t="s">
        <v>928</v>
      </c>
      <c r="D366" s="121"/>
      <c r="E366" s="122">
        <v>155</v>
      </c>
    </row>
    <row r="367" spans="1:5" ht="15.75" x14ac:dyDescent="0.25">
      <c r="A367" s="120" t="s">
        <v>516</v>
      </c>
      <c r="B367" s="121" t="s">
        <v>890</v>
      </c>
      <c r="C367" s="121" t="s">
        <v>929</v>
      </c>
      <c r="D367" s="121"/>
      <c r="E367" s="122">
        <v>155</v>
      </c>
    </row>
    <row r="368" spans="1:5" ht="31.5" x14ac:dyDescent="0.25">
      <c r="A368" s="123" t="s">
        <v>421</v>
      </c>
      <c r="B368" s="124" t="s">
        <v>890</v>
      </c>
      <c r="C368" s="124" t="s">
        <v>929</v>
      </c>
      <c r="D368" s="124" t="s">
        <v>422</v>
      </c>
      <c r="E368" s="125">
        <v>155</v>
      </c>
    </row>
    <row r="369" spans="1:5" ht="15.75" x14ac:dyDescent="0.25">
      <c r="A369" s="120" t="s">
        <v>407</v>
      </c>
      <c r="B369" s="121" t="s">
        <v>890</v>
      </c>
      <c r="C369" s="121" t="s">
        <v>864</v>
      </c>
      <c r="D369" s="121"/>
      <c r="E369" s="122">
        <v>9425.9770000000008</v>
      </c>
    </row>
    <row r="370" spans="1:5" ht="31.5" x14ac:dyDescent="0.25">
      <c r="A370" s="120" t="s">
        <v>517</v>
      </c>
      <c r="B370" s="121" t="s">
        <v>890</v>
      </c>
      <c r="C370" s="121" t="s">
        <v>930</v>
      </c>
      <c r="D370" s="121"/>
      <c r="E370" s="122">
        <v>9425.9770000000008</v>
      </c>
    </row>
    <row r="371" spans="1:5" ht="31.5" x14ac:dyDescent="0.25">
      <c r="A371" s="123" t="s">
        <v>421</v>
      </c>
      <c r="B371" s="124" t="s">
        <v>890</v>
      </c>
      <c r="C371" s="124" t="s">
        <v>930</v>
      </c>
      <c r="D371" s="124" t="s">
        <v>422</v>
      </c>
      <c r="E371" s="125">
        <v>9425.9770000000008</v>
      </c>
    </row>
    <row r="372" spans="1:5" ht="15.75" x14ac:dyDescent="0.25">
      <c r="A372" s="120" t="s">
        <v>409</v>
      </c>
      <c r="B372" s="121" t="s">
        <v>890</v>
      </c>
      <c r="C372" s="121" t="s">
        <v>806</v>
      </c>
      <c r="D372" s="121"/>
      <c r="E372" s="122">
        <v>4287.9110000000001</v>
      </c>
    </row>
    <row r="373" spans="1:5" ht="31.5" x14ac:dyDescent="0.25">
      <c r="A373" s="120" t="s">
        <v>410</v>
      </c>
      <c r="B373" s="121" t="s">
        <v>890</v>
      </c>
      <c r="C373" s="121" t="s">
        <v>807</v>
      </c>
      <c r="D373" s="121"/>
      <c r="E373" s="122">
        <v>4287.9110000000001</v>
      </c>
    </row>
    <row r="374" spans="1:5" ht="31.5" x14ac:dyDescent="0.25">
      <c r="A374" s="120" t="s">
        <v>440</v>
      </c>
      <c r="B374" s="121" t="s">
        <v>890</v>
      </c>
      <c r="C374" s="121" t="s">
        <v>808</v>
      </c>
      <c r="D374" s="121"/>
      <c r="E374" s="122">
        <v>4287.9110000000001</v>
      </c>
    </row>
    <row r="375" spans="1:5" ht="31.5" x14ac:dyDescent="0.25">
      <c r="A375" s="123" t="s">
        <v>421</v>
      </c>
      <c r="B375" s="124" t="s">
        <v>890</v>
      </c>
      <c r="C375" s="124" t="s">
        <v>808</v>
      </c>
      <c r="D375" s="124" t="s">
        <v>422</v>
      </c>
      <c r="E375" s="125">
        <v>4287.9110000000001</v>
      </c>
    </row>
    <row r="376" spans="1:5" ht="15.75" x14ac:dyDescent="0.25">
      <c r="A376" s="120" t="s">
        <v>339</v>
      </c>
      <c r="B376" s="121" t="s">
        <v>890</v>
      </c>
      <c r="C376" s="121" t="s">
        <v>340</v>
      </c>
      <c r="D376" s="121"/>
      <c r="E376" s="122">
        <v>1646.2249999999999</v>
      </c>
    </row>
    <row r="377" spans="1:5" ht="15.75" x14ac:dyDescent="0.25">
      <c r="A377" s="120" t="s">
        <v>341</v>
      </c>
      <c r="B377" s="121" t="s">
        <v>890</v>
      </c>
      <c r="C377" s="121" t="s">
        <v>342</v>
      </c>
      <c r="D377" s="121"/>
      <c r="E377" s="122">
        <v>1646.2249999999999</v>
      </c>
    </row>
    <row r="378" spans="1:5" ht="63" x14ac:dyDescent="0.25">
      <c r="A378" s="120" t="s">
        <v>882</v>
      </c>
      <c r="B378" s="121" t="s">
        <v>890</v>
      </c>
      <c r="C378" s="121" t="s">
        <v>883</v>
      </c>
      <c r="D378" s="121"/>
      <c r="E378" s="122">
        <v>40.1</v>
      </c>
    </row>
    <row r="379" spans="1:5" ht="47.25" x14ac:dyDescent="0.25">
      <c r="A379" s="123" t="s">
        <v>345</v>
      </c>
      <c r="B379" s="124" t="s">
        <v>890</v>
      </c>
      <c r="C379" s="124" t="s">
        <v>883</v>
      </c>
      <c r="D379" s="124" t="s">
        <v>346</v>
      </c>
      <c r="E379" s="125">
        <v>31.126000000000001</v>
      </c>
    </row>
    <row r="380" spans="1:5" ht="15.75" x14ac:dyDescent="0.25">
      <c r="A380" s="123" t="s">
        <v>349</v>
      </c>
      <c r="B380" s="124" t="s">
        <v>890</v>
      </c>
      <c r="C380" s="124" t="s">
        <v>883</v>
      </c>
      <c r="D380" s="124" t="s">
        <v>195</v>
      </c>
      <c r="E380" s="125">
        <v>8.9740000000000002</v>
      </c>
    </row>
    <row r="381" spans="1:5" ht="63" x14ac:dyDescent="0.25">
      <c r="A381" s="127" t="s">
        <v>518</v>
      </c>
      <c r="B381" s="121" t="s">
        <v>890</v>
      </c>
      <c r="C381" s="121" t="s">
        <v>931</v>
      </c>
      <c r="D381" s="121"/>
      <c r="E381" s="122">
        <v>1606.125</v>
      </c>
    </row>
    <row r="382" spans="1:5" ht="47.25" x14ac:dyDescent="0.25">
      <c r="A382" s="123" t="s">
        <v>345</v>
      </c>
      <c r="B382" s="124" t="s">
        <v>890</v>
      </c>
      <c r="C382" s="124" t="s">
        <v>931</v>
      </c>
      <c r="D382" s="124" t="s">
        <v>346</v>
      </c>
      <c r="E382" s="125">
        <v>1456.125</v>
      </c>
    </row>
    <row r="383" spans="1:5" ht="15.75" x14ac:dyDescent="0.25">
      <c r="A383" s="123" t="s">
        <v>349</v>
      </c>
      <c r="B383" s="124" t="s">
        <v>890</v>
      </c>
      <c r="C383" s="124" t="s">
        <v>931</v>
      </c>
      <c r="D383" s="124" t="s">
        <v>195</v>
      </c>
      <c r="E383" s="125">
        <v>150</v>
      </c>
    </row>
    <row r="384" spans="1:5" ht="31.5" x14ac:dyDescent="0.25">
      <c r="A384" s="117" t="s">
        <v>519</v>
      </c>
      <c r="B384" s="118" t="s">
        <v>520</v>
      </c>
      <c r="C384" s="118"/>
      <c r="D384" s="118"/>
      <c r="E384" s="119">
        <v>51475.184000000001</v>
      </c>
    </row>
    <row r="385" spans="1:5" ht="31.5" x14ac:dyDescent="0.25">
      <c r="A385" s="120" t="s">
        <v>395</v>
      </c>
      <c r="B385" s="121" t="s">
        <v>520</v>
      </c>
      <c r="C385" s="121" t="s">
        <v>396</v>
      </c>
      <c r="D385" s="121"/>
      <c r="E385" s="122">
        <v>49737.536</v>
      </c>
    </row>
    <row r="386" spans="1:5" ht="15.75" x14ac:dyDescent="0.25">
      <c r="A386" s="120" t="s">
        <v>521</v>
      </c>
      <c r="B386" s="121" t="s">
        <v>520</v>
      </c>
      <c r="C386" s="121" t="s">
        <v>522</v>
      </c>
      <c r="D386" s="121"/>
      <c r="E386" s="122">
        <v>49737.536</v>
      </c>
    </row>
    <row r="387" spans="1:5" ht="31.5" x14ac:dyDescent="0.25">
      <c r="A387" s="120" t="s">
        <v>523</v>
      </c>
      <c r="B387" s="121" t="s">
        <v>520</v>
      </c>
      <c r="C387" s="121" t="s">
        <v>524</v>
      </c>
      <c r="D387" s="121"/>
      <c r="E387" s="122">
        <v>595.9</v>
      </c>
    </row>
    <row r="388" spans="1:5" ht="31.5" x14ac:dyDescent="0.25">
      <c r="A388" s="120" t="s">
        <v>523</v>
      </c>
      <c r="B388" s="121" t="s">
        <v>520</v>
      </c>
      <c r="C388" s="121" t="s">
        <v>525</v>
      </c>
      <c r="D388" s="121"/>
      <c r="E388" s="122">
        <v>595.9</v>
      </c>
    </row>
    <row r="389" spans="1:5" ht="15.75" x14ac:dyDescent="0.25">
      <c r="A389" s="123" t="s">
        <v>362</v>
      </c>
      <c r="B389" s="124" t="s">
        <v>520</v>
      </c>
      <c r="C389" s="124" t="s">
        <v>525</v>
      </c>
      <c r="D389" s="124" t="s">
        <v>363</v>
      </c>
      <c r="E389" s="125">
        <v>595.9</v>
      </c>
    </row>
    <row r="390" spans="1:5" ht="15.75" x14ac:dyDescent="0.25">
      <c r="A390" s="120" t="s">
        <v>526</v>
      </c>
      <c r="B390" s="121" t="s">
        <v>520</v>
      </c>
      <c r="C390" s="121" t="s">
        <v>527</v>
      </c>
      <c r="D390" s="121"/>
      <c r="E390" s="122">
        <v>29646.687999999998</v>
      </c>
    </row>
    <row r="391" spans="1:5" ht="15.75" x14ac:dyDescent="0.25">
      <c r="A391" s="123" t="s">
        <v>362</v>
      </c>
      <c r="B391" s="124" t="s">
        <v>520</v>
      </c>
      <c r="C391" s="124" t="s">
        <v>527</v>
      </c>
      <c r="D391" s="124" t="s">
        <v>363</v>
      </c>
      <c r="E391" s="125">
        <v>29646.687999999998</v>
      </c>
    </row>
    <row r="392" spans="1:5" ht="15.75" x14ac:dyDescent="0.25">
      <c r="A392" s="120" t="s">
        <v>528</v>
      </c>
      <c r="B392" s="121" t="s">
        <v>520</v>
      </c>
      <c r="C392" s="121" t="s">
        <v>529</v>
      </c>
      <c r="D392" s="121"/>
      <c r="E392" s="122">
        <v>11817.948</v>
      </c>
    </row>
    <row r="393" spans="1:5" ht="47.25" x14ac:dyDescent="0.25">
      <c r="A393" s="123" t="s">
        <v>345</v>
      </c>
      <c r="B393" s="124" t="s">
        <v>520</v>
      </c>
      <c r="C393" s="124" t="s">
        <v>529</v>
      </c>
      <c r="D393" s="124" t="s">
        <v>346</v>
      </c>
      <c r="E393" s="125">
        <v>11245.362999999999</v>
      </c>
    </row>
    <row r="394" spans="1:5" ht="15.75" x14ac:dyDescent="0.25">
      <c r="A394" s="123" t="s">
        <v>349</v>
      </c>
      <c r="B394" s="124" t="s">
        <v>520</v>
      </c>
      <c r="C394" s="124" t="s">
        <v>529</v>
      </c>
      <c r="D394" s="124" t="s">
        <v>195</v>
      </c>
      <c r="E394" s="125">
        <v>551.34199999999998</v>
      </c>
    </row>
    <row r="395" spans="1:5" ht="15.75" x14ac:dyDescent="0.25">
      <c r="A395" s="123" t="s">
        <v>359</v>
      </c>
      <c r="B395" s="124" t="s">
        <v>520</v>
      </c>
      <c r="C395" s="124" t="s">
        <v>529</v>
      </c>
      <c r="D395" s="124" t="s">
        <v>360</v>
      </c>
      <c r="E395" s="125">
        <v>2.23</v>
      </c>
    </row>
    <row r="396" spans="1:5" ht="31.5" x14ac:dyDescent="0.25">
      <c r="A396" s="120" t="s">
        <v>347</v>
      </c>
      <c r="B396" s="121" t="s">
        <v>520</v>
      </c>
      <c r="C396" s="121" t="s">
        <v>530</v>
      </c>
      <c r="D396" s="121"/>
      <c r="E396" s="122">
        <v>19.013000000000002</v>
      </c>
    </row>
    <row r="397" spans="1:5" ht="15.75" x14ac:dyDescent="0.25">
      <c r="A397" s="123" t="s">
        <v>349</v>
      </c>
      <c r="B397" s="124" t="s">
        <v>520</v>
      </c>
      <c r="C397" s="124" t="s">
        <v>530</v>
      </c>
      <c r="D397" s="124" t="s">
        <v>195</v>
      </c>
      <c r="E397" s="125">
        <v>19.013000000000002</v>
      </c>
    </row>
    <row r="398" spans="1:5" ht="31.5" x14ac:dyDescent="0.25">
      <c r="A398" s="120" t="s">
        <v>531</v>
      </c>
      <c r="B398" s="121" t="s">
        <v>520</v>
      </c>
      <c r="C398" s="121" t="s">
        <v>532</v>
      </c>
      <c r="D398" s="121"/>
      <c r="E398" s="122">
        <v>7677</v>
      </c>
    </row>
    <row r="399" spans="1:5" ht="15.75" x14ac:dyDescent="0.25">
      <c r="A399" s="123" t="s">
        <v>362</v>
      </c>
      <c r="B399" s="124" t="s">
        <v>520</v>
      </c>
      <c r="C399" s="124" t="s">
        <v>532</v>
      </c>
      <c r="D399" s="124" t="s">
        <v>363</v>
      </c>
      <c r="E399" s="125">
        <v>7677</v>
      </c>
    </row>
    <row r="400" spans="1:5" ht="15.75" x14ac:dyDescent="0.25">
      <c r="A400" s="120" t="s">
        <v>339</v>
      </c>
      <c r="B400" s="121" t="s">
        <v>520</v>
      </c>
      <c r="C400" s="121" t="s">
        <v>340</v>
      </c>
      <c r="D400" s="121"/>
      <c r="E400" s="122">
        <v>1737.6479999999999</v>
      </c>
    </row>
    <row r="401" spans="1:5" ht="15.75" x14ac:dyDescent="0.25">
      <c r="A401" s="120" t="s">
        <v>341</v>
      </c>
      <c r="B401" s="121" t="s">
        <v>520</v>
      </c>
      <c r="C401" s="121" t="s">
        <v>342</v>
      </c>
      <c r="D401" s="121"/>
      <c r="E401" s="122">
        <v>1737.6479999999999</v>
      </c>
    </row>
    <row r="402" spans="1:5" ht="31.5" x14ac:dyDescent="0.25">
      <c r="A402" s="120" t="s">
        <v>533</v>
      </c>
      <c r="B402" s="121" t="s">
        <v>520</v>
      </c>
      <c r="C402" s="121" t="s">
        <v>534</v>
      </c>
      <c r="D402" s="121"/>
      <c r="E402" s="122">
        <v>1281.9000000000001</v>
      </c>
    </row>
    <row r="403" spans="1:5" ht="15.75" x14ac:dyDescent="0.25">
      <c r="A403" s="123" t="s">
        <v>362</v>
      </c>
      <c r="B403" s="124" t="s">
        <v>520</v>
      </c>
      <c r="C403" s="124" t="s">
        <v>534</v>
      </c>
      <c r="D403" s="124" t="s">
        <v>363</v>
      </c>
      <c r="E403" s="125">
        <v>1281.9000000000001</v>
      </c>
    </row>
    <row r="404" spans="1:5" ht="31.5" x14ac:dyDescent="0.25">
      <c r="A404" s="120" t="s">
        <v>535</v>
      </c>
      <c r="B404" s="121" t="s">
        <v>520</v>
      </c>
      <c r="C404" s="121" t="s">
        <v>536</v>
      </c>
      <c r="D404" s="121"/>
      <c r="E404" s="122">
        <v>49.5</v>
      </c>
    </row>
    <row r="405" spans="1:5" ht="15.75" x14ac:dyDescent="0.25">
      <c r="A405" s="123" t="s">
        <v>362</v>
      </c>
      <c r="B405" s="124" t="s">
        <v>520</v>
      </c>
      <c r="C405" s="124" t="s">
        <v>536</v>
      </c>
      <c r="D405" s="124" t="s">
        <v>363</v>
      </c>
      <c r="E405" s="125">
        <v>49.5</v>
      </c>
    </row>
    <row r="406" spans="1:5" ht="63" x14ac:dyDescent="0.25">
      <c r="A406" s="127" t="s">
        <v>537</v>
      </c>
      <c r="B406" s="121" t="s">
        <v>520</v>
      </c>
      <c r="C406" s="121" t="s">
        <v>538</v>
      </c>
      <c r="D406" s="121"/>
      <c r="E406" s="122">
        <v>2.5</v>
      </c>
    </row>
    <row r="407" spans="1:5" ht="15.75" x14ac:dyDescent="0.25">
      <c r="A407" s="123" t="s">
        <v>349</v>
      </c>
      <c r="B407" s="124" t="s">
        <v>520</v>
      </c>
      <c r="C407" s="124" t="s">
        <v>538</v>
      </c>
      <c r="D407" s="124" t="s">
        <v>195</v>
      </c>
      <c r="E407" s="125">
        <v>2.5</v>
      </c>
    </row>
    <row r="408" spans="1:5" ht="126" x14ac:dyDescent="0.25">
      <c r="A408" s="127" t="s">
        <v>539</v>
      </c>
      <c r="B408" s="121" t="s">
        <v>520</v>
      </c>
      <c r="C408" s="121" t="s">
        <v>540</v>
      </c>
      <c r="D408" s="121"/>
      <c r="E408" s="122">
        <v>4</v>
      </c>
    </row>
    <row r="409" spans="1:5" ht="15.75" x14ac:dyDescent="0.25">
      <c r="A409" s="123" t="s">
        <v>349</v>
      </c>
      <c r="B409" s="124" t="s">
        <v>520</v>
      </c>
      <c r="C409" s="124" t="s">
        <v>540</v>
      </c>
      <c r="D409" s="124" t="s">
        <v>195</v>
      </c>
      <c r="E409" s="125">
        <v>4</v>
      </c>
    </row>
    <row r="410" spans="1:5" ht="78.75" x14ac:dyDescent="0.25">
      <c r="A410" s="127" t="s">
        <v>427</v>
      </c>
      <c r="B410" s="121" t="s">
        <v>520</v>
      </c>
      <c r="C410" s="121" t="s">
        <v>428</v>
      </c>
      <c r="D410" s="121"/>
      <c r="E410" s="122">
        <v>159.548</v>
      </c>
    </row>
    <row r="411" spans="1:5" ht="15.75" x14ac:dyDescent="0.25">
      <c r="A411" s="123" t="s">
        <v>362</v>
      </c>
      <c r="B411" s="124" t="s">
        <v>520</v>
      </c>
      <c r="C411" s="124" t="s">
        <v>428</v>
      </c>
      <c r="D411" s="124" t="s">
        <v>363</v>
      </c>
      <c r="E411" s="125">
        <v>159.548</v>
      </c>
    </row>
    <row r="412" spans="1:5" ht="78.75" x14ac:dyDescent="0.25">
      <c r="A412" s="127" t="s">
        <v>541</v>
      </c>
      <c r="B412" s="121" t="s">
        <v>520</v>
      </c>
      <c r="C412" s="121" t="s">
        <v>542</v>
      </c>
      <c r="D412" s="121"/>
      <c r="E412" s="122">
        <v>9</v>
      </c>
    </row>
    <row r="413" spans="1:5" ht="15.75" x14ac:dyDescent="0.25">
      <c r="A413" s="123" t="s">
        <v>349</v>
      </c>
      <c r="B413" s="124" t="s">
        <v>520</v>
      </c>
      <c r="C413" s="124" t="s">
        <v>542</v>
      </c>
      <c r="D413" s="124" t="s">
        <v>195</v>
      </c>
      <c r="E413" s="125">
        <v>9</v>
      </c>
    </row>
    <row r="414" spans="1:5" ht="15.75" x14ac:dyDescent="0.25">
      <c r="A414" s="120" t="s">
        <v>354</v>
      </c>
      <c r="B414" s="121" t="s">
        <v>520</v>
      </c>
      <c r="C414" s="121" t="s">
        <v>355</v>
      </c>
      <c r="D414" s="121"/>
      <c r="E414" s="122">
        <v>231.2</v>
      </c>
    </row>
    <row r="415" spans="1:5" ht="15.75" x14ac:dyDescent="0.25">
      <c r="A415" s="123" t="s">
        <v>359</v>
      </c>
      <c r="B415" s="124" t="s">
        <v>520</v>
      </c>
      <c r="C415" s="124" t="s">
        <v>355</v>
      </c>
      <c r="D415" s="124" t="s">
        <v>360</v>
      </c>
      <c r="E415" s="125">
        <v>231.2</v>
      </c>
    </row>
  </sheetData>
  <autoFilter ref="A15:E16"/>
  <mergeCells count="14">
    <mergeCell ref="A1:E1"/>
    <mergeCell ref="A2:E2"/>
    <mergeCell ref="A3:E3"/>
    <mergeCell ref="A4:E4"/>
    <mergeCell ref="A6:E6"/>
    <mergeCell ref="E15:E16"/>
    <mergeCell ref="A7:E7"/>
    <mergeCell ref="A8:E8"/>
    <mergeCell ref="A9:E9"/>
    <mergeCell ref="A12:E12"/>
    <mergeCell ref="A15:A16"/>
    <mergeCell ref="B15:B16"/>
    <mergeCell ref="C15:C16"/>
    <mergeCell ref="D15:D16"/>
  </mergeCells>
  <pageMargins left="0.70866141732283472" right="0.70866141732283472" top="0.74803149606299213" bottom="0.74803149606299213" header="0.31496062992125984" footer="0.31496062992125984"/>
  <pageSetup paperSize="9" scale="53" fitToHeight="2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4"/>
  <sheetViews>
    <sheetView tabSelected="1" view="pageBreakPreview" topLeftCell="A4" zoomScaleNormal="100" zoomScaleSheetLayoutView="100" workbookViewId="0">
      <selection activeCell="A15" sqref="A15:XFD17"/>
    </sheetView>
  </sheetViews>
  <sheetFormatPr defaultRowHeight="18.75" x14ac:dyDescent="0.3"/>
  <cols>
    <col min="1" max="1" width="108.140625" style="131" customWidth="1"/>
    <col min="2" max="2" width="19.5703125" style="131" customWidth="1"/>
    <col min="3" max="3" width="9.140625" style="131"/>
    <col min="4" max="4" width="19.85546875" style="131" customWidth="1"/>
    <col min="5" max="16384" width="9.140625" style="131"/>
  </cols>
  <sheetData>
    <row r="1" spans="1:4" x14ac:dyDescent="0.3">
      <c r="A1" s="162" t="s">
        <v>545</v>
      </c>
      <c r="B1" s="162"/>
      <c r="C1" s="162"/>
      <c r="D1" s="162"/>
    </row>
    <row r="2" spans="1:4" x14ac:dyDescent="0.3">
      <c r="A2" s="162" t="s">
        <v>325</v>
      </c>
      <c r="B2" s="162"/>
      <c r="C2" s="162"/>
      <c r="D2" s="162"/>
    </row>
    <row r="3" spans="1:4" x14ac:dyDescent="0.3">
      <c r="A3" s="162" t="s">
        <v>544</v>
      </c>
      <c r="B3" s="162"/>
      <c r="C3" s="162"/>
      <c r="D3" s="162"/>
    </row>
    <row r="4" spans="1:4" x14ac:dyDescent="0.3">
      <c r="A4" s="162" t="s">
        <v>548</v>
      </c>
      <c r="B4" s="162"/>
      <c r="C4" s="162"/>
      <c r="D4" s="162"/>
    </row>
    <row r="5" spans="1:4" x14ac:dyDescent="0.3">
      <c r="B5" s="24"/>
      <c r="C5" s="24"/>
      <c r="D5" s="25"/>
    </row>
    <row r="6" spans="1:4" x14ac:dyDescent="0.3">
      <c r="A6" s="162" t="s">
        <v>751</v>
      </c>
      <c r="B6" s="162"/>
      <c r="C6" s="162"/>
      <c r="D6" s="162"/>
    </row>
    <row r="7" spans="1:4" x14ac:dyDescent="0.3">
      <c r="A7" s="162" t="s">
        <v>329</v>
      </c>
      <c r="B7" s="162"/>
      <c r="C7" s="162"/>
      <c r="D7" s="162"/>
    </row>
    <row r="8" spans="1:4" x14ac:dyDescent="0.3">
      <c r="A8" s="162" t="s">
        <v>544</v>
      </c>
      <c r="B8" s="162"/>
      <c r="C8" s="162"/>
      <c r="D8" s="162"/>
    </row>
    <row r="9" spans="1:4" x14ac:dyDescent="0.3">
      <c r="A9" s="162" t="s">
        <v>546</v>
      </c>
      <c r="B9" s="162"/>
      <c r="C9" s="162"/>
      <c r="D9" s="162"/>
    </row>
    <row r="10" spans="1:4" x14ac:dyDescent="0.3">
      <c r="A10" s="101"/>
      <c r="B10" s="101"/>
      <c r="C10" s="101"/>
      <c r="D10" s="101"/>
    </row>
    <row r="11" spans="1:4" x14ac:dyDescent="0.3">
      <c r="A11" s="165" t="s">
        <v>752</v>
      </c>
      <c r="B11" s="165"/>
      <c r="C11" s="165"/>
      <c r="D11" s="165"/>
    </row>
    <row r="12" spans="1:4" x14ac:dyDescent="0.3">
      <c r="A12" s="101"/>
      <c r="B12" s="101"/>
      <c r="C12" s="101"/>
      <c r="D12" s="24" t="s">
        <v>0</v>
      </c>
    </row>
    <row r="13" spans="1:4" ht="37.5" x14ac:dyDescent="0.3">
      <c r="A13" s="129" t="s">
        <v>753</v>
      </c>
      <c r="B13" s="129" t="s">
        <v>754</v>
      </c>
      <c r="C13" s="129" t="s">
        <v>755</v>
      </c>
      <c r="D13" s="129" t="s">
        <v>756</v>
      </c>
    </row>
    <row r="14" spans="1:4" s="132" customFormat="1" ht="11.25" x14ac:dyDescent="0.2">
      <c r="A14" s="130" t="s">
        <v>2</v>
      </c>
      <c r="B14" s="130" t="s">
        <v>3</v>
      </c>
      <c r="C14" s="130" t="s">
        <v>4</v>
      </c>
      <c r="D14" s="130" t="s">
        <v>5</v>
      </c>
    </row>
    <row r="15" spans="1:4" s="200" customFormat="1" ht="15.75" x14ac:dyDescent="0.25">
      <c r="A15" s="198" t="s">
        <v>757</v>
      </c>
      <c r="B15" s="198"/>
      <c r="C15" s="198"/>
      <c r="D15" s="199">
        <f>D16+D40+D70+D113+D183+D245+D259+D303+D332+D342-0.001</f>
        <v>745212.99400000006</v>
      </c>
    </row>
    <row r="16" spans="1:4" s="200" customFormat="1" ht="15.75" x14ac:dyDescent="0.25">
      <c r="A16" s="150" t="s">
        <v>356</v>
      </c>
      <c r="B16" s="151" t="s">
        <v>811</v>
      </c>
      <c r="C16" s="151"/>
      <c r="D16" s="152">
        <v>3778.9009999999998</v>
      </c>
    </row>
    <row r="17" spans="1:14" s="136" customFormat="1" ht="15.75" x14ac:dyDescent="0.25">
      <c r="A17" s="201" t="s">
        <v>357</v>
      </c>
      <c r="B17" s="202" t="s">
        <v>812</v>
      </c>
      <c r="C17" s="202"/>
      <c r="D17" s="203">
        <v>2883.8960000000002</v>
      </c>
    </row>
    <row r="18" spans="1:14" s="193" customFormat="1" ht="31.5" x14ac:dyDescent="0.25">
      <c r="A18" s="142" t="s">
        <v>358</v>
      </c>
      <c r="B18" s="143" t="s">
        <v>813</v>
      </c>
      <c r="C18" s="143"/>
      <c r="D18" s="144">
        <v>134.5</v>
      </c>
      <c r="E18" s="192"/>
      <c r="F18" s="192"/>
      <c r="G18" s="192"/>
      <c r="H18" s="192"/>
      <c r="I18" s="192"/>
      <c r="J18" s="192"/>
      <c r="K18" s="192"/>
      <c r="L18" s="192"/>
      <c r="M18" s="192"/>
      <c r="N18" s="192"/>
    </row>
    <row r="19" spans="1:14" s="192" customFormat="1" ht="47.25" x14ac:dyDescent="0.25">
      <c r="A19" s="145" t="s">
        <v>814</v>
      </c>
      <c r="B19" s="143" t="s">
        <v>815</v>
      </c>
      <c r="C19" s="143"/>
      <c r="D19" s="144">
        <v>134.5</v>
      </c>
      <c r="E19" s="193"/>
      <c r="F19" s="193"/>
      <c r="G19" s="193"/>
      <c r="H19" s="193"/>
      <c r="I19" s="193"/>
      <c r="J19" s="193"/>
      <c r="K19" s="193"/>
      <c r="L19" s="193"/>
      <c r="M19" s="193"/>
      <c r="N19" s="193"/>
    </row>
    <row r="20" spans="1:14" s="195" customFormat="1" ht="15.75" x14ac:dyDescent="0.25">
      <c r="A20" s="146" t="s">
        <v>359</v>
      </c>
      <c r="B20" s="147" t="s">
        <v>815</v>
      </c>
      <c r="C20" s="147" t="s">
        <v>360</v>
      </c>
      <c r="D20" s="148">
        <v>134.5</v>
      </c>
      <c r="E20" s="194"/>
      <c r="F20" s="194"/>
      <c r="G20" s="194"/>
      <c r="H20" s="194"/>
      <c r="I20" s="194"/>
      <c r="J20" s="194"/>
      <c r="K20" s="194"/>
      <c r="L20" s="194"/>
      <c r="M20" s="194"/>
      <c r="N20" s="194"/>
    </row>
    <row r="21" spans="1:14" s="194" customFormat="1" ht="31.5" x14ac:dyDescent="0.25">
      <c r="A21" s="142" t="s">
        <v>361</v>
      </c>
      <c r="B21" s="143" t="s">
        <v>816</v>
      </c>
      <c r="C21" s="143"/>
      <c r="D21" s="144">
        <v>300</v>
      </c>
    </row>
    <row r="22" spans="1:14" s="194" customFormat="1" ht="15.75" x14ac:dyDescent="0.25">
      <c r="A22" s="149" t="s">
        <v>359</v>
      </c>
      <c r="B22" s="147" t="s">
        <v>816</v>
      </c>
      <c r="C22" s="147" t="s">
        <v>360</v>
      </c>
      <c r="D22" s="148">
        <v>300</v>
      </c>
      <c r="E22" s="195"/>
      <c r="F22" s="195"/>
      <c r="G22" s="195"/>
      <c r="H22" s="195"/>
      <c r="I22" s="195"/>
      <c r="J22" s="195"/>
      <c r="K22" s="195"/>
      <c r="L22" s="195"/>
      <c r="M22" s="195"/>
      <c r="N22" s="195"/>
    </row>
    <row r="23" spans="1:14" s="133" customFormat="1" ht="47.25" x14ac:dyDescent="0.25">
      <c r="A23" s="196" t="s">
        <v>955</v>
      </c>
      <c r="B23" s="197" t="s">
        <v>956</v>
      </c>
      <c r="C23" s="147"/>
      <c r="D23" s="148">
        <v>120.49299999999999</v>
      </c>
      <c r="E23" s="134"/>
      <c r="F23" s="134"/>
      <c r="G23" s="134"/>
      <c r="H23" s="134"/>
      <c r="I23" s="134"/>
      <c r="J23" s="134"/>
      <c r="K23" s="134"/>
      <c r="L23" s="134"/>
      <c r="M23" s="134"/>
      <c r="N23" s="134"/>
    </row>
    <row r="24" spans="1:14" s="134" customFormat="1" ht="15.75" x14ac:dyDescent="0.25">
      <c r="A24" s="149" t="s">
        <v>362</v>
      </c>
      <c r="B24" s="197" t="s">
        <v>956</v>
      </c>
      <c r="C24" s="147" t="s">
        <v>363</v>
      </c>
      <c r="D24" s="148">
        <v>120.49299999999999</v>
      </c>
      <c r="E24" s="133"/>
      <c r="F24" s="133"/>
      <c r="G24" s="133"/>
      <c r="H24" s="133"/>
      <c r="I24" s="133"/>
      <c r="J24" s="133"/>
      <c r="K24" s="133"/>
      <c r="L24" s="133"/>
      <c r="M24" s="133"/>
      <c r="N24" s="133"/>
    </row>
    <row r="25" spans="1:14" s="133" customFormat="1" ht="31.5" x14ac:dyDescent="0.25">
      <c r="A25" s="142" t="s">
        <v>817</v>
      </c>
      <c r="B25" s="143" t="s">
        <v>818</v>
      </c>
      <c r="C25" s="143"/>
      <c r="D25" s="144">
        <v>2049.3960000000002</v>
      </c>
      <c r="E25" s="134"/>
      <c r="F25" s="134"/>
      <c r="G25" s="134"/>
      <c r="H25" s="134"/>
      <c r="I25" s="134"/>
      <c r="J25" s="134"/>
      <c r="K25" s="134"/>
      <c r="L25" s="134"/>
      <c r="M25" s="134"/>
      <c r="N25" s="134"/>
    </row>
    <row r="26" spans="1:14" s="134" customFormat="1" ht="15.75" x14ac:dyDescent="0.25">
      <c r="A26" s="149" t="s">
        <v>359</v>
      </c>
      <c r="B26" s="147" t="s">
        <v>818</v>
      </c>
      <c r="C26" s="147" t="s">
        <v>360</v>
      </c>
      <c r="D26" s="148">
        <v>2049.3960000000002</v>
      </c>
      <c r="E26" s="133"/>
      <c r="F26" s="133"/>
      <c r="G26" s="133"/>
      <c r="H26" s="133"/>
      <c r="I26" s="133"/>
      <c r="J26" s="133"/>
      <c r="K26" s="133"/>
      <c r="L26" s="133"/>
      <c r="M26" s="133"/>
      <c r="N26" s="133"/>
    </row>
    <row r="27" spans="1:14" s="133" customFormat="1" ht="47.25" x14ac:dyDescent="0.25">
      <c r="A27" s="142" t="s">
        <v>819</v>
      </c>
      <c r="B27" s="143" t="s">
        <v>820</v>
      </c>
      <c r="C27" s="143"/>
      <c r="D27" s="144">
        <v>279.50700000000001</v>
      </c>
    </row>
    <row r="28" spans="1:14" s="133" customFormat="1" ht="15.75" x14ac:dyDescent="0.25">
      <c r="A28" s="149" t="s">
        <v>362</v>
      </c>
      <c r="B28" s="147" t="s">
        <v>820</v>
      </c>
      <c r="C28" s="147" t="s">
        <v>363</v>
      </c>
      <c r="D28" s="148">
        <v>279.50700000000001</v>
      </c>
    </row>
    <row r="29" spans="1:14" s="133" customFormat="1" ht="31.5" x14ac:dyDescent="0.25">
      <c r="A29" s="142" t="s">
        <v>364</v>
      </c>
      <c r="B29" s="143" t="s">
        <v>821</v>
      </c>
      <c r="C29" s="143"/>
      <c r="D29" s="144">
        <v>571.42899999999997</v>
      </c>
      <c r="E29" s="134"/>
      <c r="F29" s="134"/>
      <c r="G29" s="134"/>
      <c r="H29" s="134"/>
      <c r="I29" s="134"/>
      <c r="J29" s="134"/>
      <c r="K29" s="134"/>
      <c r="L29" s="134"/>
      <c r="M29" s="134"/>
      <c r="N29" s="134"/>
    </row>
    <row r="30" spans="1:14" s="134" customFormat="1" ht="15.75" x14ac:dyDescent="0.25">
      <c r="A30" s="142" t="s">
        <v>365</v>
      </c>
      <c r="B30" s="143" t="s">
        <v>822</v>
      </c>
      <c r="C30" s="143"/>
      <c r="D30" s="144">
        <v>571.42899999999997</v>
      </c>
      <c r="E30" s="133"/>
      <c r="F30" s="133"/>
      <c r="G30" s="133"/>
      <c r="H30" s="133"/>
      <c r="I30" s="133"/>
      <c r="J30" s="133"/>
      <c r="K30" s="133"/>
      <c r="L30" s="133"/>
      <c r="M30" s="133"/>
      <c r="N30" s="133"/>
    </row>
    <row r="31" spans="1:14" s="133" customFormat="1" ht="31.5" x14ac:dyDescent="0.25">
      <c r="A31" s="142" t="s">
        <v>823</v>
      </c>
      <c r="B31" s="143" t="s">
        <v>824</v>
      </c>
      <c r="C31" s="143"/>
      <c r="D31" s="144">
        <v>571.42899999999997</v>
      </c>
    </row>
    <row r="32" spans="1:14" s="133" customFormat="1" ht="15.75" x14ac:dyDescent="0.25">
      <c r="A32" s="149" t="s">
        <v>359</v>
      </c>
      <c r="B32" s="147" t="s">
        <v>824</v>
      </c>
      <c r="C32" s="147" t="s">
        <v>360</v>
      </c>
      <c r="D32" s="148">
        <v>571.42899999999997</v>
      </c>
      <c r="E32" s="134"/>
      <c r="F32" s="134"/>
      <c r="G32" s="134"/>
      <c r="H32" s="134"/>
      <c r="I32" s="134"/>
      <c r="J32" s="134"/>
      <c r="K32" s="134"/>
      <c r="L32" s="134"/>
      <c r="M32" s="134"/>
      <c r="N32" s="134"/>
    </row>
    <row r="33" spans="1:14" s="134" customFormat="1" ht="15.75" x14ac:dyDescent="0.25">
      <c r="A33" s="142" t="s">
        <v>366</v>
      </c>
      <c r="B33" s="143" t="s">
        <v>825</v>
      </c>
      <c r="C33" s="143"/>
      <c r="D33" s="144">
        <v>150</v>
      </c>
      <c r="E33" s="133"/>
      <c r="F33" s="133"/>
      <c r="G33" s="133"/>
      <c r="H33" s="133"/>
      <c r="I33" s="133"/>
      <c r="J33" s="133"/>
      <c r="K33" s="133"/>
      <c r="L33" s="133"/>
      <c r="M33" s="133"/>
      <c r="N33" s="133"/>
    </row>
    <row r="34" spans="1:14" s="133" customFormat="1" ht="31.5" x14ac:dyDescent="0.25">
      <c r="A34" s="142" t="s">
        <v>826</v>
      </c>
      <c r="B34" s="143" t="s">
        <v>827</v>
      </c>
      <c r="C34" s="143"/>
      <c r="D34" s="144">
        <v>150</v>
      </c>
      <c r="E34" s="134"/>
      <c r="F34" s="134"/>
      <c r="G34" s="134"/>
      <c r="H34" s="134"/>
      <c r="I34" s="134"/>
      <c r="J34" s="134"/>
      <c r="K34" s="134"/>
      <c r="L34" s="134"/>
      <c r="M34" s="134"/>
      <c r="N34" s="134"/>
    </row>
    <row r="35" spans="1:14" s="134" customFormat="1" ht="15.75" x14ac:dyDescent="0.25">
      <c r="A35" s="149" t="s">
        <v>359</v>
      </c>
      <c r="B35" s="147" t="s">
        <v>827</v>
      </c>
      <c r="C35" s="147" t="s">
        <v>360</v>
      </c>
      <c r="D35" s="148">
        <v>150</v>
      </c>
      <c r="E35" s="133"/>
      <c r="F35" s="133"/>
      <c r="G35" s="133"/>
      <c r="H35" s="133"/>
      <c r="I35" s="133"/>
      <c r="J35" s="133"/>
      <c r="K35" s="133"/>
      <c r="L35" s="133"/>
      <c r="M35" s="133"/>
      <c r="N35" s="133"/>
    </row>
    <row r="36" spans="1:14" s="133" customFormat="1" ht="15.75" x14ac:dyDescent="0.25">
      <c r="A36" s="142" t="s">
        <v>367</v>
      </c>
      <c r="B36" s="143" t="s">
        <v>828</v>
      </c>
      <c r="C36" s="143"/>
      <c r="D36" s="144">
        <v>173.57599999999999</v>
      </c>
      <c r="E36" s="134"/>
      <c r="F36" s="134"/>
      <c r="G36" s="134"/>
      <c r="H36" s="134"/>
      <c r="I36" s="134"/>
      <c r="J36" s="134"/>
      <c r="K36" s="134"/>
      <c r="L36" s="134"/>
      <c r="M36" s="134"/>
      <c r="N36" s="134"/>
    </row>
    <row r="37" spans="1:14" s="134" customFormat="1" ht="15.75" x14ac:dyDescent="0.25">
      <c r="A37" s="142" t="s">
        <v>933</v>
      </c>
      <c r="B37" s="143" t="s">
        <v>932</v>
      </c>
      <c r="C37" s="143"/>
      <c r="D37" s="144">
        <v>173.57599999999999</v>
      </c>
      <c r="E37" s="135"/>
      <c r="F37" s="135"/>
      <c r="G37" s="135"/>
      <c r="H37" s="135"/>
      <c r="I37" s="135"/>
      <c r="J37" s="135"/>
      <c r="K37" s="135"/>
      <c r="L37" s="135"/>
      <c r="M37" s="135"/>
      <c r="N37" s="135"/>
    </row>
    <row r="38" spans="1:14" s="135" customFormat="1" ht="31.5" x14ac:dyDescent="0.25">
      <c r="A38" s="142" t="s">
        <v>829</v>
      </c>
      <c r="B38" s="143" t="s">
        <v>830</v>
      </c>
      <c r="C38" s="143"/>
      <c r="D38" s="144">
        <v>173.57599999999999</v>
      </c>
      <c r="E38" s="133"/>
      <c r="F38" s="133"/>
      <c r="G38" s="133"/>
      <c r="H38" s="133"/>
      <c r="I38" s="133"/>
      <c r="J38" s="133"/>
      <c r="K38" s="133"/>
      <c r="L38" s="133"/>
      <c r="M38" s="133"/>
      <c r="N38" s="133"/>
    </row>
    <row r="39" spans="1:14" s="133" customFormat="1" ht="15.75" x14ac:dyDescent="0.25">
      <c r="A39" s="146" t="s">
        <v>362</v>
      </c>
      <c r="B39" s="147" t="s">
        <v>830</v>
      </c>
      <c r="C39" s="147" t="s">
        <v>363</v>
      </c>
      <c r="D39" s="148">
        <v>173.57599999999999</v>
      </c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 s="134" customFormat="1" ht="31.5" x14ac:dyDescent="0.25">
      <c r="A40" s="150" t="s">
        <v>368</v>
      </c>
      <c r="B40" s="151" t="s">
        <v>369</v>
      </c>
      <c r="C40" s="151"/>
      <c r="D40" s="152">
        <v>25733.778999999999</v>
      </c>
      <c r="E40" s="133"/>
      <c r="F40" s="133"/>
      <c r="G40" s="133"/>
      <c r="H40" s="133"/>
      <c r="I40" s="133"/>
      <c r="J40" s="133"/>
      <c r="K40" s="133"/>
      <c r="L40" s="133"/>
      <c r="M40" s="133"/>
      <c r="N40" s="133"/>
    </row>
    <row r="41" spans="1:14" s="133" customFormat="1" ht="31.5" x14ac:dyDescent="0.25">
      <c r="A41" s="142" t="s">
        <v>370</v>
      </c>
      <c r="B41" s="143" t="s">
        <v>371</v>
      </c>
      <c r="C41" s="143"/>
      <c r="D41" s="144">
        <v>25433.778999999999</v>
      </c>
      <c r="E41" s="134"/>
      <c r="F41" s="134"/>
      <c r="G41" s="134"/>
      <c r="H41" s="134"/>
      <c r="I41" s="134"/>
      <c r="J41" s="134"/>
      <c r="K41" s="134"/>
      <c r="L41" s="134"/>
      <c r="M41" s="134"/>
      <c r="N41" s="134"/>
    </row>
    <row r="42" spans="1:14" s="134" customFormat="1" ht="15.75" x14ac:dyDescent="0.25">
      <c r="A42" s="142" t="s">
        <v>372</v>
      </c>
      <c r="B42" s="143" t="s">
        <v>373</v>
      </c>
      <c r="C42" s="143"/>
      <c r="D42" s="144">
        <v>3716.1869999999999</v>
      </c>
      <c r="E42" s="133"/>
      <c r="F42" s="133"/>
      <c r="G42" s="133"/>
      <c r="H42" s="133"/>
      <c r="I42" s="133"/>
      <c r="J42" s="133"/>
      <c r="K42" s="133"/>
      <c r="L42" s="133"/>
      <c r="M42" s="133"/>
      <c r="N42" s="133"/>
    </row>
    <row r="43" spans="1:14" s="133" customFormat="1" ht="15.75" x14ac:dyDescent="0.25">
      <c r="A43" s="149" t="s">
        <v>349</v>
      </c>
      <c r="B43" s="147" t="s">
        <v>373</v>
      </c>
      <c r="C43" s="147" t="s">
        <v>195</v>
      </c>
      <c r="D43" s="148">
        <v>3716.1869999999999</v>
      </c>
      <c r="E43" s="134"/>
      <c r="F43" s="134"/>
      <c r="G43" s="134"/>
      <c r="H43" s="134"/>
      <c r="I43" s="134"/>
      <c r="J43" s="134"/>
      <c r="K43" s="134"/>
      <c r="L43" s="134"/>
      <c r="M43" s="134"/>
      <c r="N43" s="134"/>
    </row>
    <row r="44" spans="1:14" s="134" customFormat="1" ht="15.75" x14ac:dyDescent="0.25">
      <c r="A44" s="142" t="s">
        <v>372</v>
      </c>
      <c r="B44" s="143" t="s">
        <v>831</v>
      </c>
      <c r="C44" s="143"/>
      <c r="D44" s="144">
        <v>2114.6</v>
      </c>
      <c r="E44" s="133"/>
      <c r="F44" s="133"/>
      <c r="G44" s="133"/>
      <c r="H44" s="133"/>
      <c r="I44" s="133"/>
      <c r="J44" s="133"/>
      <c r="K44" s="133"/>
      <c r="L44" s="133"/>
      <c r="M44" s="133"/>
      <c r="N44" s="133"/>
    </row>
    <row r="45" spans="1:14" s="133" customFormat="1" ht="15.75" x14ac:dyDescent="0.25">
      <c r="A45" s="146" t="s">
        <v>362</v>
      </c>
      <c r="B45" s="147" t="s">
        <v>831</v>
      </c>
      <c r="C45" s="147" t="s">
        <v>363</v>
      </c>
      <c r="D45" s="148">
        <v>2114.6</v>
      </c>
      <c r="E45" s="134"/>
      <c r="F45" s="134"/>
      <c r="G45" s="134"/>
      <c r="H45" s="134"/>
      <c r="I45" s="134"/>
      <c r="J45" s="134"/>
      <c r="K45" s="134"/>
      <c r="L45" s="134"/>
      <c r="M45" s="134"/>
      <c r="N45" s="134"/>
    </row>
    <row r="46" spans="1:14" s="134" customFormat="1" ht="15.75" x14ac:dyDescent="0.25">
      <c r="A46" s="142" t="s">
        <v>758</v>
      </c>
      <c r="B46" s="143" t="s">
        <v>934</v>
      </c>
      <c r="C46" s="143"/>
      <c r="D46" s="144">
        <v>9034.1229999999996</v>
      </c>
      <c r="E46" s="133"/>
      <c r="F46" s="133"/>
      <c r="G46" s="133"/>
      <c r="H46" s="133"/>
      <c r="I46" s="133"/>
      <c r="J46" s="133"/>
      <c r="K46" s="133"/>
      <c r="L46" s="133"/>
      <c r="M46" s="133"/>
      <c r="N46" s="133"/>
    </row>
    <row r="47" spans="1:14" s="133" customFormat="1" ht="15.75" x14ac:dyDescent="0.25">
      <c r="A47" s="142" t="s">
        <v>372</v>
      </c>
      <c r="B47" s="143" t="s">
        <v>832</v>
      </c>
      <c r="C47" s="143"/>
      <c r="D47" s="144">
        <v>9003.1350000000002</v>
      </c>
      <c r="E47" s="134"/>
      <c r="F47" s="134"/>
      <c r="G47" s="134"/>
      <c r="H47" s="134"/>
      <c r="I47" s="134"/>
      <c r="J47" s="134"/>
      <c r="K47" s="134"/>
      <c r="L47" s="134"/>
      <c r="M47" s="134"/>
      <c r="N47" s="134"/>
    </row>
    <row r="48" spans="1:14" s="134" customFormat="1" ht="15.75" x14ac:dyDescent="0.25">
      <c r="A48" s="149" t="s">
        <v>349</v>
      </c>
      <c r="B48" s="147" t="s">
        <v>832</v>
      </c>
      <c r="C48" s="147" t="s">
        <v>195</v>
      </c>
      <c r="D48" s="148">
        <v>9003.1350000000002</v>
      </c>
    </row>
    <row r="49" spans="1:14" s="134" customFormat="1" ht="15.75" x14ac:dyDescent="0.25">
      <c r="A49" s="142" t="s">
        <v>372</v>
      </c>
      <c r="B49" s="143" t="s">
        <v>832</v>
      </c>
      <c r="C49" s="143"/>
      <c r="D49" s="144">
        <v>30.988</v>
      </c>
      <c r="E49" s="133"/>
      <c r="F49" s="133"/>
      <c r="G49" s="133"/>
      <c r="H49" s="133"/>
      <c r="I49" s="133"/>
      <c r="J49" s="133"/>
      <c r="K49" s="133"/>
      <c r="L49" s="133"/>
      <c r="M49" s="133"/>
      <c r="N49" s="133"/>
    </row>
    <row r="50" spans="1:14" s="133" customFormat="1" ht="15.75" x14ac:dyDescent="0.25">
      <c r="A50" s="146" t="s">
        <v>362</v>
      </c>
      <c r="B50" s="147" t="s">
        <v>832</v>
      </c>
      <c r="C50" s="147" t="s">
        <v>363</v>
      </c>
      <c r="D50" s="148">
        <v>30.988</v>
      </c>
    </row>
    <row r="51" spans="1:14" s="133" customFormat="1" ht="15.75" x14ac:dyDescent="0.25">
      <c r="A51" s="142" t="s">
        <v>374</v>
      </c>
      <c r="B51" s="143" t="s">
        <v>833</v>
      </c>
      <c r="C51" s="143"/>
      <c r="D51" s="144">
        <v>4359.2950000000001</v>
      </c>
      <c r="E51" s="134"/>
      <c r="F51" s="134"/>
      <c r="G51" s="134"/>
      <c r="H51" s="134"/>
      <c r="I51" s="134"/>
      <c r="J51" s="134"/>
      <c r="K51" s="134"/>
      <c r="L51" s="134"/>
      <c r="M51" s="134"/>
      <c r="N51" s="134"/>
    </row>
    <row r="52" spans="1:14" s="134" customFormat="1" ht="15.75" x14ac:dyDescent="0.25">
      <c r="A52" s="149" t="s">
        <v>349</v>
      </c>
      <c r="B52" s="147" t="s">
        <v>833</v>
      </c>
      <c r="C52" s="147" t="s">
        <v>195</v>
      </c>
      <c r="D52" s="148">
        <v>4359.2950000000001</v>
      </c>
      <c r="E52" s="133"/>
      <c r="F52" s="133"/>
      <c r="G52" s="133"/>
      <c r="H52" s="133"/>
      <c r="I52" s="133"/>
      <c r="J52" s="133"/>
      <c r="K52" s="133"/>
      <c r="L52" s="133"/>
      <c r="M52" s="133"/>
      <c r="N52" s="133"/>
    </row>
    <row r="53" spans="1:14" s="133" customFormat="1" ht="15.75" x14ac:dyDescent="0.25">
      <c r="A53" s="142" t="s">
        <v>375</v>
      </c>
      <c r="B53" s="143" t="s">
        <v>935</v>
      </c>
      <c r="C53" s="143"/>
      <c r="D53" s="144">
        <v>448.42500000000001</v>
      </c>
    </row>
    <row r="54" spans="1:14" s="133" customFormat="1" ht="15.75" x14ac:dyDescent="0.25">
      <c r="A54" s="142" t="s">
        <v>375</v>
      </c>
      <c r="B54" s="143" t="s">
        <v>834</v>
      </c>
      <c r="C54" s="143"/>
      <c r="D54" s="144">
        <v>448.42500000000001</v>
      </c>
    </row>
    <row r="55" spans="1:14" s="133" customFormat="1" ht="15.75" x14ac:dyDescent="0.25">
      <c r="A55" s="149" t="s">
        <v>349</v>
      </c>
      <c r="B55" s="147" t="s">
        <v>834</v>
      </c>
      <c r="C55" s="147" t="s">
        <v>195</v>
      </c>
      <c r="D55" s="148">
        <v>448.42500000000001</v>
      </c>
      <c r="E55" s="134"/>
      <c r="F55" s="134"/>
      <c r="G55" s="134"/>
      <c r="H55" s="134"/>
      <c r="I55" s="134"/>
      <c r="J55" s="134"/>
      <c r="K55" s="134"/>
      <c r="L55" s="134"/>
      <c r="M55" s="134"/>
      <c r="N55" s="134"/>
    </row>
    <row r="56" spans="1:14" s="134" customFormat="1" ht="31.5" x14ac:dyDescent="0.25">
      <c r="A56" s="142" t="s">
        <v>376</v>
      </c>
      <c r="B56" s="143" t="s">
        <v>936</v>
      </c>
      <c r="C56" s="143"/>
      <c r="D56" s="144">
        <v>3261.0610000000001</v>
      </c>
    </row>
    <row r="57" spans="1:14" s="134" customFormat="1" ht="31.5" x14ac:dyDescent="0.25">
      <c r="A57" s="142" t="s">
        <v>376</v>
      </c>
      <c r="B57" s="143" t="s">
        <v>835</v>
      </c>
      <c r="C57" s="143"/>
      <c r="D57" s="144">
        <v>3261.0610000000001</v>
      </c>
      <c r="E57" s="133"/>
      <c r="F57" s="133"/>
      <c r="G57" s="133"/>
      <c r="H57" s="133"/>
      <c r="I57" s="133"/>
      <c r="J57" s="133"/>
      <c r="K57" s="133"/>
      <c r="L57" s="133"/>
      <c r="M57" s="133"/>
      <c r="N57" s="133"/>
    </row>
    <row r="58" spans="1:14" s="133" customFormat="1" ht="15.75" x14ac:dyDescent="0.25">
      <c r="A58" s="146" t="s">
        <v>362</v>
      </c>
      <c r="B58" s="147" t="s">
        <v>835</v>
      </c>
      <c r="C58" s="147" t="s">
        <v>363</v>
      </c>
      <c r="D58" s="148">
        <v>3261.0610000000001</v>
      </c>
    </row>
    <row r="59" spans="1:14" s="133" customFormat="1" ht="31.5" x14ac:dyDescent="0.25">
      <c r="A59" s="142" t="s">
        <v>377</v>
      </c>
      <c r="B59" s="143" t="s">
        <v>836</v>
      </c>
      <c r="C59" s="143"/>
      <c r="D59" s="144">
        <v>0.216</v>
      </c>
      <c r="E59" s="134"/>
      <c r="F59" s="134"/>
      <c r="G59" s="134"/>
      <c r="H59" s="134"/>
      <c r="I59" s="134"/>
      <c r="J59" s="134"/>
      <c r="K59" s="134"/>
      <c r="L59" s="134"/>
      <c r="M59" s="134"/>
      <c r="N59" s="134"/>
    </row>
    <row r="60" spans="1:14" s="134" customFormat="1" ht="15.75" x14ac:dyDescent="0.25">
      <c r="A60" s="146" t="s">
        <v>362</v>
      </c>
      <c r="B60" s="147" t="s">
        <v>836</v>
      </c>
      <c r="C60" s="143" t="s">
        <v>363</v>
      </c>
      <c r="D60" s="148">
        <v>0.216</v>
      </c>
    </row>
    <row r="61" spans="1:14" s="134" customFormat="1" ht="15.75" x14ac:dyDescent="0.25">
      <c r="A61" s="142" t="s">
        <v>378</v>
      </c>
      <c r="B61" s="143" t="s">
        <v>837</v>
      </c>
      <c r="C61" s="143"/>
      <c r="D61" s="144">
        <v>1099.8720000000001</v>
      </c>
    </row>
    <row r="62" spans="1:14" s="134" customFormat="1" ht="15.75" x14ac:dyDescent="0.25">
      <c r="A62" s="149" t="s">
        <v>349</v>
      </c>
      <c r="B62" s="147" t="s">
        <v>837</v>
      </c>
      <c r="C62" s="143" t="s">
        <v>195</v>
      </c>
      <c r="D62" s="148">
        <v>1099.8720000000001</v>
      </c>
    </row>
    <row r="63" spans="1:14" s="134" customFormat="1" ht="15.75" x14ac:dyDescent="0.25">
      <c r="A63" s="142" t="s">
        <v>379</v>
      </c>
      <c r="B63" s="143" t="s">
        <v>838</v>
      </c>
      <c r="C63" s="143"/>
      <c r="D63" s="144">
        <v>1100</v>
      </c>
      <c r="E63" s="133"/>
      <c r="F63" s="133"/>
      <c r="G63" s="133"/>
      <c r="H63" s="133"/>
      <c r="I63" s="133"/>
      <c r="J63" s="133"/>
      <c r="K63" s="133"/>
      <c r="L63" s="133"/>
      <c r="M63" s="133"/>
      <c r="N63" s="133"/>
    </row>
    <row r="64" spans="1:14" s="133" customFormat="1" ht="15.75" x14ac:dyDescent="0.25">
      <c r="A64" s="146" t="s">
        <v>362</v>
      </c>
      <c r="B64" s="147" t="s">
        <v>838</v>
      </c>
      <c r="C64" s="143" t="s">
        <v>363</v>
      </c>
      <c r="D64" s="148">
        <v>1100</v>
      </c>
      <c r="E64" s="134"/>
      <c r="F64" s="134"/>
      <c r="G64" s="134"/>
      <c r="H64" s="134"/>
      <c r="I64" s="134"/>
      <c r="J64" s="134"/>
      <c r="K64" s="134"/>
      <c r="L64" s="134"/>
      <c r="M64" s="134"/>
      <c r="N64" s="134"/>
    </row>
    <row r="65" spans="1:14" s="134" customFormat="1" ht="15.75" x14ac:dyDescent="0.25">
      <c r="A65" s="142" t="s">
        <v>380</v>
      </c>
      <c r="B65" s="143" t="s">
        <v>839</v>
      </c>
      <c r="C65" s="143"/>
      <c r="D65" s="144">
        <v>300</v>
      </c>
    </row>
    <row r="66" spans="1:14" s="134" customFormat="1" ht="15.75" x14ac:dyDescent="0.25">
      <c r="A66" s="146" t="s">
        <v>362</v>
      </c>
      <c r="B66" s="147" t="s">
        <v>839</v>
      </c>
      <c r="C66" s="143" t="s">
        <v>363</v>
      </c>
      <c r="D66" s="148">
        <v>300</v>
      </c>
      <c r="E66" s="133"/>
      <c r="F66" s="133"/>
      <c r="G66" s="133"/>
      <c r="H66" s="133"/>
      <c r="I66" s="133"/>
      <c r="J66" s="133"/>
      <c r="K66" s="133"/>
      <c r="L66" s="133"/>
      <c r="M66" s="133"/>
      <c r="N66" s="133"/>
    </row>
    <row r="67" spans="1:14" s="133" customFormat="1" ht="15.75" x14ac:dyDescent="0.25">
      <c r="A67" s="142" t="s">
        <v>381</v>
      </c>
      <c r="B67" s="143" t="s">
        <v>840</v>
      </c>
      <c r="C67" s="143"/>
      <c r="D67" s="144">
        <v>300</v>
      </c>
      <c r="E67" s="135"/>
      <c r="F67" s="135"/>
      <c r="G67" s="135"/>
      <c r="H67" s="135"/>
      <c r="I67" s="135"/>
      <c r="J67" s="135"/>
      <c r="K67" s="135"/>
      <c r="L67" s="135"/>
      <c r="M67" s="135"/>
      <c r="N67" s="135"/>
    </row>
    <row r="68" spans="1:14" s="135" customFormat="1" ht="15.75" x14ac:dyDescent="0.25">
      <c r="A68" s="142" t="s">
        <v>382</v>
      </c>
      <c r="B68" s="143" t="s">
        <v>841</v>
      </c>
      <c r="C68" s="143"/>
      <c r="D68" s="144">
        <v>300</v>
      </c>
      <c r="E68" s="133"/>
      <c r="F68" s="133"/>
      <c r="G68" s="133"/>
      <c r="H68" s="133"/>
      <c r="I68" s="133"/>
      <c r="J68" s="133"/>
      <c r="K68" s="133"/>
      <c r="L68" s="133"/>
      <c r="M68" s="133"/>
      <c r="N68" s="133"/>
    </row>
    <row r="69" spans="1:14" s="133" customFormat="1" ht="15.75" x14ac:dyDescent="0.25">
      <c r="A69" s="146" t="s">
        <v>362</v>
      </c>
      <c r="B69" s="147" t="s">
        <v>841</v>
      </c>
      <c r="C69" s="143" t="s">
        <v>363</v>
      </c>
      <c r="D69" s="148">
        <v>300</v>
      </c>
    </row>
    <row r="70" spans="1:14" s="133" customFormat="1" ht="31.5" x14ac:dyDescent="0.25">
      <c r="A70" s="150" t="s">
        <v>383</v>
      </c>
      <c r="B70" s="151" t="s">
        <v>384</v>
      </c>
      <c r="C70" s="151"/>
      <c r="D70" s="152">
        <v>57403.485000000001</v>
      </c>
    </row>
    <row r="71" spans="1:14" s="133" customFormat="1" ht="15.75" x14ac:dyDescent="0.25">
      <c r="A71" s="142" t="s">
        <v>385</v>
      </c>
      <c r="B71" s="143" t="s">
        <v>386</v>
      </c>
      <c r="C71" s="143"/>
      <c r="D71" s="144">
        <v>52935.002999999997</v>
      </c>
      <c r="E71" s="134"/>
      <c r="F71" s="134"/>
      <c r="G71" s="134"/>
      <c r="H71" s="134"/>
      <c r="I71" s="134"/>
      <c r="J71" s="134"/>
      <c r="K71" s="134"/>
      <c r="L71" s="134"/>
      <c r="M71" s="134"/>
      <c r="N71" s="134"/>
    </row>
    <row r="72" spans="1:14" s="134" customFormat="1" ht="47.25" x14ac:dyDescent="0.25">
      <c r="A72" s="142" t="s">
        <v>462</v>
      </c>
      <c r="B72" s="143" t="s">
        <v>463</v>
      </c>
      <c r="C72" s="143"/>
      <c r="D72" s="144">
        <v>1000</v>
      </c>
    </row>
    <row r="73" spans="1:14" s="134" customFormat="1" ht="15.75" x14ac:dyDescent="0.25">
      <c r="A73" s="149" t="s">
        <v>349</v>
      </c>
      <c r="B73" s="147" t="s">
        <v>463</v>
      </c>
      <c r="C73" s="143" t="s">
        <v>195</v>
      </c>
      <c r="D73" s="148">
        <v>1000</v>
      </c>
      <c r="E73" s="133"/>
      <c r="F73" s="133"/>
      <c r="G73" s="133"/>
      <c r="H73" s="133"/>
      <c r="I73" s="133"/>
      <c r="J73" s="133"/>
      <c r="K73" s="133"/>
      <c r="L73" s="133"/>
      <c r="M73" s="133"/>
      <c r="N73" s="133"/>
    </row>
    <row r="74" spans="1:14" s="133" customFormat="1" ht="15.75" x14ac:dyDescent="0.25">
      <c r="A74" s="149" t="s">
        <v>464</v>
      </c>
      <c r="B74" s="147" t="s">
        <v>465</v>
      </c>
      <c r="C74" s="147"/>
      <c r="D74" s="148">
        <v>100</v>
      </c>
      <c r="E74" s="134"/>
      <c r="F74" s="134"/>
      <c r="G74" s="134"/>
      <c r="H74" s="134"/>
      <c r="I74" s="134"/>
      <c r="J74" s="134"/>
      <c r="K74" s="134"/>
      <c r="L74" s="134"/>
      <c r="M74" s="134"/>
      <c r="N74" s="134"/>
    </row>
    <row r="75" spans="1:14" s="134" customFormat="1" ht="31.5" x14ac:dyDescent="0.25">
      <c r="A75" s="142" t="s">
        <v>842</v>
      </c>
      <c r="B75" s="143" t="s">
        <v>843</v>
      </c>
      <c r="C75" s="143"/>
      <c r="D75" s="144">
        <v>834.49800000000005</v>
      </c>
      <c r="E75" s="133"/>
      <c r="F75" s="133"/>
      <c r="G75" s="133"/>
      <c r="H75" s="133"/>
      <c r="I75" s="133"/>
      <c r="J75" s="133"/>
      <c r="K75" s="133"/>
      <c r="L75" s="133"/>
      <c r="M75" s="133"/>
      <c r="N75" s="133"/>
    </row>
    <row r="76" spans="1:14" s="133" customFormat="1" ht="15.75" x14ac:dyDescent="0.25">
      <c r="A76" s="149" t="s">
        <v>387</v>
      </c>
      <c r="B76" s="147" t="s">
        <v>843</v>
      </c>
      <c r="C76" s="143" t="s">
        <v>237</v>
      </c>
      <c r="D76" s="148">
        <v>834.49800000000005</v>
      </c>
      <c r="E76" s="134"/>
      <c r="F76" s="134"/>
      <c r="G76" s="134"/>
      <c r="H76" s="134"/>
      <c r="I76" s="134"/>
      <c r="J76" s="134"/>
      <c r="K76" s="134"/>
      <c r="L76" s="134"/>
      <c r="M76" s="134"/>
      <c r="N76" s="134"/>
    </row>
    <row r="77" spans="1:14" s="134" customFormat="1" ht="31.5" x14ac:dyDescent="0.25">
      <c r="A77" s="142" t="s">
        <v>844</v>
      </c>
      <c r="B77" s="143" t="s">
        <v>845</v>
      </c>
      <c r="C77" s="143"/>
      <c r="D77" s="144">
        <v>834.49800000000005</v>
      </c>
      <c r="E77" s="133"/>
      <c r="F77" s="133"/>
      <c r="G77" s="133"/>
      <c r="H77" s="133"/>
      <c r="I77" s="133"/>
      <c r="J77" s="133"/>
      <c r="K77" s="133"/>
      <c r="L77" s="133"/>
      <c r="M77" s="133"/>
      <c r="N77" s="133"/>
    </row>
    <row r="78" spans="1:14" s="133" customFormat="1" ht="15.75" x14ac:dyDescent="0.25">
      <c r="A78" s="149" t="s">
        <v>387</v>
      </c>
      <c r="B78" s="147" t="s">
        <v>845</v>
      </c>
      <c r="C78" s="143" t="s">
        <v>237</v>
      </c>
      <c r="D78" s="148">
        <v>834.49800000000005</v>
      </c>
      <c r="E78" s="134"/>
      <c r="F78" s="134"/>
      <c r="G78" s="134"/>
      <c r="H78" s="134"/>
      <c r="I78" s="134"/>
      <c r="J78" s="134"/>
      <c r="K78" s="134"/>
      <c r="L78" s="134"/>
      <c r="M78" s="134"/>
      <c r="N78" s="134"/>
    </row>
    <row r="79" spans="1:14" s="134" customFormat="1" ht="47.25" x14ac:dyDescent="0.25">
      <c r="A79" s="142" t="s">
        <v>466</v>
      </c>
      <c r="B79" s="143" t="s">
        <v>467</v>
      </c>
      <c r="C79" s="143"/>
      <c r="D79" s="144">
        <v>13099.6</v>
      </c>
      <c r="E79" s="133"/>
      <c r="F79" s="133"/>
      <c r="G79" s="133"/>
      <c r="H79" s="133"/>
      <c r="I79" s="133"/>
      <c r="J79" s="133"/>
      <c r="K79" s="133"/>
      <c r="L79" s="133"/>
      <c r="M79" s="133"/>
      <c r="N79" s="133"/>
    </row>
    <row r="80" spans="1:14" s="133" customFormat="1" ht="63" x14ac:dyDescent="0.25">
      <c r="A80" s="145" t="s">
        <v>468</v>
      </c>
      <c r="B80" s="143" t="s">
        <v>469</v>
      </c>
      <c r="C80" s="143"/>
      <c r="D80" s="144">
        <v>5405.8</v>
      </c>
      <c r="E80" s="134"/>
      <c r="F80" s="134"/>
      <c r="G80" s="134"/>
      <c r="H80" s="134"/>
      <c r="I80" s="134"/>
      <c r="J80" s="134"/>
      <c r="K80" s="134"/>
      <c r="L80" s="134"/>
      <c r="M80" s="134"/>
      <c r="N80" s="134"/>
    </row>
    <row r="81" spans="1:14" s="134" customFormat="1" ht="15.75" x14ac:dyDescent="0.25">
      <c r="A81" s="146" t="s">
        <v>470</v>
      </c>
      <c r="B81" s="147" t="s">
        <v>469</v>
      </c>
      <c r="C81" s="143" t="s">
        <v>293</v>
      </c>
      <c r="D81" s="148">
        <v>5405.8</v>
      </c>
      <c r="E81" s="133"/>
      <c r="F81" s="133"/>
      <c r="G81" s="133"/>
      <c r="H81" s="133"/>
      <c r="I81" s="133"/>
      <c r="J81" s="133"/>
      <c r="K81" s="133"/>
      <c r="L81" s="133"/>
      <c r="M81" s="133"/>
      <c r="N81" s="133"/>
    </row>
    <row r="82" spans="1:14" s="133" customFormat="1" ht="63" x14ac:dyDescent="0.25">
      <c r="A82" s="145" t="s">
        <v>468</v>
      </c>
      <c r="B82" s="143" t="s">
        <v>471</v>
      </c>
      <c r="C82" s="143"/>
      <c r="D82" s="144">
        <v>7693.8</v>
      </c>
    </row>
    <row r="83" spans="1:14" s="133" customFormat="1" ht="15.75" x14ac:dyDescent="0.25">
      <c r="A83" s="146" t="s">
        <v>470</v>
      </c>
      <c r="B83" s="147" t="s">
        <v>471</v>
      </c>
      <c r="C83" s="143" t="s">
        <v>293</v>
      </c>
      <c r="D83" s="148">
        <v>7693.8</v>
      </c>
    </row>
    <row r="84" spans="1:14" s="133" customFormat="1" ht="15.75" x14ac:dyDescent="0.25">
      <c r="A84" s="142" t="s">
        <v>388</v>
      </c>
      <c r="B84" s="143" t="s">
        <v>846</v>
      </c>
      <c r="C84" s="143"/>
      <c r="D84" s="144">
        <v>2720.607</v>
      </c>
    </row>
    <row r="85" spans="1:14" s="133" customFormat="1" ht="15.75" x14ac:dyDescent="0.25">
      <c r="A85" s="142" t="s">
        <v>388</v>
      </c>
      <c r="B85" s="143" t="s">
        <v>847</v>
      </c>
      <c r="C85" s="143"/>
      <c r="D85" s="144">
        <v>2720.607</v>
      </c>
      <c r="E85" s="134"/>
      <c r="F85" s="134"/>
      <c r="G85" s="134"/>
      <c r="H85" s="134"/>
      <c r="I85" s="134"/>
      <c r="J85" s="134"/>
      <c r="K85" s="134"/>
      <c r="L85" s="134"/>
      <c r="M85" s="134"/>
      <c r="N85" s="134"/>
    </row>
    <row r="86" spans="1:14" s="134" customFormat="1" ht="15.75" x14ac:dyDescent="0.25">
      <c r="A86" s="146" t="s">
        <v>362</v>
      </c>
      <c r="B86" s="147" t="s">
        <v>847</v>
      </c>
      <c r="C86" s="143" t="s">
        <v>363</v>
      </c>
      <c r="D86" s="148">
        <v>2720.607</v>
      </c>
    </row>
    <row r="87" spans="1:14" s="134" customFormat="1" ht="15.75" x14ac:dyDescent="0.25">
      <c r="A87" s="142" t="s">
        <v>472</v>
      </c>
      <c r="B87" s="143" t="s">
        <v>473</v>
      </c>
      <c r="C87" s="143"/>
      <c r="D87" s="144">
        <v>3600</v>
      </c>
      <c r="E87" s="133"/>
      <c r="F87" s="133"/>
      <c r="G87" s="133"/>
      <c r="H87" s="133"/>
      <c r="I87" s="133"/>
      <c r="J87" s="133"/>
      <c r="K87" s="133"/>
      <c r="L87" s="133"/>
      <c r="M87" s="133"/>
      <c r="N87" s="133"/>
    </row>
    <row r="88" spans="1:14" s="133" customFormat="1" ht="15.75" x14ac:dyDescent="0.25">
      <c r="A88" s="146" t="s">
        <v>470</v>
      </c>
      <c r="B88" s="147" t="s">
        <v>473</v>
      </c>
      <c r="C88" s="143" t="s">
        <v>293</v>
      </c>
      <c r="D88" s="148">
        <v>3600</v>
      </c>
      <c r="E88" s="134"/>
      <c r="F88" s="134"/>
      <c r="G88" s="134"/>
      <c r="H88" s="134"/>
      <c r="I88" s="134"/>
      <c r="J88" s="134"/>
      <c r="K88" s="134"/>
      <c r="L88" s="134"/>
      <c r="M88" s="134"/>
      <c r="N88" s="134"/>
    </row>
    <row r="89" spans="1:14" s="134" customFormat="1" ht="15.75" x14ac:dyDescent="0.25">
      <c r="A89" s="142" t="s">
        <v>474</v>
      </c>
      <c r="B89" s="143" t="s">
        <v>475</v>
      </c>
      <c r="C89" s="143"/>
      <c r="D89" s="144">
        <v>29208.51</v>
      </c>
      <c r="E89" s="133"/>
      <c r="F89" s="133"/>
      <c r="G89" s="133"/>
      <c r="H89" s="133"/>
      <c r="I89" s="133"/>
      <c r="J89" s="133"/>
      <c r="K89" s="133"/>
      <c r="L89" s="133"/>
      <c r="M89" s="133"/>
      <c r="N89" s="133"/>
    </row>
    <row r="90" spans="1:14" s="133" customFormat="1" ht="15.75" x14ac:dyDescent="0.25">
      <c r="A90" s="146" t="s">
        <v>470</v>
      </c>
      <c r="B90" s="147" t="s">
        <v>475</v>
      </c>
      <c r="C90" s="143" t="s">
        <v>293</v>
      </c>
      <c r="D90" s="148">
        <v>29208.51</v>
      </c>
      <c r="E90" s="134"/>
      <c r="F90" s="134"/>
      <c r="G90" s="134"/>
      <c r="H90" s="134"/>
      <c r="I90" s="134"/>
      <c r="J90" s="134"/>
      <c r="K90" s="134"/>
      <c r="L90" s="134"/>
      <c r="M90" s="134"/>
      <c r="N90" s="134"/>
    </row>
    <row r="91" spans="1:14" s="134" customFormat="1" ht="15.75" x14ac:dyDescent="0.25">
      <c r="A91" s="142" t="s">
        <v>474</v>
      </c>
      <c r="B91" s="143" t="s">
        <v>476</v>
      </c>
      <c r="C91" s="143"/>
      <c r="D91" s="144">
        <v>1229.8320000000001</v>
      </c>
      <c r="E91" s="133"/>
      <c r="F91" s="133"/>
      <c r="G91" s="133"/>
      <c r="H91" s="133"/>
      <c r="I91" s="133"/>
      <c r="J91" s="133"/>
      <c r="K91" s="133"/>
      <c r="L91" s="133"/>
      <c r="M91" s="133"/>
      <c r="N91" s="133"/>
    </row>
    <row r="92" spans="1:14" s="133" customFormat="1" ht="15.75" x14ac:dyDescent="0.25">
      <c r="A92" s="146" t="s">
        <v>470</v>
      </c>
      <c r="B92" s="147" t="s">
        <v>476</v>
      </c>
      <c r="C92" s="143" t="s">
        <v>293</v>
      </c>
      <c r="D92" s="148">
        <v>1229.8320000000001</v>
      </c>
      <c r="E92" s="134"/>
      <c r="F92" s="134"/>
      <c r="G92" s="134"/>
      <c r="H92" s="134"/>
      <c r="I92" s="134"/>
      <c r="J92" s="134"/>
      <c r="K92" s="134"/>
      <c r="L92" s="134"/>
      <c r="M92" s="134"/>
      <c r="N92" s="134"/>
    </row>
    <row r="93" spans="1:14" s="134" customFormat="1" ht="15.75" x14ac:dyDescent="0.25">
      <c r="A93" s="142" t="s">
        <v>474</v>
      </c>
      <c r="B93" s="143" t="s">
        <v>477</v>
      </c>
      <c r="C93" s="143"/>
      <c r="D93" s="144">
        <v>307.45800000000003</v>
      </c>
    </row>
    <row r="94" spans="1:14" s="134" customFormat="1" ht="15.75" x14ac:dyDescent="0.25">
      <c r="A94" s="146" t="s">
        <v>470</v>
      </c>
      <c r="B94" s="147" t="s">
        <v>477</v>
      </c>
      <c r="C94" s="143" t="s">
        <v>293</v>
      </c>
      <c r="D94" s="148">
        <v>307.45800000000003</v>
      </c>
      <c r="E94" s="133"/>
      <c r="F94" s="133"/>
      <c r="G94" s="133"/>
      <c r="H94" s="133"/>
      <c r="I94" s="133"/>
      <c r="J94" s="133"/>
      <c r="K94" s="133"/>
      <c r="L94" s="133"/>
      <c r="M94" s="133"/>
      <c r="N94" s="133"/>
    </row>
    <row r="95" spans="1:14" s="133" customFormat="1" ht="15.75" x14ac:dyDescent="0.25">
      <c r="A95" s="142" t="s">
        <v>389</v>
      </c>
      <c r="B95" s="143" t="s">
        <v>390</v>
      </c>
      <c r="C95" s="143"/>
      <c r="D95" s="144">
        <v>4468.482</v>
      </c>
    </row>
    <row r="96" spans="1:14" s="133" customFormat="1" ht="15.75" x14ac:dyDescent="0.25">
      <c r="A96" s="142" t="s">
        <v>478</v>
      </c>
      <c r="B96" s="143" t="s">
        <v>479</v>
      </c>
      <c r="C96" s="143"/>
      <c r="D96" s="144">
        <v>620.00300000000004</v>
      </c>
      <c r="E96" s="134"/>
      <c r="F96" s="134"/>
      <c r="G96" s="134"/>
      <c r="H96" s="134"/>
      <c r="I96" s="134"/>
      <c r="J96" s="134"/>
      <c r="K96" s="134"/>
      <c r="L96" s="134"/>
      <c r="M96" s="134"/>
      <c r="N96" s="134"/>
    </row>
    <row r="97" spans="1:14" s="134" customFormat="1" ht="15.75" x14ac:dyDescent="0.25">
      <c r="A97" s="149" t="s">
        <v>349</v>
      </c>
      <c r="B97" s="147" t="s">
        <v>479</v>
      </c>
      <c r="C97" s="143" t="s">
        <v>195</v>
      </c>
      <c r="D97" s="148">
        <v>620.00300000000004</v>
      </c>
      <c r="E97" s="133"/>
      <c r="F97" s="133"/>
      <c r="G97" s="133"/>
      <c r="H97" s="133"/>
      <c r="I97" s="133"/>
      <c r="J97" s="133"/>
      <c r="K97" s="133"/>
      <c r="L97" s="133"/>
      <c r="M97" s="133"/>
      <c r="N97" s="133"/>
    </row>
    <row r="98" spans="1:14" s="133" customFormat="1" ht="15.75" x14ac:dyDescent="0.25">
      <c r="A98" s="142" t="s">
        <v>391</v>
      </c>
      <c r="B98" s="143" t="s">
        <v>848</v>
      </c>
      <c r="C98" s="143"/>
      <c r="D98" s="144">
        <v>77.141999999999996</v>
      </c>
      <c r="E98" s="134"/>
      <c r="F98" s="134"/>
      <c r="G98" s="134"/>
      <c r="H98" s="134"/>
      <c r="I98" s="134"/>
      <c r="J98" s="134"/>
      <c r="K98" s="134"/>
      <c r="L98" s="134"/>
      <c r="M98" s="134"/>
      <c r="N98" s="134"/>
    </row>
    <row r="99" spans="1:14" s="134" customFormat="1" ht="15.75" x14ac:dyDescent="0.25">
      <c r="A99" s="142" t="s">
        <v>849</v>
      </c>
      <c r="B99" s="143" t="s">
        <v>850</v>
      </c>
      <c r="C99" s="143"/>
      <c r="D99" s="144">
        <v>77.141999999999996</v>
      </c>
      <c r="E99" s="133"/>
      <c r="F99" s="133"/>
      <c r="G99" s="133"/>
      <c r="H99" s="133"/>
      <c r="I99" s="133"/>
      <c r="J99" s="133"/>
      <c r="K99" s="133"/>
      <c r="L99" s="133"/>
      <c r="M99" s="133"/>
      <c r="N99" s="133"/>
    </row>
    <row r="100" spans="1:14" s="133" customFormat="1" ht="15.75" x14ac:dyDescent="0.25">
      <c r="A100" s="146" t="s">
        <v>362</v>
      </c>
      <c r="B100" s="147" t="s">
        <v>850</v>
      </c>
      <c r="C100" s="143" t="s">
        <v>363</v>
      </c>
      <c r="D100" s="148">
        <v>77.141999999999996</v>
      </c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</row>
    <row r="101" spans="1:14" s="134" customFormat="1" ht="15.75" x14ac:dyDescent="0.25">
      <c r="A101" s="142" t="s">
        <v>938</v>
      </c>
      <c r="B101" s="143" t="s">
        <v>937</v>
      </c>
      <c r="C101" s="143"/>
      <c r="D101" s="144">
        <v>108.86799999999999</v>
      </c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</row>
    <row r="102" spans="1:14" s="133" customFormat="1" ht="31.5" x14ac:dyDescent="0.25">
      <c r="A102" s="142" t="s">
        <v>851</v>
      </c>
      <c r="B102" s="143" t="s">
        <v>852</v>
      </c>
      <c r="C102" s="143"/>
      <c r="D102" s="144">
        <v>108.86799999999999</v>
      </c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</row>
    <row r="103" spans="1:14" s="134" customFormat="1" ht="15.75" x14ac:dyDescent="0.25">
      <c r="A103" s="146" t="s">
        <v>362</v>
      </c>
      <c r="B103" s="147" t="s">
        <v>852</v>
      </c>
      <c r="C103" s="143" t="s">
        <v>363</v>
      </c>
      <c r="D103" s="148">
        <v>108.86799999999999</v>
      </c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</row>
    <row r="104" spans="1:14" s="133" customFormat="1" ht="15.75" x14ac:dyDescent="0.25">
      <c r="A104" s="142" t="s">
        <v>392</v>
      </c>
      <c r="B104" s="143" t="s">
        <v>393</v>
      </c>
      <c r="C104" s="143"/>
      <c r="D104" s="144">
        <v>1354.8579999999999</v>
      </c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</row>
    <row r="105" spans="1:14" s="134" customFormat="1" ht="15.75" x14ac:dyDescent="0.25">
      <c r="A105" s="142" t="s">
        <v>392</v>
      </c>
      <c r="B105" s="143" t="s">
        <v>393</v>
      </c>
      <c r="C105" s="143"/>
      <c r="D105" s="144">
        <v>1304.8579999999999</v>
      </c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</row>
    <row r="106" spans="1:14" s="133" customFormat="1" ht="15.75" x14ac:dyDescent="0.25">
      <c r="A106" s="149" t="s">
        <v>349</v>
      </c>
      <c r="B106" s="147" t="s">
        <v>393</v>
      </c>
      <c r="C106" s="143" t="s">
        <v>195</v>
      </c>
      <c r="D106" s="148">
        <v>1304.8579999999999</v>
      </c>
    </row>
    <row r="107" spans="1:14" s="133" customFormat="1" ht="15.75" x14ac:dyDescent="0.25">
      <c r="A107" s="142" t="s">
        <v>392</v>
      </c>
      <c r="B107" s="143" t="s">
        <v>853</v>
      </c>
      <c r="C107" s="143"/>
      <c r="D107" s="144">
        <v>50</v>
      </c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</row>
    <row r="108" spans="1:14" s="134" customFormat="1" ht="15.75" x14ac:dyDescent="0.25">
      <c r="A108" s="146" t="s">
        <v>362</v>
      </c>
      <c r="B108" s="147" t="s">
        <v>853</v>
      </c>
      <c r="C108" s="143" t="s">
        <v>363</v>
      </c>
      <c r="D108" s="148">
        <v>50</v>
      </c>
    </row>
    <row r="109" spans="1:14" s="134" customFormat="1" ht="15.75" x14ac:dyDescent="0.25">
      <c r="A109" s="142" t="s">
        <v>394</v>
      </c>
      <c r="B109" s="143" t="s">
        <v>854</v>
      </c>
      <c r="C109" s="143"/>
      <c r="D109" s="144">
        <v>443</v>
      </c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</row>
    <row r="110" spans="1:14" s="133" customFormat="1" ht="15.75" x14ac:dyDescent="0.25">
      <c r="A110" s="149" t="s">
        <v>349</v>
      </c>
      <c r="B110" s="147" t="s">
        <v>854</v>
      </c>
      <c r="C110" s="143" t="s">
        <v>195</v>
      </c>
      <c r="D110" s="148">
        <v>443</v>
      </c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</row>
    <row r="111" spans="1:14" s="135" customFormat="1" ht="15.75" x14ac:dyDescent="0.25">
      <c r="A111" s="142" t="s">
        <v>480</v>
      </c>
      <c r="B111" s="143" t="s">
        <v>481</v>
      </c>
      <c r="C111" s="143"/>
      <c r="D111" s="144">
        <v>1864.6110000000001</v>
      </c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</row>
    <row r="112" spans="1:14" s="133" customFormat="1" ht="15.75" x14ac:dyDescent="0.25">
      <c r="A112" s="149" t="s">
        <v>349</v>
      </c>
      <c r="B112" s="147" t="s">
        <v>481</v>
      </c>
      <c r="C112" s="143" t="s">
        <v>195</v>
      </c>
      <c r="D112" s="148">
        <v>1864.6110000000001</v>
      </c>
    </row>
    <row r="113" spans="1:14" s="133" customFormat="1" ht="15.75" x14ac:dyDescent="0.25">
      <c r="A113" s="150" t="s">
        <v>488</v>
      </c>
      <c r="B113" s="151" t="s">
        <v>891</v>
      </c>
      <c r="C113" s="151"/>
      <c r="D113" s="152">
        <v>409844.85100000002</v>
      </c>
    </row>
    <row r="114" spans="1:14" s="133" customFormat="1" ht="15.75" x14ac:dyDescent="0.25">
      <c r="A114" s="142" t="s">
        <v>489</v>
      </c>
      <c r="B114" s="143" t="s">
        <v>892</v>
      </c>
      <c r="C114" s="143"/>
      <c r="D114" s="144">
        <v>143847.565</v>
      </c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</row>
    <row r="115" spans="1:14" s="134" customFormat="1" ht="31.5" x14ac:dyDescent="0.25">
      <c r="A115" s="142" t="s">
        <v>440</v>
      </c>
      <c r="B115" s="143" t="s">
        <v>893</v>
      </c>
      <c r="C115" s="143"/>
      <c r="D115" s="144">
        <v>134.63200000000001</v>
      </c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</row>
    <row r="116" spans="1:14" s="133" customFormat="1" ht="31.5" x14ac:dyDescent="0.25">
      <c r="A116" s="149" t="s">
        <v>421</v>
      </c>
      <c r="B116" s="147" t="s">
        <v>893</v>
      </c>
      <c r="C116" s="143" t="s">
        <v>422</v>
      </c>
      <c r="D116" s="148">
        <v>134.63200000000001</v>
      </c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</row>
    <row r="117" spans="1:14" s="134" customFormat="1" ht="31.5" x14ac:dyDescent="0.25">
      <c r="A117" s="142" t="s">
        <v>490</v>
      </c>
      <c r="B117" s="143" t="s">
        <v>894</v>
      </c>
      <c r="C117" s="143"/>
      <c r="D117" s="144">
        <v>140850.533</v>
      </c>
    </row>
    <row r="118" spans="1:14" s="134" customFormat="1" ht="31.5" x14ac:dyDescent="0.25">
      <c r="A118" s="142" t="s">
        <v>490</v>
      </c>
      <c r="B118" s="143" t="s">
        <v>894</v>
      </c>
      <c r="C118" s="143"/>
      <c r="D118" s="144">
        <v>58288.792999999998</v>
      </c>
      <c r="E118" s="133"/>
      <c r="F118" s="133"/>
      <c r="G118" s="133"/>
      <c r="H118" s="133"/>
      <c r="I118" s="133"/>
      <c r="J118" s="133"/>
      <c r="K118" s="133"/>
      <c r="L118" s="133"/>
      <c r="M118" s="133"/>
      <c r="N118" s="133"/>
    </row>
    <row r="119" spans="1:14" s="133" customFormat="1" ht="31.5" x14ac:dyDescent="0.25">
      <c r="A119" s="149" t="s">
        <v>421</v>
      </c>
      <c r="B119" s="147" t="s">
        <v>894</v>
      </c>
      <c r="C119" s="143" t="s">
        <v>422</v>
      </c>
      <c r="D119" s="148">
        <f>1962.52+56326.273</f>
        <v>58288.792999999998</v>
      </c>
    </row>
    <row r="120" spans="1:14" s="133" customFormat="1" ht="31.5" x14ac:dyDescent="0.25">
      <c r="A120" s="142" t="s">
        <v>491</v>
      </c>
      <c r="B120" s="143" t="s">
        <v>895</v>
      </c>
      <c r="C120" s="143"/>
      <c r="D120" s="144">
        <v>82561.740000000005</v>
      </c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</row>
    <row r="121" spans="1:14" s="134" customFormat="1" ht="31.5" x14ac:dyDescent="0.25">
      <c r="A121" s="149" t="s">
        <v>421</v>
      </c>
      <c r="B121" s="147" t="s">
        <v>895</v>
      </c>
      <c r="C121" s="143" t="s">
        <v>422</v>
      </c>
      <c r="D121" s="148">
        <f>5779.02+76782.72</f>
        <v>82561.740000000005</v>
      </c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</row>
    <row r="122" spans="1:14" s="133" customFormat="1" ht="47.25" x14ac:dyDescent="0.25">
      <c r="A122" s="142" t="s">
        <v>492</v>
      </c>
      <c r="B122" s="143" t="s">
        <v>896</v>
      </c>
      <c r="C122" s="143"/>
      <c r="D122" s="144">
        <v>2563.1999999999998</v>
      </c>
    </row>
    <row r="123" spans="1:14" s="133" customFormat="1" ht="47.25" x14ac:dyDescent="0.25">
      <c r="A123" s="142" t="s">
        <v>492</v>
      </c>
      <c r="B123" s="143" t="s">
        <v>897</v>
      </c>
      <c r="C123" s="143"/>
      <c r="D123" s="144">
        <v>2563.1999999999998</v>
      </c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</row>
    <row r="124" spans="1:14" s="134" customFormat="1" ht="31.5" x14ac:dyDescent="0.25">
      <c r="A124" s="149" t="s">
        <v>421</v>
      </c>
      <c r="B124" s="147" t="s">
        <v>897</v>
      </c>
      <c r="C124" s="143" t="s">
        <v>422</v>
      </c>
      <c r="D124" s="148">
        <f>18+2545.2</f>
        <v>2563.1999999999998</v>
      </c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</row>
    <row r="125" spans="1:14" s="133" customFormat="1" ht="15.75" x14ac:dyDescent="0.25">
      <c r="A125" s="142" t="s">
        <v>493</v>
      </c>
      <c r="B125" s="143" t="s">
        <v>898</v>
      </c>
      <c r="C125" s="143"/>
      <c r="D125" s="144">
        <v>125</v>
      </c>
    </row>
    <row r="126" spans="1:14" s="133" customFormat="1" ht="31.5" x14ac:dyDescent="0.25">
      <c r="A126" s="149" t="s">
        <v>421</v>
      </c>
      <c r="B126" s="147" t="s">
        <v>898</v>
      </c>
      <c r="C126" s="143" t="s">
        <v>422</v>
      </c>
      <c r="D126" s="148">
        <v>125</v>
      </c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</row>
    <row r="127" spans="1:14" s="134" customFormat="1" ht="15.75" x14ac:dyDescent="0.25">
      <c r="A127" s="142" t="s">
        <v>494</v>
      </c>
      <c r="B127" s="143" t="s">
        <v>899</v>
      </c>
      <c r="C127" s="143"/>
      <c r="D127" s="144">
        <v>71</v>
      </c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</row>
    <row r="128" spans="1:14" s="133" customFormat="1" ht="31.5" x14ac:dyDescent="0.25">
      <c r="A128" s="149" t="s">
        <v>421</v>
      </c>
      <c r="B128" s="147" t="s">
        <v>899</v>
      </c>
      <c r="C128" s="147" t="s">
        <v>422</v>
      </c>
      <c r="D128" s="148">
        <v>71</v>
      </c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</row>
    <row r="129" spans="1:14" s="134" customFormat="1" ht="15.75" x14ac:dyDescent="0.25">
      <c r="A129" s="142" t="s">
        <v>495</v>
      </c>
      <c r="B129" s="143" t="s">
        <v>900</v>
      </c>
      <c r="C129" s="143"/>
      <c r="D129" s="144">
        <v>103.2</v>
      </c>
      <c r="E129" s="133"/>
      <c r="F129" s="133"/>
      <c r="G129" s="133"/>
      <c r="H129" s="133"/>
      <c r="I129" s="133"/>
      <c r="J129" s="133"/>
      <c r="K129" s="133"/>
      <c r="L129" s="133"/>
      <c r="M129" s="133"/>
      <c r="N129" s="133"/>
    </row>
    <row r="130" spans="1:14" s="133" customFormat="1" ht="31.5" x14ac:dyDescent="0.25">
      <c r="A130" s="149" t="s">
        <v>421</v>
      </c>
      <c r="B130" s="143" t="s">
        <v>900</v>
      </c>
      <c r="C130" s="143" t="s">
        <v>422</v>
      </c>
      <c r="D130" s="144">
        <v>103.2</v>
      </c>
    </row>
    <row r="131" spans="1:14" s="133" customFormat="1" ht="15.75" x14ac:dyDescent="0.25">
      <c r="A131" s="142" t="s">
        <v>496</v>
      </c>
      <c r="B131" s="143" t="s">
        <v>901</v>
      </c>
      <c r="C131" s="143"/>
      <c r="D131" s="144">
        <v>221795.114</v>
      </c>
    </row>
    <row r="132" spans="1:14" s="133" customFormat="1" ht="31.5" x14ac:dyDescent="0.25">
      <c r="A132" s="142" t="s">
        <v>440</v>
      </c>
      <c r="B132" s="143" t="s">
        <v>902</v>
      </c>
      <c r="C132" s="143"/>
      <c r="D132" s="144">
        <v>80.161000000000001</v>
      </c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</row>
    <row r="133" spans="1:14" s="134" customFormat="1" ht="31.5" x14ac:dyDescent="0.25">
      <c r="A133" s="149" t="s">
        <v>421</v>
      </c>
      <c r="B133" s="147" t="s">
        <v>902</v>
      </c>
      <c r="C133" s="143" t="s">
        <v>422</v>
      </c>
      <c r="D133" s="148">
        <v>80.161000000000001</v>
      </c>
    </row>
    <row r="134" spans="1:14" s="134" customFormat="1" ht="15.75" x14ac:dyDescent="0.25">
      <c r="A134" s="142" t="s">
        <v>497</v>
      </c>
      <c r="B134" s="143" t="s">
        <v>903</v>
      </c>
      <c r="C134" s="143"/>
      <c r="D134" s="144">
        <v>209120.45300000001</v>
      </c>
      <c r="E134" s="133"/>
      <c r="F134" s="133"/>
      <c r="G134" s="133"/>
      <c r="H134" s="133"/>
      <c r="I134" s="133"/>
      <c r="J134" s="133"/>
      <c r="K134" s="133"/>
      <c r="L134" s="133"/>
      <c r="M134" s="133"/>
      <c r="N134" s="133"/>
    </row>
    <row r="135" spans="1:14" s="133" customFormat="1" ht="31.5" x14ac:dyDescent="0.25">
      <c r="A135" s="149" t="s">
        <v>421</v>
      </c>
      <c r="B135" s="143" t="s">
        <v>903</v>
      </c>
      <c r="C135" s="143" t="s">
        <v>422</v>
      </c>
      <c r="D135" s="144">
        <v>43477.392999999996</v>
      </c>
    </row>
    <row r="136" spans="1:14" s="133" customFormat="1" ht="31.5" x14ac:dyDescent="0.25">
      <c r="A136" s="142" t="s">
        <v>491</v>
      </c>
      <c r="B136" s="143" t="s">
        <v>904</v>
      </c>
      <c r="C136" s="143"/>
      <c r="D136" s="144">
        <v>165643.06</v>
      </c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</row>
    <row r="137" spans="1:14" s="134" customFormat="1" ht="31.5" x14ac:dyDescent="0.25">
      <c r="A137" s="149" t="s">
        <v>421</v>
      </c>
      <c r="B137" s="147" t="s">
        <v>904</v>
      </c>
      <c r="C137" s="147" t="s">
        <v>422</v>
      </c>
      <c r="D137" s="148">
        <v>165643.06</v>
      </c>
      <c r="E137" s="133"/>
      <c r="F137" s="133"/>
      <c r="G137" s="133"/>
      <c r="H137" s="133"/>
      <c r="I137" s="133"/>
      <c r="J137" s="133"/>
      <c r="K137" s="133"/>
      <c r="L137" s="133"/>
      <c r="M137" s="133"/>
      <c r="N137" s="133"/>
    </row>
    <row r="138" spans="1:14" s="133" customFormat="1" ht="47.25" x14ac:dyDescent="0.25">
      <c r="A138" s="142" t="s">
        <v>492</v>
      </c>
      <c r="B138" s="143" t="s">
        <v>905</v>
      </c>
      <c r="C138" s="143"/>
      <c r="D138" s="144">
        <v>357</v>
      </c>
    </row>
    <row r="139" spans="1:14" s="133" customFormat="1" ht="47.25" x14ac:dyDescent="0.25">
      <c r="A139" s="142" t="s">
        <v>492</v>
      </c>
      <c r="B139" s="143" t="s">
        <v>906</v>
      </c>
      <c r="C139" s="143"/>
      <c r="D139" s="144">
        <v>357</v>
      </c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</row>
    <row r="140" spans="1:14" s="134" customFormat="1" ht="31.5" x14ac:dyDescent="0.25">
      <c r="A140" s="149" t="s">
        <v>421</v>
      </c>
      <c r="B140" s="147" t="s">
        <v>906</v>
      </c>
      <c r="C140" s="147" t="s">
        <v>422</v>
      </c>
      <c r="D140" s="148">
        <v>357</v>
      </c>
      <c r="E140" s="133"/>
      <c r="F140" s="133"/>
      <c r="G140" s="133"/>
      <c r="H140" s="133"/>
      <c r="I140" s="133"/>
      <c r="J140" s="133"/>
      <c r="K140" s="133"/>
      <c r="L140" s="133"/>
      <c r="M140" s="133"/>
      <c r="N140" s="133"/>
    </row>
    <row r="141" spans="1:14" s="133" customFormat="1" ht="15.75" x14ac:dyDescent="0.25">
      <c r="A141" s="142" t="s">
        <v>495</v>
      </c>
      <c r="B141" s="143" t="s">
        <v>907</v>
      </c>
      <c r="C141" s="143"/>
      <c r="D141" s="144">
        <v>661</v>
      </c>
    </row>
    <row r="142" spans="1:14" s="133" customFormat="1" ht="31.5" x14ac:dyDescent="0.25">
      <c r="A142" s="149" t="s">
        <v>421</v>
      </c>
      <c r="B142" s="143" t="s">
        <v>907</v>
      </c>
      <c r="C142" s="143" t="s">
        <v>422</v>
      </c>
      <c r="D142" s="144">
        <v>661</v>
      </c>
    </row>
    <row r="143" spans="1:14" s="133" customFormat="1" ht="15.75" x14ac:dyDescent="0.25">
      <c r="A143" s="142" t="s">
        <v>498</v>
      </c>
      <c r="B143" s="143" t="s">
        <v>908</v>
      </c>
      <c r="C143" s="143"/>
      <c r="D143" s="144">
        <v>33</v>
      </c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</row>
    <row r="144" spans="1:14" s="134" customFormat="1" ht="31.5" x14ac:dyDescent="0.25">
      <c r="A144" s="149" t="s">
        <v>421</v>
      </c>
      <c r="B144" s="143" t="s">
        <v>908</v>
      </c>
      <c r="C144" s="143" t="s">
        <v>422</v>
      </c>
      <c r="D144" s="144">
        <v>33</v>
      </c>
    </row>
    <row r="145" spans="1:14" s="134" customFormat="1" ht="15.75" x14ac:dyDescent="0.25">
      <c r="A145" s="142" t="s">
        <v>499</v>
      </c>
      <c r="B145" s="143" t="s">
        <v>909</v>
      </c>
      <c r="C145" s="143"/>
      <c r="D145" s="144">
        <v>425</v>
      </c>
      <c r="E145" s="133"/>
      <c r="F145" s="133"/>
      <c r="G145" s="133"/>
      <c r="H145" s="133"/>
      <c r="I145" s="133"/>
      <c r="J145" s="133"/>
      <c r="K145" s="133"/>
      <c r="L145" s="133"/>
      <c r="M145" s="133"/>
      <c r="N145" s="133"/>
    </row>
    <row r="146" spans="1:14" s="133" customFormat="1" ht="31.5" x14ac:dyDescent="0.25">
      <c r="A146" s="149" t="s">
        <v>421</v>
      </c>
      <c r="B146" s="143" t="s">
        <v>909</v>
      </c>
      <c r="C146" s="143" t="s">
        <v>422</v>
      </c>
      <c r="D146" s="144">
        <v>425</v>
      </c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</row>
    <row r="147" spans="1:14" s="134" customFormat="1" ht="15.75" x14ac:dyDescent="0.25">
      <c r="A147" s="142" t="s">
        <v>500</v>
      </c>
      <c r="B147" s="143" t="s">
        <v>910</v>
      </c>
      <c r="C147" s="143"/>
      <c r="D147" s="144">
        <v>2600</v>
      </c>
      <c r="E147" s="133"/>
      <c r="F147" s="133"/>
      <c r="G147" s="133"/>
      <c r="H147" s="133"/>
      <c r="I147" s="133"/>
      <c r="J147" s="133"/>
      <c r="K147" s="133"/>
      <c r="L147" s="133"/>
      <c r="M147" s="133"/>
      <c r="N147" s="133"/>
    </row>
    <row r="148" spans="1:14" s="133" customFormat="1" ht="31.5" x14ac:dyDescent="0.25">
      <c r="A148" s="149" t="s">
        <v>421</v>
      </c>
      <c r="B148" s="143" t="s">
        <v>910</v>
      </c>
      <c r="C148" s="143" t="s">
        <v>422</v>
      </c>
      <c r="D148" s="144">
        <v>2600</v>
      </c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</row>
    <row r="149" spans="1:14" s="134" customFormat="1" ht="31.5" x14ac:dyDescent="0.25">
      <c r="A149" s="142" t="s">
        <v>501</v>
      </c>
      <c r="B149" s="143" t="s">
        <v>939</v>
      </c>
      <c r="C149" s="143"/>
      <c r="D149" s="144">
        <v>8218.5</v>
      </c>
    </row>
    <row r="150" spans="1:14" s="134" customFormat="1" ht="31.5" x14ac:dyDescent="0.25">
      <c r="A150" s="142" t="s">
        <v>501</v>
      </c>
      <c r="B150" s="143" t="s">
        <v>911</v>
      </c>
      <c r="C150" s="143"/>
      <c r="D150" s="144">
        <v>8218.5</v>
      </c>
      <c r="E150" s="133"/>
      <c r="F150" s="133"/>
      <c r="G150" s="133"/>
      <c r="H150" s="133"/>
      <c r="I150" s="133"/>
      <c r="J150" s="133"/>
      <c r="K150" s="133"/>
      <c r="L150" s="133"/>
      <c r="M150" s="133"/>
      <c r="N150" s="133"/>
    </row>
    <row r="151" spans="1:14" s="133" customFormat="1" ht="31.5" x14ac:dyDescent="0.25">
      <c r="A151" s="149" t="s">
        <v>421</v>
      </c>
      <c r="B151" s="147" t="s">
        <v>911</v>
      </c>
      <c r="C151" s="143" t="s">
        <v>422</v>
      </c>
      <c r="D151" s="148">
        <v>8218.5</v>
      </c>
    </row>
    <row r="152" spans="1:14" s="133" customFormat="1" ht="15.75" x14ac:dyDescent="0.25">
      <c r="A152" s="142" t="s">
        <v>502</v>
      </c>
      <c r="B152" s="143" t="s">
        <v>912</v>
      </c>
      <c r="C152" s="143"/>
      <c r="D152" s="144">
        <v>300</v>
      </c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</row>
    <row r="153" spans="1:14" s="134" customFormat="1" ht="31.5" x14ac:dyDescent="0.25">
      <c r="A153" s="149" t="s">
        <v>421</v>
      </c>
      <c r="B153" s="143" t="s">
        <v>912</v>
      </c>
      <c r="C153" s="143" t="s">
        <v>422</v>
      </c>
      <c r="D153" s="144">
        <v>300</v>
      </c>
      <c r="E153" s="133"/>
      <c r="F153" s="133"/>
      <c r="G153" s="133"/>
      <c r="H153" s="133"/>
      <c r="I153" s="133"/>
      <c r="J153" s="133"/>
      <c r="K153" s="133"/>
      <c r="L153" s="133"/>
      <c r="M153" s="133"/>
      <c r="N153" s="133"/>
    </row>
    <row r="154" spans="1:14" s="133" customFormat="1" ht="15.75" x14ac:dyDescent="0.25">
      <c r="A154" s="142" t="s">
        <v>503</v>
      </c>
      <c r="B154" s="143" t="s">
        <v>913</v>
      </c>
      <c r="C154" s="143"/>
      <c r="D154" s="144">
        <v>24371.357</v>
      </c>
    </row>
    <row r="155" spans="1:14" s="133" customFormat="1" ht="15.75" x14ac:dyDescent="0.25">
      <c r="A155" s="142" t="s">
        <v>504</v>
      </c>
      <c r="B155" s="143" t="s">
        <v>914</v>
      </c>
      <c r="C155" s="143"/>
      <c r="D155" s="144">
        <v>500</v>
      </c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</row>
    <row r="156" spans="1:14" s="134" customFormat="1" ht="15.75" x14ac:dyDescent="0.25">
      <c r="A156" s="149" t="s">
        <v>387</v>
      </c>
      <c r="B156" s="143" t="s">
        <v>914</v>
      </c>
      <c r="C156" s="143" t="s">
        <v>237</v>
      </c>
      <c r="D156" s="144">
        <v>500</v>
      </c>
      <c r="E156" s="133"/>
      <c r="F156" s="133"/>
      <c r="G156" s="133"/>
      <c r="H156" s="133"/>
      <c r="I156" s="133"/>
      <c r="J156" s="133"/>
      <c r="K156" s="133"/>
      <c r="L156" s="133"/>
      <c r="M156" s="133"/>
      <c r="N156" s="133"/>
    </row>
    <row r="157" spans="1:14" s="133" customFormat="1" ht="15.75" x14ac:dyDescent="0.25">
      <c r="A157" s="142" t="s">
        <v>941</v>
      </c>
      <c r="B157" s="143" t="s">
        <v>940</v>
      </c>
      <c r="C157" s="143"/>
      <c r="D157" s="144">
        <v>1006.274</v>
      </c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</row>
    <row r="158" spans="1:14" s="134" customFormat="1" ht="31.5" x14ac:dyDescent="0.25">
      <c r="A158" s="142" t="s">
        <v>505</v>
      </c>
      <c r="B158" s="143" t="s">
        <v>915</v>
      </c>
      <c r="C158" s="143"/>
      <c r="D158" s="144">
        <v>1006.274</v>
      </c>
      <c r="E158" s="133"/>
      <c r="F158" s="133"/>
      <c r="G158" s="133"/>
      <c r="H158" s="133"/>
      <c r="I158" s="133"/>
      <c r="J158" s="133"/>
      <c r="K158" s="133"/>
      <c r="L158" s="133"/>
      <c r="M158" s="133"/>
      <c r="N158" s="133"/>
    </row>
    <row r="159" spans="1:14" s="133" customFormat="1" ht="15.75" x14ac:dyDescent="0.25">
      <c r="A159" s="149" t="s">
        <v>387</v>
      </c>
      <c r="B159" s="147" t="s">
        <v>915</v>
      </c>
      <c r="C159" s="143" t="s">
        <v>237</v>
      </c>
      <c r="D159" s="148">
        <v>1006.274</v>
      </c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</row>
    <row r="160" spans="1:14" s="134" customFormat="1" ht="31.5" x14ac:dyDescent="0.25">
      <c r="A160" s="142" t="s">
        <v>490</v>
      </c>
      <c r="B160" s="143" t="s">
        <v>916</v>
      </c>
      <c r="C160" s="143"/>
      <c r="D160" s="144">
        <v>22198.416000000001</v>
      </c>
    </row>
    <row r="161" spans="1:14" s="134" customFormat="1" ht="31.5" x14ac:dyDescent="0.25">
      <c r="A161" s="149" t="s">
        <v>421</v>
      </c>
      <c r="B161" s="143" t="s">
        <v>916</v>
      </c>
      <c r="C161" s="143" t="s">
        <v>422</v>
      </c>
      <c r="D161" s="144">
        <v>20621.669999999998</v>
      </c>
    </row>
    <row r="162" spans="1:14" s="134" customFormat="1" ht="31.5" x14ac:dyDescent="0.25">
      <c r="A162" s="142" t="s">
        <v>433</v>
      </c>
      <c r="B162" s="143" t="s">
        <v>917</v>
      </c>
      <c r="C162" s="143"/>
      <c r="D162" s="144">
        <v>1568.1959999999999</v>
      </c>
      <c r="E162" s="133"/>
      <c r="F162" s="133"/>
      <c r="G162" s="133"/>
      <c r="H162" s="133"/>
      <c r="I162" s="133"/>
      <c r="J162" s="133"/>
      <c r="K162" s="133"/>
      <c r="L162" s="133"/>
      <c r="M162" s="133"/>
      <c r="N162" s="133"/>
    </row>
    <row r="163" spans="1:14" s="133" customFormat="1" ht="31.5" x14ac:dyDescent="0.25">
      <c r="A163" s="149" t="s">
        <v>421</v>
      </c>
      <c r="B163" s="147" t="s">
        <v>917</v>
      </c>
      <c r="C163" s="143" t="s">
        <v>422</v>
      </c>
      <c r="D163" s="148">
        <v>1568.1959999999999</v>
      </c>
    </row>
    <row r="164" spans="1:14" s="133" customFormat="1" ht="31.5" x14ac:dyDescent="0.25">
      <c r="A164" s="142" t="s">
        <v>440</v>
      </c>
      <c r="B164" s="143" t="s">
        <v>918</v>
      </c>
      <c r="C164" s="143"/>
      <c r="D164" s="144">
        <v>8.5500000000000007</v>
      </c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</row>
    <row r="165" spans="1:14" s="134" customFormat="1" ht="31.5" x14ac:dyDescent="0.25">
      <c r="A165" s="149" t="s">
        <v>421</v>
      </c>
      <c r="B165" s="147" t="s">
        <v>918</v>
      </c>
      <c r="C165" s="143" t="s">
        <v>422</v>
      </c>
      <c r="D165" s="148">
        <v>8.5500000000000007</v>
      </c>
      <c r="E165" s="133"/>
      <c r="F165" s="133"/>
      <c r="G165" s="133"/>
      <c r="H165" s="133"/>
      <c r="I165" s="133"/>
      <c r="J165" s="133"/>
      <c r="K165" s="133"/>
      <c r="L165" s="133"/>
      <c r="M165" s="133"/>
      <c r="N165" s="133"/>
    </row>
    <row r="166" spans="1:14" s="133" customFormat="1" ht="15.75" x14ac:dyDescent="0.25">
      <c r="A166" s="142" t="s">
        <v>943</v>
      </c>
      <c r="B166" s="143" t="s">
        <v>942</v>
      </c>
      <c r="C166" s="143"/>
      <c r="D166" s="144">
        <v>666.66700000000003</v>
      </c>
    </row>
    <row r="167" spans="1:14" s="133" customFormat="1" ht="31.5" x14ac:dyDescent="0.25">
      <c r="A167" s="142" t="s">
        <v>506</v>
      </c>
      <c r="B167" s="143" t="s">
        <v>919</v>
      </c>
      <c r="C167" s="143"/>
      <c r="D167" s="144">
        <v>666.66700000000003</v>
      </c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</row>
    <row r="168" spans="1:14" s="134" customFormat="1" ht="31.5" x14ac:dyDescent="0.25">
      <c r="A168" s="149" t="s">
        <v>421</v>
      </c>
      <c r="B168" s="147" t="s">
        <v>919</v>
      </c>
      <c r="C168" s="143" t="s">
        <v>422</v>
      </c>
      <c r="D168" s="148">
        <v>666.66700000000003</v>
      </c>
      <c r="E168" s="133"/>
      <c r="F168" s="133"/>
      <c r="G168" s="133"/>
      <c r="H168" s="133"/>
      <c r="I168" s="133"/>
      <c r="J168" s="133"/>
      <c r="K168" s="133"/>
      <c r="L168" s="133"/>
      <c r="M168" s="133"/>
      <c r="N168" s="133"/>
    </row>
    <row r="169" spans="1:14" s="133" customFormat="1" ht="15.75" x14ac:dyDescent="0.25">
      <c r="A169" s="142" t="s">
        <v>507</v>
      </c>
      <c r="B169" s="143" t="s">
        <v>920</v>
      </c>
      <c r="C169" s="143"/>
      <c r="D169" s="144">
        <v>1500.15</v>
      </c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</row>
    <row r="170" spans="1:14" s="134" customFormat="1" ht="15.75" x14ac:dyDescent="0.25">
      <c r="A170" s="142" t="s">
        <v>508</v>
      </c>
      <c r="B170" s="143" t="s">
        <v>921</v>
      </c>
      <c r="C170" s="143"/>
      <c r="D170" s="144">
        <v>1343.5</v>
      </c>
      <c r="E170" s="133"/>
      <c r="F170" s="133"/>
      <c r="G170" s="133"/>
      <c r="H170" s="133"/>
      <c r="I170" s="133"/>
      <c r="J170" s="133"/>
      <c r="K170" s="133"/>
      <c r="L170" s="133"/>
      <c r="M170" s="133"/>
      <c r="N170" s="133"/>
    </row>
    <row r="171" spans="1:14" s="133" customFormat="1" ht="31.5" x14ac:dyDescent="0.25">
      <c r="A171" s="149" t="s">
        <v>421</v>
      </c>
      <c r="B171" s="143" t="s">
        <v>921</v>
      </c>
      <c r="C171" s="143" t="s">
        <v>422</v>
      </c>
      <c r="D171" s="144">
        <v>200</v>
      </c>
    </row>
    <row r="172" spans="1:14" s="133" customFormat="1" ht="15.75" x14ac:dyDescent="0.25">
      <c r="A172" s="142" t="s">
        <v>509</v>
      </c>
      <c r="B172" s="143" t="s">
        <v>922</v>
      </c>
      <c r="C172" s="143"/>
      <c r="D172" s="144">
        <v>1143.5</v>
      </c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</row>
    <row r="173" spans="1:14" s="134" customFormat="1" ht="31.5" x14ac:dyDescent="0.25">
      <c r="A173" s="149" t="s">
        <v>421</v>
      </c>
      <c r="B173" s="147" t="s">
        <v>922</v>
      </c>
      <c r="C173" s="147" t="s">
        <v>422</v>
      </c>
      <c r="D173" s="148">
        <v>1143.5</v>
      </c>
      <c r="E173" s="133"/>
      <c r="F173" s="133"/>
      <c r="G173" s="133"/>
      <c r="H173" s="133"/>
      <c r="I173" s="133"/>
      <c r="J173" s="133"/>
      <c r="K173" s="133"/>
      <c r="L173" s="133"/>
      <c r="M173" s="133"/>
      <c r="N173" s="133"/>
    </row>
    <row r="174" spans="1:14" s="133" customFormat="1" ht="15.75" x14ac:dyDescent="0.25">
      <c r="A174" s="142" t="s">
        <v>510</v>
      </c>
      <c r="B174" s="143" t="s">
        <v>923</v>
      </c>
      <c r="C174" s="143"/>
      <c r="D174" s="144">
        <v>156.65</v>
      </c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</row>
    <row r="175" spans="1:14" s="134" customFormat="1" ht="31.5" x14ac:dyDescent="0.25">
      <c r="A175" s="149" t="s">
        <v>421</v>
      </c>
      <c r="B175" s="143" t="s">
        <v>923</v>
      </c>
      <c r="C175" s="143" t="s">
        <v>422</v>
      </c>
      <c r="D175" s="144">
        <v>156.65</v>
      </c>
      <c r="E175" s="133"/>
      <c r="F175" s="133"/>
      <c r="G175" s="133"/>
      <c r="H175" s="133"/>
      <c r="I175" s="133"/>
      <c r="J175" s="133"/>
      <c r="K175" s="133"/>
      <c r="L175" s="133"/>
      <c r="M175" s="133"/>
      <c r="N175" s="133"/>
    </row>
    <row r="176" spans="1:14" s="133" customFormat="1" ht="15.75" x14ac:dyDescent="0.25">
      <c r="A176" s="142" t="s">
        <v>511</v>
      </c>
      <c r="B176" s="143" t="s">
        <v>924</v>
      </c>
      <c r="C176" s="143"/>
      <c r="D176" s="144">
        <v>18330.665000000001</v>
      </c>
    </row>
    <row r="177" spans="1:14" s="133" customFormat="1" ht="15.75" x14ac:dyDescent="0.25">
      <c r="A177" s="142" t="s">
        <v>512</v>
      </c>
      <c r="B177" s="143" t="s">
        <v>925</v>
      </c>
      <c r="C177" s="143"/>
      <c r="D177" s="144">
        <v>18330.665000000001</v>
      </c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</row>
    <row r="178" spans="1:14" s="134" customFormat="1" ht="47.25" x14ac:dyDescent="0.25">
      <c r="A178" s="142" t="s">
        <v>345</v>
      </c>
      <c r="B178" s="143" t="s">
        <v>925</v>
      </c>
      <c r="C178" s="143" t="s">
        <v>346</v>
      </c>
      <c r="D178" s="144">
        <v>16636.627</v>
      </c>
    </row>
    <row r="179" spans="1:14" s="134" customFormat="1" ht="15.75" x14ac:dyDescent="0.25">
      <c r="A179" s="142" t="s">
        <v>512</v>
      </c>
      <c r="B179" s="143" t="s">
        <v>925</v>
      </c>
      <c r="C179" s="143"/>
      <c r="D179" s="144">
        <v>1646.038</v>
      </c>
      <c r="E179" s="133"/>
      <c r="F179" s="133"/>
      <c r="G179" s="133"/>
      <c r="H179" s="133"/>
      <c r="I179" s="133"/>
      <c r="J179" s="133"/>
      <c r="K179" s="133"/>
      <c r="L179" s="133"/>
      <c r="M179" s="133"/>
      <c r="N179" s="133"/>
    </row>
    <row r="180" spans="1:14" s="133" customFormat="1" ht="15.75" x14ac:dyDescent="0.25">
      <c r="A180" s="149" t="s">
        <v>349</v>
      </c>
      <c r="B180" s="147" t="s">
        <v>925</v>
      </c>
      <c r="C180" s="143" t="s">
        <v>195</v>
      </c>
      <c r="D180" s="148">
        <v>1646.038</v>
      </c>
      <c r="E180" s="136"/>
      <c r="F180" s="136"/>
      <c r="G180" s="136"/>
      <c r="H180" s="136"/>
      <c r="I180" s="136"/>
      <c r="J180" s="136"/>
      <c r="K180" s="136"/>
      <c r="L180" s="136"/>
      <c r="M180" s="136"/>
      <c r="N180" s="136"/>
    </row>
    <row r="181" spans="1:14" s="136" customFormat="1" ht="15.75" x14ac:dyDescent="0.25">
      <c r="A181" s="142" t="s">
        <v>512</v>
      </c>
      <c r="B181" s="143" t="s">
        <v>925</v>
      </c>
      <c r="C181" s="143"/>
      <c r="D181" s="144">
        <v>48</v>
      </c>
      <c r="E181" s="133"/>
      <c r="F181" s="133"/>
      <c r="G181" s="133"/>
      <c r="H181" s="133"/>
      <c r="I181" s="133"/>
      <c r="J181" s="133"/>
      <c r="K181" s="133"/>
      <c r="L181" s="133"/>
      <c r="M181" s="133"/>
      <c r="N181" s="133"/>
    </row>
    <row r="182" spans="1:14" s="133" customFormat="1" ht="15.75" x14ac:dyDescent="0.25">
      <c r="A182" s="149" t="s">
        <v>512</v>
      </c>
      <c r="B182" s="147" t="s">
        <v>925</v>
      </c>
      <c r="C182" s="143" t="s">
        <v>360</v>
      </c>
      <c r="D182" s="148">
        <v>48</v>
      </c>
    </row>
    <row r="183" spans="1:14" s="133" customFormat="1" ht="15.75" x14ac:dyDescent="0.25">
      <c r="A183" s="150" t="s">
        <v>430</v>
      </c>
      <c r="B183" s="151" t="s">
        <v>762</v>
      </c>
      <c r="C183" s="151"/>
      <c r="D183" s="152">
        <v>97522.79</v>
      </c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</row>
    <row r="184" spans="1:14" s="134" customFormat="1" ht="15.75" x14ac:dyDescent="0.25">
      <c r="A184" s="142" t="s">
        <v>431</v>
      </c>
      <c r="B184" s="143" t="s">
        <v>763</v>
      </c>
      <c r="C184" s="143"/>
      <c r="D184" s="144">
        <v>14272.2</v>
      </c>
    </row>
    <row r="185" spans="1:14" s="134" customFormat="1" ht="15.75" x14ac:dyDescent="0.25">
      <c r="A185" s="142" t="s">
        <v>432</v>
      </c>
      <c r="B185" s="143" t="s">
        <v>764</v>
      </c>
      <c r="C185" s="143"/>
      <c r="D185" s="144">
        <v>14272.2</v>
      </c>
      <c r="E185" s="133"/>
      <c r="F185" s="133"/>
      <c r="G185" s="133"/>
      <c r="H185" s="133"/>
      <c r="I185" s="133"/>
      <c r="J185" s="133"/>
      <c r="K185" s="133"/>
      <c r="L185" s="133"/>
      <c r="M185" s="133"/>
      <c r="N185" s="133"/>
    </row>
    <row r="186" spans="1:14" s="133" customFormat="1" ht="31.5" x14ac:dyDescent="0.25">
      <c r="A186" s="149" t="s">
        <v>421</v>
      </c>
      <c r="B186" s="143" t="s">
        <v>764</v>
      </c>
      <c r="C186" s="143" t="s">
        <v>422</v>
      </c>
      <c r="D186" s="144">
        <v>12320.152</v>
      </c>
    </row>
    <row r="187" spans="1:14" s="133" customFormat="1" ht="31.5" x14ac:dyDescent="0.25">
      <c r="A187" s="142" t="s">
        <v>433</v>
      </c>
      <c r="B187" s="143" t="s">
        <v>765</v>
      </c>
      <c r="C187" s="143"/>
      <c r="D187" s="144">
        <v>1952.048</v>
      </c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</row>
    <row r="188" spans="1:14" s="134" customFormat="1" ht="31.5" x14ac:dyDescent="0.25">
      <c r="A188" s="149" t="s">
        <v>421</v>
      </c>
      <c r="B188" s="147" t="s">
        <v>765</v>
      </c>
      <c r="C188" s="143" t="s">
        <v>422</v>
      </c>
      <c r="D188" s="148">
        <v>1952.048</v>
      </c>
      <c r="E188" s="133"/>
      <c r="F188" s="133"/>
      <c r="G188" s="133"/>
      <c r="H188" s="133"/>
      <c r="I188" s="133"/>
      <c r="J188" s="133"/>
      <c r="K188" s="133"/>
      <c r="L188" s="133"/>
      <c r="M188" s="133"/>
      <c r="N188" s="133"/>
    </row>
    <row r="189" spans="1:14" s="133" customFormat="1" ht="15.75" x14ac:dyDescent="0.25">
      <c r="A189" s="142" t="s">
        <v>434</v>
      </c>
      <c r="B189" s="143" t="s">
        <v>766</v>
      </c>
      <c r="C189" s="143"/>
      <c r="D189" s="144">
        <v>19000.608</v>
      </c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</row>
    <row r="190" spans="1:14" s="134" customFormat="1" ht="15.75" x14ac:dyDescent="0.25">
      <c r="A190" s="142" t="s">
        <v>945</v>
      </c>
      <c r="B190" s="143" t="s">
        <v>944</v>
      </c>
      <c r="C190" s="143"/>
      <c r="D190" s="144">
        <v>281.09500000000003</v>
      </c>
      <c r="E190" s="133"/>
      <c r="F190" s="133"/>
      <c r="G190" s="133"/>
      <c r="H190" s="133"/>
      <c r="I190" s="133"/>
      <c r="J190" s="133"/>
      <c r="K190" s="133"/>
      <c r="L190" s="133"/>
      <c r="M190" s="133"/>
      <c r="N190" s="133"/>
    </row>
    <row r="191" spans="1:14" s="133" customFormat="1" ht="31.5" x14ac:dyDescent="0.25">
      <c r="A191" s="149" t="s">
        <v>421</v>
      </c>
      <c r="B191" s="143" t="s">
        <v>767</v>
      </c>
      <c r="C191" s="143" t="s">
        <v>422</v>
      </c>
      <c r="D191" s="144">
        <v>281.09500000000003</v>
      </c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</row>
    <row r="192" spans="1:14" s="134" customFormat="1" ht="15.75" x14ac:dyDescent="0.25">
      <c r="A192" s="142" t="s">
        <v>436</v>
      </c>
      <c r="B192" s="143" t="s">
        <v>768</v>
      </c>
      <c r="C192" s="143"/>
      <c r="D192" s="144">
        <v>7.42</v>
      </c>
      <c r="E192" s="133"/>
      <c r="F192" s="133"/>
      <c r="G192" s="133"/>
      <c r="H192" s="133"/>
      <c r="I192" s="133"/>
      <c r="J192" s="133"/>
      <c r="K192" s="133"/>
      <c r="L192" s="133"/>
      <c r="M192" s="133"/>
      <c r="N192" s="133"/>
    </row>
    <row r="193" spans="1:14" s="133" customFormat="1" ht="31.5" x14ac:dyDescent="0.25">
      <c r="A193" s="149" t="s">
        <v>421</v>
      </c>
      <c r="B193" s="143" t="s">
        <v>768</v>
      </c>
      <c r="C193" s="143" t="s">
        <v>422</v>
      </c>
      <c r="D193" s="144">
        <v>7.42</v>
      </c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</row>
    <row r="194" spans="1:14" s="134" customFormat="1" ht="15.75" x14ac:dyDescent="0.25">
      <c r="A194" s="142" t="s">
        <v>437</v>
      </c>
      <c r="B194" s="143" t="s">
        <v>769</v>
      </c>
      <c r="C194" s="143"/>
      <c r="D194" s="144">
        <v>5</v>
      </c>
      <c r="E194" s="133"/>
      <c r="F194" s="133"/>
      <c r="G194" s="133"/>
      <c r="H194" s="133"/>
      <c r="I194" s="133"/>
      <c r="J194" s="133"/>
      <c r="K194" s="133"/>
      <c r="L194" s="133"/>
      <c r="M194" s="133"/>
      <c r="N194" s="133"/>
    </row>
    <row r="195" spans="1:14" s="133" customFormat="1" ht="31.5" x14ac:dyDescent="0.25">
      <c r="A195" s="149" t="s">
        <v>421</v>
      </c>
      <c r="B195" s="143" t="s">
        <v>769</v>
      </c>
      <c r="C195" s="143" t="s">
        <v>422</v>
      </c>
      <c r="D195" s="144">
        <v>5</v>
      </c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</row>
    <row r="196" spans="1:14" s="134" customFormat="1" ht="15.75" x14ac:dyDescent="0.25">
      <c r="A196" s="142" t="s">
        <v>438</v>
      </c>
      <c r="B196" s="143" t="s">
        <v>770</v>
      </c>
      <c r="C196" s="143"/>
      <c r="D196" s="144">
        <v>18707.093000000001</v>
      </c>
      <c r="E196" s="133"/>
      <c r="F196" s="133"/>
      <c r="G196" s="133"/>
      <c r="H196" s="133"/>
      <c r="I196" s="133"/>
      <c r="J196" s="133"/>
      <c r="K196" s="133"/>
      <c r="L196" s="133"/>
      <c r="M196" s="133"/>
      <c r="N196" s="133"/>
    </row>
    <row r="197" spans="1:14" s="133" customFormat="1" ht="31.5" x14ac:dyDescent="0.25">
      <c r="A197" s="149" t="s">
        <v>421</v>
      </c>
      <c r="B197" s="143" t="s">
        <v>770</v>
      </c>
      <c r="C197" s="143" t="s">
        <v>422</v>
      </c>
      <c r="D197" s="144">
        <v>12320.596</v>
      </c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</row>
    <row r="198" spans="1:14" s="134" customFormat="1" ht="31.5" x14ac:dyDescent="0.25">
      <c r="A198" s="142" t="s">
        <v>439</v>
      </c>
      <c r="B198" s="143" t="s">
        <v>771</v>
      </c>
      <c r="C198" s="143"/>
      <c r="D198" s="144">
        <v>6381.5069999999996</v>
      </c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</row>
    <row r="199" spans="1:14" s="133" customFormat="1" ht="31.5" x14ac:dyDescent="0.25">
      <c r="A199" s="149" t="s">
        <v>421</v>
      </c>
      <c r="B199" s="147" t="s">
        <v>771</v>
      </c>
      <c r="C199" s="143" t="s">
        <v>422</v>
      </c>
      <c r="D199" s="148">
        <v>6381.5069999999996</v>
      </c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</row>
    <row r="200" spans="1:14" s="134" customFormat="1" ht="31.5" x14ac:dyDescent="0.25">
      <c r="A200" s="142" t="s">
        <v>440</v>
      </c>
      <c r="B200" s="143" t="s">
        <v>772</v>
      </c>
      <c r="C200" s="143"/>
      <c r="D200" s="144">
        <v>4.99</v>
      </c>
    </row>
    <row r="201" spans="1:14" s="134" customFormat="1" ht="31.5" x14ac:dyDescent="0.25">
      <c r="A201" s="149" t="s">
        <v>421</v>
      </c>
      <c r="B201" s="147" t="s">
        <v>772</v>
      </c>
      <c r="C201" s="143" t="s">
        <v>422</v>
      </c>
      <c r="D201" s="148">
        <v>4.99</v>
      </c>
    </row>
    <row r="202" spans="1:14" s="134" customFormat="1" ht="15.75" x14ac:dyDescent="0.25">
      <c r="A202" s="142" t="s">
        <v>441</v>
      </c>
      <c r="B202" s="143" t="s">
        <v>773</v>
      </c>
      <c r="C202" s="143"/>
      <c r="D202" s="144">
        <v>2792.6849999999999</v>
      </c>
      <c r="E202" s="133"/>
      <c r="F202" s="133"/>
      <c r="G202" s="133"/>
      <c r="H202" s="133"/>
      <c r="I202" s="133"/>
      <c r="J202" s="133"/>
      <c r="K202" s="133"/>
      <c r="L202" s="133"/>
      <c r="M202" s="133"/>
      <c r="N202" s="133"/>
    </row>
    <row r="203" spans="1:14" s="133" customFormat="1" ht="15.75" x14ac:dyDescent="0.25">
      <c r="A203" s="142" t="s">
        <v>438</v>
      </c>
      <c r="B203" s="143" t="s">
        <v>774</v>
      </c>
      <c r="C203" s="143"/>
      <c r="D203" s="144">
        <v>2792.6849999999999</v>
      </c>
    </row>
    <row r="204" spans="1:14" s="133" customFormat="1" ht="31.5" x14ac:dyDescent="0.25">
      <c r="A204" s="149" t="s">
        <v>421</v>
      </c>
      <c r="B204" s="143" t="s">
        <v>774</v>
      </c>
      <c r="C204" s="143" t="s">
        <v>422</v>
      </c>
      <c r="D204" s="144">
        <v>1354.299</v>
      </c>
    </row>
    <row r="205" spans="1:14" s="133" customFormat="1" ht="31.5" x14ac:dyDescent="0.25">
      <c r="A205" s="142" t="s">
        <v>439</v>
      </c>
      <c r="B205" s="143" t="s">
        <v>775</v>
      </c>
      <c r="C205" s="143"/>
      <c r="D205" s="144">
        <v>1438.078</v>
      </c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</row>
    <row r="206" spans="1:14" s="134" customFormat="1" ht="31.5" x14ac:dyDescent="0.25">
      <c r="A206" s="149" t="s">
        <v>421</v>
      </c>
      <c r="B206" s="147" t="s">
        <v>775</v>
      </c>
      <c r="C206" s="143" t="s">
        <v>422</v>
      </c>
      <c r="D206" s="148">
        <v>1438.078</v>
      </c>
    </row>
    <row r="207" spans="1:14" s="134" customFormat="1" ht="31.5" x14ac:dyDescent="0.25">
      <c r="A207" s="142" t="s">
        <v>440</v>
      </c>
      <c r="B207" s="143" t="s">
        <v>776</v>
      </c>
      <c r="C207" s="143"/>
      <c r="D207" s="144">
        <v>0.308</v>
      </c>
      <c r="E207" s="133"/>
      <c r="F207" s="133"/>
      <c r="G207" s="133"/>
      <c r="H207" s="133"/>
      <c r="I207" s="133"/>
      <c r="J207" s="133"/>
      <c r="K207" s="133"/>
      <c r="L207" s="133"/>
      <c r="M207" s="133"/>
      <c r="N207" s="133"/>
    </row>
    <row r="208" spans="1:14" s="133" customFormat="1" ht="31.5" x14ac:dyDescent="0.25">
      <c r="A208" s="149" t="s">
        <v>421</v>
      </c>
      <c r="B208" s="147" t="s">
        <v>776</v>
      </c>
      <c r="C208" s="143" t="s">
        <v>422</v>
      </c>
      <c r="D208" s="148">
        <v>0.308</v>
      </c>
    </row>
    <row r="209" spans="1:14" s="133" customFormat="1" ht="15.75" x14ac:dyDescent="0.25">
      <c r="A209" s="142" t="s">
        <v>442</v>
      </c>
      <c r="B209" s="143" t="s">
        <v>777</v>
      </c>
      <c r="C209" s="143"/>
      <c r="D209" s="144">
        <v>36136.017</v>
      </c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</row>
    <row r="210" spans="1:14" s="134" customFormat="1" ht="31.5" x14ac:dyDescent="0.25">
      <c r="A210" s="149" t="s">
        <v>421</v>
      </c>
      <c r="B210" s="143" t="s">
        <v>778</v>
      </c>
      <c r="C210" s="143" t="s">
        <v>422</v>
      </c>
      <c r="D210" s="144">
        <v>31.826000000000001</v>
      </c>
      <c r="E210" s="133"/>
      <c r="F210" s="133"/>
      <c r="G210" s="133"/>
      <c r="H210" s="133"/>
      <c r="I210" s="133"/>
      <c r="J210" s="133"/>
      <c r="K210" s="133"/>
      <c r="L210" s="133"/>
      <c r="M210" s="133"/>
      <c r="N210" s="133"/>
    </row>
    <row r="211" spans="1:14" s="133" customFormat="1" ht="15.75" x14ac:dyDescent="0.25">
      <c r="A211" s="142" t="s">
        <v>443</v>
      </c>
      <c r="B211" s="143" t="s">
        <v>779</v>
      </c>
      <c r="C211" s="143"/>
      <c r="D211" s="144">
        <v>27230.431</v>
      </c>
    </row>
    <row r="212" spans="1:14" s="133" customFormat="1" ht="31.5" x14ac:dyDescent="0.25">
      <c r="A212" s="149" t="s">
        <v>421</v>
      </c>
      <c r="B212" s="143" t="s">
        <v>779</v>
      </c>
      <c r="C212" s="143" t="s">
        <v>422</v>
      </c>
      <c r="D212" s="144">
        <v>20199.828000000001</v>
      </c>
    </row>
    <row r="213" spans="1:14" s="133" customFormat="1" ht="31.5" x14ac:dyDescent="0.25">
      <c r="A213" s="142" t="s">
        <v>439</v>
      </c>
      <c r="B213" s="143" t="s">
        <v>780</v>
      </c>
      <c r="C213" s="143"/>
      <c r="D213" s="144">
        <v>7030.6030000000001</v>
      </c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</row>
    <row r="214" spans="1:14" s="134" customFormat="1" ht="31.5" x14ac:dyDescent="0.25">
      <c r="A214" s="149" t="s">
        <v>421</v>
      </c>
      <c r="B214" s="147" t="s">
        <v>780</v>
      </c>
      <c r="C214" s="143" t="s">
        <v>422</v>
      </c>
      <c r="D214" s="148">
        <v>7030.6030000000001</v>
      </c>
      <c r="E214" s="133"/>
      <c r="F214" s="133"/>
      <c r="G214" s="133"/>
      <c r="H214" s="133"/>
      <c r="I214" s="133"/>
      <c r="J214" s="133"/>
      <c r="K214" s="133"/>
      <c r="L214" s="133"/>
      <c r="M214" s="133"/>
      <c r="N214" s="133"/>
    </row>
    <row r="215" spans="1:14" s="133" customFormat="1" ht="15.75" x14ac:dyDescent="0.25">
      <c r="A215" s="142" t="s">
        <v>444</v>
      </c>
      <c r="B215" s="143" t="s">
        <v>781</v>
      </c>
      <c r="C215" s="143"/>
      <c r="D215" s="144">
        <v>730</v>
      </c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</row>
    <row r="216" spans="1:14" s="134" customFormat="1" ht="31.5" x14ac:dyDescent="0.25">
      <c r="A216" s="149" t="s">
        <v>421</v>
      </c>
      <c r="B216" s="143" t="s">
        <v>781</v>
      </c>
      <c r="C216" s="143" t="s">
        <v>422</v>
      </c>
      <c r="D216" s="144">
        <v>730</v>
      </c>
      <c r="E216" s="133"/>
      <c r="F216" s="133"/>
      <c r="G216" s="133"/>
      <c r="H216" s="133"/>
      <c r="I216" s="133"/>
      <c r="J216" s="133"/>
      <c r="K216" s="133"/>
      <c r="L216" s="133"/>
      <c r="M216" s="133"/>
      <c r="N216" s="133"/>
    </row>
    <row r="217" spans="1:14" s="133" customFormat="1" ht="15.75" x14ac:dyDescent="0.25">
      <c r="A217" s="142" t="s">
        <v>947</v>
      </c>
      <c r="B217" s="143" t="s">
        <v>946</v>
      </c>
      <c r="C217" s="143"/>
      <c r="D217" s="144">
        <v>1219.777</v>
      </c>
    </row>
    <row r="218" spans="1:14" s="133" customFormat="1" ht="47.25" x14ac:dyDescent="0.25">
      <c r="A218" s="142" t="s">
        <v>782</v>
      </c>
      <c r="B218" s="143" t="s">
        <v>783</v>
      </c>
      <c r="C218" s="143"/>
      <c r="D218" s="144">
        <v>1165.4369999999999</v>
      </c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</row>
    <row r="219" spans="1:14" s="134" customFormat="1" ht="31.5" x14ac:dyDescent="0.25">
      <c r="A219" s="149" t="s">
        <v>421</v>
      </c>
      <c r="B219" s="147" t="s">
        <v>783</v>
      </c>
      <c r="C219" s="143" t="s">
        <v>422</v>
      </c>
      <c r="D219" s="148">
        <v>1165.4369999999999</v>
      </c>
    </row>
    <row r="220" spans="1:14" s="134" customFormat="1" ht="15.75" x14ac:dyDescent="0.25">
      <c r="A220" s="142" t="s">
        <v>445</v>
      </c>
      <c r="B220" s="143" t="s">
        <v>784</v>
      </c>
      <c r="C220" s="143"/>
      <c r="D220" s="144">
        <v>54.34</v>
      </c>
      <c r="E220" s="133"/>
      <c r="F220" s="133"/>
      <c r="G220" s="133"/>
      <c r="H220" s="133"/>
      <c r="I220" s="133"/>
      <c r="J220" s="133"/>
      <c r="K220" s="133"/>
      <c r="L220" s="133"/>
      <c r="M220" s="133"/>
      <c r="N220" s="133"/>
    </row>
    <row r="221" spans="1:14" s="133" customFormat="1" ht="31.5" x14ac:dyDescent="0.25">
      <c r="A221" s="149" t="s">
        <v>421</v>
      </c>
      <c r="B221" s="147" t="s">
        <v>784</v>
      </c>
      <c r="C221" s="143" t="s">
        <v>422</v>
      </c>
      <c r="D221" s="148">
        <v>54.34</v>
      </c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</row>
    <row r="222" spans="1:14" s="134" customFormat="1" ht="15.75" x14ac:dyDescent="0.25">
      <c r="A222" s="142" t="s">
        <v>949</v>
      </c>
      <c r="B222" s="143" t="s">
        <v>948</v>
      </c>
      <c r="C222" s="143"/>
      <c r="D222" s="144">
        <v>333.66699999999997</v>
      </c>
      <c r="E222" s="133"/>
      <c r="F222" s="133"/>
      <c r="G222" s="133"/>
      <c r="H222" s="133"/>
      <c r="I222" s="133"/>
      <c r="J222" s="133"/>
      <c r="K222" s="133"/>
      <c r="L222" s="133"/>
      <c r="M222" s="133"/>
      <c r="N222" s="133"/>
    </row>
    <row r="223" spans="1:14" s="133" customFormat="1" ht="31.5" x14ac:dyDescent="0.25">
      <c r="A223" s="142" t="s">
        <v>248</v>
      </c>
      <c r="B223" s="143" t="s">
        <v>785</v>
      </c>
      <c r="C223" s="143"/>
      <c r="D223" s="144">
        <v>333.66699999999997</v>
      </c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</row>
    <row r="224" spans="1:14" s="134" customFormat="1" ht="31.5" x14ac:dyDescent="0.25">
      <c r="A224" s="149" t="s">
        <v>421</v>
      </c>
      <c r="B224" s="147" t="s">
        <v>785</v>
      </c>
      <c r="C224" s="143" t="s">
        <v>422</v>
      </c>
      <c r="D224" s="148">
        <v>333.66699999999997</v>
      </c>
      <c r="E224" s="133"/>
      <c r="F224" s="133"/>
      <c r="G224" s="133"/>
      <c r="H224" s="133"/>
      <c r="I224" s="133"/>
      <c r="J224" s="133"/>
      <c r="K224" s="133"/>
      <c r="L224" s="133"/>
      <c r="M224" s="133"/>
      <c r="N224" s="133"/>
    </row>
    <row r="225" spans="1:14" s="133" customFormat="1" ht="15.75" x14ac:dyDescent="0.25">
      <c r="A225" s="142" t="s">
        <v>446</v>
      </c>
      <c r="B225" s="143" t="s">
        <v>786</v>
      </c>
      <c r="C225" s="143"/>
      <c r="D225" s="144">
        <v>6590.3159999999998</v>
      </c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</row>
    <row r="226" spans="1:14" s="134" customFormat="1" ht="31.5" x14ac:dyDescent="0.25">
      <c r="A226" s="149" t="s">
        <v>421</v>
      </c>
      <c r="B226" s="143" t="s">
        <v>786</v>
      </c>
      <c r="C226" s="143" t="s">
        <v>422</v>
      </c>
      <c r="D226" s="144">
        <v>6590.3159999999998</v>
      </c>
      <c r="E226" s="133"/>
      <c r="F226" s="133"/>
      <c r="G226" s="133"/>
      <c r="H226" s="133"/>
      <c r="I226" s="133"/>
      <c r="J226" s="133"/>
      <c r="K226" s="133"/>
      <c r="L226" s="133"/>
      <c r="M226" s="133"/>
      <c r="N226" s="133"/>
    </row>
    <row r="227" spans="1:14" s="133" customFormat="1" ht="15.75" x14ac:dyDescent="0.25">
      <c r="A227" s="142" t="s">
        <v>447</v>
      </c>
      <c r="B227" s="143" t="s">
        <v>787</v>
      </c>
      <c r="C227" s="143"/>
      <c r="D227" s="144">
        <v>5001.2719999999999</v>
      </c>
    </row>
    <row r="228" spans="1:14" s="133" customFormat="1" ht="15.75" x14ac:dyDescent="0.25">
      <c r="A228" s="142" t="s">
        <v>448</v>
      </c>
      <c r="B228" s="143" t="s">
        <v>788</v>
      </c>
      <c r="C228" s="143"/>
      <c r="D228" s="144">
        <v>5001.2719999999999</v>
      </c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</row>
    <row r="229" spans="1:14" s="134" customFormat="1" ht="47.25" x14ac:dyDescent="0.25">
      <c r="A229" s="142" t="s">
        <v>345</v>
      </c>
      <c r="B229" s="143" t="s">
        <v>788</v>
      </c>
      <c r="C229" s="143" t="s">
        <v>346</v>
      </c>
      <c r="D229" s="144">
        <v>4437.2719999999999</v>
      </c>
    </row>
    <row r="230" spans="1:14" s="134" customFormat="1" ht="15.75" x14ac:dyDescent="0.25">
      <c r="A230" s="142" t="s">
        <v>448</v>
      </c>
      <c r="B230" s="143" t="s">
        <v>788</v>
      </c>
      <c r="C230" s="143"/>
      <c r="D230" s="144">
        <v>562.5</v>
      </c>
      <c r="E230" s="133"/>
      <c r="F230" s="133"/>
      <c r="G230" s="133"/>
      <c r="H230" s="133"/>
      <c r="I230" s="133"/>
      <c r="J230" s="133"/>
      <c r="K230" s="133"/>
      <c r="L230" s="133"/>
      <c r="M230" s="133"/>
      <c r="N230" s="133"/>
    </row>
    <row r="231" spans="1:14" s="133" customFormat="1" ht="15.75" x14ac:dyDescent="0.25">
      <c r="A231" s="149" t="s">
        <v>349</v>
      </c>
      <c r="B231" s="147" t="s">
        <v>788</v>
      </c>
      <c r="C231" s="143" t="s">
        <v>195</v>
      </c>
      <c r="D231" s="148">
        <v>562.5</v>
      </c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</row>
    <row r="232" spans="1:14" s="134" customFormat="1" ht="15.75" x14ac:dyDescent="0.25">
      <c r="A232" s="142" t="s">
        <v>448</v>
      </c>
      <c r="B232" s="143" t="s">
        <v>788</v>
      </c>
      <c r="C232" s="143"/>
      <c r="D232" s="144">
        <v>1.5</v>
      </c>
      <c r="E232" s="133"/>
      <c r="F232" s="133"/>
      <c r="G232" s="133"/>
      <c r="H232" s="133"/>
      <c r="I232" s="133"/>
      <c r="J232" s="133"/>
      <c r="K232" s="133"/>
      <c r="L232" s="133"/>
      <c r="M232" s="133"/>
      <c r="N232" s="133"/>
    </row>
    <row r="233" spans="1:14" s="133" customFormat="1" ht="15.75" x14ac:dyDescent="0.25">
      <c r="A233" s="149" t="s">
        <v>512</v>
      </c>
      <c r="B233" s="147" t="s">
        <v>788</v>
      </c>
      <c r="C233" s="143" t="s">
        <v>360</v>
      </c>
      <c r="D233" s="148">
        <v>1.5</v>
      </c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</row>
    <row r="234" spans="1:14" s="134" customFormat="1" ht="15.75" x14ac:dyDescent="0.25">
      <c r="A234" s="142" t="s">
        <v>449</v>
      </c>
      <c r="B234" s="143" t="s">
        <v>789</v>
      </c>
      <c r="C234" s="143"/>
      <c r="D234" s="144">
        <v>17120.455000000002</v>
      </c>
      <c r="E234" s="133"/>
      <c r="F234" s="133"/>
      <c r="G234" s="133"/>
      <c r="H234" s="133"/>
      <c r="I234" s="133"/>
      <c r="J234" s="133"/>
      <c r="K234" s="133"/>
      <c r="L234" s="133"/>
      <c r="M234" s="133"/>
      <c r="N234" s="133"/>
    </row>
    <row r="235" spans="1:14" s="133" customFormat="1" ht="15.75" x14ac:dyDescent="0.25">
      <c r="A235" s="142" t="s">
        <v>450</v>
      </c>
      <c r="B235" s="143" t="s">
        <v>790</v>
      </c>
      <c r="C235" s="143"/>
      <c r="D235" s="144">
        <v>17120.455000000002</v>
      </c>
    </row>
    <row r="236" spans="1:14" s="133" customFormat="1" ht="31.5" x14ac:dyDescent="0.25">
      <c r="A236" s="149" t="s">
        <v>421</v>
      </c>
      <c r="B236" s="143" t="s">
        <v>790</v>
      </c>
      <c r="C236" s="143" t="s">
        <v>422</v>
      </c>
      <c r="D236" s="144">
        <v>17120.455000000002</v>
      </c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</row>
    <row r="237" spans="1:14" s="134" customFormat="1" ht="15.75" x14ac:dyDescent="0.25">
      <c r="A237" s="142" t="s">
        <v>451</v>
      </c>
      <c r="B237" s="143" t="s">
        <v>791</v>
      </c>
      <c r="C237" s="143"/>
      <c r="D237" s="144">
        <v>3199.5529999999999</v>
      </c>
    </row>
    <row r="238" spans="1:14" s="134" customFormat="1" ht="15.75" x14ac:dyDescent="0.25">
      <c r="A238" s="142" t="s">
        <v>452</v>
      </c>
      <c r="B238" s="143" t="s">
        <v>792</v>
      </c>
      <c r="C238" s="143"/>
      <c r="D238" s="144">
        <v>2776.933</v>
      </c>
      <c r="E238" s="133"/>
      <c r="F238" s="133"/>
      <c r="G238" s="133"/>
      <c r="H238" s="133"/>
      <c r="I238" s="133"/>
      <c r="J238" s="133"/>
      <c r="K238" s="133"/>
      <c r="L238" s="133"/>
      <c r="M238" s="133"/>
      <c r="N238" s="133"/>
    </row>
    <row r="239" spans="1:14" s="133" customFormat="1" ht="31.5" x14ac:dyDescent="0.25">
      <c r="A239" s="149" t="s">
        <v>421</v>
      </c>
      <c r="B239" s="143" t="s">
        <v>792</v>
      </c>
      <c r="C239" s="143" t="s">
        <v>422</v>
      </c>
      <c r="D239" s="144">
        <v>1648.4760000000001</v>
      </c>
      <c r="E239" s="134"/>
      <c r="F239" s="134"/>
      <c r="G239" s="134"/>
      <c r="H239" s="134"/>
      <c r="I239" s="134"/>
      <c r="J239" s="134"/>
      <c r="K239" s="134"/>
      <c r="L239" s="134"/>
      <c r="M239" s="134"/>
      <c r="N239" s="134"/>
    </row>
    <row r="240" spans="1:14" s="134" customFormat="1" ht="31.5" x14ac:dyDescent="0.25">
      <c r="A240" s="142" t="s">
        <v>439</v>
      </c>
      <c r="B240" s="143" t="s">
        <v>793</v>
      </c>
      <c r="C240" s="143"/>
      <c r="D240" s="144">
        <v>1128.4559999999999</v>
      </c>
      <c r="E240" s="133"/>
      <c r="F240" s="133"/>
      <c r="G240" s="133"/>
      <c r="H240" s="133"/>
      <c r="I240" s="133"/>
      <c r="J240" s="133"/>
      <c r="K240" s="133"/>
      <c r="L240" s="133"/>
      <c r="M240" s="133"/>
      <c r="N240" s="133"/>
    </row>
    <row r="241" spans="1:14" s="133" customFormat="1" ht="31.5" x14ac:dyDescent="0.25">
      <c r="A241" s="149" t="s">
        <v>421</v>
      </c>
      <c r="B241" s="147" t="s">
        <v>793</v>
      </c>
      <c r="C241" s="143" t="s">
        <v>422</v>
      </c>
      <c r="D241" s="148">
        <v>1128.4559999999999</v>
      </c>
      <c r="E241" s="134"/>
      <c r="F241" s="134"/>
      <c r="G241" s="134"/>
      <c r="H241" s="134"/>
      <c r="I241" s="134"/>
      <c r="J241" s="134"/>
      <c r="K241" s="134"/>
      <c r="L241" s="134"/>
      <c r="M241" s="134"/>
      <c r="N241" s="134"/>
    </row>
    <row r="242" spans="1:14" s="134" customFormat="1" ht="15.75" x14ac:dyDescent="0.25">
      <c r="A242" s="142" t="s">
        <v>951</v>
      </c>
      <c r="B242" s="143" t="s">
        <v>950</v>
      </c>
      <c r="C242" s="143"/>
      <c r="D242" s="144">
        <v>422.62099999999998</v>
      </c>
      <c r="E242" s="136"/>
      <c r="F242" s="136"/>
      <c r="G242" s="136"/>
      <c r="H242" s="136"/>
      <c r="I242" s="136"/>
      <c r="J242" s="136"/>
      <c r="K242" s="136"/>
      <c r="L242" s="136"/>
      <c r="M242" s="136"/>
      <c r="N242" s="136"/>
    </row>
    <row r="243" spans="1:14" s="136" customFormat="1" ht="15.75" x14ac:dyDescent="0.25">
      <c r="A243" s="142" t="s">
        <v>794</v>
      </c>
      <c r="B243" s="143" t="s">
        <v>795</v>
      </c>
      <c r="C243" s="143"/>
      <c r="D243" s="144">
        <v>422.62099999999998</v>
      </c>
      <c r="E243" s="134"/>
      <c r="F243" s="134"/>
      <c r="G243" s="134"/>
      <c r="H243" s="134"/>
      <c r="I243" s="134"/>
      <c r="J243" s="134"/>
      <c r="K243" s="134"/>
      <c r="L243" s="134"/>
      <c r="M243" s="134"/>
      <c r="N243" s="134"/>
    </row>
    <row r="244" spans="1:14" s="134" customFormat="1" ht="31.5" x14ac:dyDescent="0.25">
      <c r="A244" s="149" t="s">
        <v>421</v>
      </c>
      <c r="B244" s="147" t="s">
        <v>795</v>
      </c>
      <c r="C244" s="143" t="s">
        <v>422</v>
      </c>
      <c r="D244" s="148">
        <v>422.62099999999998</v>
      </c>
      <c r="E244" s="133"/>
      <c r="F244" s="133"/>
      <c r="G244" s="133"/>
      <c r="H244" s="133"/>
      <c r="I244" s="133"/>
      <c r="J244" s="133"/>
      <c r="K244" s="133"/>
      <c r="L244" s="133"/>
      <c r="M244" s="133"/>
      <c r="N244" s="133"/>
    </row>
    <row r="245" spans="1:14" s="133" customFormat="1" ht="31.5" x14ac:dyDescent="0.25">
      <c r="A245" s="150" t="s">
        <v>453</v>
      </c>
      <c r="B245" s="151" t="s">
        <v>796</v>
      </c>
      <c r="C245" s="151"/>
      <c r="D245" s="152">
        <v>8521.31</v>
      </c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</row>
    <row r="246" spans="1:14" s="134" customFormat="1" ht="15.75" x14ac:dyDescent="0.25">
      <c r="A246" s="142" t="s">
        <v>454</v>
      </c>
      <c r="B246" s="143" t="s">
        <v>797</v>
      </c>
      <c r="C246" s="143"/>
      <c r="D246" s="144">
        <v>250</v>
      </c>
    </row>
    <row r="247" spans="1:14" s="134" customFormat="1" ht="31.5" x14ac:dyDescent="0.25">
      <c r="A247" s="142" t="s">
        <v>455</v>
      </c>
      <c r="B247" s="143" t="s">
        <v>798</v>
      </c>
      <c r="C247" s="143"/>
      <c r="D247" s="144">
        <v>250</v>
      </c>
      <c r="E247" s="133"/>
      <c r="F247" s="133"/>
      <c r="G247" s="133"/>
      <c r="H247" s="133"/>
      <c r="I247" s="133"/>
      <c r="J247" s="133"/>
      <c r="K247" s="133"/>
      <c r="L247" s="133"/>
      <c r="M247" s="133"/>
      <c r="N247" s="133"/>
    </row>
    <row r="248" spans="1:14" s="133" customFormat="1" ht="31.5" x14ac:dyDescent="0.25">
      <c r="A248" s="149" t="s">
        <v>421</v>
      </c>
      <c r="B248" s="143" t="s">
        <v>798</v>
      </c>
      <c r="C248" s="143" t="s">
        <v>422</v>
      </c>
      <c r="D248" s="144">
        <v>250</v>
      </c>
      <c r="E248" s="134"/>
      <c r="F248" s="134"/>
      <c r="G248" s="134"/>
      <c r="H248" s="134"/>
      <c r="I248" s="134"/>
      <c r="J248" s="134"/>
      <c r="K248" s="134"/>
      <c r="L248" s="134"/>
      <c r="M248" s="134"/>
      <c r="N248" s="134"/>
    </row>
    <row r="249" spans="1:14" s="134" customFormat="1" ht="15.75" x14ac:dyDescent="0.25">
      <c r="A249" s="142" t="s">
        <v>456</v>
      </c>
      <c r="B249" s="143" t="s">
        <v>799</v>
      </c>
      <c r="C249" s="143"/>
      <c r="D249" s="144">
        <v>550</v>
      </c>
      <c r="E249" s="133"/>
      <c r="F249" s="133"/>
      <c r="G249" s="133"/>
      <c r="H249" s="133"/>
      <c r="I249" s="133"/>
      <c r="J249" s="133"/>
      <c r="K249" s="133"/>
      <c r="L249" s="133"/>
      <c r="M249" s="133"/>
      <c r="N249" s="133"/>
    </row>
    <row r="250" spans="1:14" s="133" customFormat="1" ht="15.75" x14ac:dyDescent="0.25">
      <c r="A250" s="142" t="s">
        <v>457</v>
      </c>
      <c r="B250" s="143" t="s">
        <v>800</v>
      </c>
      <c r="C250" s="143"/>
      <c r="D250" s="144">
        <v>550</v>
      </c>
      <c r="E250" s="134"/>
      <c r="F250" s="134"/>
      <c r="G250" s="134"/>
      <c r="H250" s="134"/>
      <c r="I250" s="134"/>
      <c r="J250" s="134"/>
      <c r="K250" s="134"/>
      <c r="L250" s="134"/>
      <c r="M250" s="134"/>
      <c r="N250" s="134"/>
    </row>
    <row r="251" spans="1:14" s="134" customFormat="1" ht="31.5" x14ac:dyDescent="0.25">
      <c r="A251" s="149" t="s">
        <v>421</v>
      </c>
      <c r="B251" s="143" t="s">
        <v>800</v>
      </c>
      <c r="C251" s="143" t="s">
        <v>422</v>
      </c>
      <c r="D251" s="144">
        <v>550</v>
      </c>
      <c r="E251" s="133"/>
      <c r="F251" s="133"/>
      <c r="G251" s="133"/>
      <c r="H251" s="133"/>
      <c r="I251" s="133"/>
      <c r="J251" s="133"/>
      <c r="K251" s="133"/>
      <c r="L251" s="133"/>
      <c r="M251" s="133"/>
      <c r="N251" s="133"/>
    </row>
    <row r="252" spans="1:14" s="133" customFormat="1" ht="15.75" x14ac:dyDescent="0.25">
      <c r="A252" s="142" t="s">
        <v>458</v>
      </c>
      <c r="B252" s="143" t="s">
        <v>801</v>
      </c>
      <c r="C252" s="143"/>
      <c r="D252" s="144">
        <v>7721.31</v>
      </c>
      <c r="E252" s="134"/>
      <c r="F252" s="134"/>
      <c r="G252" s="134"/>
      <c r="H252" s="134"/>
      <c r="I252" s="134"/>
      <c r="J252" s="134"/>
      <c r="K252" s="134"/>
      <c r="L252" s="134"/>
      <c r="M252" s="134"/>
      <c r="N252" s="134"/>
    </row>
    <row r="253" spans="1:14" s="134" customFormat="1" ht="31.5" x14ac:dyDescent="0.25">
      <c r="A253" s="142" t="s">
        <v>440</v>
      </c>
      <c r="B253" s="143" t="s">
        <v>802</v>
      </c>
      <c r="C253" s="143"/>
      <c r="D253" s="144">
        <v>1.024</v>
      </c>
    </row>
    <row r="254" spans="1:14" s="134" customFormat="1" ht="31.5" x14ac:dyDescent="0.25">
      <c r="A254" s="149" t="s">
        <v>421</v>
      </c>
      <c r="B254" s="147" t="s">
        <v>802</v>
      </c>
      <c r="C254" s="143" t="s">
        <v>422</v>
      </c>
      <c r="D254" s="148">
        <v>1.024</v>
      </c>
      <c r="E254" s="133"/>
      <c r="F254" s="133"/>
      <c r="G254" s="133"/>
      <c r="H254" s="133"/>
      <c r="I254" s="133"/>
      <c r="J254" s="133"/>
      <c r="K254" s="133"/>
      <c r="L254" s="133"/>
      <c r="M254" s="133"/>
      <c r="N254" s="133"/>
    </row>
    <row r="255" spans="1:14" s="133" customFormat="1" ht="15.75" x14ac:dyDescent="0.25">
      <c r="A255" s="142" t="s">
        <v>459</v>
      </c>
      <c r="B255" s="143" t="s">
        <v>803</v>
      </c>
      <c r="C255" s="143"/>
      <c r="D255" s="144">
        <v>7720.2860000000001</v>
      </c>
      <c r="E255" s="134"/>
      <c r="F255" s="134"/>
      <c r="G255" s="134"/>
      <c r="H255" s="134"/>
      <c r="I255" s="134"/>
      <c r="J255" s="134"/>
      <c r="K255" s="134"/>
      <c r="L255" s="134"/>
      <c r="M255" s="134"/>
      <c r="N255" s="134"/>
    </row>
    <row r="256" spans="1:14" s="134" customFormat="1" ht="31.5" x14ac:dyDescent="0.25">
      <c r="A256" s="149" t="s">
        <v>421</v>
      </c>
      <c r="B256" s="143" t="s">
        <v>803</v>
      </c>
      <c r="C256" s="143" t="s">
        <v>422</v>
      </c>
      <c r="D256" s="144">
        <v>7284.9</v>
      </c>
      <c r="E256" s="133"/>
      <c r="F256" s="133"/>
      <c r="G256" s="133"/>
      <c r="H256" s="133"/>
      <c r="I256" s="133"/>
      <c r="J256" s="133"/>
      <c r="K256" s="133"/>
      <c r="L256" s="133"/>
      <c r="M256" s="133"/>
      <c r="N256" s="133"/>
    </row>
    <row r="257" spans="1:14" s="133" customFormat="1" ht="31.5" x14ac:dyDescent="0.25">
      <c r="A257" s="142" t="s">
        <v>433</v>
      </c>
      <c r="B257" s="143" t="s">
        <v>804</v>
      </c>
      <c r="C257" s="143"/>
      <c r="D257" s="144">
        <v>435.38600000000002</v>
      </c>
      <c r="E257" s="134"/>
      <c r="F257" s="134"/>
      <c r="G257" s="134"/>
      <c r="H257" s="134"/>
      <c r="I257" s="134"/>
      <c r="J257" s="134"/>
      <c r="K257" s="134"/>
      <c r="L257" s="134"/>
      <c r="M257" s="134"/>
      <c r="N257" s="134"/>
    </row>
    <row r="258" spans="1:14" s="134" customFormat="1" ht="31.5" x14ac:dyDescent="0.25">
      <c r="A258" s="149" t="s">
        <v>421</v>
      </c>
      <c r="B258" s="147" t="s">
        <v>804</v>
      </c>
      <c r="C258" s="143" t="s">
        <v>422</v>
      </c>
      <c r="D258" s="148">
        <v>435.38600000000002</v>
      </c>
      <c r="E258" s="133"/>
      <c r="F258" s="133"/>
      <c r="G258" s="133"/>
      <c r="H258" s="133"/>
      <c r="I258" s="133"/>
      <c r="J258" s="133"/>
      <c r="K258" s="133"/>
      <c r="L258" s="133"/>
      <c r="M258" s="133"/>
      <c r="N258" s="133"/>
    </row>
    <row r="259" spans="1:14" s="133" customFormat="1" ht="31.5" x14ac:dyDescent="0.25">
      <c r="A259" s="139" t="s">
        <v>395</v>
      </c>
      <c r="B259" s="140" t="s">
        <v>396</v>
      </c>
      <c r="C259" s="140"/>
      <c r="D259" s="141">
        <v>91183.126000000004</v>
      </c>
      <c r="E259" s="134"/>
      <c r="F259" s="134"/>
      <c r="G259" s="134"/>
      <c r="H259" s="134"/>
      <c r="I259" s="134"/>
      <c r="J259" s="134"/>
      <c r="K259" s="134"/>
      <c r="L259" s="134"/>
      <c r="M259" s="134"/>
      <c r="N259" s="134"/>
    </row>
    <row r="260" spans="1:14" s="134" customFormat="1" ht="15.75" x14ac:dyDescent="0.25">
      <c r="A260" s="142" t="s">
        <v>397</v>
      </c>
      <c r="B260" s="143" t="s">
        <v>855</v>
      </c>
      <c r="C260" s="143"/>
      <c r="D260" s="144">
        <v>10</v>
      </c>
    </row>
    <row r="261" spans="1:14" s="134" customFormat="1" ht="15.75" x14ac:dyDescent="0.25">
      <c r="A261" s="142" t="s">
        <v>398</v>
      </c>
      <c r="B261" s="143" t="s">
        <v>856</v>
      </c>
      <c r="C261" s="143"/>
      <c r="D261" s="144">
        <v>5</v>
      </c>
    </row>
    <row r="262" spans="1:14" s="134" customFormat="1" ht="15.75" x14ac:dyDescent="0.25">
      <c r="A262" s="149" t="s">
        <v>349</v>
      </c>
      <c r="B262" s="143" t="s">
        <v>856</v>
      </c>
      <c r="C262" s="143" t="s">
        <v>195</v>
      </c>
      <c r="D262" s="144">
        <v>5</v>
      </c>
    </row>
    <row r="263" spans="1:14" s="134" customFormat="1" ht="15.75" x14ac:dyDescent="0.25">
      <c r="A263" s="142" t="s">
        <v>399</v>
      </c>
      <c r="B263" s="143" t="s">
        <v>857</v>
      </c>
      <c r="C263" s="143"/>
      <c r="D263" s="144">
        <v>5</v>
      </c>
      <c r="E263" s="133"/>
      <c r="F263" s="133"/>
      <c r="G263" s="133"/>
      <c r="H263" s="133"/>
      <c r="I263" s="133"/>
      <c r="J263" s="133"/>
      <c r="K263" s="133"/>
      <c r="L263" s="133"/>
      <c r="M263" s="133"/>
      <c r="N263" s="133"/>
    </row>
    <row r="264" spans="1:14" s="133" customFormat="1" ht="15.75" x14ac:dyDescent="0.25">
      <c r="A264" s="149" t="s">
        <v>349</v>
      </c>
      <c r="B264" s="143" t="s">
        <v>857</v>
      </c>
      <c r="C264" s="143" t="s">
        <v>195</v>
      </c>
      <c r="D264" s="144">
        <v>5</v>
      </c>
      <c r="E264" s="134"/>
      <c r="F264" s="134"/>
      <c r="G264" s="134"/>
      <c r="H264" s="134"/>
      <c r="I264" s="134"/>
      <c r="J264" s="134"/>
      <c r="K264" s="134"/>
      <c r="L264" s="134"/>
      <c r="M264" s="134"/>
      <c r="N264" s="134"/>
    </row>
    <row r="265" spans="1:14" s="134" customFormat="1" ht="15.75" x14ac:dyDescent="0.25">
      <c r="A265" s="142" t="s">
        <v>400</v>
      </c>
      <c r="B265" s="143" t="s">
        <v>858</v>
      </c>
      <c r="C265" s="143"/>
      <c r="D265" s="144">
        <v>10</v>
      </c>
      <c r="E265" s="133"/>
      <c r="F265" s="133"/>
      <c r="G265" s="133"/>
      <c r="H265" s="133"/>
      <c r="I265" s="133"/>
      <c r="J265" s="133"/>
      <c r="K265" s="133"/>
      <c r="L265" s="133"/>
      <c r="M265" s="133"/>
      <c r="N265" s="133"/>
    </row>
    <row r="266" spans="1:14" s="133" customFormat="1" ht="15.75" x14ac:dyDescent="0.25">
      <c r="A266" s="142" t="s">
        <v>401</v>
      </c>
      <c r="B266" s="143" t="s">
        <v>859</v>
      </c>
      <c r="C266" s="143"/>
      <c r="D266" s="144">
        <v>10</v>
      </c>
      <c r="E266" s="134"/>
      <c r="F266" s="134"/>
      <c r="G266" s="134"/>
      <c r="H266" s="134"/>
      <c r="I266" s="134"/>
      <c r="J266" s="134"/>
      <c r="K266" s="134"/>
      <c r="L266" s="134"/>
      <c r="M266" s="134"/>
      <c r="N266" s="134"/>
    </row>
    <row r="267" spans="1:14" s="134" customFormat="1" ht="15.75" x14ac:dyDescent="0.25">
      <c r="A267" s="149" t="s">
        <v>349</v>
      </c>
      <c r="B267" s="143" t="s">
        <v>859</v>
      </c>
      <c r="C267" s="143" t="s">
        <v>195</v>
      </c>
      <c r="D267" s="144">
        <v>10</v>
      </c>
      <c r="E267" s="133"/>
      <c r="F267" s="133"/>
      <c r="G267" s="133"/>
      <c r="H267" s="133"/>
      <c r="I267" s="133"/>
      <c r="J267" s="133"/>
      <c r="K267" s="133"/>
      <c r="L267" s="133"/>
      <c r="M267" s="133"/>
      <c r="N267" s="133"/>
    </row>
    <row r="268" spans="1:14" s="133" customFormat="1" ht="15.75" x14ac:dyDescent="0.25">
      <c r="A268" s="142" t="s">
        <v>402</v>
      </c>
      <c r="B268" s="143" t="s">
        <v>860</v>
      </c>
      <c r="C268" s="143"/>
      <c r="D268" s="144">
        <v>20</v>
      </c>
      <c r="E268" s="134"/>
      <c r="F268" s="134"/>
      <c r="G268" s="134"/>
      <c r="H268" s="134"/>
      <c r="I268" s="134"/>
      <c r="J268" s="134"/>
      <c r="K268" s="134"/>
      <c r="L268" s="134"/>
      <c r="M268" s="134"/>
      <c r="N268" s="134"/>
    </row>
    <row r="269" spans="1:14" s="134" customFormat="1" ht="31.5" x14ac:dyDescent="0.25">
      <c r="A269" s="142" t="s">
        <v>403</v>
      </c>
      <c r="B269" s="143" t="s">
        <v>861</v>
      </c>
      <c r="C269" s="143"/>
      <c r="D269" s="144">
        <v>20</v>
      </c>
      <c r="E269" s="133"/>
      <c r="F269" s="133"/>
      <c r="G269" s="133"/>
      <c r="H269" s="133"/>
      <c r="I269" s="133"/>
      <c r="J269" s="133"/>
      <c r="K269" s="133"/>
      <c r="L269" s="133"/>
      <c r="M269" s="133"/>
      <c r="N269" s="133"/>
    </row>
    <row r="270" spans="1:14" s="133" customFormat="1" ht="15.75" x14ac:dyDescent="0.25">
      <c r="A270" s="149" t="s">
        <v>349</v>
      </c>
      <c r="B270" s="143" t="s">
        <v>861</v>
      </c>
      <c r="C270" s="143" t="s">
        <v>195</v>
      </c>
      <c r="D270" s="144">
        <v>20</v>
      </c>
    </row>
    <row r="271" spans="1:14" s="133" customFormat="1" ht="15.75" x14ac:dyDescent="0.25">
      <c r="A271" s="142" t="s">
        <v>482</v>
      </c>
      <c r="B271" s="143" t="s">
        <v>483</v>
      </c>
      <c r="C271" s="143"/>
      <c r="D271" s="144">
        <v>5517.6959999999999</v>
      </c>
    </row>
    <row r="272" spans="1:14" s="133" customFormat="1" ht="47.25" x14ac:dyDescent="0.25">
      <c r="A272" s="142" t="s">
        <v>484</v>
      </c>
      <c r="B272" s="143" t="s">
        <v>485</v>
      </c>
      <c r="C272" s="143"/>
      <c r="D272" s="144">
        <v>203.37200000000001</v>
      </c>
    </row>
    <row r="273" spans="1:4" s="133" customFormat="1" ht="15.75" x14ac:dyDescent="0.25">
      <c r="A273" s="149" t="s">
        <v>349</v>
      </c>
      <c r="B273" s="147" t="s">
        <v>485</v>
      </c>
      <c r="C273" s="143" t="s">
        <v>195</v>
      </c>
      <c r="D273" s="148">
        <v>203.37200000000001</v>
      </c>
    </row>
    <row r="274" spans="1:4" s="133" customFormat="1" ht="15.75" x14ac:dyDescent="0.25">
      <c r="A274" s="142" t="s">
        <v>486</v>
      </c>
      <c r="B274" s="143" t="s">
        <v>487</v>
      </c>
      <c r="C274" s="143"/>
      <c r="D274" s="144">
        <v>5314.3239999999996</v>
      </c>
    </row>
    <row r="275" spans="1:4" s="133" customFormat="1" ht="47.25" x14ac:dyDescent="0.25">
      <c r="A275" s="142" t="s">
        <v>345</v>
      </c>
      <c r="B275" s="143" t="s">
        <v>487</v>
      </c>
      <c r="C275" s="143" t="s">
        <v>346</v>
      </c>
      <c r="D275" s="144">
        <v>4820.0219999999999</v>
      </c>
    </row>
    <row r="276" spans="1:4" s="133" customFormat="1" ht="15.75" x14ac:dyDescent="0.25">
      <c r="A276" s="142" t="s">
        <v>486</v>
      </c>
      <c r="B276" s="143" t="s">
        <v>487</v>
      </c>
      <c r="C276" s="143"/>
      <c r="D276" s="144">
        <v>348</v>
      </c>
    </row>
    <row r="277" spans="1:4" s="133" customFormat="1" ht="15.75" x14ac:dyDescent="0.25">
      <c r="A277" s="149" t="s">
        <v>349</v>
      </c>
      <c r="B277" s="147" t="s">
        <v>487</v>
      </c>
      <c r="C277" s="147" t="s">
        <v>195</v>
      </c>
      <c r="D277" s="148">
        <v>348</v>
      </c>
    </row>
    <row r="278" spans="1:4" s="133" customFormat="1" ht="15.75" x14ac:dyDescent="0.25">
      <c r="A278" s="142" t="s">
        <v>486</v>
      </c>
      <c r="B278" s="143" t="s">
        <v>487</v>
      </c>
      <c r="C278" s="143"/>
      <c r="D278" s="144">
        <v>146.30199999999999</v>
      </c>
    </row>
    <row r="279" spans="1:4" s="133" customFormat="1" ht="15.75" x14ac:dyDescent="0.25">
      <c r="A279" s="149" t="s">
        <v>512</v>
      </c>
      <c r="B279" s="147" t="s">
        <v>487</v>
      </c>
      <c r="C279" s="143" t="s">
        <v>360</v>
      </c>
      <c r="D279" s="148">
        <v>146.30199999999999</v>
      </c>
    </row>
    <row r="280" spans="1:4" s="133" customFormat="1" ht="15.75" x14ac:dyDescent="0.25">
      <c r="A280" s="142" t="s">
        <v>521</v>
      </c>
      <c r="B280" s="143" t="s">
        <v>522</v>
      </c>
      <c r="C280" s="143"/>
      <c r="D280" s="144">
        <v>49737.536</v>
      </c>
    </row>
    <row r="281" spans="1:4" s="133" customFormat="1" ht="31.5" x14ac:dyDescent="0.25">
      <c r="A281" s="142" t="s">
        <v>523</v>
      </c>
      <c r="B281" s="143" t="s">
        <v>524</v>
      </c>
      <c r="C281" s="143"/>
      <c r="D281" s="144">
        <v>595.9</v>
      </c>
    </row>
    <row r="282" spans="1:4" s="133" customFormat="1" ht="31.5" x14ac:dyDescent="0.25">
      <c r="A282" s="142" t="s">
        <v>523</v>
      </c>
      <c r="B282" s="143" t="s">
        <v>525</v>
      </c>
      <c r="C282" s="143"/>
      <c r="D282" s="144">
        <v>595.9</v>
      </c>
    </row>
    <row r="283" spans="1:4" s="133" customFormat="1" ht="15.75" x14ac:dyDescent="0.25">
      <c r="A283" s="146" t="s">
        <v>362</v>
      </c>
      <c r="B283" s="147" t="s">
        <v>525</v>
      </c>
      <c r="C283" s="143" t="s">
        <v>363</v>
      </c>
      <c r="D283" s="148">
        <v>595.9</v>
      </c>
    </row>
    <row r="284" spans="1:4" s="133" customFormat="1" ht="15.75" x14ac:dyDescent="0.25">
      <c r="A284" s="142" t="s">
        <v>526</v>
      </c>
      <c r="B284" s="143" t="s">
        <v>527</v>
      </c>
      <c r="C284" s="143"/>
      <c r="D284" s="144">
        <v>29646.687999999998</v>
      </c>
    </row>
    <row r="285" spans="1:4" s="133" customFormat="1" ht="15.75" x14ac:dyDescent="0.25">
      <c r="A285" s="146" t="s">
        <v>362</v>
      </c>
      <c r="B285" s="143" t="s">
        <v>527</v>
      </c>
      <c r="C285" s="143" t="s">
        <v>363</v>
      </c>
      <c r="D285" s="144">
        <v>29646.687999999998</v>
      </c>
    </row>
    <row r="286" spans="1:4" s="133" customFormat="1" ht="15.75" x14ac:dyDescent="0.25">
      <c r="A286" s="142" t="s">
        <v>528</v>
      </c>
      <c r="B286" s="143" t="s">
        <v>529</v>
      </c>
      <c r="C286" s="143"/>
      <c r="D286" s="144">
        <v>11817.948</v>
      </c>
    </row>
    <row r="287" spans="1:4" s="133" customFormat="1" ht="47.25" x14ac:dyDescent="0.25">
      <c r="A287" s="142" t="s">
        <v>345</v>
      </c>
      <c r="B287" s="143" t="s">
        <v>529</v>
      </c>
      <c r="C287" s="143" t="s">
        <v>346</v>
      </c>
      <c r="D287" s="144">
        <v>11245.362999999999</v>
      </c>
    </row>
    <row r="288" spans="1:4" s="133" customFormat="1" ht="15.75" x14ac:dyDescent="0.25">
      <c r="A288" s="142" t="s">
        <v>528</v>
      </c>
      <c r="B288" s="143" t="s">
        <v>529</v>
      </c>
      <c r="C288" s="143"/>
      <c r="D288" s="144">
        <v>551.34199999999998</v>
      </c>
    </row>
    <row r="289" spans="1:14" s="133" customFormat="1" ht="15.75" x14ac:dyDescent="0.25">
      <c r="A289" s="149" t="s">
        <v>349</v>
      </c>
      <c r="B289" s="147" t="s">
        <v>529</v>
      </c>
      <c r="C289" s="143" t="s">
        <v>195</v>
      </c>
      <c r="D289" s="148">
        <v>551.34199999999998</v>
      </c>
    </row>
    <row r="290" spans="1:14" s="133" customFormat="1" ht="15.75" x14ac:dyDescent="0.25">
      <c r="A290" s="142" t="s">
        <v>528</v>
      </c>
      <c r="B290" s="143" t="s">
        <v>529</v>
      </c>
      <c r="C290" s="143"/>
      <c r="D290" s="144">
        <v>2.23</v>
      </c>
    </row>
    <row r="291" spans="1:14" s="133" customFormat="1" ht="15.75" x14ac:dyDescent="0.25">
      <c r="A291" s="149" t="s">
        <v>512</v>
      </c>
      <c r="B291" s="147" t="s">
        <v>529</v>
      </c>
      <c r="C291" s="143" t="s">
        <v>360</v>
      </c>
      <c r="D291" s="148">
        <v>2.23</v>
      </c>
    </row>
    <row r="292" spans="1:14" s="133" customFormat="1" ht="31.5" x14ac:dyDescent="0.25">
      <c r="A292" s="142" t="s">
        <v>347</v>
      </c>
      <c r="B292" s="143" t="s">
        <v>530</v>
      </c>
      <c r="C292" s="143"/>
      <c r="D292" s="144">
        <v>19.013000000000002</v>
      </c>
    </row>
    <row r="293" spans="1:14" s="133" customFormat="1" ht="15.75" x14ac:dyDescent="0.25">
      <c r="A293" s="149" t="s">
        <v>349</v>
      </c>
      <c r="B293" s="147" t="s">
        <v>530</v>
      </c>
      <c r="C293" s="143" t="s">
        <v>195</v>
      </c>
      <c r="D293" s="148">
        <v>19.013000000000002</v>
      </c>
    </row>
    <row r="294" spans="1:14" s="133" customFormat="1" ht="15.75" x14ac:dyDescent="0.25">
      <c r="A294" s="142" t="s">
        <v>531</v>
      </c>
      <c r="B294" s="143" t="s">
        <v>532</v>
      </c>
      <c r="C294" s="143"/>
      <c r="D294" s="144">
        <v>7677</v>
      </c>
    </row>
    <row r="295" spans="1:14" s="133" customFormat="1" ht="15.75" x14ac:dyDescent="0.25">
      <c r="A295" s="146" t="s">
        <v>362</v>
      </c>
      <c r="B295" s="143" t="s">
        <v>532</v>
      </c>
      <c r="C295" s="143" t="s">
        <v>363</v>
      </c>
      <c r="D295" s="144">
        <v>7677</v>
      </c>
    </row>
    <row r="296" spans="1:14" s="133" customFormat="1" ht="15.75" x14ac:dyDescent="0.25">
      <c r="A296" s="142" t="s">
        <v>404</v>
      </c>
      <c r="B296" s="143" t="s">
        <v>862</v>
      </c>
      <c r="C296" s="143"/>
      <c r="D296" s="144">
        <v>35887.894</v>
      </c>
    </row>
    <row r="297" spans="1:14" s="133" customFormat="1" ht="15.75" x14ac:dyDescent="0.25">
      <c r="A297" s="142" t="s">
        <v>405</v>
      </c>
      <c r="B297" s="143" t="s">
        <v>863</v>
      </c>
      <c r="C297" s="143"/>
      <c r="D297" s="144">
        <v>35887.894</v>
      </c>
    </row>
    <row r="298" spans="1:14" s="133" customFormat="1" ht="47.25" x14ac:dyDescent="0.25">
      <c r="A298" s="142" t="s">
        <v>345</v>
      </c>
      <c r="B298" s="143" t="s">
        <v>863</v>
      </c>
      <c r="C298" s="143" t="s">
        <v>346</v>
      </c>
      <c r="D298" s="144">
        <v>29973.394</v>
      </c>
    </row>
    <row r="299" spans="1:14" s="133" customFormat="1" ht="15.75" x14ac:dyDescent="0.25">
      <c r="A299" s="142" t="s">
        <v>405</v>
      </c>
      <c r="B299" s="143" t="s">
        <v>863</v>
      </c>
      <c r="C299" s="143"/>
      <c r="D299" s="144">
        <v>5768.5</v>
      </c>
    </row>
    <row r="300" spans="1:14" s="133" customFormat="1" ht="15.75" x14ac:dyDescent="0.25">
      <c r="A300" s="149" t="s">
        <v>349</v>
      </c>
      <c r="B300" s="147" t="s">
        <v>863</v>
      </c>
      <c r="C300" s="143" t="s">
        <v>195</v>
      </c>
      <c r="D300" s="148">
        <v>5768.5</v>
      </c>
      <c r="E300" s="136"/>
      <c r="F300" s="136"/>
      <c r="G300" s="136"/>
      <c r="H300" s="136"/>
      <c r="I300" s="136"/>
      <c r="J300" s="136"/>
      <c r="K300" s="136"/>
      <c r="L300" s="136"/>
      <c r="M300" s="136"/>
      <c r="N300" s="136"/>
    </row>
    <row r="301" spans="1:14" s="136" customFormat="1" ht="15.75" x14ac:dyDescent="0.25">
      <c r="A301" s="142" t="s">
        <v>405</v>
      </c>
      <c r="B301" s="143" t="s">
        <v>863</v>
      </c>
      <c r="C301" s="143"/>
      <c r="D301" s="144">
        <v>146</v>
      </c>
      <c r="E301" s="133"/>
      <c r="F301" s="133"/>
      <c r="G301" s="133"/>
      <c r="H301" s="133"/>
      <c r="I301" s="133"/>
      <c r="J301" s="133"/>
      <c r="K301" s="133"/>
      <c r="L301" s="133"/>
      <c r="M301" s="133"/>
      <c r="N301" s="133"/>
    </row>
    <row r="302" spans="1:14" s="133" customFormat="1" ht="15.75" x14ac:dyDescent="0.25">
      <c r="A302" s="149" t="s">
        <v>512</v>
      </c>
      <c r="B302" s="147" t="s">
        <v>863</v>
      </c>
      <c r="C302" s="143" t="s">
        <v>360</v>
      </c>
      <c r="D302" s="148">
        <v>146</v>
      </c>
    </row>
    <row r="303" spans="1:14" s="133" customFormat="1" ht="31.5" x14ac:dyDescent="0.25">
      <c r="A303" s="150" t="s">
        <v>406</v>
      </c>
      <c r="B303" s="151" t="s">
        <v>805</v>
      </c>
      <c r="C303" s="151"/>
      <c r="D303" s="152">
        <v>18628.383999999998</v>
      </c>
    </row>
    <row r="304" spans="1:14" s="133" customFormat="1" ht="15.75" x14ac:dyDescent="0.25">
      <c r="A304" s="142" t="s">
        <v>513</v>
      </c>
      <c r="B304" s="143" t="s">
        <v>926</v>
      </c>
      <c r="C304" s="143"/>
      <c r="D304" s="144">
        <v>2387</v>
      </c>
    </row>
    <row r="305" spans="1:4" s="133" customFormat="1" ht="47.25" x14ac:dyDescent="0.25">
      <c r="A305" s="142" t="s">
        <v>514</v>
      </c>
      <c r="B305" s="143" t="s">
        <v>927</v>
      </c>
      <c r="C305" s="143"/>
      <c r="D305" s="144">
        <v>2387</v>
      </c>
    </row>
    <row r="306" spans="1:4" s="133" customFormat="1" ht="15.75" x14ac:dyDescent="0.25">
      <c r="A306" s="149" t="s">
        <v>387</v>
      </c>
      <c r="B306" s="147" t="s">
        <v>927</v>
      </c>
      <c r="C306" s="143" t="s">
        <v>237</v>
      </c>
      <c r="D306" s="148">
        <v>2387</v>
      </c>
    </row>
    <row r="307" spans="1:4" s="133" customFormat="1" ht="15.75" x14ac:dyDescent="0.25">
      <c r="A307" s="142" t="s">
        <v>515</v>
      </c>
      <c r="B307" s="143" t="s">
        <v>928</v>
      </c>
      <c r="C307" s="143"/>
      <c r="D307" s="144">
        <v>155</v>
      </c>
    </row>
    <row r="308" spans="1:4" s="133" customFormat="1" ht="15.75" x14ac:dyDescent="0.25">
      <c r="A308" s="142" t="s">
        <v>516</v>
      </c>
      <c r="B308" s="143" t="s">
        <v>929</v>
      </c>
      <c r="C308" s="143"/>
      <c r="D308" s="144">
        <v>155</v>
      </c>
    </row>
    <row r="309" spans="1:4" s="133" customFormat="1" ht="31.5" x14ac:dyDescent="0.25">
      <c r="A309" s="149" t="s">
        <v>421</v>
      </c>
      <c r="B309" s="143" t="s">
        <v>929</v>
      </c>
      <c r="C309" s="143" t="s">
        <v>422</v>
      </c>
      <c r="D309" s="144">
        <v>155</v>
      </c>
    </row>
    <row r="310" spans="1:4" s="133" customFormat="1" ht="15.75" x14ac:dyDescent="0.25">
      <c r="A310" s="142" t="s">
        <v>407</v>
      </c>
      <c r="B310" s="143" t="s">
        <v>864</v>
      </c>
      <c r="C310" s="143"/>
      <c r="D310" s="144">
        <v>9840.2309999999998</v>
      </c>
    </row>
    <row r="311" spans="1:4" s="133" customFormat="1" ht="15.75" x14ac:dyDescent="0.25">
      <c r="A311" s="142" t="s">
        <v>953</v>
      </c>
      <c r="B311" s="143" t="s">
        <v>952</v>
      </c>
      <c r="C311" s="143"/>
      <c r="D311" s="144">
        <v>411.25400000000002</v>
      </c>
    </row>
    <row r="312" spans="1:4" s="133" customFormat="1" ht="31.5" x14ac:dyDescent="0.25">
      <c r="A312" s="142" t="s">
        <v>865</v>
      </c>
      <c r="B312" s="143" t="s">
        <v>866</v>
      </c>
      <c r="C312" s="143"/>
      <c r="D312" s="144">
        <v>411.25400000000002</v>
      </c>
    </row>
    <row r="313" spans="1:4" s="133" customFormat="1" ht="15.75" x14ac:dyDescent="0.25">
      <c r="A313" s="149" t="s">
        <v>349</v>
      </c>
      <c r="B313" s="147" t="s">
        <v>866</v>
      </c>
      <c r="C313" s="143" t="s">
        <v>195</v>
      </c>
      <c r="D313" s="148">
        <v>411.25400000000002</v>
      </c>
    </row>
    <row r="314" spans="1:4" s="133" customFormat="1" ht="15.75" x14ac:dyDescent="0.25">
      <c r="A314" s="142" t="s">
        <v>408</v>
      </c>
      <c r="B314" s="143" t="s">
        <v>867</v>
      </c>
      <c r="C314" s="143"/>
      <c r="D314" s="144">
        <v>3</v>
      </c>
    </row>
    <row r="315" spans="1:4" s="133" customFormat="1" ht="15.75" x14ac:dyDescent="0.25">
      <c r="A315" s="149" t="s">
        <v>349</v>
      </c>
      <c r="B315" s="143" t="s">
        <v>867</v>
      </c>
      <c r="C315" s="143" t="s">
        <v>195</v>
      </c>
      <c r="D315" s="144">
        <v>3</v>
      </c>
    </row>
    <row r="316" spans="1:4" s="133" customFormat="1" ht="31.5" x14ac:dyDescent="0.25">
      <c r="A316" s="142" t="s">
        <v>517</v>
      </c>
      <c r="B316" s="143" t="s">
        <v>930</v>
      </c>
      <c r="C316" s="143"/>
      <c r="D316" s="144">
        <v>9425.9770000000008</v>
      </c>
    </row>
    <row r="317" spans="1:4" s="133" customFormat="1" ht="31.5" x14ac:dyDescent="0.25">
      <c r="A317" s="149" t="s">
        <v>421</v>
      </c>
      <c r="B317" s="147" t="s">
        <v>930</v>
      </c>
      <c r="C317" s="143" t="s">
        <v>422</v>
      </c>
      <c r="D317" s="148">
        <v>9425.9770000000008</v>
      </c>
    </row>
    <row r="318" spans="1:4" s="133" customFormat="1" ht="15.75" x14ac:dyDescent="0.25">
      <c r="A318" s="142" t="s">
        <v>409</v>
      </c>
      <c r="B318" s="143" t="s">
        <v>806</v>
      </c>
      <c r="C318" s="143"/>
      <c r="D318" s="144">
        <v>6214.1530000000002</v>
      </c>
    </row>
    <row r="319" spans="1:4" s="133" customFormat="1" ht="31.5" x14ac:dyDescent="0.25">
      <c r="A319" s="142" t="s">
        <v>410</v>
      </c>
      <c r="B319" s="143" t="s">
        <v>807</v>
      </c>
      <c r="C319" s="143"/>
      <c r="D319" s="144">
        <v>6214.1530000000002</v>
      </c>
    </row>
    <row r="320" spans="1:4" s="133" customFormat="1" ht="15.75" x14ac:dyDescent="0.25">
      <c r="A320" s="149" t="s">
        <v>349</v>
      </c>
      <c r="B320" s="143" t="s">
        <v>807</v>
      </c>
      <c r="C320" s="143" t="s">
        <v>195</v>
      </c>
      <c r="D320" s="144">
        <v>30</v>
      </c>
    </row>
    <row r="321" spans="1:14" s="133" customFormat="1" ht="15.75" x14ac:dyDescent="0.25">
      <c r="A321" s="142" t="s">
        <v>411</v>
      </c>
      <c r="B321" s="143" t="s">
        <v>868</v>
      </c>
      <c r="C321" s="143"/>
      <c r="D321" s="144">
        <v>300</v>
      </c>
    </row>
    <row r="322" spans="1:14" s="133" customFormat="1" ht="15.75" x14ac:dyDescent="0.25">
      <c r="A322" s="146" t="s">
        <v>362</v>
      </c>
      <c r="B322" s="147" t="s">
        <v>868</v>
      </c>
      <c r="C322" s="143" t="s">
        <v>363</v>
      </c>
      <c r="D322" s="148">
        <v>300</v>
      </c>
    </row>
    <row r="323" spans="1:14" s="133" customFormat="1" ht="31.5" x14ac:dyDescent="0.25">
      <c r="A323" s="142" t="s">
        <v>412</v>
      </c>
      <c r="B323" s="143" t="s">
        <v>869</v>
      </c>
      <c r="C323" s="143"/>
      <c r="D323" s="144">
        <v>900</v>
      </c>
    </row>
    <row r="324" spans="1:14" s="133" customFormat="1" ht="15.75" x14ac:dyDescent="0.25">
      <c r="A324" s="146" t="s">
        <v>362</v>
      </c>
      <c r="B324" s="147" t="s">
        <v>869</v>
      </c>
      <c r="C324" s="143" t="s">
        <v>363</v>
      </c>
      <c r="D324" s="148">
        <v>900</v>
      </c>
    </row>
    <row r="325" spans="1:14" s="133" customFormat="1" ht="31.5" x14ac:dyDescent="0.25">
      <c r="A325" s="142" t="s">
        <v>440</v>
      </c>
      <c r="B325" s="143" t="s">
        <v>808</v>
      </c>
      <c r="C325" s="143"/>
      <c r="D325" s="144">
        <v>4984.1530000000002</v>
      </c>
    </row>
    <row r="326" spans="1:14" s="133" customFormat="1" ht="31.5" x14ac:dyDescent="0.25">
      <c r="A326" s="149" t="s">
        <v>421</v>
      </c>
      <c r="B326" s="147" t="s">
        <v>808</v>
      </c>
      <c r="C326" s="143" t="s">
        <v>422</v>
      </c>
      <c r="D326" s="148">
        <v>4984.1530000000002</v>
      </c>
    </row>
    <row r="327" spans="1:14" s="133" customFormat="1" ht="15.75" x14ac:dyDescent="0.25">
      <c r="A327" s="142" t="s">
        <v>413</v>
      </c>
      <c r="B327" s="143" t="s">
        <v>870</v>
      </c>
      <c r="C327" s="143"/>
      <c r="D327" s="144">
        <v>32</v>
      </c>
    </row>
    <row r="328" spans="1:14" s="133" customFormat="1" ht="15.75" x14ac:dyDescent="0.25">
      <c r="A328" s="142" t="s">
        <v>414</v>
      </c>
      <c r="B328" s="143" t="s">
        <v>871</v>
      </c>
      <c r="C328" s="143"/>
      <c r="D328" s="144">
        <v>1</v>
      </c>
    </row>
    <row r="329" spans="1:14" s="133" customFormat="1" ht="15.75" x14ac:dyDescent="0.25">
      <c r="A329" s="149" t="s">
        <v>349</v>
      </c>
      <c r="B329" s="143" t="s">
        <v>871</v>
      </c>
      <c r="C329" s="143" t="s">
        <v>195</v>
      </c>
      <c r="D329" s="144">
        <v>1</v>
      </c>
      <c r="E329" s="136"/>
      <c r="F329" s="136"/>
      <c r="G329" s="136"/>
      <c r="H329" s="136"/>
      <c r="I329" s="136"/>
      <c r="J329" s="136"/>
      <c r="K329" s="136"/>
      <c r="L329" s="136"/>
      <c r="M329" s="136"/>
      <c r="N329" s="136"/>
    </row>
    <row r="330" spans="1:14" s="136" customFormat="1" ht="15.75" x14ac:dyDescent="0.25">
      <c r="A330" s="142" t="s">
        <v>415</v>
      </c>
      <c r="B330" s="143" t="s">
        <v>872</v>
      </c>
      <c r="C330" s="143"/>
      <c r="D330" s="144">
        <v>31</v>
      </c>
      <c r="E330" s="133"/>
      <c r="F330" s="133"/>
      <c r="G330" s="133"/>
      <c r="H330" s="133"/>
      <c r="I330" s="133"/>
      <c r="J330" s="133"/>
      <c r="K330" s="133"/>
      <c r="L330" s="133"/>
      <c r="M330" s="133"/>
      <c r="N330" s="133"/>
    </row>
    <row r="331" spans="1:14" s="133" customFormat="1" ht="15.75" x14ac:dyDescent="0.25">
      <c r="A331" s="149" t="s">
        <v>349</v>
      </c>
      <c r="B331" s="143" t="s">
        <v>872</v>
      </c>
      <c r="C331" s="143" t="s">
        <v>195</v>
      </c>
      <c r="D331" s="144">
        <v>31</v>
      </c>
    </row>
    <row r="332" spans="1:14" s="133" customFormat="1" ht="15.75" x14ac:dyDescent="0.25">
      <c r="A332" s="150" t="s">
        <v>416</v>
      </c>
      <c r="B332" s="151" t="s">
        <v>873</v>
      </c>
      <c r="C332" s="151"/>
      <c r="D332" s="152">
        <v>630</v>
      </c>
    </row>
    <row r="333" spans="1:14" s="133" customFormat="1" ht="31.5" x14ac:dyDescent="0.25">
      <c r="A333" s="142" t="s">
        <v>417</v>
      </c>
      <c r="B333" s="143" t="s">
        <v>874</v>
      </c>
      <c r="C333" s="143"/>
      <c r="D333" s="144">
        <v>630</v>
      </c>
    </row>
    <row r="334" spans="1:14" s="133" customFormat="1" ht="31.5" x14ac:dyDescent="0.25">
      <c r="A334" s="142" t="s">
        <v>418</v>
      </c>
      <c r="B334" s="143" t="s">
        <v>875</v>
      </c>
      <c r="C334" s="143"/>
      <c r="D334" s="144">
        <v>40</v>
      </c>
    </row>
    <row r="335" spans="1:14" s="133" customFormat="1" ht="15.75" x14ac:dyDescent="0.25">
      <c r="A335" s="149" t="s">
        <v>387</v>
      </c>
      <c r="B335" s="143" t="s">
        <v>875</v>
      </c>
      <c r="C335" s="143" t="s">
        <v>237</v>
      </c>
      <c r="D335" s="144">
        <v>40</v>
      </c>
    </row>
    <row r="336" spans="1:14" s="133" customFormat="1" ht="15.75" x14ac:dyDescent="0.25">
      <c r="A336" s="142" t="s">
        <v>419</v>
      </c>
      <c r="B336" s="143" t="s">
        <v>876</v>
      </c>
      <c r="C336" s="143"/>
      <c r="D336" s="144">
        <v>50</v>
      </c>
    </row>
    <row r="337" spans="1:14" s="133" customFormat="1" ht="15.75" x14ac:dyDescent="0.25">
      <c r="A337" s="149" t="s">
        <v>349</v>
      </c>
      <c r="B337" s="143" t="s">
        <v>876</v>
      </c>
      <c r="C337" s="143" t="s">
        <v>195</v>
      </c>
      <c r="D337" s="144">
        <v>50</v>
      </c>
    </row>
    <row r="338" spans="1:14" s="133" customFormat="1" ht="15.75" x14ac:dyDescent="0.25">
      <c r="A338" s="142" t="s">
        <v>420</v>
      </c>
      <c r="B338" s="143" t="s">
        <v>877</v>
      </c>
      <c r="C338" s="143"/>
      <c r="D338" s="144">
        <v>470</v>
      </c>
    </row>
    <row r="339" spans="1:14" s="133" customFormat="1" ht="31.5" x14ac:dyDescent="0.3">
      <c r="A339" s="149" t="s">
        <v>421</v>
      </c>
      <c r="B339" s="143" t="s">
        <v>877</v>
      </c>
      <c r="C339" s="143" t="s">
        <v>422</v>
      </c>
      <c r="D339" s="144">
        <v>470</v>
      </c>
      <c r="E339" s="137"/>
      <c r="F339" s="137"/>
      <c r="G339" s="137"/>
      <c r="H339" s="137"/>
      <c r="I339" s="137"/>
      <c r="J339" s="137"/>
      <c r="K339" s="137"/>
      <c r="L339" s="137"/>
      <c r="M339" s="137"/>
      <c r="N339" s="137"/>
    </row>
    <row r="340" spans="1:14" s="137" customFormat="1" x14ac:dyDescent="0.3">
      <c r="A340" s="142" t="s">
        <v>423</v>
      </c>
      <c r="B340" s="143" t="s">
        <v>878</v>
      </c>
      <c r="C340" s="143"/>
      <c r="D340" s="144">
        <v>70</v>
      </c>
      <c r="E340" s="138"/>
      <c r="F340" s="138"/>
      <c r="G340" s="138"/>
      <c r="H340" s="138"/>
      <c r="I340" s="138"/>
      <c r="J340" s="138"/>
      <c r="K340" s="138"/>
      <c r="L340" s="138"/>
      <c r="M340" s="138"/>
      <c r="N340" s="138"/>
    </row>
    <row r="341" spans="1:14" s="138" customFormat="1" x14ac:dyDescent="0.3">
      <c r="A341" s="149" t="s">
        <v>387</v>
      </c>
      <c r="B341" s="143" t="s">
        <v>878</v>
      </c>
      <c r="C341" s="143" t="s">
        <v>237</v>
      </c>
      <c r="D341" s="144">
        <v>70</v>
      </c>
    </row>
    <row r="342" spans="1:14" s="138" customFormat="1" x14ac:dyDescent="0.3">
      <c r="A342" s="150" t="s">
        <v>339</v>
      </c>
      <c r="B342" s="151" t="s">
        <v>340</v>
      </c>
      <c r="C342" s="151"/>
      <c r="D342" s="152">
        <v>31966.368999999999</v>
      </c>
    </row>
    <row r="343" spans="1:14" s="138" customFormat="1" x14ac:dyDescent="0.3">
      <c r="A343" s="142" t="s">
        <v>341</v>
      </c>
      <c r="B343" s="143" t="s">
        <v>342</v>
      </c>
      <c r="C343" s="143"/>
      <c r="D343" s="144">
        <v>31966.368999999999</v>
      </c>
    </row>
    <row r="344" spans="1:14" s="138" customFormat="1" ht="32.25" x14ac:dyDescent="0.3">
      <c r="A344" s="142" t="s">
        <v>424</v>
      </c>
      <c r="B344" s="143" t="s">
        <v>879</v>
      </c>
      <c r="C344" s="143"/>
      <c r="D344" s="144">
        <v>2315.1709999999998</v>
      </c>
    </row>
    <row r="345" spans="1:14" s="138" customFormat="1" ht="48" x14ac:dyDescent="0.3">
      <c r="A345" s="142" t="s">
        <v>345</v>
      </c>
      <c r="B345" s="147" t="s">
        <v>879</v>
      </c>
      <c r="C345" s="143" t="s">
        <v>346</v>
      </c>
      <c r="D345" s="148">
        <v>2315.1709999999998</v>
      </c>
    </row>
    <row r="346" spans="1:14" s="138" customFormat="1" x14ac:dyDescent="0.3">
      <c r="A346" s="142" t="s">
        <v>343</v>
      </c>
      <c r="B346" s="143" t="s">
        <v>344</v>
      </c>
      <c r="C346" s="143"/>
      <c r="D346" s="144">
        <v>840.12</v>
      </c>
    </row>
    <row r="347" spans="1:14" s="138" customFormat="1" ht="48" x14ac:dyDescent="0.3">
      <c r="A347" s="142" t="s">
        <v>345</v>
      </c>
      <c r="B347" s="147" t="s">
        <v>344</v>
      </c>
      <c r="C347" s="143" t="s">
        <v>346</v>
      </c>
      <c r="D347" s="148">
        <v>840.12</v>
      </c>
    </row>
    <row r="348" spans="1:14" s="138" customFormat="1" x14ac:dyDescent="0.3">
      <c r="A348" s="142" t="s">
        <v>425</v>
      </c>
      <c r="B348" s="143" t="s">
        <v>880</v>
      </c>
      <c r="C348" s="143"/>
      <c r="D348" s="144">
        <v>1578.173</v>
      </c>
    </row>
    <row r="349" spans="1:14" s="138" customFormat="1" x14ac:dyDescent="0.3">
      <c r="A349" s="149" t="s">
        <v>512</v>
      </c>
      <c r="B349" s="147" t="s">
        <v>880</v>
      </c>
      <c r="C349" s="143" t="s">
        <v>360</v>
      </c>
      <c r="D349" s="148">
        <v>1578.173</v>
      </c>
    </row>
    <row r="350" spans="1:14" s="138" customFormat="1" ht="32.25" x14ac:dyDescent="0.3">
      <c r="A350" s="142" t="s">
        <v>533</v>
      </c>
      <c r="B350" s="143" t="s">
        <v>534</v>
      </c>
      <c r="C350" s="143"/>
      <c r="D350" s="144">
        <v>1281.9000000000001</v>
      </c>
    </row>
    <row r="351" spans="1:14" s="138" customFormat="1" x14ac:dyDescent="0.3">
      <c r="A351" s="146" t="s">
        <v>362</v>
      </c>
      <c r="B351" s="147" t="s">
        <v>534</v>
      </c>
      <c r="C351" s="143" t="s">
        <v>363</v>
      </c>
      <c r="D351" s="148">
        <v>1281.9000000000001</v>
      </c>
    </row>
    <row r="352" spans="1:14" s="138" customFormat="1" ht="32.25" x14ac:dyDescent="0.3">
      <c r="A352" s="142" t="s">
        <v>426</v>
      </c>
      <c r="B352" s="143" t="s">
        <v>881</v>
      </c>
      <c r="C352" s="143"/>
      <c r="D352" s="144">
        <v>12.3</v>
      </c>
    </row>
    <row r="353" spans="1:4" s="138" customFormat="1" x14ac:dyDescent="0.3">
      <c r="A353" s="149" t="s">
        <v>349</v>
      </c>
      <c r="B353" s="147" t="s">
        <v>881</v>
      </c>
      <c r="C353" s="143" t="s">
        <v>195</v>
      </c>
      <c r="D353" s="148">
        <v>12.3</v>
      </c>
    </row>
    <row r="354" spans="1:4" s="138" customFormat="1" ht="32.25" x14ac:dyDescent="0.3">
      <c r="A354" s="142" t="s">
        <v>535</v>
      </c>
      <c r="B354" s="143" t="s">
        <v>536</v>
      </c>
      <c r="C354" s="143"/>
      <c r="D354" s="144">
        <v>49.5</v>
      </c>
    </row>
    <row r="355" spans="1:4" s="138" customFormat="1" x14ac:dyDescent="0.3">
      <c r="A355" s="146" t="s">
        <v>362</v>
      </c>
      <c r="B355" s="147" t="s">
        <v>536</v>
      </c>
      <c r="C355" s="143" t="s">
        <v>363</v>
      </c>
      <c r="D355" s="148">
        <v>49.5</v>
      </c>
    </row>
    <row r="356" spans="1:4" s="138" customFormat="1" ht="32.25" x14ac:dyDescent="0.3">
      <c r="A356" s="142" t="s">
        <v>347</v>
      </c>
      <c r="B356" s="143" t="s">
        <v>348</v>
      </c>
      <c r="C356" s="143"/>
      <c r="D356" s="144">
        <v>20.646000000000001</v>
      </c>
    </row>
    <row r="357" spans="1:4" s="138" customFormat="1" x14ac:dyDescent="0.3">
      <c r="A357" s="149" t="s">
        <v>349</v>
      </c>
      <c r="B357" s="147" t="s">
        <v>348</v>
      </c>
      <c r="C357" s="143" t="s">
        <v>195</v>
      </c>
      <c r="D357" s="148">
        <v>20.646000000000001</v>
      </c>
    </row>
    <row r="358" spans="1:4" s="138" customFormat="1" ht="48" x14ac:dyDescent="0.3">
      <c r="A358" s="142" t="s">
        <v>882</v>
      </c>
      <c r="B358" s="143" t="s">
        <v>883</v>
      </c>
      <c r="C358" s="143"/>
      <c r="D358" s="144">
        <v>31.126000000000001</v>
      </c>
    </row>
    <row r="359" spans="1:4" s="138" customFormat="1" ht="48" x14ac:dyDescent="0.3">
      <c r="A359" s="142" t="s">
        <v>345</v>
      </c>
      <c r="B359" s="147" t="s">
        <v>883</v>
      </c>
      <c r="C359" s="143" t="s">
        <v>346</v>
      </c>
      <c r="D359" s="148">
        <v>31.126000000000001</v>
      </c>
    </row>
    <row r="360" spans="1:4" s="138" customFormat="1" ht="48" x14ac:dyDescent="0.3">
      <c r="A360" s="142" t="s">
        <v>882</v>
      </c>
      <c r="B360" s="143" t="s">
        <v>883</v>
      </c>
      <c r="C360" s="143"/>
      <c r="D360" s="144">
        <v>20.373999999999999</v>
      </c>
    </row>
    <row r="361" spans="1:4" s="138" customFormat="1" x14ac:dyDescent="0.3">
      <c r="A361" s="149" t="s">
        <v>349</v>
      </c>
      <c r="B361" s="147" t="s">
        <v>883</v>
      </c>
      <c r="C361" s="143" t="s">
        <v>195</v>
      </c>
      <c r="D361" s="148">
        <v>20.373999999999999</v>
      </c>
    </row>
    <row r="362" spans="1:4" s="138" customFormat="1" ht="48" x14ac:dyDescent="0.3">
      <c r="A362" s="145" t="s">
        <v>518</v>
      </c>
      <c r="B362" s="143" t="s">
        <v>931</v>
      </c>
      <c r="C362" s="143"/>
      <c r="D362" s="144">
        <v>1456.125</v>
      </c>
    </row>
    <row r="363" spans="1:4" s="138" customFormat="1" ht="48" x14ac:dyDescent="0.3">
      <c r="A363" s="142" t="s">
        <v>345</v>
      </c>
      <c r="B363" s="147" t="s">
        <v>931</v>
      </c>
      <c r="C363" s="143" t="s">
        <v>346</v>
      </c>
      <c r="D363" s="148">
        <v>1456.125</v>
      </c>
    </row>
    <row r="364" spans="1:4" s="138" customFormat="1" ht="48" x14ac:dyDescent="0.3">
      <c r="A364" s="145" t="s">
        <v>518</v>
      </c>
      <c r="B364" s="143" t="s">
        <v>931</v>
      </c>
      <c r="C364" s="143"/>
      <c r="D364" s="144">
        <v>150</v>
      </c>
    </row>
    <row r="365" spans="1:4" s="138" customFormat="1" x14ac:dyDescent="0.3">
      <c r="A365" s="149" t="s">
        <v>349</v>
      </c>
      <c r="B365" s="147" t="s">
        <v>931</v>
      </c>
      <c r="C365" s="143" t="s">
        <v>195</v>
      </c>
      <c r="D365" s="148">
        <v>150</v>
      </c>
    </row>
    <row r="366" spans="1:4" s="138" customFormat="1" ht="48" x14ac:dyDescent="0.3">
      <c r="A366" s="142" t="s">
        <v>884</v>
      </c>
      <c r="B366" s="143" t="s">
        <v>885</v>
      </c>
      <c r="C366" s="143"/>
      <c r="D366" s="144">
        <v>55.34</v>
      </c>
    </row>
    <row r="367" spans="1:4" s="138" customFormat="1" ht="48" x14ac:dyDescent="0.3">
      <c r="A367" s="142" t="s">
        <v>345</v>
      </c>
      <c r="B367" s="147" t="s">
        <v>885</v>
      </c>
      <c r="C367" s="143" t="s">
        <v>346</v>
      </c>
      <c r="D367" s="148">
        <v>55.34</v>
      </c>
    </row>
    <row r="368" spans="1:4" s="138" customFormat="1" ht="48" x14ac:dyDescent="0.3">
      <c r="A368" s="142" t="s">
        <v>884</v>
      </c>
      <c r="B368" s="143" t="s">
        <v>885</v>
      </c>
      <c r="C368" s="143"/>
      <c r="D368" s="144">
        <v>5.4980000000000002</v>
      </c>
    </row>
    <row r="369" spans="1:4" s="138" customFormat="1" x14ac:dyDescent="0.3">
      <c r="A369" s="149" t="s">
        <v>349</v>
      </c>
      <c r="B369" s="147" t="s">
        <v>885</v>
      </c>
      <c r="C369" s="143" t="s">
        <v>195</v>
      </c>
      <c r="D369" s="148">
        <v>5.4980000000000002</v>
      </c>
    </row>
    <row r="370" spans="1:4" s="138" customFormat="1" ht="95.25" x14ac:dyDescent="0.3">
      <c r="A370" s="145" t="s">
        <v>886</v>
      </c>
      <c r="B370" s="143" t="s">
        <v>887</v>
      </c>
      <c r="C370" s="143"/>
      <c r="D370" s="144">
        <v>207.321</v>
      </c>
    </row>
    <row r="371" spans="1:4" s="138" customFormat="1" ht="48" x14ac:dyDescent="0.3">
      <c r="A371" s="142" t="s">
        <v>345</v>
      </c>
      <c r="B371" s="147" t="s">
        <v>887</v>
      </c>
      <c r="C371" s="143" t="s">
        <v>346</v>
      </c>
      <c r="D371" s="148">
        <v>207.321</v>
      </c>
    </row>
    <row r="372" spans="1:4" s="138" customFormat="1" ht="95.25" x14ac:dyDescent="0.3">
      <c r="A372" s="145" t="s">
        <v>886</v>
      </c>
      <c r="B372" s="143" t="s">
        <v>887</v>
      </c>
      <c r="C372" s="143"/>
      <c r="D372" s="144">
        <v>7.7539999999999996</v>
      </c>
    </row>
    <row r="373" spans="1:4" s="138" customFormat="1" x14ac:dyDescent="0.3">
      <c r="A373" s="149" t="s">
        <v>349</v>
      </c>
      <c r="B373" s="147" t="s">
        <v>887</v>
      </c>
      <c r="C373" s="143" t="s">
        <v>195</v>
      </c>
      <c r="D373" s="148">
        <v>7.7539999999999996</v>
      </c>
    </row>
    <row r="374" spans="1:4" s="138" customFormat="1" ht="63.75" x14ac:dyDescent="0.3">
      <c r="A374" s="145" t="s">
        <v>537</v>
      </c>
      <c r="B374" s="143" t="s">
        <v>538</v>
      </c>
      <c r="C374" s="143"/>
      <c r="D374" s="144">
        <v>2.5</v>
      </c>
    </row>
    <row r="375" spans="1:4" s="138" customFormat="1" x14ac:dyDescent="0.3">
      <c r="A375" s="149" t="s">
        <v>349</v>
      </c>
      <c r="B375" s="147" t="s">
        <v>538</v>
      </c>
      <c r="C375" s="143" t="s">
        <v>195</v>
      </c>
      <c r="D375" s="148">
        <v>2.5</v>
      </c>
    </row>
    <row r="376" spans="1:4" s="138" customFormat="1" ht="111" x14ac:dyDescent="0.3">
      <c r="A376" s="145" t="s">
        <v>539</v>
      </c>
      <c r="B376" s="143" t="s">
        <v>540</v>
      </c>
      <c r="C376" s="143"/>
      <c r="D376" s="144">
        <v>4</v>
      </c>
    </row>
    <row r="377" spans="1:4" s="138" customFormat="1" x14ac:dyDescent="0.3">
      <c r="A377" s="149" t="s">
        <v>349</v>
      </c>
      <c r="B377" s="147" t="s">
        <v>540</v>
      </c>
      <c r="C377" s="143" t="s">
        <v>195</v>
      </c>
      <c r="D377" s="148">
        <v>4</v>
      </c>
    </row>
    <row r="378" spans="1:4" s="138" customFormat="1" ht="63.75" x14ac:dyDescent="0.3">
      <c r="A378" s="145" t="s">
        <v>427</v>
      </c>
      <c r="B378" s="143" t="s">
        <v>428</v>
      </c>
      <c r="C378" s="143"/>
      <c r="D378" s="144">
        <v>4.16</v>
      </c>
    </row>
    <row r="379" spans="1:4" s="138" customFormat="1" x14ac:dyDescent="0.3">
      <c r="A379" s="149" t="s">
        <v>349</v>
      </c>
      <c r="B379" s="147" t="s">
        <v>428</v>
      </c>
      <c r="C379" s="143" t="s">
        <v>195</v>
      </c>
      <c r="D379" s="148">
        <v>4.16</v>
      </c>
    </row>
    <row r="380" spans="1:4" s="138" customFormat="1" ht="63.75" x14ac:dyDescent="0.3">
      <c r="A380" s="145" t="s">
        <v>427</v>
      </c>
      <c r="B380" s="143" t="s">
        <v>428</v>
      </c>
      <c r="C380" s="143"/>
      <c r="D380" s="144">
        <v>159.548</v>
      </c>
    </row>
    <row r="381" spans="1:4" s="138" customFormat="1" x14ac:dyDescent="0.3">
      <c r="A381" s="146" t="s">
        <v>362</v>
      </c>
      <c r="B381" s="147" t="s">
        <v>428</v>
      </c>
      <c r="C381" s="143" t="s">
        <v>363</v>
      </c>
      <c r="D381" s="148">
        <v>159.548</v>
      </c>
    </row>
    <row r="382" spans="1:4" s="138" customFormat="1" ht="63.75" x14ac:dyDescent="0.3">
      <c r="A382" s="145" t="s">
        <v>541</v>
      </c>
      <c r="B382" s="143" t="s">
        <v>542</v>
      </c>
      <c r="C382" s="143"/>
      <c r="D382" s="144">
        <v>9</v>
      </c>
    </row>
    <row r="383" spans="1:4" s="138" customFormat="1" x14ac:dyDescent="0.3">
      <c r="A383" s="149" t="s">
        <v>349</v>
      </c>
      <c r="B383" s="147" t="s">
        <v>542</v>
      </c>
      <c r="C383" s="143" t="s">
        <v>195</v>
      </c>
      <c r="D383" s="148">
        <v>9</v>
      </c>
    </row>
    <row r="384" spans="1:4" s="138" customFormat="1" ht="48" x14ac:dyDescent="0.3">
      <c r="A384" s="142" t="s">
        <v>350</v>
      </c>
      <c r="B384" s="143" t="s">
        <v>351</v>
      </c>
      <c r="C384" s="143"/>
      <c r="D384" s="144">
        <v>390.57</v>
      </c>
    </row>
    <row r="385" spans="1:4" s="138" customFormat="1" ht="48" x14ac:dyDescent="0.3">
      <c r="A385" s="142" t="s">
        <v>345</v>
      </c>
      <c r="B385" s="147" t="s">
        <v>351</v>
      </c>
      <c r="C385" s="143" t="s">
        <v>346</v>
      </c>
      <c r="D385" s="148">
        <v>390.57</v>
      </c>
    </row>
    <row r="386" spans="1:4" s="138" customFormat="1" ht="48" x14ac:dyDescent="0.3">
      <c r="A386" s="142" t="s">
        <v>350</v>
      </c>
      <c r="B386" s="143" t="s">
        <v>351</v>
      </c>
      <c r="C386" s="143"/>
      <c r="D386" s="144">
        <v>16.89</v>
      </c>
    </row>
    <row r="387" spans="1:4" s="138" customFormat="1" x14ac:dyDescent="0.3">
      <c r="A387" s="149" t="s">
        <v>349</v>
      </c>
      <c r="B387" s="147" t="s">
        <v>351</v>
      </c>
      <c r="C387" s="143" t="s">
        <v>195</v>
      </c>
      <c r="D387" s="148">
        <v>16.89</v>
      </c>
    </row>
    <row r="388" spans="1:4" s="138" customFormat="1" ht="32.25" x14ac:dyDescent="0.3">
      <c r="A388" s="142" t="s">
        <v>429</v>
      </c>
      <c r="B388" s="143" t="s">
        <v>888</v>
      </c>
      <c r="C388" s="143"/>
      <c r="D388" s="144">
        <v>1500</v>
      </c>
    </row>
    <row r="389" spans="1:4" s="138" customFormat="1" x14ac:dyDescent="0.3">
      <c r="A389" s="149" t="s">
        <v>512</v>
      </c>
      <c r="B389" s="147" t="s">
        <v>888</v>
      </c>
      <c r="C389" s="143" t="s">
        <v>360</v>
      </c>
      <c r="D389" s="148">
        <v>1500</v>
      </c>
    </row>
    <row r="390" spans="1:4" s="138" customFormat="1" x14ac:dyDescent="0.3">
      <c r="A390" s="142" t="s">
        <v>354</v>
      </c>
      <c r="B390" s="143" t="s">
        <v>355</v>
      </c>
      <c r="C390" s="143"/>
      <c r="D390" s="144">
        <v>900</v>
      </c>
    </row>
    <row r="391" spans="1:4" s="138" customFormat="1" x14ac:dyDescent="0.3">
      <c r="A391" s="149" t="s">
        <v>349</v>
      </c>
      <c r="B391" s="147" t="s">
        <v>355</v>
      </c>
      <c r="C391" s="143" t="s">
        <v>195</v>
      </c>
      <c r="D391" s="148">
        <v>900</v>
      </c>
    </row>
    <row r="392" spans="1:4" s="138" customFormat="1" x14ac:dyDescent="0.3">
      <c r="A392" s="142" t="s">
        <v>354</v>
      </c>
      <c r="B392" s="143" t="s">
        <v>355</v>
      </c>
      <c r="C392" s="143"/>
      <c r="D392" s="144">
        <v>4661.6949999999997</v>
      </c>
    </row>
    <row r="393" spans="1:4" s="138" customFormat="1" x14ac:dyDescent="0.3">
      <c r="A393" s="149" t="s">
        <v>387</v>
      </c>
      <c r="B393" s="147" t="s">
        <v>355</v>
      </c>
      <c r="C393" s="143" t="s">
        <v>237</v>
      </c>
      <c r="D393" s="148">
        <v>4661.6949999999997</v>
      </c>
    </row>
    <row r="394" spans="1:4" s="138" customFormat="1" x14ac:dyDescent="0.3">
      <c r="A394" s="142" t="s">
        <v>354</v>
      </c>
      <c r="B394" s="143" t="s">
        <v>355</v>
      </c>
      <c r="C394" s="143"/>
      <c r="D394" s="144">
        <v>16286.657999999999</v>
      </c>
    </row>
    <row r="395" spans="1:4" s="138" customFormat="1" x14ac:dyDescent="0.3">
      <c r="A395" s="149" t="s">
        <v>512</v>
      </c>
      <c r="B395" s="147" t="s">
        <v>355</v>
      </c>
      <c r="C395" s="143" t="s">
        <v>360</v>
      </c>
      <c r="D395" s="148">
        <v>16286.657999999999</v>
      </c>
    </row>
    <row r="396" spans="1:4" s="138" customFormat="1" x14ac:dyDescent="0.3">
      <c r="A396" s="133"/>
      <c r="B396" s="133"/>
      <c r="C396" s="133"/>
      <c r="D396" s="133"/>
    </row>
    <row r="397" spans="1:4" s="138" customFormat="1" x14ac:dyDescent="0.3"/>
    <row r="398" spans="1:4" s="138" customFormat="1" x14ac:dyDescent="0.3"/>
    <row r="399" spans="1:4" s="138" customFormat="1" x14ac:dyDescent="0.3"/>
    <row r="400" spans="1:4" s="138" customFormat="1" x14ac:dyDescent="0.3"/>
    <row r="401" s="138" customFormat="1" x14ac:dyDescent="0.3"/>
    <row r="402" s="138" customFormat="1" x14ac:dyDescent="0.3"/>
    <row r="403" s="138" customFormat="1" x14ac:dyDescent="0.3"/>
    <row r="404" s="138" customFormat="1" x14ac:dyDescent="0.3"/>
    <row r="405" s="138" customFormat="1" x14ac:dyDescent="0.3"/>
    <row r="406" s="138" customFormat="1" x14ac:dyDescent="0.3"/>
    <row r="407" s="138" customFormat="1" x14ac:dyDescent="0.3"/>
    <row r="408" s="138" customFormat="1" x14ac:dyDescent="0.3"/>
    <row r="409" s="138" customFormat="1" x14ac:dyDescent="0.3"/>
    <row r="410" s="138" customFormat="1" x14ac:dyDescent="0.3"/>
    <row r="411" s="138" customFormat="1" x14ac:dyDescent="0.3"/>
    <row r="412" s="138" customFormat="1" x14ac:dyDescent="0.3"/>
    <row r="413" s="138" customFormat="1" x14ac:dyDescent="0.3"/>
    <row r="414" s="138" customFormat="1" x14ac:dyDescent="0.3"/>
    <row r="415" s="138" customFormat="1" x14ac:dyDescent="0.3"/>
    <row r="416" s="138" customFormat="1" x14ac:dyDescent="0.3"/>
    <row r="417" spans="5:14" s="138" customFormat="1" x14ac:dyDescent="0.3"/>
    <row r="418" spans="5:14" s="138" customFormat="1" x14ac:dyDescent="0.3"/>
    <row r="419" spans="5:14" s="138" customFormat="1" x14ac:dyDescent="0.3"/>
    <row r="420" spans="5:14" s="138" customFormat="1" x14ac:dyDescent="0.3"/>
    <row r="421" spans="5:14" s="138" customFormat="1" x14ac:dyDescent="0.3"/>
    <row r="422" spans="5:14" s="138" customFormat="1" x14ac:dyDescent="0.3"/>
    <row r="423" spans="5:14" s="138" customFormat="1" x14ac:dyDescent="0.3"/>
    <row r="424" spans="5:14" s="138" customFormat="1" x14ac:dyDescent="0.3"/>
    <row r="425" spans="5:14" s="138" customFormat="1" x14ac:dyDescent="0.3"/>
    <row r="426" spans="5:14" s="138" customFormat="1" x14ac:dyDescent="0.3"/>
    <row r="427" spans="5:14" s="138" customFormat="1" x14ac:dyDescent="0.3"/>
    <row r="428" spans="5:14" s="138" customFormat="1" x14ac:dyDescent="0.3"/>
    <row r="429" spans="5:14" s="138" customFormat="1" x14ac:dyDescent="0.3"/>
    <row r="430" spans="5:14" s="138" customFormat="1" x14ac:dyDescent="0.3"/>
    <row r="431" spans="5:14" s="138" customFormat="1" x14ac:dyDescent="0.3"/>
    <row r="432" spans="5:14" s="138" customFormat="1" x14ac:dyDescent="0.3">
      <c r="E432" s="131"/>
      <c r="F432" s="131"/>
      <c r="G432" s="131"/>
      <c r="H432" s="131"/>
      <c r="I432" s="131"/>
      <c r="J432" s="131"/>
      <c r="K432" s="131"/>
      <c r="L432" s="131"/>
      <c r="M432" s="131"/>
      <c r="N432" s="131"/>
    </row>
    <row r="433" spans="1:4" x14ac:dyDescent="0.3">
      <c r="A433" s="138"/>
      <c r="B433" s="138"/>
      <c r="C433" s="138"/>
      <c r="D433" s="138"/>
    </row>
    <row r="434" spans="1:4" x14ac:dyDescent="0.3">
      <c r="A434" s="138"/>
      <c r="B434" s="138"/>
      <c r="C434" s="138"/>
      <c r="D434" s="138"/>
    </row>
  </sheetData>
  <mergeCells count="10">
    <mergeCell ref="A8:D8"/>
    <mergeCell ref="A9:D9"/>
    <mergeCell ref="A11:D11"/>
    <mergeCell ref="A15:C15"/>
    <mergeCell ref="A1:D1"/>
    <mergeCell ref="A2:D2"/>
    <mergeCell ref="A3:D3"/>
    <mergeCell ref="A4:D4"/>
    <mergeCell ref="A6:D6"/>
    <mergeCell ref="A7:D7"/>
  </mergeCells>
  <pageMargins left="0.70866141732283472" right="0.98425196850393704" top="0.98425196850393704" bottom="0.74803149606299213" header="0.31496062992125984" footer="0.31496062992125984"/>
  <pageSetup paperSize="9" scale="52" fitToHeight="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view="pageBreakPreview" zoomScale="60" zoomScaleNormal="100" workbookViewId="0">
      <selection activeCell="H5" sqref="H5:I5"/>
    </sheetView>
  </sheetViews>
  <sheetFormatPr defaultRowHeight="15" x14ac:dyDescent="0.25"/>
  <cols>
    <col min="1" max="1" width="4.42578125" customWidth="1"/>
    <col min="2" max="2" width="4.85546875" customWidth="1"/>
    <col min="3" max="3" width="5.28515625" customWidth="1"/>
    <col min="4" max="4" width="4.140625" customWidth="1"/>
    <col min="5" max="5" width="5" customWidth="1"/>
    <col min="6" max="6" width="6.85546875" customWidth="1"/>
    <col min="7" max="7" width="5.42578125" customWidth="1"/>
    <col min="8" max="8" width="43" customWidth="1"/>
    <col min="9" max="9" width="16.5703125" customWidth="1"/>
    <col min="11" max="11" width="16.5703125" customWidth="1"/>
    <col min="257" max="257" width="4.42578125" customWidth="1"/>
    <col min="258" max="258" width="4.85546875" customWidth="1"/>
    <col min="259" max="259" width="5.28515625" customWidth="1"/>
    <col min="260" max="260" width="4.140625" customWidth="1"/>
    <col min="261" max="261" width="5" customWidth="1"/>
    <col min="262" max="262" width="6.85546875" customWidth="1"/>
    <col min="263" max="263" width="5.42578125" customWidth="1"/>
    <col min="264" max="264" width="43" customWidth="1"/>
    <col min="265" max="265" width="16.5703125" customWidth="1"/>
    <col min="267" max="267" width="16.5703125" customWidth="1"/>
    <col min="513" max="513" width="4.42578125" customWidth="1"/>
    <col min="514" max="514" width="4.85546875" customWidth="1"/>
    <col min="515" max="515" width="5.28515625" customWidth="1"/>
    <col min="516" max="516" width="4.140625" customWidth="1"/>
    <col min="517" max="517" width="5" customWidth="1"/>
    <col min="518" max="518" width="6.85546875" customWidth="1"/>
    <col min="519" max="519" width="5.42578125" customWidth="1"/>
    <col min="520" max="520" width="43" customWidth="1"/>
    <col min="521" max="521" width="16.5703125" customWidth="1"/>
    <col min="523" max="523" width="16.5703125" customWidth="1"/>
    <col min="769" max="769" width="4.42578125" customWidth="1"/>
    <col min="770" max="770" width="4.85546875" customWidth="1"/>
    <col min="771" max="771" width="5.28515625" customWidth="1"/>
    <col min="772" max="772" width="4.140625" customWidth="1"/>
    <col min="773" max="773" width="5" customWidth="1"/>
    <col min="774" max="774" width="6.85546875" customWidth="1"/>
    <col min="775" max="775" width="5.42578125" customWidth="1"/>
    <col min="776" max="776" width="43" customWidth="1"/>
    <col min="777" max="777" width="16.5703125" customWidth="1"/>
    <col min="779" max="779" width="16.5703125" customWidth="1"/>
    <col min="1025" max="1025" width="4.42578125" customWidth="1"/>
    <col min="1026" max="1026" width="4.85546875" customWidth="1"/>
    <col min="1027" max="1027" width="5.28515625" customWidth="1"/>
    <col min="1028" max="1028" width="4.140625" customWidth="1"/>
    <col min="1029" max="1029" width="5" customWidth="1"/>
    <col min="1030" max="1030" width="6.85546875" customWidth="1"/>
    <col min="1031" max="1031" width="5.42578125" customWidth="1"/>
    <col min="1032" max="1032" width="43" customWidth="1"/>
    <col min="1033" max="1033" width="16.5703125" customWidth="1"/>
    <col min="1035" max="1035" width="16.5703125" customWidth="1"/>
    <col min="1281" max="1281" width="4.42578125" customWidth="1"/>
    <col min="1282" max="1282" width="4.85546875" customWidth="1"/>
    <col min="1283" max="1283" width="5.28515625" customWidth="1"/>
    <col min="1284" max="1284" width="4.140625" customWidth="1"/>
    <col min="1285" max="1285" width="5" customWidth="1"/>
    <col min="1286" max="1286" width="6.85546875" customWidth="1"/>
    <col min="1287" max="1287" width="5.42578125" customWidth="1"/>
    <col min="1288" max="1288" width="43" customWidth="1"/>
    <col min="1289" max="1289" width="16.5703125" customWidth="1"/>
    <col min="1291" max="1291" width="16.5703125" customWidth="1"/>
    <col min="1537" max="1537" width="4.42578125" customWidth="1"/>
    <col min="1538" max="1538" width="4.85546875" customWidth="1"/>
    <col min="1539" max="1539" width="5.28515625" customWidth="1"/>
    <col min="1540" max="1540" width="4.140625" customWidth="1"/>
    <col min="1541" max="1541" width="5" customWidth="1"/>
    <col min="1542" max="1542" width="6.85546875" customWidth="1"/>
    <col min="1543" max="1543" width="5.42578125" customWidth="1"/>
    <col min="1544" max="1544" width="43" customWidth="1"/>
    <col min="1545" max="1545" width="16.5703125" customWidth="1"/>
    <col min="1547" max="1547" width="16.5703125" customWidth="1"/>
    <col min="1793" max="1793" width="4.42578125" customWidth="1"/>
    <col min="1794" max="1794" width="4.85546875" customWidth="1"/>
    <col min="1795" max="1795" width="5.28515625" customWidth="1"/>
    <col min="1796" max="1796" width="4.140625" customWidth="1"/>
    <col min="1797" max="1797" width="5" customWidth="1"/>
    <col min="1798" max="1798" width="6.85546875" customWidth="1"/>
    <col min="1799" max="1799" width="5.42578125" customWidth="1"/>
    <col min="1800" max="1800" width="43" customWidth="1"/>
    <col min="1801" max="1801" width="16.5703125" customWidth="1"/>
    <col min="1803" max="1803" width="16.5703125" customWidth="1"/>
    <col min="2049" max="2049" width="4.42578125" customWidth="1"/>
    <col min="2050" max="2050" width="4.85546875" customWidth="1"/>
    <col min="2051" max="2051" width="5.28515625" customWidth="1"/>
    <col min="2052" max="2052" width="4.140625" customWidth="1"/>
    <col min="2053" max="2053" width="5" customWidth="1"/>
    <col min="2054" max="2054" width="6.85546875" customWidth="1"/>
    <col min="2055" max="2055" width="5.42578125" customWidth="1"/>
    <col min="2056" max="2056" width="43" customWidth="1"/>
    <col min="2057" max="2057" width="16.5703125" customWidth="1"/>
    <col min="2059" max="2059" width="16.5703125" customWidth="1"/>
    <col min="2305" max="2305" width="4.42578125" customWidth="1"/>
    <col min="2306" max="2306" width="4.85546875" customWidth="1"/>
    <col min="2307" max="2307" width="5.28515625" customWidth="1"/>
    <col min="2308" max="2308" width="4.140625" customWidth="1"/>
    <col min="2309" max="2309" width="5" customWidth="1"/>
    <col min="2310" max="2310" width="6.85546875" customWidth="1"/>
    <col min="2311" max="2311" width="5.42578125" customWidth="1"/>
    <col min="2312" max="2312" width="43" customWidth="1"/>
    <col min="2313" max="2313" width="16.5703125" customWidth="1"/>
    <col min="2315" max="2315" width="16.5703125" customWidth="1"/>
    <col min="2561" max="2561" width="4.42578125" customWidth="1"/>
    <col min="2562" max="2562" width="4.85546875" customWidth="1"/>
    <col min="2563" max="2563" width="5.28515625" customWidth="1"/>
    <col min="2564" max="2564" width="4.140625" customWidth="1"/>
    <col min="2565" max="2565" width="5" customWidth="1"/>
    <col min="2566" max="2566" width="6.85546875" customWidth="1"/>
    <col min="2567" max="2567" width="5.42578125" customWidth="1"/>
    <col min="2568" max="2568" width="43" customWidth="1"/>
    <col min="2569" max="2569" width="16.5703125" customWidth="1"/>
    <col min="2571" max="2571" width="16.5703125" customWidth="1"/>
    <col min="2817" max="2817" width="4.42578125" customWidth="1"/>
    <col min="2818" max="2818" width="4.85546875" customWidth="1"/>
    <col min="2819" max="2819" width="5.28515625" customWidth="1"/>
    <col min="2820" max="2820" width="4.140625" customWidth="1"/>
    <col min="2821" max="2821" width="5" customWidth="1"/>
    <col min="2822" max="2822" width="6.85546875" customWidth="1"/>
    <col min="2823" max="2823" width="5.42578125" customWidth="1"/>
    <col min="2824" max="2824" width="43" customWidth="1"/>
    <col min="2825" max="2825" width="16.5703125" customWidth="1"/>
    <col min="2827" max="2827" width="16.5703125" customWidth="1"/>
    <col min="3073" max="3073" width="4.42578125" customWidth="1"/>
    <col min="3074" max="3074" width="4.85546875" customWidth="1"/>
    <col min="3075" max="3075" width="5.28515625" customWidth="1"/>
    <col min="3076" max="3076" width="4.140625" customWidth="1"/>
    <col min="3077" max="3077" width="5" customWidth="1"/>
    <col min="3078" max="3078" width="6.85546875" customWidth="1"/>
    <col min="3079" max="3079" width="5.42578125" customWidth="1"/>
    <col min="3080" max="3080" width="43" customWidth="1"/>
    <col min="3081" max="3081" width="16.5703125" customWidth="1"/>
    <col min="3083" max="3083" width="16.5703125" customWidth="1"/>
    <col min="3329" max="3329" width="4.42578125" customWidth="1"/>
    <col min="3330" max="3330" width="4.85546875" customWidth="1"/>
    <col min="3331" max="3331" width="5.28515625" customWidth="1"/>
    <col min="3332" max="3332" width="4.140625" customWidth="1"/>
    <col min="3333" max="3333" width="5" customWidth="1"/>
    <col min="3334" max="3334" width="6.85546875" customWidth="1"/>
    <col min="3335" max="3335" width="5.42578125" customWidth="1"/>
    <col min="3336" max="3336" width="43" customWidth="1"/>
    <col min="3337" max="3337" width="16.5703125" customWidth="1"/>
    <col min="3339" max="3339" width="16.5703125" customWidth="1"/>
    <col min="3585" max="3585" width="4.42578125" customWidth="1"/>
    <col min="3586" max="3586" width="4.85546875" customWidth="1"/>
    <col min="3587" max="3587" width="5.28515625" customWidth="1"/>
    <col min="3588" max="3588" width="4.140625" customWidth="1"/>
    <col min="3589" max="3589" width="5" customWidth="1"/>
    <col min="3590" max="3590" width="6.85546875" customWidth="1"/>
    <col min="3591" max="3591" width="5.42578125" customWidth="1"/>
    <col min="3592" max="3592" width="43" customWidth="1"/>
    <col min="3593" max="3593" width="16.5703125" customWidth="1"/>
    <col min="3595" max="3595" width="16.5703125" customWidth="1"/>
    <col min="3841" max="3841" width="4.42578125" customWidth="1"/>
    <col min="3842" max="3842" width="4.85546875" customWidth="1"/>
    <col min="3843" max="3843" width="5.28515625" customWidth="1"/>
    <col min="3844" max="3844" width="4.140625" customWidth="1"/>
    <col min="3845" max="3845" width="5" customWidth="1"/>
    <col min="3846" max="3846" width="6.85546875" customWidth="1"/>
    <col min="3847" max="3847" width="5.42578125" customWidth="1"/>
    <col min="3848" max="3848" width="43" customWidth="1"/>
    <col min="3849" max="3849" width="16.5703125" customWidth="1"/>
    <col min="3851" max="3851" width="16.5703125" customWidth="1"/>
    <col min="4097" max="4097" width="4.42578125" customWidth="1"/>
    <col min="4098" max="4098" width="4.85546875" customWidth="1"/>
    <col min="4099" max="4099" width="5.28515625" customWidth="1"/>
    <col min="4100" max="4100" width="4.140625" customWidth="1"/>
    <col min="4101" max="4101" width="5" customWidth="1"/>
    <col min="4102" max="4102" width="6.85546875" customWidth="1"/>
    <col min="4103" max="4103" width="5.42578125" customWidth="1"/>
    <col min="4104" max="4104" width="43" customWidth="1"/>
    <col min="4105" max="4105" width="16.5703125" customWidth="1"/>
    <col min="4107" max="4107" width="16.5703125" customWidth="1"/>
    <col min="4353" max="4353" width="4.42578125" customWidth="1"/>
    <col min="4354" max="4354" width="4.85546875" customWidth="1"/>
    <col min="4355" max="4355" width="5.28515625" customWidth="1"/>
    <col min="4356" max="4356" width="4.140625" customWidth="1"/>
    <col min="4357" max="4357" width="5" customWidth="1"/>
    <col min="4358" max="4358" width="6.85546875" customWidth="1"/>
    <col min="4359" max="4359" width="5.42578125" customWidth="1"/>
    <col min="4360" max="4360" width="43" customWidth="1"/>
    <col min="4361" max="4361" width="16.5703125" customWidth="1"/>
    <col min="4363" max="4363" width="16.5703125" customWidth="1"/>
    <col min="4609" max="4609" width="4.42578125" customWidth="1"/>
    <col min="4610" max="4610" width="4.85546875" customWidth="1"/>
    <col min="4611" max="4611" width="5.28515625" customWidth="1"/>
    <col min="4612" max="4612" width="4.140625" customWidth="1"/>
    <col min="4613" max="4613" width="5" customWidth="1"/>
    <col min="4614" max="4614" width="6.85546875" customWidth="1"/>
    <col min="4615" max="4615" width="5.42578125" customWidth="1"/>
    <col min="4616" max="4616" width="43" customWidth="1"/>
    <col min="4617" max="4617" width="16.5703125" customWidth="1"/>
    <col min="4619" max="4619" width="16.5703125" customWidth="1"/>
    <col min="4865" max="4865" width="4.42578125" customWidth="1"/>
    <col min="4866" max="4866" width="4.85546875" customWidth="1"/>
    <col min="4867" max="4867" width="5.28515625" customWidth="1"/>
    <col min="4868" max="4868" width="4.140625" customWidth="1"/>
    <col min="4869" max="4869" width="5" customWidth="1"/>
    <col min="4870" max="4870" width="6.85546875" customWidth="1"/>
    <col min="4871" max="4871" width="5.42578125" customWidth="1"/>
    <col min="4872" max="4872" width="43" customWidth="1"/>
    <col min="4873" max="4873" width="16.5703125" customWidth="1"/>
    <col min="4875" max="4875" width="16.5703125" customWidth="1"/>
    <col min="5121" max="5121" width="4.42578125" customWidth="1"/>
    <col min="5122" max="5122" width="4.85546875" customWidth="1"/>
    <col min="5123" max="5123" width="5.28515625" customWidth="1"/>
    <col min="5124" max="5124" width="4.140625" customWidth="1"/>
    <col min="5125" max="5125" width="5" customWidth="1"/>
    <col min="5126" max="5126" width="6.85546875" customWidth="1"/>
    <col min="5127" max="5127" width="5.42578125" customWidth="1"/>
    <col min="5128" max="5128" width="43" customWidth="1"/>
    <col min="5129" max="5129" width="16.5703125" customWidth="1"/>
    <col min="5131" max="5131" width="16.5703125" customWidth="1"/>
    <col min="5377" max="5377" width="4.42578125" customWidth="1"/>
    <col min="5378" max="5378" width="4.85546875" customWidth="1"/>
    <col min="5379" max="5379" width="5.28515625" customWidth="1"/>
    <col min="5380" max="5380" width="4.140625" customWidth="1"/>
    <col min="5381" max="5381" width="5" customWidth="1"/>
    <col min="5382" max="5382" width="6.85546875" customWidth="1"/>
    <col min="5383" max="5383" width="5.42578125" customWidth="1"/>
    <col min="5384" max="5384" width="43" customWidth="1"/>
    <col min="5385" max="5385" width="16.5703125" customWidth="1"/>
    <col min="5387" max="5387" width="16.5703125" customWidth="1"/>
    <col min="5633" max="5633" width="4.42578125" customWidth="1"/>
    <col min="5634" max="5634" width="4.85546875" customWidth="1"/>
    <col min="5635" max="5635" width="5.28515625" customWidth="1"/>
    <col min="5636" max="5636" width="4.140625" customWidth="1"/>
    <col min="5637" max="5637" width="5" customWidth="1"/>
    <col min="5638" max="5638" width="6.85546875" customWidth="1"/>
    <col min="5639" max="5639" width="5.42578125" customWidth="1"/>
    <col min="5640" max="5640" width="43" customWidth="1"/>
    <col min="5641" max="5641" width="16.5703125" customWidth="1"/>
    <col min="5643" max="5643" width="16.5703125" customWidth="1"/>
    <col min="5889" max="5889" width="4.42578125" customWidth="1"/>
    <col min="5890" max="5890" width="4.85546875" customWidth="1"/>
    <col min="5891" max="5891" width="5.28515625" customWidth="1"/>
    <col min="5892" max="5892" width="4.140625" customWidth="1"/>
    <col min="5893" max="5893" width="5" customWidth="1"/>
    <col min="5894" max="5894" width="6.85546875" customWidth="1"/>
    <col min="5895" max="5895" width="5.42578125" customWidth="1"/>
    <col min="5896" max="5896" width="43" customWidth="1"/>
    <col min="5897" max="5897" width="16.5703125" customWidth="1"/>
    <col min="5899" max="5899" width="16.5703125" customWidth="1"/>
    <col min="6145" max="6145" width="4.42578125" customWidth="1"/>
    <col min="6146" max="6146" width="4.85546875" customWidth="1"/>
    <col min="6147" max="6147" width="5.28515625" customWidth="1"/>
    <col min="6148" max="6148" width="4.140625" customWidth="1"/>
    <col min="6149" max="6149" width="5" customWidth="1"/>
    <col min="6150" max="6150" width="6.85546875" customWidth="1"/>
    <col min="6151" max="6151" width="5.42578125" customWidth="1"/>
    <col min="6152" max="6152" width="43" customWidth="1"/>
    <col min="6153" max="6153" width="16.5703125" customWidth="1"/>
    <col min="6155" max="6155" width="16.5703125" customWidth="1"/>
    <col min="6401" max="6401" width="4.42578125" customWidth="1"/>
    <col min="6402" max="6402" width="4.85546875" customWidth="1"/>
    <col min="6403" max="6403" width="5.28515625" customWidth="1"/>
    <col min="6404" max="6404" width="4.140625" customWidth="1"/>
    <col min="6405" max="6405" width="5" customWidth="1"/>
    <col min="6406" max="6406" width="6.85546875" customWidth="1"/>
    <col min="6407" max="6407" width="5.42578125" customWidth="1"/>
    <col min="6408" max="6408" width="43" customWidth="1"/>
    <col min="6409" max="6409" width="16.5703125" customWidth="1"/>
    <col min="6411" max="6411" width="16.5703125" customWidth="1"/>
    <col min="6657" max="6657" width="4.42578125" customWidth="1"/>
    <col min="6658" max="6658" width="4.85546875" customWidth="1"/>
    <col min="6659" max="6659" width="5.28515625" customWidth="1"/>
    <col min="6660" max="6660" width="4.140625" customWidth="1"/>
    <col min="6661" max="6661" width="5" customWidth="1"/>
    <col min="6662" max="6662" width="6.85546875" customWidth="1"/>
    <col min="6663" max="6663" width="5.42578125" customWidth="1"/>
    <col min="6664" max="6664" width="43" customWidth="1"/>
    <col min="6665" max="6665" width="16.5703125" customWidth="1"/>
    <col min="6667" max="6667" width="16.5703125" customWidth="1"/>
    <col min="6913" max="6913" width="4.42578125" customWidth="1"/>
    <col min="6914" max="6914" width="4.85546875" customWidth="1"/>
    <col min="6915" max="6915" width="5.28515625" customWidth="1"/>
    <col min="6916" max="6916" width="4.140625" customWidth="1"/>
    <col min="6917" max="6917" width="5" customWidth="1"/>
    <col min="6918" max="6918" width="6.85546875" customWidth="1"/>
    <col min="6919" max="6919" width="5.42578125" customWidth="1"/>
    <col min="6920" max="6920" width="43" customWidth="1"/>
    <col min="6921" max="6921" width="16.5703125" customWidth="1"/>
    <col min="6923" max="6923" width="16.5703125" customWidth="1"/>
    <col min="7169" max="7169" width="4.42578125" customWidth="1"/>
    <col min="7170" max="7170" width="4.85546875" customWidth="1"/>
    <col min="7171" max="7171" width="5.28515625" customWidth="1"/>
    <col min="7172" max="7172" width="4.140625" customWidth="1"/>
    <col min="7173" max="7173" width="5" customWidth="1"/>
    <col min="7174" max="7174" width="6.85546875" customWidth="1"/>
    <col min="7175" max="7175" width="5.42578125" customWidth="1"/>
    <col min="7176" max="7176" width="43" customWidth="1"/>
    <col min="7177" max="7177" width="16.5703125" customWidth="1"/>
    <col min="7179" max="7179" width="16.5703125" customWidth="1"/>
    <col min="7425" max="7425" width="4.42578125" customWidth="1"/>
    <col min="7426" max="7426" width="4.85546875" customWidth="1"/>
    <col min="7427" max="7427" width="5.28515625" customWidth="1"/>
    <col min="7428" max="7428" width="4.140625" customWidth="1"/>
    <col min="7429" max="7429" width="5" customWidth="1"/>
    <col min="7430" max="7430" width="6.85546875" customWidth="1"/>
    <col min="7431" max="7431" width="5.42578125" customWidth="1"/>
    <col min="7432" max="7432" width="43" customWidth="1"/>
    <col min="7433" max="7433" width="16.5703125" customWidth="1"/>
    <col min="7435" max="7435" width="16.5703125" customWidth="1"/>
    <col min="7681" max="7681" width="4.42578125" customWidth="1"/>
    <col min="7682" max="7682" width="4.85546875" customWidth="1"/>
    <col min="7683" max="7683" width="5.28515625" customWidth="1"/>
    <col min="7684" max="7684" width="4.140625" customWidth="1"/>
    <col min="7685" max="7685" width="5" customWidth="1"/>
    <col min="7686" max="7686" width="6.85546875" customWidth="1"/>
    <col min="7687" max="7687" width="5.42578125" customWidth="1"/>
    <col min="7688" max="7688" width="43" customWidth="1"/>
    <col min="7689" max="7689" width="16.5703125" customWidth="1"/>
    <col min="7691" max="7691" width="16.5703125" customWidth="1"/>
    <col min="7937" max="7937" width="4.42578125" customWidth="1"/>
    <col min="7938" max="7938" width="4.85546875" customWidth="1"/>
    <col min="7939" max="7939" width="5.28515625" customWidth="1"/>
    <col min="7940" max="7940" width="4.140625" customWidth="1"/>
    <col min="7941" max="7941" width="5" customWidth="1"/>
    <col min="7942" max="7942" width="6.85546875" customWidth="1"/>
    <col min="7943" max="7943" width="5.42578125" customWidth="1"/>
    <col min="7944" max="7944" width="43" customWidth="1"/>
    <col min="7945" max="7945" width="16.5703125" customWidth="1"/>
    <col min="7947" max="7947" width="16.5703125" customWidth="1"/>
    <col min="8193" max="8193" width="4.42578125" customWidth="1"/>
    <col min="8194" max="8194" width="4.85546875" customWidth="1"/>
    <col min="8195" max="8195" width="5.28515625" customWidth="1"/>
    <col min="8196" max="8196" width="4.140625" customWidth="1"/>
    <col min="8197" max="8197" width="5" customWidth="1"/>
    <col min="8198" max="8198" width="6.85546875" customWidth="1"/>
    <col min="8199" max="8199" width="5.42578125" customWidth="1"/>
    <col min="8200" max="8200" width="43" customWidth="1"/>
    <col min="8201" max="8201" width="16.5703125" customWidth="1"/>
    <col min="8203" max="8203" width="16.5703125" customWidth="1"/>
    <col min="8449" max="8449" width="4.42578125" customWidth="1"/>
    <col min="8450" max="8450" width="4.85546875" customWidth="1"/>
    <col min="8451" max="8451" width="5.28515625" customWidth="1"/>
    <col min="8452" max="8452" width="4.140625" customWidth="1"/>
    <col min="8453" max="8453" width="5" customWidth="1"/>
    <col min="8454" max="8454" width="6.85546875" customWidth="1"/>
    <col min="8455" max="8455" width="5.42578125" customWidth="1"/>
    <col min="8456" max="8456" width="43" customWidth="1"/>
    <col min="8457" max="8457" width="16.5703125" customWidth="1"/>
    <col min="8459" max="8459" width="16.5703125" customWidth="1"/>
    <col min="8705" max="8705" width="4.42578125" customWidth="1"/>
    <col min="8706" max="8706" width="4.85546875" customWidth="1"/>
    <col min="8707" max="8707" width="5.28515625" customWidth="1"/>
    <col min="8708" max="8708" width="4.140625" customWidth="1"/>
    <col min="8709" max="8709" width="5" customWidth="1"/>
    <col min="8710" max="8710" width="6.85546875" customWidth="1"/>
    <col min="8711" max="8711" width="5.42578125" customWidth="1"/>
    <col min="8712" max="8712" width="43" customWidth="1"/>
    <col min="8713" max="8713" width="16.5703125" customWidth="1"/>
    <col min="8715" max="8715" width="16.5703125" customWidth="1"/>
    <col min="8961" max="8961" width="4.42578125" customWidth="1"/>
    <col min="8962" max="8962" width="4.85546875" customWidth="1"/>
    <col min="8963" max="8963" width="5.28515625" customWidth="1"/>
    <col min="8964" max="8964" width="4.140625" customWidth="1"/>
    <col min="8965" max="8965" width="5" customWidth="1"/>
    <col min="8966" max="8966" width="6.85546875" customWidth="1"/>
    <col min="8967" max="8967" width="5.42578125" customWidth="1"/>
    <col min="8968" max="8968" width="43" customWidth="1"/>
    <col min="8969" max="8969" width="16.5703125" customWidth="1"/>
    <col min="8971" max="8971" width="16.5703125" customWidth="1"/>
    <col min="9217" max="9217" width="4.42578125" customWidth="1"/>
    <col min="9218" max="9218" width="4.85546875" customWidth="1"/>
    <col min="9219" max="9219" width="5.28515625" customWidth="1"/>
    <col min="9220" max="9220" width="4.140625" customWidth="1"/>
    <col min="9221" max="9221" width="5" customWidth="1"/>
    <col min="9222" max="9222" width="6.85546875" customWidth="1"/>
    <col min="9223" max="9223" width="5.42578125" customWidth="1"/>
    <col min="9224" max="9224" width="43" customWidth="1"/>
    <col min="9225" max="9225" width="16.5703125" customWidth="1"/>
    <col min="9227" max="9227" width="16.5703125" customWidth="1"/>
    <col min="9473" max="9473" width="4.42578125" customWidth="1"/>
    <col min="9474" max="9474" width="4.85546875" customWidth="1"/>
    <col min="9475" max="9475" width="5.28515625" customWidth="1"/>
    <col min="9476" max="9476" width="4.140625" customWidth="1"/>
    <col min="9477" max="9477" width="5" customWidth="1"/>
    <col min="9478" max="9478" width="6.85546875" customWidth="1"/>
    <col min="9479" max="9479" width="5.42578125" customWidth="1"/>
    <col min="9480" max="9480" width="43" customWidth="1"/>
    <col min="9481" max="9481" width="16.5703125" customWidth="1"/>
    <col min="9483" max="9483" width="16.5703125" customWidth="1"/>
    <col min="9729" max="9729" width="4.42578125" customWidth="1"/>
    <col min="9730" max="9730" width="4.85546875" customWidth="1"/>
    <col min="9731" max="9731" width="5.28515625" customWidth="1"/>
    <col min="9732" max="9732" width="4.140625" customWidth="1"/>
    <col min="9733" max="9733" width="5" customWidth="1"/>
    <col min="9734" max="9734" width="6.85546875" customWidth="1"/>
    <col min="9735" max="9735" width="5.42578125" customWidth="1"/>
    <col min="9736" max="9736" width="43" customWidth="1"/>
    <col min="9737" max="9737" width="16.5703125" customWidth="1"/>
    <col min="9739" max="9739" width="16.5703125" customWidth="1"/>
    <col min="9985" max="9985" width="4.42578125" customWidth="1"/>
    <col min="9986" max="9986" width="4.85546875" customWidth="1"/>
    <col min="9987" max="9987" width="5.28515625" customWidth="1"/>
    <col min="9988" max="9988" width="4.140625" customWidth="1"/>
    <col min="9989" max="9989" width="5" customWidth="1"/>
    <col min="9990" max="9990" width="6.85546875" customWidth="1"/>
    <col min="9991" max="9991" width="5.42578125" customWidth="1"/>
    <col min="9992" max="9992" width="43" customWidth="1"/>
    <col min="9993" max="9993" width="16.5703125" customWidth="1"/>
    <col min="9995" max="9995" width="16.5703125" customWidth="1"/>
    <col min="10241" max="10241" width="4.42578125" customWidth="1"/>
    <col min="10242" max="10242" width="4.85546875" customWidth="1"/>
    <col min="10243" max="10243" width="5.28515625" customWidth="1"/>
    <col min="10244" max="10244" width="4.140625" customWidth="1"/>
    <col min="10245" max="10245" width="5" customWidth="1"/>
    <col min="10246" max="10246" width="6.85546875" customWidth="1"/>
    <col min="10247" max="10247" width="5.42578125" customWidth="1"/>
    <col min="10248" max="10248" width="43" customWidth="1"/>
    <col min="10249" max="10249" width="16.5703125" customWidth="1"/>
    <col min="10251" max="10251" width="16.5703125" customWidth="1"/>
    <col min="10497" max="10497" width="4.42578125" customWidth="1"/>
    <col min="10498" max="10498" width="4.85546875" customWidth="1"/>
    <col min="10499" max="10499" width="5.28515625" customWidth="1"/>
    <col min="10500" max="10500" width="4.140625" customWidth="1"/>
    <col min="10501" max="10501" width="5" customWidth="1"/>
    <col min="10502" max="10502" width="6.85546875" customWidth="1"/>
    <col min="10503" max="10503" width="5.42578125" customWidth="1"/>
    <col min="10504" max="10504" width="43" customWidth="1"/>
    <col min="10505" max="10505" width="16.5703125" customWidth="1"/>
    <col min="10507" max="10507" width="16.5703125" customWidth="1"/>
    <col min="10753" max="10753" width="4.42578125" customWidth="1"/>
    <col min="10754" max="10754" width="4.85546875" customWidth="1"/>
    <col min="10755" max="10755" width="5.28515625" customWidth="1"/>
    <col min="10756" max="10756" width="4.140625" customWidth="1"/>
    <col min="10757" max="10757" width="5" customWidth="1"/>
    <col min="10758" max="10758" width="6.85546875" customWidth="1"/>
    <col min="10759" max="10759" width="5.42578125" customWidth="1"/>
    <col min="10760" max="10760" width="43" customWidth="1"/>
    <col min="10761" max="10761" width="16.5703125" customWidth="1"/>
    <col min="10763" max="10763" width="16.5703125" customWidth="1"/>
    <col min="11009" max="11009" width="4.42578125" customWidth="1"/>
    <col min="11010" max="11010" width="4.85546875" customWidth="1"/>
    <col min="11011" max="11011" width="5.28515625" customWidth="1"/>
    <col min="11012" max="11012" width="4.140625" customWidth="1"/>
    <col min="11013" max="11013" width="5" customWidth="1"/>
    <col min="11014" max="11014" width="6.85546875" customWidth="1"/>
    <col min="11015" max="11015" width="5.42578125" customWidth="1"/>
    <col min="11016" max="11016" width="43" customWidth="1"/>
    <col min="11017" max="11017" width="16.5703125" customWidth="1"/>
    <col min="11019" max="11019" width="16.5703125" customWidth="1"/>
    <col min="11265" max="11265" width="4.42578125" customWidth="1"/>
    <col min="11266" max="11266" width="4.85546875" customWidth="1"/>
    <col min="11267" max="11267" width="5.28515625" customWidth="1"/>
    <col min="11268" max="11268" width="4.140625" customWidth="1"/>
    <col min="11269" max="11269" width="5" customWidth="1"/>
    <col min="11270" max="11270" width="6.85546875" customWidth="1"/>
    <col min="11271" max="11271" width="5.42578125" customWidth="1"/>
    <col min="11272" max="11272" width="43" customWidth="1"/>
    <col min="11273" max="11273" width="16.5703125" customWidth="1"/>
    <col min="11275" max="11275" width="16.5703125" customWidth="1"/>
    <col min="11521" max="11521" width="4.42578125" customWidth="1"/>
    <col min="11522" max="11522" width="4.85546875" customWidth="1"/>
    <col min="11523" max="11523" width="5.28515625" customWidth="1"/>
    <col min="11524" max="11524" width="4.140625" customWidth="1"/>
    <col min="11525" max="11525" width="5" customWidth="1"/>
    <col min="11526" max="11526" width="6.85546875" customWidth="1"/>
    <col min="11527" max="11527" width="5.42578125" customWidth="1"/>
    <col min="11528" max="11528" width="43" customWidth="1"/>
    <col min="11529" max="11529" width="16.5703125" customWidth="1"/>
    <col min="11531" max="11531" width="16.5703125" customWidth="1"/>
    <col min="11777" max="11777" width="4.42578125" customWidth="1"/>
    <col min="11778" max="11778" width="4.85546875" customWidth="1"/>
    <col min="11779" max="11779" width="5.28515625" customWidth="1"/>
    <col min="11780" max="11780" width="4.140625" customWidth="1"/>
    <col min="11781" max="11781" width="5" customWidth="1"/>
    <col min="11782" max="11782" width="6.85546875" customWidth="1"/>
    <col min="11783" max="11783" width="5.42578125" customWidth="1"/>
    <col min="11784" max="11784" width="43" customWidth="1"/>
    <col min="11785" max="11785" width="16.5703125" customWidth="1"/>
    <col min="11787" max="11787" width="16.5703125" customWidth="1"/>
    <col min="12033" max="12033" width="4.42578125" customWidth="1"/>
    <col min="12034" max="12034" width="4.85546875" customWidth="1"/>
    <col min="12035" max="12035" width="5.28515625" customWidth="1"/>
    <col min="12036" max="12036" width="4.140625" customWidth="1"/>
    <col min="12037" max="12037" width="5" customWidth="1"/>
    <col min="12038" max="12038" width="6.85546875" customWidth="1"/>
    <col min="12039" max="12039" width="5.42578125" customWidth="1"/>
    <col min="12040" max="12040" width="43" customWidth="1"/>
    <col min="12041" max="12041" width="16.5703125" customWidth="1"/>
    <col min="12043" max="12043" width="16.5703125" customWidth="1"/>
    <col min="12289" max="12289" width="4.42578125" customWidth="1"/>
    <col min="12290" max="12290" width="4.85546875" customWidth="1"/>
    <col min="12291" max="12291" width="5.28515625" customWidth="1"/>
    <col min="12292" max="12292" width="4.140625" customWidth="1"/>
    <col min="12293" max="12293" width="5" customWidth="1"/>
    <col min="12294" max="12294" width="6.85546875" customWidth="1"/>
    <col min="12295" max="12295" width="5.42578125" customWidth="1"/>
    <col min="12296" max="12296" width="43" customWidth="1"/>
    <col min="12297" max="12297" width="16.5703125" customWidth="1"/>
    <col min="12299" max="12299" width="16.5703125" customWidth="1"/>
    <col min="12545" max="12545" width="4.42578125" customWidth="1"/>
    <col min="12546" max="12546" width="4.85546875" customWidth="1"/>
    <col min="12547" max="12547" width="5.28515625" customWidth="1"/>
    <col min="12548" max="12548" width="4.140625" customWidth="1"/>
    <col min="12549" max="12549" width="5" customWidth="1"/>
    <col min="12550" max="12550" width="6.85546875" customWidth="1"/>
    <col min="12551" max="12551" width="5.42578125" customWidth="1"/>
    <col min="12552" max="12552" width="43" customWidth="1"/>
    <col min="12553" max="12553" width="16.5703125" customWidth="1"/>
    <col min="12555" max="12555" width="16.5703125" customWidth="1"/>
    <col min="12801" max="12801" width="4.42578125" customWidth="1"/>
    <col min="12802" max="12802" width="4.85546875" customWidth="1"/>
    <col min="12803" max="12803" width="5.28515625" customWidth="1"/>
    <col min="12804" max="12804" width="4.140625" customWidth="1"/>
    <col min="12805" max="12805" width="5" customWidth="1"/>
    <col min="12806" max="12806" width="6.85546875" customWidth="1"/>
    <col min="12807" max="12807" width="5.42578125" customWidth="1"/>
    <col min="12808" max="12808" width="43" customWidth="1"/>
    <col min="12809" max="12809" width="16.5703125" customWidth="1"/>
    <col min="12811" max="12811" width="16.5703125" customWidth="1"/>
    <col min="13057" max="13057" width="4.42578125" customWidth="1"/>
    <col min="13058" max="13058" width="4.85546875" customWidth="1"/>
    <col min="13059" max="13059" width="5.28515625" customWidth="1"/>
    <col min="13060" max="13060" width="4.140625" customWidth="1"/>
    <col min="13061" max="13061" width="5" customWidth="1"/>
    <col min="13062" max="13062" width="6.85546875" customWidth="1"/>
    <col min="13063" max="13063" width="5.42578125" customWidth="1"/>
    <col min="13064" max="13064" width="43" customWidth="1"/>
    <col min="13065" max="13065" width="16.5703125" customWidth="1"/>
    <col min="13067" max="13067" width="16.5703125" customWidth="1"/>
    <col min="13313" max="13313" width="4.42578125" customWidth="1"/>
    <col min="13314" max="13314" width="4.85546875" customWidth="1"/>
    <col min="13315" max="13315" width="5.28515625" customWidth="1"/>
    <col min="13316" max="13316" width="4.140625" customWidth="1"/>
    <col min="13317" max="13317" width="5" customWidth="1"/>
    <col min="13318" max="13318" width="6.85546875" customWidth="1"/>
    <col min="13319" max="13319" width="5.42578125" customWidth="1"/>
    <col min="13320" max="13320" width="43" customWidth="1"/>
    <col min="13321" max="13321" width="16.5703125" customWidth="1"/>
    <col min="13323" max="13323" width="16.5703125" customWidth="1"/>
    <col min="13569" max="13569" width="4.42578125" customWidth="1"/>
    <col min="13570" max="13570" width="4.85546875" customWidth="1"/>
    <col min="13571" max="13571" width="5.28515625" customWidth="1"/>
    <col min="13572" max="13572" width="4.140625" customWidth="1"/>
    <col min="13573" max="13573" width="5" customWidth="1"/>
    <col min="13574" max="13574" width="6.85546875" customWidth="1"/>
    <col min="13575" max="13575" width="5.42578125" customWidth="1"/>
    <col min="13576" max="13576" width="43" customWidth="1"/>
    <col min="13577" max="13577" width="16.5703125" customWidth="1"/>
    <col min="13579" max="13579" width="16.5703125" customWidth="1"/>
    <col min="13825" max="13825" width="4.42578125" customWidth="1"/>
    <col min="13826" max="13826" width="4.85546875" customWidth="1"/>
    <col min="13827" max="13827" width="5.28515625" customWidth="1"/>
    <col min="13828" max="13828" width="4.140625" customWidth="1"/>
    <col min="13829" max="13829" width="5" customWidth="1"/>
    <col min="13830" max="13830" width="6.85546875" customWidth="1"/>
    <col min="13831" max="13831" width="5.42578125" customWidth="1"/>
    <col min="13832" max="13832" width="43" customWidth="1"/>
    <col min="13833" max="13833" width="16.5703125" customWidth="1"/>
    <col min="13835" max="13835" width="16.5703125" customWidth="1"/>
    <col min="14081" max="14081" width="4.42578125" customWidth="1"/>
    <col min="14082" max="14082" width="4.85546875" customWidth="1"/>
    <col min="14083" max="14083" width="5.28515625" customWidth="1"/>
    <col min="14084" max="14084" width="4.140625" customWidth="1"/>
    <col min="14085" max="14085" width="5" customWidth="1"/>
    <col min="14086" max="14086" width="6.85546875" customWidth="1"/>
    <col min="14087" max="14087" width="5.42578125" customWidth="1"/>
    <col min="14088" max="14088" width="43" customWidth="1"/>
    <col min="14089" max="14089" width="16.5703125" customWidth="1"/>
    <col min="14091" max="14091" width="16.5703125" customWidth="1"/>
    <col min="14337" max="14337" width="4.42578125" customWidth="1"/>
    <col min="14338" max="14338" width="4.85546875" customWidth="1"/>
    <col min="14339" max="14339" width="5.28515625" customWidth="1"/>
    <col min="14340" max="14340" width="4.140625" customWidth="1"/>
    <col min="14341" max="14341" width="5" customWidth="1"/>
    <col min="14342" max="14342" width="6.85546875" customWidth="1"/>
    <col min="14343" max="14343" width="5.42578125" customWidth="1"/>
    <col min="14344" max="14344" width="43" customWidth="1"/>
    <col min="14345" max="14345" width="16.5703125" customWidth="1"/>
    <col min="14347" max="14347" width="16.5703125" customWidth="1"/>
    <col min="14593" max="14593" width="4.42578125" customWidth="1"/>
    <col min="14594" max="14594" width="4.85546875" customWidth="1"/>
    <col min="14595" max="14595" width="5.28515625" customWidth="1"/>
    <col min="14596" max="14596" width="4.140625" customWidth="1"/>
    <col min="14597" max="14597" width="5" customWidth="1"/>
    <col min="14598" max="14598" width="6.85546875" customWidth="1"/>
    <col min="14599" max="14599" width="5.42578125" customWidth="1"/>
    <col min="14600" max="14600" width="43" customWidth="1"/>
    <col min="14601" max="14601" width="16.5703125" customWidth="1"/>
    <col min="14603" max="14603" width="16.5703125" customWidth="1"/>
    <col min="14849" max="14849" width="4.42578125" customWidth="1"/>
    <col min="14850" max="14850" width="4.85546875" customWidth="1"/>
    <col min="14851" max="14851" width="5.28515625" customWidth="1"/>
    <col min="14852" max="14852" width="4.140625" customWidth="1"/>
    <col min="14853" max="14853" width="5" customWidth="1"/>
    <col min="14854" max="14854" width="6.85546875" customWidth="1"/>
    <col min="14855" max="14855" width="5.42578125" customWidth="1"/>
    <col min="14856" max="14856" width="43" customWidth="1"/>
    <col min="14857" max="14857" width="16.5703125" customWidth="1"/>
    <col min="14859" max="14859" width="16.5703125" customWidth="1"/>
    <col min="15105" max="15105" width="4.42578125" customWidth="1"/>
    <col min="15106" max="15106" width="4.85546875" customWidth="1"/>
    <col min="15107" max="15107" width="5.28515625" customWidth="1"/>
    <col min="15108" max="15108" width="4.140625" customWidth="1"/>
    <col min="15109" max="15109" width="5" customWidth="1"/>
    <col min="15110" max="15110" width="6.85546875" customWidth="1"/>
    <col min="15111" max="15111" width="5.42578125" customWidth="1"/>
    <col min="15112" max="15112" width="43" customWidth="1"/>
    <col min="15113" max="15113" width="16.5703125" customWidth="1"/>
    <col min="15115" max="15115" width="16.5703125" customWidth="1"/>
    <col min="15361" max="15361" width="4.42578125" customWidth="1"/>
    <col min="15362" max="15362" width="4.85546875" customWidth="1"/>
    <col min="15363" max="15363" width="5.28515625" customWidth="1"/>
    <col min="15364" max="15364" width="4.140625" customWidth="1"/>
    <col min="15365" max="15365" width="5" customWidth="1"/>
    <col min="15366" max="15366" width="6.85546875" customWidth="1"/>
    <col min="15367" max="15367" width="5.42578125" customWidth="1"/>
    <col min="15368" max="15368" width="43" customWidth="1"/>
    <col min="15369" max="15369" width="16.5703125" customWidth="1"/>
    <col min="15371" max="15371" width="16.5703125" customWidth="1"/>
    <col min="15617" max="15617" width="4.42578125" customWidth="1"/>
    <col min="15618" max="15618" width="4.85546875" customWidth="1"/>
    <col min="15619" max="15619" width="5.28515625" customWidth="1"/>
    <col min="15620" max="15620" width="4.140625" customWidth="1"/>
    <col min="15621" max="15621" width="5" customWidth="1"/>
    <col min="15622" max="15622" width="6.85546875" customWidth="1"/>
    <col min="15623" max="15623" width="5.42578125" customWidth="1"/>
    <col min="15624" max="15624" width="43" customWidth="1"/>
    <col min="15625" max="15625" width="16.5703125" customWidth="1"/>
    <col min="15627" max="15627" width="16.5703125" customWidth="1"/>
    <col min="15873" max="15873" width="4.42578125" customWidth="1"/>
    <col min="15874" max="15874" width="4.85546875" customWidth="1"/>
    <col min="15875" max="15875" width="5.28515625" customWidth="1"/>
    <col min="15876" max="15876" width="4.140625" customWidth="1"/>
    <col min="15877" max="15877" width="5" customWidth="1"/>
    <col min="15878" max="15878" width="6.85546875" customWidth="1"/>
    <col min="15879" max="15879" width="5.42578125" customWidth="1"/>
    <col min="15880" max="15880" width="43" customWidth="1"/>
    <col min="15881" max="15881" width="16.5703125" customWidth="1"/>
    <col min="15883" max="15883" width="16.5703125" customWidth="1"/>
    <col min="16129" max="16129" width="4.42578125" customWidth="1"/>
    <col min="16130" max="16130" width="4.85546875" customWidth="1"/>
    <col min="16131" max="16131" width="5.28515625" customWidth="1"/>
    <col min="16132" max="16132" width="4.140625" customWidth="1"/>
    <col min="16133" max="16133" width="5" customWidth="1"/>
    <col min="16134" max="16134" width="6.85546875" customWidth="1"/>
    <col min="16135" max="16135" width="5.42578125" customWidth="1"/>
    <col min="16136" max="16136" width="43" customWidth="1"/>
    <col min="16137" max="16137" width="16.5703125" customWidth="1"/>
    <col min="16139" max="16139" width="16.5703125" customWidth="1"/>
  </cols>
  <sheetData>
    <row r="1" spans="1:9" ht="15" customHeight="1" x14ac:dyDescent="0.3">
      <c r="A1" s="7"/>
      <c r="B1" s="7"/>
      <c r="C1" s="7"/>
      <c r="D1" s="7"/>
      <c r="E1" s="7"/>
      <c r="F1" s="7"/>
      <c r="G1" s="7"/>
      <c r="H1" s="158" t="s">
        <v>549</v>
      </c>
      <c r="I1" s="158"/>
    </row>
    <row r="2" spans="1:9" ht="18.75" hidden="1" x14ac:dyDescent="0.3">
      <c r="A2" s="7"/>
      <c r="B2" s="7"/>
      <c r="C2" s="7"/>
      <c r="D2" s="7"/>
      <c r="E2" s="10"/>
      <c r="F2" s="7"/>
      <c r="G2" s="7"/>
      <c r="H2" s="158" t="s">
        <v>325</v>
      </c>
      <c r="I2" s="158"/>
    </row>
    <row r="3" spans="1:9" ht="20.25" customHeight="1" x14ac:dyDescent="0.3">
      <c r="A3" s="7"/>
      <c r="B3" s="7"/>
      <c r="C3" s="7"/>
      <c r="D3" s="7"/>
      <c r="E3" s="10"/>
      <c r="F3" s="7"/>
      <c r="G3" s="7"/>
      <c r="H3" s="158" t="s">
        <v>325</v>
      </c>
      <c r="I3" s="158"/>
    </row>
    <row r="4" spans="1:9" ht="18.75" x14ac:dyDescent="0.3">
      <c r="A4" s="7"/>
      <c r="B4" s="7"/>
      <c r="C4" s="7"/>
      <c r="D4" s="7"/>
      <c r="E4" s="10"/>
      <c r="F4" s="7"/>
      <c r="G4" s="7"/>
      <c r="H4" s="158" t="s">
        <v>326</v>
      </c>
      <c r="I4" s="158"/>
    </row>
    <row r="5" spans="1:9" ht="18.75" x14ac:dyDescent="0.3">
      <c r="A5" s="7"/>
      <c r="B5" s="7"/>
      <c r="C5" s="7"/>
      <c r="D5" s="7"/>
      <c r="E5" s="7"/>
      <c r="F5" s="7"/>
      <c r="G5" s="7"/>
      <c r="H5" s="158" t="s">
        <v>954</v>
      </c>
      <c r="I5" s="158"/>
    </row>
    <row r="6" spans="1:9" ht="18.75" x14ac:dyDescent="0.3">
      <c r="A6" s="7"/>
      <c r="B6" s="7"/>
      <c r="C6" s="7"/>
      <c r="D6" s="7"/>
      <c r="E6" s="7"/>
      <c r="F6" s="7"/>
      <c r="G6" s="7"/>
      <c r="H6" s="11"/>
      <c r="I6" s="11"/>
    </row>
    <row r="7" spans="1:9" ht="18.75" hidden="1" x14ac:dyDescent="0.3">
      <c r="A7" s="7"/>
      <c r="B7" s="7"/>
      <c r="C7" s="7"/>
      <c r="D7" s="7"/>
      <c r="E7" s="7"/>
      <c r="F7" s="7"/>
      <c r="G7" s="7"/>
      <c r="H7" s="11"/>
      <c r="I7" s="11"/>
    </row>
    <row r="8" spans="1:9" ht="18.75" x14ac:dyDescent="0.3">
      <c r="A8" s="10"/>
      <c r="B8" s="10"/>
      <c r="C8" s="10"/>
      <c r="D8" s="10"/>
      <c r="E8" s="10"/>
      <c r="F8" s="10"/>
      <c r="G8" s="10"/>
      <c r="H8" s="158" t="s">
        <v>550</v>
      </c>
      <c r="I8" s="158"/>
    </row>
    <row r="9" spans="1:9" ht="18.75" hidden="1" x14ac:dyDescent="0.3">
      <c r="A9" s="10"/>
      <c r="B9" s="10"/>
      <c r="C9" s="10"/>
      <c r="D9" s="10"/>
      <c r="E9" s="10"/>
      <c r="F9" s="10"/>
      <c r="G9" s="10"/>
      <c r="H9" s="158" t="s">
        <v>325</v>
      </c>
      <c r="I9" s="158"/>
    </row>
    <row r="10" spans="1:9" ht="18.75" x14ac:dyDescent="0.3">
      <c r="A10" s="10"/>
      <c r="B10" s="10"/>
      <c r="C10" s="10"/>
      <c r="D10" s="10"/>
      <c r="E10" s="10"/>
      <c r="F10" s="10"/>
      <c r="G10" s="10"/>
      <c r="H10" s="158" t="s">
        <v>329</v>
      </c>
      <c r="I10" s="158"/>
    </row>
    <row r="11" spans="1:9" ht="18.75" x14ac:dyDescent="0.3">
      <c r="A11" s="10"/>
      <c r="B11" s="10"/>
      <c r="C11" s="10"/>
      <c r="D11" s="10"/>
      <c r="E11" s="10"/>
      <c r="F11" s="10"/>
      <c r="G11" s="10"/>
      <c r="H11" s="158" t="s">
        <v>326</v>
      </c>
      <c r="I11" s="158"/>
    </row>
    <row r="12" spans="1:9" ht="18.75" x14ac:dyDescent="0.3">
      <c r="A12" s="10"/>
      <c r="B12" s="10"/>
      <c r="C12" s="10"/>
      <c r="D12" s="10"/>
      <c r="E12" s="10"/>
      <c r="F12" s="10"/>
      <c r="G12" s="10"/>
      <c r="H12" s="158" t="s">
        <v>327</v>
      </c>
      <c r="I12" s="158"/>
    </row>
    <row r="13" spans="1:9" ht="15.75" x14ac:dyDescent="0.25">
      <c r="A13" s="10"/>
      <c r="B13" s="10"/>
      <c r="C13" s="10"/>
      <c r="D13" s="10"/>
      <c r="E13" s="10"/>
      <c r="F13" s="10"/>
      <c r="G13" s="10"/>
      <c r="H13" s="10"/>
      <c r="I13" s="10"/>
    </row>
    <row r="14" spans="1:9" ht="15.75" x14ac:dyDescent="0.25">
      <c r="A14" s="168" t="s">
        <v>551</v>
      </c>
      <c r="B14" s="169"/>
      <c r="C14" s="169"/>
      <c r="D14" s="169"/>
      <c r="E14" s="169"/>
      <c r="F14" s="169"/>
      <c r="G14" s="169"/>
      <c r="H14" s="169"/>
      <c r="I14" s="169"/>
    </row>
    <row r="15" spans="1:9" ht="15.75" x14ac:dyDescent="0.25">
      <c r="A15" s="168" t="s">
        <v>552</v>
      </c>
      <c r="B15" s="169"/>
      <c r="C15" s="169"/>
      <c r="D15" s="169"/>
      <c r="E15" s="169"/>
      <c r="F15" s="169"/>
      <c r="G15" s="169"/>
      <c r="H15" s="169"/>
      <c r="I15" s="169"/>
    </row>
    <row r="16" spans="1:9" ht="15.75" x14ac:dyDescent="0.25">
      <c r="A16" s="10"/>
      <c r="B16" s="10"/>
      <c r="C16" s="10"/>
      <c r="D16" s="10"/>
      <c r="E16" s="10"/>
      <c r="F16" s="10"/>
      <c r="G16" s="10"/>
      <c r="H16" s="166"/>
      <c r="I16" s="166"/>
    </row>
    <row r="17" spans="1:9" ht="15.75" x14ac:dyDescent="0.25">
      <c r="A17" s="10"/>
      <c r="B17" s="10"/>
      <c r="C17" s="10"/>
      <c r="D17" s="10"/>
      <c r="E17" s="10"/>
      <c r="F17" s="10"/>
      <c r="G17" s="10"/>
      <c r="H17" s="10"/>
      <c r="I17" s="26"/>
    </row>
    <row r="18" spans="1:9" ht="31.5" x14ac:dyDescent="0.25">
      <c r="A18" s="167" t="s">
        <v>553</v>
      </c>
      <c r="B18" s="167"/>
      <c r="C18" s="167"/>
      <c r="D18" s="167"/>
      <c r="E18" s="167"/>
      <c r="F18" s="167"/>
      <c r="G18" s="167"/>
      <c r="H18" s="27" t="s">
        <v>554</v>
      </c>
      <c r="I18" s="28" t="s">
        <v>555</v>
      </c>
    </row>
    <row r="19" spans="1:9" s="14" customFormat="1" ht="15.75" x14ac:dyDescent="0.2">
      <c r="A19" s="167">
        <v>1</v>
      </c>
      <c r="B19" s="167"/>
      <c r="C19" s="167"/>
      <c r="D19" s="167"/>
      <c r="E19" s="167"/>
      <c r="F19" s="167"/>
      <c r="G19" s="167"/>
      <c r="H19" s="27">
        <v>2</v>
      </c>
      <c r="I19" s="28">
        <v>3</v>
      </c>
    </row>
    <row r="20" spans="1:9" ht="31.5" x14ac:dyDescent="0.25">
      <c r="A20" s="29" t="s">
        <v>556</v>
      </c>
      <c r="B20" s="30" t="s">
        <v>557</v>
      </c>
      <c r="C20" s="30" t="s">
        <v>557</v>
      </c>
      <c r="D20" s="30" t="s">
        <v>557</v>
      </c>
      <c r="E20" s="30" t="s">
        <v>557</v>
      </c>
      <c r="F20" s="30" t="s">
        <v>558</v>
      </c>
      <c r="G20" s="31" t="s">
        <v>18</v>
      </c>
      <c r="H20" s="32" t="s">
        <v>559</v>
      </c>
      <c r="I20" s="33">
        <f>SUM(I21,I30)</f>
        <v>68907.746999999974</v>
      </c>
    </row>
    <row r="21" spans="1:9" ht="31.5" x14ac:dyDescent="0.25">
      <c r="A21" s="29" t="s">
        <v>556</v>
      </c>
      <c r="B21" s="30" t="s">
        <v>560</v>
      </c>
      <c r="C21" s="30" t="s">
        <v>557</v>
      </c>
      <c r="D21" s="30" t="s">
        <v>557</v>
      </c>
      <c r="E21" s="30" t="s">
        <v>557</v>
      </c>
      <c r="F21" s="30" t="s">
        <v>558</v>
      </c>
      <c r="G21" s="31" t="s">
        <v>18</v>
      </c>
      <c r="H21" s="32" t="s">
        <v>561</v>
      </c>
      <c r="I21" s="34">
        <f>SUM(I26,I23)</f>
        <v>68907.746999999974</v>
      </c>
    </row>
    <row r="22" spans="1:9" ht="15.75" x14ac:dyDescent="0.25">
      <c r="A22" s="29" t="s">
        <v>556</v>
      </c>
      <c r="B22" s="30" t="s">
        <v>560</v>
      </c>
      <c r="C22" s="30" t="s">
        <v>557</v>
      </c>
      <c r="D22" s="30" t="s">
        <v>557</v>
      </c>
      <c r="E22" s="30" t="s">
        <v>557</v>
      </c>
      <c r="F22" s="30" t="s">
        <v>558</v>
      </c>
      <c r="G22" s="31" t="s">
        <v>363</v>
      </c>
      <c r="H22" s="35" t="s">
        <v>562</v>
      </c>
      <c r="I22" s="34">
        <f>SUM(I23)</f>
        <v>-676305.24699999997</v>
      </c>
    </row>
    <row r="23" spans="1:9" ht="31.5" x14ac:dyDescent="0.25">
      <c r="A23" s="29" t="s">
        <v>556</v>
      </c>
      <c r="B23" s="30" t="s">
        <v>560</v>
      </c>
      <c r="C23" s="30" t="s">
        <v>563</v>
      </c>
      <c r="D23" s="30" t="s">
        <v>557</v>
      </c>
      <c r="E23" s="30" t="s">
        <v>557</v>
      </c>
      <c r="F23" s="30" t="s">
        <v>558</v>
      </c>
      <c r="G23" s="31" t="s">
        <v>363</v>
      </c>
      <c r="H23" s="35" t="s">
        <v>564</v>
      </c>
      <c r="I23" s="34">
        <f>SUM(I24)</f>
        <v>-676305.24699999997</v>
      </c>
    </row>
    <row r="24" spans="1:9" ht="31.5" x14ac:dyDescent="0.25">
      <c r="A24" s="29" t="s">
        <v>556</v>
      </c>
      <c r="B24" s="30" t="s">
        <v>560</v>
      </c>
      <c r="C24" s="30" t="s">
        <v>563</v>
      </c>
      <c r="D24" s="30" t="s">
        <v>556</v>
      </c>
      <c r="E24" s="30" t="s">
        <v>557</v>
      </c>
      <c r="F24" s="30" t="s">
        <v>558</v>
      </c>
      <c r="G24" s="31" t="s">
        <v>565</v>
      </c>
      <c r="H24" s="35" t="s">
        <v>566</v>
      </c>
      <c r="I24" s="34">
        <f>SUM(I25)</f>
        <v>-676305.24699999997</v>
      </c>
    </row>
    <row r="25" spans="1:9" ht="47.25" x14ac:dyDescent="0.25">
      <c r="A25" s="29" t="s">
        <v>556</v>
      </c>
      <c r="B25" s="30" t="s">
        <v>560</v>
      </c>
      <c r="C25" s="30" t="s">
        <v>563</v>
      </c>
      <c r="D25" s="30" t="s">
        <v>556</v>
      </c>
      <c r="E25" s="30" t="s">
        <v>560</v>
      </c>
      <c r="F25" s="30" t="s">
        <v>558</v>
      </c>
      <c r="G25" s="31" t="s">
        <v>565</v>
      </c>
      <c r="H25" s="35" t="s">
        <v>567</v>
      </c>
      <c r="I25" s="36">
        <v>-676305.24699999997</v>
      </c>
    </row>
    <row r="26" spans="1:9" ht="15.75" x14ac:dyDescent="0.25">
      <c r="A26" s="29" t="s">
        <v>556</v>
      </c>
      <c r="B26" s="30" t="s">
        <v>560</v>
      </c>
      <c r="C26" s="30" t="s">
        <v>557</v>
      </c>
      <c r="D26" s="30" t="s">
        <v>557</v>
      </c>
      <c r="E26" s="30" t="s">
        <v>557</v>
      </c>
      <c r="F26" s="30" t="s">
        <v>558</v>
      </c>
      <c r="G26" s="31" t="s">
        <v>422</v>
      </c>
      <c r="H26" s="35" t="s">
        <v>568</v>
      </c>
      <c r="I26" s="34">
        <f>SUM(I27)</f>
        <v>745212.99399999995</v>
      </c>
    </row>
    <row r="27" spans="1:9" ht="31.5" x14ac:dyDescent="0.25">
      <c r="A27" s="29" t="s">
        <v>556</v>
      </c>
      <c r="B27" s="30" t="s">
        <v>560</v>
      </c>
      <c r="C27" s="30" t="s">
        <v>563</v>
      </c>
      <c r="D27" s="30" t="s">
        <v>557</v>
      </c>
      <c r="E27" s="30" t="s">
        <v>557</v>
      </c>
      <c r="F27" s="30" t="s">
        <v>558</v>
      </c>
      <c r="G27" s="31" t="s">
        <v>422</v>
      </c>
      <c r="H27" s="35" t="s">
        <v>569</v>
      </c>
      <c r="I27" s="34">
        <f>SUM(I28)</f>
        <v>745212.99399999995</v>
      </c>
    </row>
    <row r="28" spans="1:9" ht="31.5" x14ac:dyDescent="0.25">
      <c r="A28" s="29" t="s">
        <v>556</v>
      </c>
      <c r="B28" s="30" t="s">
        <v>560</v>
      </c>
      <c r="C28" s="30" t="s">
        <v>563</v>
      </c>
      <c r="D28" s="30" t="s">
        <v>556</v>
      </c>
      <c r="E28" s="30" t="s">
        <v>557</v>
      </c>
      <c r="F28" s="30" t="s">
        <v>558</v>
      </c>
      <c r="G28" s="31" t="s">
        <v>570</v>
      </c>
      <c r="H28" s="35" t="s">
        <v>571</v>
      </c>
      <c r="I28" s="34">
        <f>SUM(I29)</f>
        <v>745212.99399999995</v>
      </c>
    </row>
    <row r="29" spans="1:9" ht="47.25" x14ac:dyDescent="0.25">
      <c r="A29" s="29" t="s">
        <v>556</v>
      </c>
      <c r="B29" s="30" t="s">
        <v>560</v>
      </c>
      <c r="C29" s="30" t="s">
        <v>563</v>
      </c>
      <c r="D29" s="30" t="s">
        <v>556</v>
      </c>
      <c r="E29" s="30" t="s">
        <v>560</v>
      </c>
      <c r="F29" s="30" t="s">
        <v>558</v>
      </c>
      <c r="G29" s="31" t="s">
        <v>570</v>
      </c>
      <c r="H29" s="35" t="s">
        <v>572</v>
      </c>
      <c r="I29" s="34">
        <v>745212.99399999995</v>
      </c>
    </row>
    <row r="30" spans="1:9" ht="56.25" hidden="1" x14ac:dyDescent="0.25">
      <c r="A30" s="37" t="s">
        <v>556</v>
      </c>
      <c r="B30" s="37" t="s">
        <v>573</v>
      </c>
      <c r="C30" s="37" t="s">
        <v>557</v>
      </c>
      <c r="D30" s="37" t="s">
        <v>557</v>
      </c>
      <c r="E30" s="37" t="s">
        <v>557</v>
      </c>
      <c r="F30" s="37" t="s">
        <v>558</v>
      </c>
      <c r="G30" s="37" t="s">
        <v>18</v>
      </c>
      <c r="H30" s="38" t="s">
        <v>574</v>
      </c>
      <c r="I30" s="39">
        <f>SUM(I31,I34)</f>
        <v>0</v>
      </c>
    </row>
    <row r="31" spans="1:9" ht="56.25" hidden="1" x14ac:dyDescent="0.25">
      <c r="A31" s="37" t="s">
        <v>556</v>
      </c>
      <c r="B31" s="37" t="s">
        <v>573</v>
      </c>
      <c r="C31" s="37" t="s">
        <v>575</v>
      </c>
      <c r="D31" s="37" t="s">
        <v>557</v>
      </c>
      <c r="E31" s="37" t="s">
        <v>557</v>
      </c>
      <c r="F31" s="37" t="s">
        <v>558</v>
      </c>
      <c r="G31" s="37" t="s">
        <v>18</v>
      </c>
      <c r="H31" s="40" t="s">
        <v>576</v>
      </c>
      <c r="I31" s="39">
        <f>SUM(I32)</f>
        <v>0</v>
      </c>
    </row>
    <row r="32" spans="1:9" ht="206.25" hidden="1" x14ac:dyDescent="0.25">
      <c r="A32" s="37" t="s">
        <v>556</v>
      </c>
      <c r="B32" s="37" t="s">
        <v>573</v>
      </c>
      <c r="C32" s="37" t="s">
        <v>575</v>
      </c>
      <c r="D32" s="37" t="s">
        <v>557</v>
      </c>
      <c r="E32" s="37" t="s">
        <v>557</v>
      </c>
      <c r="F32" s="37" t="s">
        <v>558</v>
      </c>
      <c r="G32" s="37" t="s">
        <v>360</v>
      </c>
      <c r="H32" s="40" t="s">
        <v>577</v>
      </c>
      <c r="I32" s="39">
        <f>SUM(I33)</f>
        <v>0</v>
      </c>
    </row>
    <row r="33" spans="1:9" ht="187.5" hidden="1" x14ac:dyDescent="0.25">
      <c r="A33" s="37" t="s">
        <v>556</v>
      </c>
      <c r="B33" s="37" t="s">
        <v>573</v>
      </c>
      <c r="C33" s="37" t="s">
        <v>575</v>
      </c>
      <c r="D33" s="37" t="s">
        <v>557</v>
      </c>
      <c r="E33" s="37" t="s">
        <v>560</v>
      </c>
      <c r="F33" s="37" t="s">
        <v>558</v>
      </c>
      <c r="G33" s="37" t="s">
        <v>578</v>
      </c>
      <c r="H33" s="40" t="s">
        <v>579</v>
      </c>
      <c r="I33" s="39">
        <v>0</v>
      </c>
    </row>
    <row r="34" spans="1:9" ht="56.25" hidden="1" x14ac:dyDescent="0.25">
      <c r="A34" s="37" t="s">
        <v>556</v>
      </c>
      <c r="B34" s="37" t="s">
        <v>573</v>
      </c>
      <c r="C34" s="37" t="s">
        <v>560</v>
      </c>
      <c r="D34" s="37" t="s">
        <v>557</v>
      </c>
      <c r="E34" s="37" t="s">
        <v>557</v>
      </c>
      <c r="F34" s="37" t="s">
        <v>558</v>
      </c>
      <c r="G34" s="37" t="s">
        <v>18</v>
      </c>
      <c r="H34" s="40" t="s">
        <v>580</v>
      </c>
      <c r="I34" s="39">
        <f>SUM(I35)</f>
        <v>0</v>
      </c>
    </row>
    <row r="35" spans="1:9" ht="56.25" hidden="1" x14ac:dyDescent="0.25">
      <c r="A35" s="37" t="s">
        <v>556</v>
      </c>
      <c r="B35" s="37" t="s">
        <v>573</v>
      </c>
      <c r="C35" s="37" t="s">
        <v>560</v>
      </c>
      <c r="D35" s="37" t="s">
        <v>557</v>
      </c>
      <c r="E35" s="37" t="s">
        <v>557</v>
      </c>
      <c r="F35" s="37" t="s">
        <v>558</v>
      </c>
      <c r="G35" s="37" t="s">
        <v>422</v>
      </c>
      <c r="H35" s="40" t="s">
        <v>581</v>
      </c>
      <c r="I35" s="39">
        <f>SUM(I36)</f>
        <v>0</v>
      </c>
    </row>
    <row r="36" spans="1:9" ht="93.75" hidden="1" x14ac:dyDescent="0.25">
      <c r="A36" s="37" t="s">
        <v>556</v>
      </c>
      <c r="B36" s="37" t="s">
        <v>573</v>
      </c>
      <c r="C36" s="37" t="s">
        <v>560</v>
      </c>
      <c r="D36" s="37" t="s">
        <v>556</v>
      </c>
      <c r="E36" s="37" t="s">
        <v>560</v>
      </c>
      <c r="F36" s="37" t="s">
        <v>558</v>
      </c>
      <c r="G36" s="37" t="s">
        <v>582</v>
      </c>
      <c r="H36" s="40" t="s">
        <v>583</v>
      </c>
      <c r="I36" s="41"/>
    </row>
    <row r="37" spans="1:9" ht="18" x14ac:dyDescent="0.25">
      <c r="A37" s="42"/>
      <c r="B37" s="42"/>
      <c r="C37" s="42"/>
      <c r="D37" s="42"/>
      <c r="E37" s="42"/>
      <c r="F37" s="42"/>
      <c r="G37" s="42"/>
      <c r="H37" s="43"/>
      <c r="I37" s="44"/>
    </row>
    <row r="38" spans="1:9" x14ac:dyDescent="0.25">
      <c r="A38" s="45"/>
      <c r="B38" s="45"/>
      <c r="C38" s="45"/>
      <c r="D38" s="45"/>
      <c r="E38" s="45"/>
      <c r="F38" s="45"/>
      <c r="G38" s="45"/>
      <c r="H38" s="46"/>
      <c r="I38" s="47"/>
    </row>
  </sheetData>
  <mergeCells count="15">
    <mergeCell ref="H16:I16"/>
    <mergeCell ref="A18:G18"/>
    <mergeCell ref="A19:G19"/>
    <mergeCell ref="H9:I9"/>
    <mergeCell ref="H10:I10"/>
    <mergeCell ref="H11:I11"/>
    <mergeCell ref="H12:I12"/>
    <mergeCell ref="A14:I14"/>
    <mergeCell ref="A15:I15"/>
    <mergeCell ref="H8:I8"/>
    <mergeCell ref="H1:I1"/>
    <mergeCell ref="H2:I2"/>
    <mergeCell ref="H3:I3"/>
    <mergeCell ref="H4:I4"/>
    <mergeCell ref="H5:I5"/>
  </mergeCells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IV211"/>
  <sheetViews>
    <sheetView view="pageBreakPreview" zoomScale="60" zoomScaleNormal="100" workbookViewId="0">
      <selection sqref="A1:C138"/>
    </sheetView>
  </sheetViews>
  <sheetFormatPr defaultRowHeight="18.75" x14ac:dyDescent="0.3"/>
  <cols>
    <col min="1" max="1" width="14.42578125" style="23" customWidth="1"/>
    <col min="2" max="2" width="33.140625" style="23" customWidth="1"/>
    <col min="3" max="3" width="73.42578125" style="23" customWidth="1"/>
    <col min="4" max="256" width="9.140625" style="23"/>
    <col min="257" max="257" width="14.42578125" style="23" customWidth="1"/>
    <col min="258" max="258" width="33.140625" style="23" customWidth="1"/>
    <col min="259" max="259" width="64.140625" style="23" customWidth="1"/>
    <col min="260" max="512" width="9.140625" style="23"/>
    <col min="513" max="513" width="14.42578125" style="23" customWidth="1"/>
    <col min="514" max="514" width="33.140625" style="23" customWidth="1"/>
    <col min="515" max="515" width="64.140625" style="23" customWidth="1"/>
    <col min="516" max="768" width="9.140625" style="23"/>
    <col min="769" max="769" width="14.42578125" style="23" customWidth="1"/>
    <col min="770" max="770" width="33.140625" style="23" customWidth="1"/>
    <col min="771" max="771" width="64.140625" style="23" customWidth="1"/>
    <col min="772" max="1024" width="9.140625" style="23"/>
    <col min="1025" max="1025" width="14.42578125" style="23" customWidth="1"/>
    <col min="1026" max="1026" width="33.140625" style="23" customWidth="1"/>
    <col min="1027" max="1027" width="64.140625" style="23" customWidth="1"/>
    <col min="1028" max="1280" width="9.140625" style="23"/>
    <col min="1281" max="1281" width="14.42578125" style="23" customWidth="1"/>
    <col min="1282" max="1282" width="33.140625" style="23" customWidth="1"/>
    <col min="1283" max="1283" width="64.140625" style="23" customWidth="1"/>
    <col min="1284" max="1536" width="9.140625" style="23"/>
    <col min="1537" max="1537" width="14.42578125" style="23" customWidth="1"/>
    <col min="1538" max="1538" width="33.140625" style="23" customWidth="1"/>
    <col min="1539" max="1539" width="64.140625" style="23" customWidth="1"/>
    <col min="1540" max="1792" width="9.140625" style="23"/>
    <col min="1793" max="1793" width="14.42578125" style="23" customWidth="1"/>
    <col min="1794" max="1794" width="33.140625" style="23" customWidth="1"/>
    <col min="1795" max="1795" width="64.140625" style="23" customWidth="1"/>
    <col min="1796" max="2048" width="9.140625" style="23"/>
    <col min="2049" max="2049" width="14.42578125" style="23" customWidth="1"/>
    <col min="2050" max="2050" width="33.140625" style="23" customWidth="1"/>
    <col min="2051" max="2051" width="64.140625" style="23" customWidth="1"/>
    <col min="2052" max="2304" width="9.140625" style="23"/>
    <col min="2305" max="2305" width="14.42578125" style="23" customWidth="1"/>
    <col min="2306" max="2306" width="33.140625" style="23" customWidth="1"/>
    <col min="2307" max="2307" width="64.140625" style="23" customWidth="1"/>
    <col min="2308" max="2560" width="9.140625" style="23"/>
    <col min="2561" max="2561" width="14.42578125" style="23" customWidth="1"/>
    <col min="2562" max="2562" width="33.140625" style="23" customWidth="1"/>
    <col min="2563" max="2563" width="64.140625" style="23" customWidth="1"/>
    <col min="2564" max="2816" width="9.140625" style="23"/>
    <col min="2817" max="2817" width="14.42578125" style="23" customWidth="1"/>
    <col min="2818" max="2818" width="33.140625" style="23" customWidth="1"/>
    <col min="2819" max="2819" width="64.140625" style="23" customWidth="1"/>
    <col min="2820" max="3072" width="9.140625" style="23"/>
    <col min="3073" max="3073" width="14.42578125" style="23" customWidth="1"/>
    <col min="3074" max="3074" width="33.140625" style="23" customWidth="1"/>
    <col min="3075" max="3075" width="64.140625" style="23" customWidth="1"/>
    <col min="3076" max="3328" width="9.140625" style="23"/>
    <col min="3329" max="3329" width="14.42578125" style="23" customWidth="1"/>
    <col min="3330" max="3330" width="33.140625" style="23" customWidth="1"/>
    <col min="3331" max="3331" width="64.140625" style="23" customWidth="1"/>
    <col min="3332" max="3584" width="9.140625" style="23"/>
    <col min="3585" max="3585" width="14.42578125" style="23" customWidth="1"/>
    <col min="3586" max="3586" width="33.140625" style="23" customWidth="1"/>
    <col min="3587" max="3587" width="64.140625" style="23" customWidth="1"/>
    <col min="3588" max="3840" width="9.140625" style="23"/>
    <col min="3841" max="3841" width="14.42578125" style="23" customWidth="1"/>
    <col min="3842" max="3842" width="33.140625" style="23" customWidth="1"/>
    <col min="3843" max="3843" width="64.140625" style="23" customWidth="1"/>
    <col min="3844" max="4096" width="9.140625" style="23"/>
    <col min="4097" max="4097" width="14.42578125" style="23" customWidth="1"/>
    <col min="4098" max="4098" width="33.140625" style="23" customWidth="1"/>
    <col min="4099" max="4099" width="64.140625" style="23" customWidth="1"/>
    <col min="4100" max="4352" width="9.140625" style="23"/>
    <col min="4353" max="4353" width="14.42578125" style="23" customWidth="1"/>
    <col min="4354" max="4354" width="33.140625" style="23" customWidth="1"/>
    <col min="4355" max="4355" width="64.140625" style="23" customWidth="1"/>
    <col min="4356" max="4608" width="9.140625" style="23"/>
    <col min="4609" max="4609" width="14.42578125" style="23" customWidth="1"/>
    <col min="4610" max="4610" width="33.140625" style="23" customWidth="1"/>
    <col min="4611" max="4611" width="64.140625" style="23" customWidth="1"/>
    <col min="4612" max="4864" width="9.140625" style="23"/>
    <col min="4865" max="4865" width="14.42578125" style="23" customWidth="1"/>
    <col min="4866" max="4866" width="33.140625" style="23" customWidth="1"/>
    <col min="4867" max="4867" width="64.140625" style="23" customWidth="1"/>
    <col min="4868" max="5120" width="9.140625" style="23"/>
    <col min="5121" max="5121" width="14.42578125" style="23" customWidth="1"/>
    <col min="5122" max="5122" width="33.140625" style="23" customWidth="1"/>
    <col min="5123" max="5123" width="64.140625" style="23" customWidth="1"/>
    <col min="5124" max="5376" width="9.140625" style="23"/>
    <col min="5377" max="5377" width="14.42578125" style="23" customWidth="1"/>
    <col min="5378" max="5378" width="33.140625" style="23" customWidth="1"/>
    <col min="5379" max="5379" width="64.140625" style="23" customWidth="1"/>
    <col min="5380" max="5632" width="9.140625" style="23"/>
    <col min="5633" max="5633" width="14.42578125" style="23" customWidth="1"/>
    <col min="5634" max="5634" width="33.140625" style="23" customWidth="1"/>
    <col min="5635" max="5635" width="64.140625" style="23" customWidth="1"/>
    <col min="5636" max="5888" width="9.140625" style="23"/>
    <col min="5889" max="5889" width="14.42578125" style="23" customWidth="1"/>
    <col min="5890" max="5890" width="33.140625" style="23" customWidth="1"/>
    <col min="5891" max="5891" width="64.140625" style="23" customWidth="1"/>
    <col min="5892" max="6144" width="9.140625" style="23"/>
    <col min="6145" max="6145" width="14.42578125" style="23" customWidth="1"/>
    <col min="6146" max="6146" width="33.140625" style="23" customWidth="1"/>
    <col min="6147" max="6147" width="64.140625" style="23" customWidth="1"/>
    <col min="6148" max="6400" width="9.140625" style="23"/>
    <col min="6401" max="6401" width="14.42578125" style="23" customWidth="1"/>
    <col min="6402" max="6402" width="33.140625" style="23" customWidth="1"/>
    <col min="6403" max="6403" width="64.140625" style="23" customWidth="1"/>
    <col min="6404" max="6656" width="9.140625" style="23"/>
    <col min="6657" max="6657" width="14.42578125" style="23" customWidth="1"/>
    <col min="6658" max="6658" width="33.140625" style="23" customWidth="1"/>
    <col min="6659" max="6659" width="64.140625" style="23" customWidth="1"/>
    <col min="6660" max="6912" width="9.140625" style="23"/>
    <col min="6913" max="6913" width="14.42578125" style="23" customWidth="1"/>
    <col min="6914" max="6914" width="33.140625" style="23" customWidth="1"/>
    <col min="6915" max="6915" width="64.140625" style="23" customWidth="1"/>
    <col min="6916" max="7168" width="9.140625" style="23"/>
    <col min="7169" max="7169" width="14.42578125" style="23" customWidth="1"/>
    <col min="7170" max="7170" width="33.140625" style="23" customWidth="1"/>
    <col min="7171" max="7171" width="64.140625" style="23" customWidth="1"/>
    <col min="7172" max="7424" width="9.140625" style="23"/>
    <col min="7425" max="7425" width="14.42578125" style="23" customWidth="1"/>
    <col min="7426" max="7426" width="33.140625" style="23" customWidth="1"/>
    <col min="7427" max="7427" width="64.140625" style="23" customWidth="1"/>
    <col min="7428" max="7680" width="9.140625" style="23"/>
    <col min="7681" max="7681" width="14.42578125" style="23" customWidth="1"/>
    <col min="7682" max="7682" width="33.140625" style="23" customWidth="1"/>
    <col min="7683" max="7683" width="64.140625" style="23" customWidth="1"/>
    <col min="7684" max="7936" width="9.140625" style="23"/>
    <col min="7937" max="7937" width="14.42578125" style="23" customWidth="1"/>
    <col min="7938" max="7938" width="33.140625" style="23" customWidth="1"/>
    <col min="7939" max="7939" width="64.140625" style="23" customWidth="1"/>
    <col min="7940" max="8192" width="9.140625" style="23"/>
    <col min="8193" max="8193" width="14.42578125" style="23" customWidth="1"/>
    <col min="8194" max="8194" width="33.140625" style="23" customWidth="1"/>
    <col min="8195" max="8195" width="64.140625" style="23" customWidth="1"/>
    <col min="8196" max="8448" width="9.140625" style="23"/>
    <col min="8449" max="8449" width="14.42578125" style="23" customWidth="1"/>
    <col min="8450" max="8450" width="33.140625" style="23" customWidth="1"/>
    <col min="8451" max="8451" width="64.140625" style="23" customWidth="1"/>
    <col min="8452" max="8704" width="9.140625" style="23"/>
    <col min="8705" max="8705" width="14.42578125" style="23" customWidth="1"/>
    <col min="8706" max="8706" width="33.140625" style="23" customWidth="1"/>
    <col min="8707" max="8707" width="64.140625" style="23" customWidth="1"/>
    <col min="8708" max="8960" width="9.140625" style="23"/>
    <col min="8961" max="8961" width="14.42578125" style="23" customWidth="1"/>
    <col min="8962" max="8962" width="33.140625" style="23" customWidth="1"/>
    <col min="8963" max="8963" width="64.140625" style="23" customWidth="1"/>
    <col min="8964" max="9216" width="9.140625" style="23"/>
    <col min="9217" max="9217" width="14.42578125" style="23" customWidth="1"/>
    <col min="9218" max="9218" width="33.140625" style="23" customWidth="1"/>
    <col min="9219" max="9219" width="64.140625" style="23" customWidth="1"/>
    <col min="9220" max="9472" width="9.140625" style="23"/>
    <col min="9473" max="9473" width="14.42578125" style="23" customWidth="1"/>
    <col min="9474" max="9474" width="33.140625" style="23" customWidth="1"/>
    <col min="9475" max="9475" width="64.140625" style="23" customWidth="1"/>
    <col min="9476" max="9728" width="9.140625" style="23"/>
    <col min="9729" max="9729" width="14.42578125" style="23" customWidth="1"/>
    <col min="9730" max="9730" width="33.140625" style="23" customWidth="1"/>
    <col min="9731" max="9731" width="64.140625" style="23" customWidth="1"/>
    <col min="9732" max="9984" width="9.140625" style="23"/>
    <col min="9985" max="9985" width="14.42578125" style="23" customWidth="1"/>
    <col min="9986" max="9986" width="33.140625" style="23" customWidth="1"/>
    <col min="9987" max="9987" width="64.140625" style="23" customWidth="1"/>
    <col min="9988" max="10240" width="9.140625" style="23"/>
    <col min="10241" max="10241" width="14.42578125" style="23" customWidth="1"/>
    <col min="10242" max="10242" width="33.140625" style="23" customWidth="1"/>
    <col min="10243" max="10243" width="64.140625" style="23" customWidth="1"/>
    <col min="10244" max="10496" width="9.140625" style="23"/>
    <col min="10497" max="10497" width="14.42578125" style="23" customWidth="1"/>
    <col min="10498" max="10498" width="33.140625" style="23" customWidth="1"/>
    <col min="10499" max="10499" width="64.140625" style="23" customWidth="1"/>
    <col min="10500" max="10752" width="9.140625" style="23"/>
    <col min="10753" max="10753" width="14.42578125" style="23" customWidth="1"/>
    <col min="10754" max="10754" width="33.140625" style="23" customWidth="1"/>
    <col min="10755" max="10755" width="64.140625" style="23" customWidth="1"/>
    <col min="10756" max="11008" width="9.140625" style="23"/>
    <col min="11009" max="11009" width="14.42578125" style="23" customWidth="1"/>
    <col min="11010" max="11010" width="33.140625" style="23" customWidth="1"/>
    <col min="11011" max="11011" width="64.140625" style="23" customWidth="1"/>
    <col min="11012" max="11264" width="9.140625" style="23"/>
    <col min="11265" max="11265" width="14.42578125" style="23" customWidth="1"/>
    <col min="11266" max="11266" width="33.140625" style="23" customWidth="1"/>
    <col min="11267" max="11267" width="64.140625" style="23" customWidth="1"/>
    <col min="11268" max="11520" width="9.140625" style="23"/>
    <col min="11521" max="11521" width="14.42578125" style="23" customWidth="1"/>
    <col min="11522" max="11522" width="33.140625" style="23" customWidth="1"/>
    <col min="11523" max="11523" width="64.140625" style="23" customWidth="1"/>
    <col min="11524" max="11776" width="9.140625" style="23"/>
    <col min="11777" max="11777" width="14.42578125" style="23" customWidth="1"/>
    <col min="11778" max="11778" width="33.140625" style="23" customWidth="1"/>
    <col min="11779" max="11779" width="64.140625" style="23" customWidth="1"/>
    <col min="11780" max="12032" width="9.140625" style="23"/>
    <col min="12033" max="12033" width="14.42578125" style="23" customWidth="1"/>
    <col min="12034" max="12034" width="33.140625" style="23" customWidth="1"/>
    <col min="12035" max="12035" width="64.140625" style="23" customWidth="1"/>
    <col min="12036" max="12288" width="9.140625" style="23"/>
    <col min="12289" max="12289" width="14.42578125" style="23" customWidth="1"/>
    <col min="12290" max="12290" width="33.140625" style="23" customWidth="1"/>
    <col min="12291" max="12291" width="64.140625" style="23" customWidth="1"/>
    <col min="12292" max="12544" width="9.140625" style="23"/>
    <col min="12545" max="12545" width="14.42578125" style="23" customWidth="1"/>
    <col min="12546" max="12546" width="33.140625" style="23" customWidth="1"/>
    <col min="12547" max="12547" width="64.140625" style="23" customWidth="1"/>
    <col min="12548" max="12800" width="9.140625" style="23"/>
    <col min="12801" max="12801" width="14.42578125" style="23" customWidth="1"/>
    <col min="12802" max="12802" width="33.140625" style="23" customWidth="1"/>
    <col min="12803" max="12803" width="64.140625" style="23" customWidth="1"/>
    <col min="12804" max="13056" width="9.140625" style="23"/>
    <col min="13057" max="13057" width="14.42578125" style="23" customWidth="1"/>
    <col min="13058" max="13058" width="33.140625" style="23" customWidth="1"/>
    <col min="13059" max="13059" width="64.140625" style="23" customWidth="1"/>
    <col min="13060" max="13312" width="9.140625" style="23"/>
    <col min="13313" max="13313" width="14.42578125" style="23" customWidth="1"/>
    <col min="13314" max="13314" width="33.140625" style="23" customWidth="1"/>
    <col min="13315" max="13315" width="64.140625" style="23" customWidth="1"/>
    <col min="13316" max="13568" width="9.140625" style="23"/>
    <col min="13569" max="13569" width="14.42578125" style="23" customWidth="1"/>
    <col min="13570" max="13570" width="33.140625" style="23" customWidth="1"/>
    <col min="13571" max="13571" width="64.140625" style="23" customWidth="1"/>
    <col min="13572" max="13824" width="9.140625" style="23"/>
    <col min="13825" max="13825" width="14.42578125" style="23" customWidth="1"/>
    <col min="13826" max="13826" width="33.140625" style="23" customWidth="1"/>
    <col min="13827" max="13827" width="64.140625" style="23" customWidth="1"/>
    <col min="13828" max="14080" width="9.140625" style="23"/>
    <col min="14081" max="14081" width="14.42578125" style="23" customWidth="1"/>
    <col min="14082" max="14082" width="33.140625" style="23" customWidth="1"/>
    <col min="14083" max="14083" width="64.140625" style="23" customWidth="1"/>
    <col min="14084" max="14336" width="9.140625" style="23"/>
    <col min="14337" max="14337" width="14.42578125" style="23" customWidth="1"/>
    <col min="14338" max="14338" width="33.140625" style="23" customWidth="1"/>
    <col min="14339" max="14339" width="64.140625" style="23" customWidth="1"/>
    <col min="14340" max="14592" width="9.140625" style="23"/>
    <col min="14593" max="14593" width="14.42578125" style="23" customWidth="1"/>
    <col min="14594" max="14594" width="33.140625" style="23" customWidth="1"/>
    <col min="14595" max="14595" width="64.140625" style="23" customWidth="1"/>
    <col min="14596" max="14848" width="9.140625" style="23"/>
    <col min="14849" max="14849" width="14.42578125" style="23" customWidth="1"/>
    <col min="14850" max="14850" width="33.140625" style="23" customWidth="1"/>
    <col min="14851" max="14851" width="64.140625" style="23" customWidth="1"/>
    <col min="14852" max="15104" width="9.140625" style="23"/>
    <col min="15105" max="15105" width="14.42578125" style="23" customWidth="1"/>
    <col min="15106" max="15106" width="33.140625" style="23" customWidth="1"/>
    <col min="15107" max="15107" width="64.140625" style="23" customWidth="1"/>
    <col min="15108" max="15360" width="9.140625" style="23"/>
    <col min="15361" max="15361" width="14.42578125" style="23" customWidth="1"/>
    <col min="15362" max="15362" width="33.140625" style="23" customWidth="1"/>
    <col min="15363" max="15363" width="64.140625" style="23" customWidth="1"/>
    <col min="15364" max="15616" width="9.140625" style="23"/>
    <col min="15617" max="15617" width="14.42578125" style="23" customWidth="1"/>
    <col min="15618" max="15618" width="33.140625" style="23" customWidth="1"/>
    <col min="15619" max="15619" width="64.140625" style="23" customWidth="1"/>
    <col min="15620" max="15872" width="9.140625" style="23"/>
    <col min="15873" max="15873" width="14.42578125" style="23" customWidth="1"/>
    <col min="15874" max="15874" width="33.140625" style="23" customWidth="1"/>
    <col min="15875" max="15875" width="64.140625" style="23" customWidth="1"/>
    <col min="15876" max="16128" width="9.140625" style="23"/>
    <col min="16129" max="16129" width="14.42578125" style="23" customWidth="1"/>
    <col min="16130" max="16130" width="33.140625" style="23" customWidth="1"/>
    <col min="16131" max="16131" width="64.140625" style="23" customWidth="1"/>
    <col min="16132" max="16384" width="9.140625" style="23"/>
  </cols>
  <sheetData>
    <row r="1" spans="1:256" x14ac:dyDescent="0.3">
      <c r="A1" s="11"/>
      <c r="B1" s="158" t="s">
        <v>584</v>
      </c>
      <c r="C1" s="158"/>
    </row>
    <row r="2" spans="1:256" x14ac:dyDescent="0.3">
      <c r="A2" s="11"/>
      <c r="B2" s="158" t="s">
        <v>585</v>
      </c>
      <c r="C2" s="158"/>
    </row>
    <row r="3" spans="1:256" x14ac:dyDescent="0.3">
      <c r="A3" s="11"/>
      <c r="B3" s="158" t="s">
        <v>326</v>
      </c>
      <c r="C3" s="158"/>
    </row>
    <row r="4" spans="1:256" x14ac:dyDescent="0.3">
      <c r="A4" s="11"/>
      <c r="B4" s="158" t="s">
        <v>330</v>
      </c>
      <c r="C4" s="158"/>
    </row>
    <row r="5" spans="1:256" x14ac:dyDescent="0.3">
      <c r="A5" s="11"/>
      <c r="B5" s="9"/>
      <c r="C5" s="9"/>
    </row>
    <row r="6" spans="1:256" x14ac:dyDescent="0.3">
      <c r="A6" s="79"/>
      <c r="B6" s="79"/>
      <c r="C6" s="80" t="s">
        <v>586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  <c r="IR6" s="81"/>
      <c r="IS6" s="81"/>
      <c r="IT6" s="81"/>
      <c r="IU6" s="81"/>
      <c r="IV6" s="81"/>
    </row>
    <row r="7" spans="1:256" x14ac:dyDescent="0.3">
      <c r="A7" s="79"/>
      <c r="B7" s="79"/>
      <c r="C7" s="80" t="s">
        <v>329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  <c r="IU7" s="81"/>
      <c r="IV7" s="81"/>
    </row>
    <row r="8" spans="1:256" x14ac:dyDescent="0.3">
      <c r="A8" s="79"/>
      <c r="B8" s="79"/>
      <c r="C8" s="80" t="s">
        <v>544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  <c r="IR8" s="81"/>
      <c r="IS8" s="81"/>
      <c r="IT8" s="81"/>
      <c r="IU8" s="81"/>
      <c r="IV8" s="81"/>
    </row>
    <row r="9" spans="1:256" x14ac:dyDescent="0.3">
      <c r="A9" s="79"/>
      <c r="B9" s="79"/>
      <c r="C9" s="80" t="s">
        <v>546</v>
      </c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  <c r="IU9" s="81"/>
      <c r="IV9" s="81"/>
    </row>
    <row r="10" spans="1:256" x14ac:dyDescent="0.3">
      <c r="A10" s="52"/>
      <c r="B10" s="49"/>
      <c r="C10" s="82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  <c r="IR10" s="83"/>
      <c r="IS10" s="83"/>
      <c r="IT10" s="83"/>
      <c r="IU10" s="83"/>
      <c r="IV10" s="83"/>
    </row>
    <row r="11" spans="1:256" x14ac:dyDescent="0.3">
      <c r="A11" s="170" t="s">
        <v>587</v>
      </c>
      <c r="B11" s="170"/>
      <c r="C11" s="170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  <c r="IR11" s="83"/>
      <c r="IS11" s="83"/>
      <c r="IT11" s="83"/>
      <c r="IU11" s="83"/>
      <c r="IV11" s="83"/>
    </row>
    <row r="12" spans="1:256" ht="39.75" customHeight="1" x14ac:dyDescent="0.3">
      <c r="A12" s="170" t="s">
        <v>588</v>
      </c>
      <c r="B12" s="170"/>
      <c r="C12" s="170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  <c r="IR12" s="83"/>
      <c r="IS12" s="83"/>
      <c r="IT12" s="83"/>
      <c r="IU12" s="83"/>
      <c r="IV12" s="83"/>
    </row>
    <row r="13" spans="1:256" x14ac:dyDescent="0.3">
      <c r="A13" s="84"/>
      <c r="B13" s="85"/>
      <c r="C13" s="84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  <c r="IR13" s="83"/>
      <c r="IS13" s="83"/>
      <c r="IT13" s="83"/>
      <c r="IU13" s="83"/>
      <c r="IV13" s="83"/>
    </row>
    <row r="14" spans="1:256" x14ac:dyDescent="0.3">
      <c r="A14" s="173" t="s">
        <v>1</v>
      </c>
      <c r="B14" s="174"/>
      <c r="C14" s="173" t="s">
        <v>332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  <c r="IR14" s="83"/>
      <c r="IS14" s="83"/>
      <c r="IT14" s="83"/>
      <c r="IU14" s="83"/>
      <c r="IV14" s="83"/>
    </row>
    <row r="15" spans="1:256" ht="75" x14ac:dyDescent="0.3">
      <c r="A15" s="86" t="s">
        <v>589</v>
      </c>
      <c r="B15" s="86" t="s">
        <v>590</v>
      </c>
      <c r="C15" s="174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  <c r="IR15" s="83"/>
      <c r="IS15" s="83"/>
      <c r="IT15" s="83"/>
      <c r="IU15" s="83"/>
      <c r="IV15" s="83"/>
    </row>
    <row r="16" spans="1:256" x14ac:dyDescent="0.3">
      <c r="A16" s="87">
        <v>1</v>
      </c>
      <c r="B16" s="87">
        <v>2</v>
      </c>
      <c r="C16" s="88">
        <v>3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89"/>
      <c r="DY16" s="89"/>
      <c r="DZ16" s="89"/>
      <c r="EA16" s="89"/>
      <c r="EB16" s="89"/>
      <c r="EC16" s="89"/>
      <c r="ED16" s="89"/>
      <c r="EE16" s="89"/>
      <c r="EF16" s="89"/>
      <c r="EG16" s="89"/>
      <c r="EH16" s="89"/>
      <c r="EI16" s="89"/>
      <c r="EJ16" s="89"/>
      <c r="EK16" s="89"/>
      <c r="EL16" s="89"/>
      <c r="EM16" s="89"/>
      <c r="EN16" s="89"/>
      <c r="EO16" s="89"/>
      <c r="EP16" s="89"/>
      <c r="EQ16" s="89"/>
      <c r="ER16" s="89"/>
      <c r="ES16" s="89"/>
      <c r="ET16" s="89"/>
      <c r="EU16" s="89"/>
      <c r="EV16" s="89"/>
      <c r="EW16" s="89"/>
      <c r="EX16" s="89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  <c r="IP16" s="89"/>
      <c r="IQ16" s="89"/>
      <c r="IR16" s="89"/>
      <c r="IS16" s="89"/>
      <c r="IT16" s="89"/>
      <c r="IU16" s="89"/>
      <c r="IV16" s="89"/>
    </row>
    <row r="17" spans="1:3" x14ac:dyDescent="0.3">
      <c r="A17" s="90">
        <v>905</v>
      </c>
      <c r="B17" s="175" t="s">
        <v>591</v>
      </c>
      <c r="C17" s="176"/>
    </row>
    <row r="18" spans="1:3" ht="93.75" x14ac:dyDescent="0.3">
      <c r="A18" s="91">
        <v>905</v>
      </c>
      <c r="B18" s="92" t="s">
        <v>592</v>
      </c>
      <c r="C18" s="92" t="s">
        <v>320</v>
      </c>
    </row>
    <row r="19" spans="1:3" ht="56.25" x14ac:dyDescent="0.3">
      <c r="A19" s="91">
        <v>905</v>
      </c>
      <c r="B19" s="92" t="s">
        <v>593</v>
      </c>
      <c r="C19" s="92" t="s">
        <v>594</v>
      </c>
    </row>
    <row r="20" spans="1:3" x14ac:dyDescent="0.3">
      <c r="A20" s="91">
        <v>921</v>
      </c>
      <c r="B20" s="177" t="s">
        <v>595</v>
      </c>
      <c r="C20" s="177"/>
    </row>
    <row r="21" spans="1:3" x14ac:dyDescent="0.3">
      <c r="A21" s="91">
        <v>923</v>
      </c>
      <c r="B21" s="177" t="s">
        <v>596</v>
      </c>
      <c r="C21" s="177"/>
    </row>
    <row r="22" spans="1:3" ht="37.5" x14ac:dyDescent="0.3">
      <c r="A22" s="91">
        <v>923</v>
      </c>
      <c r="B22" s="92" t="s">
        <v>597</v>
      </c>
      <c r="C22" s="92" t="s">
        <v>598</v>
      </c>
    </row>
    <row r="23" spans="1:3" ht="112.5" x14ac:dyDescent="0.3">
      <c r="A23" s="91">
        <v>923</v>
      </c>
      <c r="B23" s="92" t="s">
        <v>599</v>
      </c>
      <c r="C23" s="92" t="s">
        <v>600</v>
      </c>
    </row>
    <row r="24" spans="1:3" ht="56.25" x14ac:dyDescent="0.3">
      <c r="A24" s="91">
        <v>923</v>
      </c>
      <c r="B24" s="92" t="s">
        <v>601</v>
      </c>
      <c r="C24" s="92" t="s">
        <v>602</v>
      </c>
    </row>
    <row r="25" spans="1:3" ht="37.5" x14ac:dyDescent="0.3">
      <c r="A25" s="90">
        <v>923</v>
      </c>
      <c r="B25" s="93" t="s">
        <v>603</v>
      </c>
      <c r="C25" s="93" t="s">
        <v>604</v>
      </c>
    </row>
    <row r="26" spans="1:3" ht="37.5" x14ac:dyDescent="0.3">
      <c r="A26" s="91">
        <v>923</v>
      </c>
      <c r="B26" s="92" t="s">
        <v>605</v>
      </c>
      <c r="C26" s="92" t="s">
        <v>124</v>
      </c>
    </row>
    <row r="27" spans="1:3" ht="75" x14ac:dyDescent="0.3">
      <c r="A27" s="91">
        <v>923</v>
      </c>
      <c r="B27" s="94" t="s">
        <v>606</v>
      </c>
      <c r="C27" s="92" t="s">
        <v>607</v>
      </c>
    </row>
    <row r="28" spans="1:3" ht="56.25" x14ac:dyDescent="0.3">
      <c r="A28" s="91">
        <v>923</v>
      </c>
      <c r="B28" s="92" t="s">
        <v>608</v>
      </c>
      <c r="C28" s="92" t="s">
        <v>609</v>
      </c>
    </row>
    <row r="29" spans="1:3" ht="93.75" x14ac:dyDescent="0.3">
      <c r="A29" s="91">
        <v>923</v>
      </c>
      <c r="B29" s="92" t="s">
        <v>610</v>
      </c>
      <c r="C29" s="92" t="s">
        <v>611</v>
      </c>
    </row>
    <row r="30" spans="1:3" ht="75" x14ac:dyDescent="0.3">
      <c r="A30" s="91">
        <v>923</v>
      </c>
      <c r="B30" s="92" t="s">
        <v>612</v>
      </c>
      <c r="C30" s="92" t="s">
        <v>613</v>
      </c>
    </row>
    <row r="31" spans="1:3" ht="75" x14ac:dyDescent="0.3">
      <c r="A31" s="91">
        <v>923</v>
      </c>
      <c r="B31" s="92" t="s">
        <v>614</v>
      </c>
      <c r="C31" s="92" t="s">
        <v>615</v>
      </c>
    </row>
    <row r="32" spans="1:3" ht="93.75" x14ac:dyDescent="0.3">
      <c r="A32" s="91">
        <v>923</v>
      </c>
      <c r="B32" s="92" t="s">
        <v>616</v>
      </c>
      <c r="C32" s="92" t="s">
        <v>174</v>
      </c>
    </row>
    <row r="33" spans="1:4" ht="56.25" x14ac:dyDescent="0.3">
      <c r="A33" s="91">
        <v>923</v>
      </c>
      <c r="B33" s="92" t="s">
        <v>617</v>
      </c>
      <c r="C33" s="92" t="s">
        <v>184</v>
      </c>
    </row>
    <row r="34" spans="1:4" ht="37.5" x14ac:dyDescent="0.3">
      <c r="A34" s="91">
        <v>923</v>
      </c>
      <c r="B34" s="92" t="s">
        <v>618</v>
      </c>
      <c r="C34" s="92" t="s">
        <v>619</v>
      </c>
    </row>
    <row r="35" spans="1:4" ht="75" x14ac:dyDescent="0.3">
      <c r="A35" s="91">
        <v>923</v>
      </c>
      <c r="B35" s="92" t="s">
        <v>620</v>
      </c>
      <c r="C35" s="92" t="s">
        <v>621</v>
      </c>
    </row>
    <row r="36" spans="1:4" ht="37.5" x14ac:dyDescent="0.3">
      <c r="A36" s="91">
        <v>923</v>
      </c>
      <c r="B36" s="92" t="s">
        <v>622</v>
      </c>
      <c r="C36" s="92" t="s">
        <v>623</v>
      </c>
    </row>
    <row r="37" spans="1:4" x14ac:dyDescent="0.3">
      <c r="A37" s="91">
        <v>923</v>
      </c>
      <c r="B37" s="92" t="s">
        <v>624</v>
      </c>
      <c r="C37" s="92" t="s">
        <v>236</v>
      </c>
      <c r="D37" s="54"/>
    </row>
    <row r="38" spans="1:4" ht="56.25" x14ac:dyDescent="0.3">
      <c r="A38" s="91">
        <v>923</v>
      </c>
      <c r="B38" s="92" t="s">
        <v>625</v>
      </c>
      <c r="C38" s="92" t="s">
        <v>257</v>
      </c>
    </row>
    <row r="39" spans="1:4" ht="75" x14ac:dyDescent="0.3">
      <c r="A39" s="91">
        <v>923</v>
      </c>
      <c r="B39" s="92" t="s">
        <v>626</v>
      </c>
      <c r="C39" s="92" t="s">
        <v>627</v>
      </c>
    </row>
    <row r="40" spans="1:4" ht="112.5" x14ac:dyDescent="0.3">
      <c r="A40" s="91">
        <v>923</v>
      </c>
      <c r="B40" s="92" t="s">
        <v>628</v>
      </c>
      <c r="C40" s="92" t="s">
        <v>629</v>
      </c>
    </row>
    <row r="41" spans="1:4" ht="112.5" x14ac:dyDescent="0.3">
      <c r="A41" s="91">
        <v>923</v>
      </c>
      <c r="B41" s="92" t="s">
        <v>630</v>
      </c>
      <c r="C41" s="92" t="s">
        <v>631</v>
      </c>
    </row>
    <row r="42" spans="1:4" x14ac:dyDescent="0.3">
      <c r="A42" s="91">
        <v>923</v>
      </c>
      <c r="B42" s="92" t="s">
        <v>632</v>
      </c>
      <c r="C42" s="92" t="s">
        <v>313</v>
      </c>
    </row>
    <row r="43" spans="1:4" ht="37.5" x14ac:dyDescent="0.3">
      <c r="A43" s="91">
        <v>923</v>
      </c>
      <c r="B43" s="92" t="s">
        <v>633</v>
      </c>
      <c r="C43" s="92" t="s">
        <v>634</v>
      </c>
    </row>
    <row r="44" spans="1:4" ht="56.25" x14ac:dyDescent="0.3">
      <c r="A44" s="91">
        <v>923</v>
      </c>
      <c r="B44" s="92" t="s">
        <v>635</v>
      </c>
      <c r="C44" s="92" t="s">
        <v>636</v>
      </c>
    </row>
    <row r="45" spans="1:4" ht="112.5" x14ac:dyDescent="0.3">
      <c r="A45" s="90">
        <v>923</v>
      </c>
      <c r="B45" s="93" t="s">
        <v>637</v>
      </c>
      <c r="C45" s="93" t="s">
        <v>638</v>
      </c>
    </row>
    <row r="46" spans="1:4" ht="112.5" x14ac:dyDescent="0.3">
      <c r="A46" s="91">
        <v>923</v>
      </c>
      <c r="B46" s="92" t="s">
        <v>639</v>
      </c>
      <c r="C46" s="92" t="s">
        <v>640</v>
      </c>
    </row>
    <row r="47" spans="1:4" ht="75" x14ac:dyDescent="0.3">
      <c r="A47" s="91">
        <v>923</v>
      </c>
      <c r="B47" s="92" t="s">
        <v>641</v>
      </c>
      <c r="C47" s="92" t="s">
        <v>642</v>
      </c>
    </row>
    <row r="48" spans="1:4" ht="56.25" x14ac:dyDescent="0.3">
      <c r="A48" s="91">
        <v>923</v>
      </c>
      <c r="B48" s="92" t="s">
        <v>643</v>
      </c>
      <c r="C48" s="92" t="s">
        <v>644</v>
      </c>
    </row>
    <row r="49" spans="1:3" x14ac:dyDescent="0.3">
      <c r="A49" s="91">
        <v>956</v>
      </c>
      <c r="B49" s="175" t="s">
        <v>645</v>
      </c>
      <c r="C49" s="176"/>
    </row>
    <row r="50" spans="1:3" ht="37.5" x14ac:dyDescent="0.3">
      <c r="A50" s="91">
        <v>956</v>
      </c>
      <c r="B50" s="92" t="s">
        <v>603</v>
      </c>
      <c r="C50" s="92" t="s">
        <v>604</v>
      </c>
    </row>
    <row r="51" spans="1:3" ht="37.5" x14ac:dyDescent="0.3">
      <c r="A51" s="91">
        <v>956</v>
      </c>
      <c r="B51" s="92" t="s">
        <v>605</v>
      </c>
      <c r="C51" s="92" t="s">
        <v>646</v>
      </c>
    </row>
    <row r="52" spans="1:3" ht="37.5" x14ac:dyDescent="0.3">
      <c r="A52" s="91">
        <v>956</v>
      </c>
      <c r="B52" s="92" t="s">
        <v>618</v>
      </c>
      <c r="C52" s="92" t="s">
        <v>619</v>
      </c>
    </row>
    <row r="53" spans="1:3" ht="37.5" x14ac:dyDescent="0.3">
      <c r="A53" s="91">
        <v>956</v>
      </c>
      <c r="B53" s="92" t="s">
        <v>647</v>
      </c>
      <c r="C53" s="92" t="s">
        <v>648</v>
      </c>
    </row>
    <row r="54" spans="1:3" ht="75" x14ac:dyDescent="0.3">
      <c r="A54" s="91">
        <v>956</v>
      </c>
      <c r="B54" s="92" t="s">
        <v>649</v>
      </c>
      <c r="C54" s="92" t="s">
        <v>650</v>
      </c>
    </row>
    <row r="55" spans="1:3" ht="56.25" x14ac:dyDescent="0.3">
      <c r="A55" s="91">
        <v>956</v>
      </c>
      <c r="B55" s="92" t="s">
        <v>651</v>
      </c>
      <c r="C55" s="95" t="s">
        <v>652</v>
      </c>
    </row>
    <row r="56" spans="1:3" ht="37.5" x14ac:dyDescent="0.3">
      <c r="A56" s="90">
        <v>956</v>
      </c>
      <c r="B56" s="93" t="s">
        <v>653</v>
      </c>
      <c r="C56" s="93" t="s">
        <v>228</v>
      </c>
    </row>
    <row r="57" spans="1:3" ht="112.5" x14ac:dyDescent="0.3">
      <c r="A57" s="90">
        <v>956</v>
      </c>
      <c r="B57" s="93" t="s">
        <v>654</v>
      </c>
      <c r="C57" s="93" t="s">
        <v>655</v>
      </c>
    </row>
    <row r="58" spans="1:3" x14ac:dyDescent="0.3">
      <c r="A58" s="91">
        <v>956</v>
      </c>
      <c r="B58" s="92" t="s">
        <v>624</v>
      </c>
      <c r="C58" s="92" t="s">
        <v>236</v>
      </c>
    </row>
    <row r="59" spans="1:3" ht="93.75" x14ac:dyDescent="0.3">
      <c r="A59" s="91">
        <v>956</v>
      </c>
      <c r="B59" s="92" t="s">
        <v>656</v>
      </c>
      <c r="C59" s="96" t="s">
        <v>657</v>
      </c>
    </row>
    <row r="60" spans="1:3" ht="75" x14ac:dyDescent="0.3">
      <c r="A60" s="91">
        <v>956</v>
      </c>
      <c r="B60" s="92" t="s">
        <v>658</v>
      </c>
      <c r="C60" s="92" t="s">
        <v>659</v>
      </c>
    </row>
    <row r="61" spans="1:3" ht="75" x14ac:dyDescent="0.3">
      <c r="A61" s="91">
        <v>956</v>
      </c>
      <c r="B61" s="92" t="s">
        <v>660</v>
      </c>
      <c r="C61" s="92" t="s">
        <v>661</v>
      </c>
    </row>
    <row r="62" spans="1:3" ht="56.25" x14ac:dyDescent="0.3">
      <c r="A62" s="90">
        <v>956</v>
      </c>
      <c r="B62" s="93" t="s">
        <v>662</v>
      </c>
      <c r="C62" s="93" t="s">
        <v>663</v>
      </c>
    </row>
    <row r="63" spans="1:3" x14ac:dyDescent="0.3">
      <c r="A63" s="91">
        <v>963</v>
      </c>
      <c r="B63" s="171" t="s">
        <v>664</v>
      </c>
      <c r="C63" s="172"/>
    </row>
    <row r="64" spans="1:3" ht="112.5" x14ac:dyDescent="0.3">
      <c r="A64" s="91">
        <v>963</v>
      </c>
      <c r="B64" s="92" t="s">
        <v>665</v>
      </c>
      <c r="C64" s="92" t="s">
        <v>90</v>
      </c>
    </row>
    <row r="65" spans="1:3" ht="112.5" x14ac:dyDescent="0.3">
      <c r="A65" s="91">
        <v>963</v>
      </c>
      <c r="B65" s="92" t="s">
        <v>666</v>
      </c>
      <c r="C65" s="92" t="s">
        <v>94</v>
      </c>
    </row>
    <row r="66" spans="1:3" ht="56.25" x14ac:dyDescent="0.3">
      <c r="A66" s="91">
        <v>963</v>
      </c>
      <c r="B66" s="92" t="s">
        <v>667</v>
      </c>
      <c r="C66" s="97" t="s">
        <v>668</v>
      </c>
    </row>
    <row r="67" spans="1:3" ht="75" x14ac:dyDescent="0.3">
      <c r="A67" s="91">
        <v>963</v>
      </c>
      <c r="B67" s="92" t="s">
        <v>669</v>
      </c>
      <c r="C67" s="92" t="s">
        <v>670</v>
      </c>
    </row>
    <row r="68" spans="1:3" ht="112.5" x14ac:dyDescent="0.3">
      <c r="A68" s="91">
        <v>963</v>
      </c>
      <c r="B68" s="92" t="s">
        <v>671</v>
      </c>
      <c r="C68" s="92" t="s">
        <v>672</v>
      </c>
    </row>
    <row r="69" spans="1:3" ht="75" x14ac:dyDescent="0.3">
      <c r="A69" s="91">
        <v>963</v>
      </c>
      <c r="B69" s="92" t="s">
        <v>673</v>
      </c>
      <c r="C69" s="92" t="s">
        <v>674</v>
      </c>
    </row>
    <row r="70" spans="1:3" ht="56.25" x14ac:dyDescent="0.3">
      <c r="A70" s="91">
        <v>963</v>
      </c>
      <c r="B70" s="92" t="s">
        <v>675</v>
      </c>
      <c r="C70" s="92" t="s">
        <v>676</v>
      </c>
    </row>
    <row r="71" spans="1:3" ht="56.25" x14ac:dyDescent="0.3">
      <c r="A71" s="91">
        <v>963</v>
      </c>
      <c r="B71" s="92" t="s">
        <v>601</v>
      </c>
      <c r="C71" s="92" t="s">
        <v>602</v>
      </c>
    </row>
    <row r="72" spans="1:3" ht="112.5" x14ac:dyDescent="0.3">
      <c r="A72" s="91">
        <v>963</v>
      </c>
      <c r="B72" s="92" t="s">
        <v>677</v>
      </c>
      <c r="C72" s="92" t="s">
        <v>104</v>
      </c>
    </row>
    <row r="73" spans="1:3" ht="37.5" x14ac:dyDescent="0.3">
      <c r="A73" s="91">
        <v>963</v>
      </c>
      <c r="B73" s="92" t="s">
        <v>603</v>
      </c>
      <c r="C73" s="92" t="s">
        <v>604</v>
      </c>
    </row>
    <row r="74" spans="1:3" ht="37.5" x14ac:dyDescent="0.3">
      <c r="A74" s="91">
        <v>963</v>
      </c>
      <c r="B74" s="92" t="s">
        <v>605</v>
      </c>
      <c r="C74" s="92" t="s">
        <v>646</v>
      </c>
    </row>
    <row r="75" spans="1:3" ht="37.5" x14ac:dyDescent="0.3">
      <c r="A75" s="91">
        <v>963</v>
      </c>
      <c r="B75" s="92" t="s">
        <v>678</v>
      </c>
      <c r="C75" s="92" t="s">
        <v>679</v>
      </c>
    </row>
    <row r="76" spans="1:3" ht="112.5" x14ac:dyDescent="0.3">
      <c r="A76" s="91">
        <v>963</v>
      </c>
      <c r="B76" s="92" t="s">
        <v>680</v>
      </c>
      <c r="C76" s="92" t="s">
        <v>681</v>
      </c>
    </row>
    <row r="77" spans="1:3" ht="112.5" x14ac:dyDescent="0.3">
      <c r="A77" s="91">
        <v>963</v>
      </c>
      <c r="B77" s="92" t="s">
        <v>682</v>
      </c>
      <c r="C77" s="92" t="s">
        <v>683</v>
      </c>
    </row>
    <row r="78" spans="1:3" ht="112.5" x14ac:dyDescent="0.3">
      <c r="A78" s="91">
        <v>963</v>
      </c>
      <c r="B78" s="92" t="s">
        <v>684</v>
      </c>
      <c r="C78" s="92" t="s">
        <v>132</v>
      </c>
    </row>
    <row r="79" spans="1:3" ht="112.5" x14ac:dyDescent="0.3">
      <c r="A79" s="91">
        <v>963</v>
      </c>
      <c r="B79" s="92" t="s">
        <v>685</v>
      </c>
      <c r="C79" s="92" t="s">
        <v>686</v>
      </c>
    </row>
    <row r="80" spans="1:3" ht="75" x14ac:dyDescent="0.3">
      <c r="A80" s="91">
        <v>963</v>
      </c>
      <c r="B80" s="92" t="s">
        <v>606</v>
      </c>
      <c r="C80" s="92" t="s">
        <v>607</v>
      </c>
    </row>
    <row r="81" spans="1:3" ht="75" x14ac:dyDescent="0.3">
      <c r="A81" s="91">
        <v>963</v>
      </c>
      <c r="B81" s="92" t="s">
        <v>687</v>
      </c>
      <c r="C81" s="92" t="s">
        <v>688</v>
      </c>
    </row>
    <row r="82" spans="1:3" ht="37.5" x14ac:dyDescent="0.3">
      <c r="A82" s="91">
        <v>963</v>
      </c>
      <c r="B82" s="92" t="s">
        <v>689</v>
      </c>
      <c r="C82" s="92" t="s">
        <v>690</v>
      </c>
    </row>
    <row r="83" spans="1:3" ht="75" x14ac:dyDescent="0.3">
      <c r="A83" s="91">
        <v>963</v>
      </c>
      <c r="B83" s="92" t="s">
        <v>691</v>
      </c>
      <c r="C83" s="97" t="s">
        <v>692</v>
      </c>
    </row>
    <row r="84" spans="1:3" ht="56.25" x14ac:dyDescent="0.3">
      <c r="A84" s="91">
        <v>963</v>
      </c>
      <c r="B84" s="92" t="s">
        <v>693</v>
      </c>
      <c r="C84" s="92" t="s">
        <v>140</v>
      </c>
    </row>
    <row r="85" spans="1:3" ht="75" x14ac:dyDescent="0.3">
      <c r="A85" s="91">
        <v>963</v>
      </c>
      <c r="B85" s="92" t="s">
        <v>694</v>
      </c>
      <c r="C85" s="97" t="s">
        <v>144</v>
      </c>
    </row>
    <row r="86" spans="1:3" ht="75" x14ac:dyDescent="0.3">
      <c r="A86" s="91">
        <v>963</v>
      </c>
      <c r="B86" s="96" t="s">
        <v>614</v>
      </c>
      <c r="C86" s="97" t="s">
        <v>695</v>
      </c>
    </row>
    <row r="87" spans="1:3" ht="93.75" x14ac:dyDescent="0.3">
      <c r="A87" s="91">
        <v>963</v>
      </c>
      <c r="B87" s="96" t="s">
        <v>616</v>
      </c>
      <c r="C87" s="97" t="s">
        <v>696</v>
      </c>
    </row>
    <row r="88" spans="1:3" ht="56.25" x14ac:dyDescent="0.3">
      <c r="A88" s="90">
        <v>963</v>
      </c>
      <c r="B88" s="93" t="s">
        <v>617</v>
      </c>
      <c r="C88" s="93" t="s">
        <v>184</v>
      </c>
    </row>
    <row r="89" spans="1:3" ht="37.5" x14ac:dyDescent="0.3">
      <c r="A89" s="91">
        <v>963</v>
      </c>
      <c r="B89" s="92" t="s">
        <v>618</v>
      </c>
      <c r="C89" s="92" t="s">
        <v>619</v>
      </c>
    </row>
    <row r="90" spans="1:3" ht="37.5" x14ac:dyDescent="0.3">
      <c r="A90" s="91">
        <v>963</v>
      </c>
      <c r="B90" s="92" t="s">
        <v>622</v>
      </c>
      <c r="C90" s="92" t="s">
        <v>623</v>
      </c>
    </row>
    <row r="91" spans="1:3" ht="168.75" x14ac:dyDescent="0.3">
      <c r="A91" s="91">
        <v>963</v>
      </c>
      <c r="B91" s="92" t="s">
        <v>697</v>
      </c>
      <c r="C91" s="92" t="s">
        <v>698</v>
      </c>
    </row>
    <row r="92" spans="1:3" ht="131.25" x14ac:dyDescent="0.3">
      <c r="A92" s="91">
        <v>963</v>
      </c>
      <c r="B92" s="92" t="s">
        <v>699</v>
      </c>
      <c r="C92" s="92" t="s">
        <v>700</v>
      </c>
    </row>
    <row r="93" spans="1:3" x14ac:dyDescent="0.3">
      <c r="A93" s="91">
        <v>963</v>
      </c>
      <c r="B93" s="92" t="s">
        <v>624</v>
      </c>
      <c r="C93" s="92" t="s">
        <v>236</v>
      </c>
    </row>
    <row r="94" spans="1:3" ht="56.25" x14ac:dyDescent="0.3">
      <c r="A94" s="91">
        <v>963</v>
      </c>
      <c r="B94" s="92" t="s">
        <v>625</v>
      </c>
      <c r="C94" s="96" t="s">
        <v>257</v>
      </c>
    </row>
    <row r="95" spans="1:3" ht="112.5" x14ac:dyDescent="0.3">
      <c r="A95" s="91">
        <v>963</v>
      </c>
      <c r="B95" s="92" t="s">
        <v>628</v>
      </c>
      <c r="C95" s="92" t="s">
        <v>701</v>
      </c>
    </row>
    <row r="96" spans="1:3" ht="75" x14ac:dyDescent="0.3">
      <c r="A96" s="91">
        <v>963</v>
      </c>
      <c r="B96" s="92" t="s">
        <v>702</v>
      </c>
      <c r="C96" s="92" t="s">
        <v>282</v>
      </c>
    </row>
    <row r="97" spans="1:3" ht="37.5" x14ac:dyDescent="0.3">
      <c r="A97" s="91">
        <v>963</v>
      </c>
      <c r="B97" s="92" t="s">
        <v>633</v>
      </c>
      <c r="C97" s="92" t="s">
        <v>634</v>
      </c>
    </row>
    <row r="98" spans="1:3" ht="56.25" x14ac:dyDescent="0.3">
      <c r="A98" s="90">
        <v>963</v>
      </c>
      <c r="B98" s="93" t="s">
        <v>662</v>
      </c>
      <c r="C98" s="93" t="s">
        <v>663</v>
      </c>
    </row>
    <row r="99" spans="1:3" x14ac:dyDescent="0.3">
      <c r="A99" s="91">
        <v>975</v>
      </c>
      <c r="B99" s="171" t="s">
        <v>703</v>
      </c>
      <c r="C99" s="172"/>
    </row>
    <row r="100" spans="1:3" ht="93.75" x14ac:dyDescent="0.3">
      <c r="A100" s="91">
        <v>975</v>
      </c>
      <c r="B100" s="96" t="s">
        <v>704</v>
      </c>
      <c r="C100" s="92" t="s">
        <v>705</v>
      </c>
    </row>
    <row r="101" spans="1:3" ht="37.5" x14ac:dyDescent="0.3">
      <c r="A101" s="91">
        <v>975</v>
      </c>
      <c r="B101" s="92" t="s">
        <v>603</v>
      </c>
      <c r="C101" s="92" t="s">
        <v>604</v>
      </c>
    </row>
    <row r="102" spans="1:3" ht="37.5" x14ac:dyDescent="0.3">
      <c r="A102" s="91">
        <v>975</v>
      </c>
      <c r="B102" s="92" t="s">
        <v>605</v>
      </c>
      <c r="C102" s="92" t="s">
        <v>646</v>
      </c>
    </row>
    <row r="103" spans="1:3" ht="93.75" x14ac:dyDescent="0.3">
      <c r="A103" s="91">
        <v>975</v>
      </c>
      <c r="B103" s="92" t="s">
        <v>610</v>
      </c>
      <c r="C103" s="96" t="s">
        <v>611</v>
      </c>
    </row>
    <row r="104" spans="1:3" ht="112.5" x14ac:dyDescent="0.3">
      <c r="A104" s="90">
        <v>975</v>
      </c>
      <c r="B104" s="93" t="s">
        <v>616</v>
      </c>
      <c r="C104" s="98" t="s">
        <v>706</v>
      </c>
    </row>
    <row r="105" spans="1:3" ht="37.5" x14ac:dyDescent="0.3">
      <c r="A105" s="91">
        <v>975</v>
      </c>
      <c r="B105" s="92" t="s">
        <v>618</v>
      </c>
      <c r="C105" s="92" t="s">
        <v>619</v>
      </c>
    </row>
    <row r="106" spans="1:3" ht="37.5" x14ac:dyDescent="0.3">
      <c r="A106" s="91">
        <v>975</v>
      </c>
      <c r="B106" s="92" t="s">
        <v>647</v>
      </c>
      <c r="C106" s="92" t="s">
        <v>648</v>
      </c>
    </row>
    <row r="107" spans="1:3" ht="75" x14ac:dyDescent="0.3">
      <c r="A107" s="91">
        <v>975</v>
      </c>
      <c r="B107" s="92" t="s">
        <v>707</v>
      </c>
      <c r="C107" s="92" t="s">
        <v>708</v>
      </c>
    </row>
    <row r="108" spans="1:3" ht="56.25" x14ac:dyDescent="0.3">
      <c r="A108" s="91">
        <v>975</v>
      </c>
      <c r="B108" s="92" t="s">
        <v>709</v>
      </c>
      <c r="C108" s="92" t="s">
        <v>710</v>
      </c>
    </row>
    <row r="109" spans="1:3" x14ac:dyDescent="0.3">
      <c r="A109" s="91">
        <v>975</v>
      </c>
      <c r="B109" s="92" t="s">
        <v>624</v>
      </c>
      <c r="C109" s="92" t="s">
        <v>236</v>
      </c>
    </row>
    <row r="110" spans="1:3" ht="56.25" x14ac:dyDescent="0.3">
      <c r="A110" s="91">
        <v>975</v>
      </c>
      <c r="B110" s="92" t="s">
        <v>625</v>
      </c>
      <c r="C110" s="96" t="s">
        <v>257</v>
      </c>
    </row>
    <row r="111" spans="1:3" ht="93.75" x14ac:dyDescent="0.3">
      <c r="A111" s="91">
        <v>975</v>
      </c>
      <c r="B111" s="92" t="s">
        <v>711</v>
      </c>
      <c r="C111" s="92" t="s">
        <v>277</v>
      </c>
    </row>
    <row r="112" spans="1:3" x14ac:dyDescent="0.3">
      <c r="A112" s="91">
        <v>975</v>
      </c>
      <c r="B112" s="92" t="s">
        <v>632</v>
      </c>
      <c r="C112" s="92" t="s">
        <v>313</v>
      </c>
    </row>
    <row r="113" spans="1:4" ht="37.5" x14ac:dyDescent="0.3">
      <c r="A113" s="91">
        <v>975</v>
      </c>
      <c r="B113" s="92" t="s">
        <v>633</v>
      </c>
      <c r="C113" s="92" t="s">
        <v>634</v>
      </c>
    </row>
    <row r="114" spans="1:4" ht="56.25" x14ac:dyDescent="0.3">
      <c r="A114" s="90">
        <v>975</v>
      </c>
      <c r="B114" s="93" t="s">
        <v>662</v>
      </c>
      <c r="C114" s="93" t="s">
        <v>663</v>
      </c>
    </row>
    <row r="115" spans="1:4" ht="75" x14ac:dyDescent="0.3">
      <c r="A115" s="90">
        <v>975</v>
      </c>
      <c r="B115" s="93" t="s">
        <v>712</v>
      </c>
      <c r="C115" s="99" t="s">
        <v>713</v>
      </c>
    </row>
    <row r="116" spans="1:4" x14ac:dyDescent="0.3">
      <c r="A116" s="91">
        <v>992</v>
      </c>
      <c r="B116" s="171" t="s">
        <v>714</v>
      </c>
      <c r="C116" s="172"/>
    </row>
    <row r="117" spans="1:4" ht="37.5" x14ac:dyDescent="0.3">
      <c r="A117" s="91">
        <v>992</v>
      </c>
      <c r="B117" s="92" t="s">
        <v>603</v>
      </c>
      <c r="C117" s="92" t="s">
        <v>604</v>
      </c>
    </row>
    <row r="118" spans="1:4" ht="37.5" x14ac:dyDescent="0.3">
      <c r="A118" s="91">
        <v>992</v>
      </c>
      <c r="B118" s="92" t="s">
        <v>605</v>
      </c>
      <c r="C118" s="92" t="s">
        <v>646</v>
      </c>
    </row>
    <row r="119" spans="1:4" ht="56.25" x14ac:dyDescent="0.3">
      <c r="A119" s="90">
        <v>992</v>
      </c>
      <c r="B119" s="93" t="s">
        <v>593</v>
      </c>
      <c r="C119" s="93" t="s">
        <v>594</v>
      </c>
    </row>
    <row r="120" spans="1:4" ht="75" x14ac:dyDescent="0.3">
      <c r="A120" s="91">
        <v>992</v>
      </c>
      <c r="B120" s="92" t="s">
        <v>614</v>
      </c>
      <c r="C120" s="92" t="s">
        <v>615</v>
      </c>
    </row>
    <row r="121" spans="1:4" ht="56.25" x14ac:dyDescent="0.3">
      <c r="A121" s="90">
        <v>963</v>
      </c>
      <c r="B121" s="93" t="s">
        <v>617</v>
      </c>
      <c r="C121" s="93" t="s">
        <v>184</v>
      </c>
    </row>
    <row r="122" spans="1:4" ht="37.5" x14ac:dyDescent="0.3">
      <c r="A122" s="91">
        <v>992</v>
      </c>
      <c r="B122" s="92" t="s">
        <v>618</v>
      </c>
      <c r="C122" s="92" t="s">
        <v>619</v>
      </c>
    </row>
    <row r="123" spans="1:4" ht="37.5" x14ac:dyDescent="0.3">
      <c r="A123" s="91">
        <v>992</v>
      </c>
      <c r="B123" s="92" t="s">
        <v>622</v>
      </c>
      <c r="C123" s="92" t="s">
        <v>623</v>
      </c>
    </row>
    <row r="124" spans="1:4" ht="93.75" x14ac:dyDescent="0.3">
      <c r="A124" s="91">
        <v>992</v>
      </c>
      <c r="B124" s="92" t="s">
        <v>715</v>
      </c>
      <c r="C124" s="92" t="s">
        <v>716</v>
      </c>
      <c r="D124" s="54"/>
    </row>
    <row r="125" spans="1:4" ht="37.5" x14ac:dyDescent="0.3">
      <c r="A125" s="91">
        <v>992</v>
      </c>
      <c r="B125" s="92" t="s">
        <v>717</v>
      </c>
      <c r="C125" s="92" t="s">
        <v>194</v>
      </c>
    </row>
    <row r="126" spans="1:4" ht="37.5" x14ac:dyDescent="0.3">
      <c r="A126" s="91">
        <v>992</v>
      </c>
      <c r="B126" s="92" t="s">
        <v>718</v>
      </c>
      <c r="C126" s="92" t="s">
        <v>200</v>
      </c>
    </row>
    <row r="127" spans="1:4" ht="56.25" x14ac:dyDescent="0.3">
      <c r="A127" s="90">
        <v>992</v>
      </c>
      <c r="B127" s="93" t="s">
        <v>719</v>
      </c>
      <c r="C127" s="100" t="s">
        <v>720</v>
      </c>
    </row>
    <row r="128" spans="1:4" ht="75" x14ac:dyDescent="0.3">
      <c r="A128" s="90">
        <v>992</v>
      </c>
      <c r="B128" s="93" t="s">
        <v>721</v>
      </c>
      <c r="C128" s="100" t="s">
        <v>722</v>
      </c>
      <c r="D128" s="54"/>
    </row>
    <row r="129" spans="1:3" x14ac:dyDescent="0.3">
      <c r="A129" s="91">
        <v>992</v>
      </c>
      <c r="B129" s="92" t="s">
        <v>624</v>
      </c>
      <c r="C129" s="92" t="s">
        <v>236</v>
      </c>
    </row>
    <row r="130" spans="1:3" ht="56.25" x14ac:dyDescent="0.3">
      <c r="A130" s="91">
        <v>992</v>
      </c>
      <c r="B130" s="92" t="s">
        <v>723</v>
      </c>
      <c r="C130" s="92" t="s">
        <v>308</v>
      </c>
    </row>
    <row r="131" spans="1:3" ht="56.25" x14ac:dyDescent="0.3">
      <c r="A131" s="91">
        <v>992</v>
      </c>
      <c r="B131" s="92" t="s">
        <v>724</v>
      </c>
      <c r="C131" s="92" t="s">
        <v>287</v>
      </c>
    </row>
    <row r="132" spans="1:3" ht="56.25" x14ac:dyDescent="0.3">
      <c r="A132" s="91">
        <v>992</v>
      </c>
      <c r="B132" s="92" t="s">
        <v>625</v>
      </c>
      <c r="C132" s="92" t="s">
        <v>257</v>
      </c>
    </row>
    <row r="133" spans="1:3" x14ac:dyDescent="0.3">
      <c r="A133" s="91">
        <v>992</v>
      </c>
      <c r="B133" s="92" t="s">
        <v>632</v>
      </c>
      <c r="C133" s="92" t="s">
        <v>313</v>
      </c>
    </row>
    <row r="134" spans="1:3" ht="93.75" x14ac:dyDescent="0.3">
      <c r="A134" s="91">
        <v>992</v>
      </c>
      <c r="B134" s="92" t="s">
        <v>592</v>
      </c>
      <c r="C134" s="92" t="s">
        <v>725</v>
      </c>
    </row>
    <row r="135" spans="1:3" ht="37.5" x14ac:dyDescent="0.3">
      <c r="A135" s="91">
        <v>992</v>
      </c>
      <c r="B135" s="92" t="s">
        <v>633</v>
      </c>
      <c r="C135" s="92" t="s">
        <v>634</v>
      </c>
    </row>
    <row r="136" spans="1:3" ht="131.25" x14ac:dyDescent="0.3">
      <c r="A136" s="91">
        <v>992</v>
      </c>
      <c r="B136" s="92" t="s">
        <v>726</v>
      </c>
      <c r="C136" s="92" t="s">
        <v>727</v>
      </c>
    </row>
    <row r="137" spans="1:3" ht="75" x14ac:dyDescent="0.3">
      <c r="A137" s="91">
        <v>992</v>
      </c>
      <c r="B137" s="92" t="s">
        <v>728</v>
      </c>
      <c r="C137" s="92" t="s">
        <v>729</v>
      </c>
    </row>
    <row r="138" spans="1:3" ht="56.25" x14ac:dyDescent="0.3">
      <c r="A138" s="91">
        <v>992</v>
      </c>
      <c r="B138" s="92" t="s">
        <v>643</v>
      </c>
      <c r="C138" s="92" t="s">
        <v>644</v>
      </c>
    </row>
    <row r="139" spans="1:3" x14ac:dyDescent="0.3">
      <c r="A139" s="51"/>
      <c r="B139" s="49"/>
      <c r="C139" s="50"/>
    </row>
    <row r="140" spans="1:3" x14ac:dyDescent="0.3">
      <c r="A140" s="51"/>
      <c r="B140" s="49"/>
      <c r="C140" s="50"/>
    </row>
    <row r="141" spans="1:3" x14ac:dyDescent="0.3">
      <c r="A141" s="51"/>
      <c r="B141" s="49"/>
      <c r="C141" s="50"/>
    </row>
    <row r="142" spans="1:3" x14ac:dyDescent="0.3">
      <c r="A142" s="51"/>
      <c r="B142" s="49"/>
      <c r="C142" s="50"/>
    </row>
    <row r="143" spans="1:3" x14ac:dyDescent="0.3">
      <c r="A143" s="51"/>
      <c r="B143" s="49"/>
      <c r="C143" s="50"/>
    </row>
    <row r="144" spans="1:3" x14ac:dyDescent="0.3">
      <c r="A144" s="51"/>
      <c r="B144" s="49"/>
      <c r="C144" s="50"/>
    </row>
    <row r="145" spans="1:3" x14ac:dyDescent="0.3">
      <c r="A145" s="51"/>
      <c r="B145" s="49"/>
      <c r="C145" s="50"/>
    </row>
    <row r="146" spans="1:3" x14ac:dyDescent="0.3">
      <c r="A146" s="51"/>
      <c r="B146" s="49"/>
      <c r="C146" s="50"/>
    </row>
    <row r="147" spans="1:3" x14ac:dyDescent="0.3">
      <c r="A147" s="51"/>
      <c r="B147" s="49"/>
      <c r="C147" s="50"/>
    </row>
    <row r="148" spans="1:3" x14ac:dyDescent="0.3">
      <c r="A148" s="51"/>
      <c r="B148" s="49"/>
      <c r="C148" s="50"/>
    </row>
    <row r="149" spans="1:3" x14ac:dyDescent="0.3">
      <c r="A149" s="51"/>
      <c r="B149" s="49"/>
      <c r="C149" s="50"/>
    </row>
    <row r="150" spans="1:3" x14ac:dyDescent="0.3">
      <c r="A150" s="51"/>
      <c r="B150" s="49"/>
      <c r="C150" s="50"/>
    </row>
    <row r="151" spans="1:3" x14ac:dyDescent="0.3">
      <c r="A151" s="51"/>
      <c r="B151" s="49"/>
      <c r="C151" s="50"/>
    </row>
    <row r="152" spans="1:3" x14ac:dyDescent="0.3">
      <c r="A152" s="51"/>
      <c r="B152" s="49"/>
      <c r="C152" s="50"/>
    </row>
    <row r="153" spans="1:3" x14ac:dyDescent="0.3">
      <c r="A153" s="51"/>
      <c r="B153" s="49"/>
      <c r="C153" s="50"/>
    </row>
    <row r="154" spans="1:3" x14ac:dyDescent="0.3">
      <c r="A154" s="51"/>
      <c r="B154" s="49"/>
      <c r="C154" s="50"/>
    </row>
    <row r="155" spans="1:3" x14ac:dyDescent="0.3">
      <c r="A155" s="51"/>
      <c r="B155" s="49"/>
      <c r="C155" s="50"/>
    </row>
    <row r="156" spans="1:3" x14ac:dyDescent="0.3">
      <c r="A156" s="51"/>
      <c r="B156" s="49"/>
      <c r="C156" s="50"/>
    </row>
    <row r="157" spans="1:3" x14ac:dyDescent="0.3">
      <c r="A157" s="51"/>
      <c r="B157" s="49"/>
      <c r="C157" s="50"/>
    </row>
    <row r="158" spans="1:3" x14ac:dyDescent="0.3">
      <c r="A158" s="51"/>
      <c r="B158" s="49"/>
      <c r="C158" s="50"/>
    </row>
    <row r="159" spans="1:3" x14ac:dyDescent="0.3">
      <c r="A159" s="51"/>
      <c r="B159" s="49"/>
      <c r="C159" s="50"/>
    </row>
    <row r="160" spans="1:3" x14ac:dyDescent="0.3">
      <c r="A160" s="51"/>
      <c r="B160" s="49"/>
      <c r="C160" s="50"/>
    </row>
    <row r="161" spans="1:3" x14ac:dyDescent="0.3">
      <c r="A161" s="51"/>
      <c r="B161" s="49"/>
      <c r="C161" s="50"/>
    </row>
    <row r="162" spans="1:3" x14ac:dyDescent="0.3">
      <c r="A162" s="51"/>
      <c r="B162" s="49"/>
      <c r="C162" s="50"/>
    </row>
    <row r="163" spans="1:3" x14ac:dyDescent="0.3">
      <c r="A163" s="51"/>
      <c r="B163" s="49"/>
      <c r="C163" s="50"/>
    </row>
    <row r="164" spans="1:3" x14ac:dyDescent="0.3">
      <c r="A164" s="51"/>
      <c r="B164" s="49"/>
      <c r="C164" s="50"/>
    </row>
    <row r="165" spans="1:3" x14ac:dyDescent="0.3">
      <c r="A165" s="51"/>
      <c r="B165" s="49"/>
      <c r="C165" s="50"/>
    </row>
    <row r="166" spans="1:3" x14ac:dyDescent="0.3">
      <c r="A166" s="51"/>
      <c r="B166" s="49"/>
      <c r="C166" s="50"/>
    </row>
    <row r="167" spans="1:3" x14ac:dyDescent="0.3">
      <c r="A167" s="51"/>
      <c r="B167" s="49"/>
      <c r="C167" s="50"/>
    </row>
    <row r="168" spans="1:3" x14ac:dyDescent="0.3">
      <c r="A168" s="51"/>
      <c r="B168" s="49"/>
      <c r="C168" s="50"/>
    </row>
    <row r="169" spans="1:3" x14ac:dyDescent="0.3">
      <c r="A169" s="51"/>
      <c r="B169" s="49"/>
      <c r="C169" s="50"/>
    </row>
    <row r="170" spans="1:3" x14ac:dyDescent="0.3">
      <c r="A170" s="51"/>
      <c r="B170" s="49"/>
      <c r="C170" s="50"/>
    </row>
    <row r="171" spans="1:3" x14ac:dyDescent="0.3">
      <c r="A171" s="51"/>
      <c r="B171" s="49"/>
      <c r="C171" s="50"/>
    </row>
    <row r="172" spans="1:3" x14ac:dyDescent="0.3">
      <c r="A172" s="51"/>
      <c r="B172" s="49"/>
      <c r="C172" s="50"/>
    </row>
    <row r="173" spans="1:3" x14ac:dyDescent="0.3">
      <c r="A173" s="51"/>
      <c r="B173" s="49"/>
      <c r="C173" s="50"/>
    </row>
    <row r="174" spans="1:3" x14ac:dyDescent="0.3">
      <c r="A174" s="51"/>
      <c r="B174" s="49"/>
      <c r="C174" s="50"/>
    </row>
    <row r="175" spans="1:3" x14ac:dyDescent="0.3">
      <c r="A175" s="51"/>
      <c r="B175" s="49"/>
      <c r="C175" s="50"/>
    </row>
    <row r="176" spans="1:3" x14ac:dyDescent="0.3">
      <c r="A176" s="51"/>
      <c r="B176" s="49"/>
      <c r="C176" s="50"/>
    </row>
    <row r="177" spans="1:3" x14ac:dyDescent="0.3">
      <c r="A177" s="51"/>
      <c r="B177" s="49"/>
      <c r="C177" s="50"/>
    </row>
    <row r="178" spans="1:3" x14ac:dyDescent="0.3">
      <c r="A178" s="51"/>
      <c r="B178" s="49"/>
      <c r="C178" s="50"/>
    </row>
    <row r="179" spans="1:3" x14ac:dyDescent="0.3">
      <c r="A179" s="51"/>
      <c r="B179" s="49"/>
      <c r="C179" s="50"/>
    </row>
    <row r="180" spans="1:3" x14ac:dyDescent="0.3">
      <c r="A180" s="51"/>
      <c r="B180" s="49"/>
      <c r="C180" s="50"/>
    </row>
    <row r="181" spans="1:3" x14ac:dyDescent="0.3">
      <c r="A181" s="51"/>
      <c r="B181" s="49"/>
      <c r="C181" s="50"/>
    </row>
    <row r="182" spans="1:3" x14ac:dyDescent="0.3">
      <c r="A182" s="51"/>
      <c r="B182" s="49"/>
      <c r="C182" s="50"/>
    </row>
    <row r="183" spans="1:3" x14ac:dyDescent="0.3">
      <c r="A183" s="51"/>
      <c r="B183" s="49"/>
      <c r="C183" s="50"/>
    </row>
    <row r="184" spans="1:3" x14ac:dyDescent="0.3">
      <c r="A184" s="51"/>
      <c r="B184" s="49"/>
      <c r="C184" s="50"/>
    </row>
    <row r="185" spans="1:3" x14ac:dyDescent="0.3">
      <c r="A185" s="51"/>
      <c r="B185" s="49"/>
      <c r="C185" s="50"/>
    </row>
    <row r="186" spans="1:3" x14ac:dyDescent="0.3">
      <c r="A186" s="51"/>
      <c r="B186" s="49"/>
      <c r="C186" s="50"/>
    </row>
    <row r="187" spans="1:3" x14ac:dyDescent="0.3">
      <c r="A187" s="52"/>
      <c r="B187" s="49"/>
      <c r="C187" s="50"/>
    </row>
    <row r="188" spans="1:3" x14ac:dyDescent="0.3">
      <c r="A188" s="52"/>
      <c r="B188" s="49"/>
      <c r="C188" s="50"/>
    </row>
    <row r="189" spans="1:3" x14ac:dyDescent="0.3">
      <c r="A189" s="52"/>
      <c r="B189" s="49"/>
      <c r="C189" s="50"/>
    </row>
    <row r="190" spans="1:3" x14ac:dyDescent="0.3">
      <c r="A190" s="52"/>
      <c r="B190" s="49"/>
      <c r="C190" s="50"/>
    </row>
    <row r="191" spans="1:3" x14ac:dyDescent="0.3">
      <c r="A191" s="52"/>
      <c r="B191" s="49"/>
      <c r="C191" s="50"/>
    </row>
    <row r="192" spans="1:3" x14ac:dyDescent="0.3">
      <c r="A192" s="52"/>
      <c r="B192" s="49"/>
      <c r="C192" s="50"/>
    </row>
    <row r="193" spans="1:3" x14ac:dyDescent="0.3">
      <c r="A193" s="52"/>
      <c r="B193" s="49"/>
      <c r="C193" s="50"/>
    </row>
    <row r="194" spans="1:3" x14ac:dyDescent="0.3">
      <c r="A194" s="52"/>
      <c r="B194" s="49"/>
      <c r="C194" s="50"/>
    </row>
    <row r="195" spans="1:3" x14ac:dyDescent="0.3">
      <c r="A195" s="52"/>
      <c r="B195" s="49"/>
      <c r="C195" s="50"/>
    </row>
    <row r="196" spans="1:3" x14ac:dyDescent="0.3">
      <c r="A196" s="52"/>
      <c r="B196" s="49"/>
      <c r="C196" s="50"/>
    </row>
    <row r="197" spans="1:3" x14ac:dyDescent="0.3">
      <c r="A197" s="52"/>
      <c r="B197" s="49"/>
      <c r="C197" s="50"/>
    </row>
    <row r="198" spans="1:3" x14ac:dyDescent="0.3">
      <c r="A198" s="52"/>
      <c r="B198" s="49"/>
      <c r="C198" s="50"/>
    </row>
    <row r="199" spans="1:3" x14ac:dyDescent="0.3">
      <c r="A199" s="52"/>
      <c r="B199" s="49"/>
      <c r="C199" s="50"/>
    </row>
    <row r="200" spans="1:3" x14ac:dyDescent="0.3">
      <c r="A200" s="52"/>
      <c r="B200" s="49"/>
      <c r="C200" s="50"/>
    </row>
    <row r="201" spans="1:3" x14ac:dyDescent="0.3">
      <c r="A201" s="52"/>
      <c r="B201" s="49"/>
      <c r="C201" s="50"/>
    </row>
    <row r="202" spans="1:3" x14ac:dyDescent="0.3">
      <c r="A202" s="52"/>
      <c r="B202" s="49"/>
      <c r="C202" s="50"/>
    </row>
    <row r="203" spans="1:3" x14ac:dyDescent="0.3">
      <c r="A203" s="52"/>
      <c r="B203" s="49"/>
      <c r="C203" s="50"/>
    </row>
    <row r="204" spans="1:3" x14ac:dyDescent="0.3">
      <c r="A204" s="52"/>
      <c r="B204" s="49"/>
      <c r="C204" s="50"/>
    </row>
    <row r="205" spans="1:3" x14ac:dyDescent="0.3">
      <c r="A205" s="52"/>
      <c r="B205" s="49"/>
      <c r="C205" s="50"/>
    </row>
    <row r="206" spans="1:3" x14ac:dyDescent="0.3">
      <c r="A206" s="52"/>
      <c r="B206" s="49"/>
      <c r="C206" s="50"/>
    </row>
    <row r="207" spans="1:3" x14ac:dyDescent="0.3">
      <c r="A207" s="52"/>
      <c r="B207" s="49"/>
      <c r="C207" s="50"/>
    </row>
    <row r="208" spans="1:3" x14ac:dyDescent="0.3">
      <c r="A208" s="52"/>
      <c r="B208" s="49"/>
      <c r="C208" s="50"/>
    </row>
    <row r="209" spans="1:3" x14ac:dyDescent="0.3">
      <c r="A209" s="52"/>
      <c r="B209" s="49"/>
      <c r="C209" s="50"/>
    </row>
    <row r="210" spans="1:3" x14ac:dyDescent="0.3">
      <c r="A210" s="52"/>
      <c r="B210" s="49"/>
      <c r="C210" s="50"/>
    </row>
    <row r="211" spans="1:3" x14ac:dyDescent="0.3">
      <c r="A211" s="52"/>
      <c r="B211" s="49"/>
      <c r="C211" s="50"/>
    </row>
  </sheetData>
  <mergeCells count="15">
    <mergeCell ref="B63:C63"/>
    <mergeCell ref="B99:C99"/>
    <mergeCell ref="B116:C116"/>
    <mergeCell ref="A14:B14"/>
    <mergeCell ref="C14:C15"/>
    <mergeCell ref="B17:C17"/>
    <mergeCell ref="B20:C20"/>
    <mergeCell ref="B21:C21"/>
    <mergeCell ref="B49:C49"/>
    <mergeCell ref="A12:C12"/>
    <mergeCell ref="B1:C1"/>
    <mergeCell ref="B2:C2"/>
    <mergeCell ref="B3:C3"/>
    <mergeCell ref="B4:C4"/>
    <mergeCell ref="A11:C11"/>
  </mergeCells>
  <pageMargins left="0.70866141732283472" right="0.70866141732283472" top="0.74803149606299213" bottom="0.74803149606299213" header="0.31496062992125984" footer="0.31496062992125984"/>
  <pageSetup paperSize="9" scale="72" fitToHeight="2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F52"/>
  <sheetViews>
    <sheetView view="pageBreakPreview" zoomScale="60" zoomScaleNormal="100" workbookViewId="0">
      <selection activeCell="M33" sqref="M33"/>
    </sheetView>
  </sheetViews>
  <sheetFormatPr defaultRowHeight="15.75" x14ac:dyDescent="0.25"/>
  <cols>
    <col min="1" max="1" width="67.7109375" style="78" customWidth="1"/>
    <col min="2" max="2" width="15.28515625" style="48" customWidth="1"/>
    <col min="3" max="4" width="19.42578125" style="48" hidden="1" customWidth="1"/>
    <col min="5" max="5" width="16" style="48" customWidth="1"/>
    <col min="6" max="254" width="9.140625" style="48"/>
    <col min="255" max="255" width="38.42578125" style="48" customWidth="1"/>
    <col min="256" max="256" width="14.140625" style="48" customWidth="1"/>
    <col min="257" max="258" width="0" style="48" hidden="1" customWidth="1"/>
    <col min="259" max="259" width="13.140625" style="48" customWidth="1"/>
    <col min="260" max="260" width="24.28515625" style="48" customWidth="1"/>
    <col min="261" max="261" width="16" style="48" customWidth="1"/>
    <col min="262" max="510" width="9.140625" style="48"/>
    <col min="511" max="511" width="38.42578125" style="48" customWidth="1"/>
    <col min="512" max="512" width="14.140625" style="48" customWidth="1"/>
    <col min="513" max="514" width="0" style="48" hidden="1" customWidth="1"/>
    <col min="515" max="515" width="13.140625" style="48" customWidth="1"/>
    <col min="516" max="516" width="24.28515625" style="48" customWidth="1"/>
    <col min="517" max="517" width="16" style="48" customWidth="1"/>
    <col min="518" max="766" width="9.140625" style="48"/>
    <col min="767" max="767" width="38.42578125" style="48" customWidth="1"/>
    <col min="768" max="768" width="14.140625" style="48" customWidth="1"/>
    <col min="769" max="770" width="0" style="48" hidden="1" customWidth="1"/>
    <col min="771" max="771" width="13.140625" style="48" customWidth="1"/>
    <col min="772" max="772" width="24.28515625" style="48" customWidth="1"/>
    <col min="773" max="773" width="16" style="48" customWidth="1"/>
    <col min="774" max="1022" width="9.140625" style="48"/>
    <col min="1023" max="1023" width="38.42578125" style="48" customWidth="1"/>
    <col min="1024" max="1024" width="14.140625" style="48" customWidth="1"/>
    <col min="1025" max="1026" width="0" style="48" hidden="1" customWidth="1"/>
    <col min="1027" max="1027" width="13.140625" style="48" customWidth="1"/>
    <col min="1028" max="1028" width="24.28515625" style="48" customWidth="1"/>
    <col min="1029" max="1029" width="16" style="48" customWidth="1"/>
    <col min="1030" max="1278" width="9.140625" style="48"/>
    <col min="1279" max="1279" width="38.42578125" style="48" customWidth="1"/>
    <col min="1280" max="1280" width="14.140625" style="48" customWidth="1"/>
    <col min="1281" max="1282" width="0" style="48" hidden="1" customWidth="1"/>
    <col min="1283" max="1283" width="13.140625" style="48" customWidth="1"/>
    <col min="1284" max="1284" width="24.28515625" style="48" customWidth="1"/>
    <col min="1285" max="1285" width="16" style="48" customWidth="1"/>
    <col min="1286" max="1534" width="9.140625" style="48"/>
    <col min="1535" max="1535" width="38.42578125" style="48" customWidth="1"/>
    <col min="1536" max="1536" width="14.140625" style="48" customWidth="1"/>
    <col min="1537" max="1538" width="0" style="48" hidden="1" customWidth="1"/>
    <col min="1539" max="1539" width="13.140625" style="48" customWidth="1"/>
    <col min="1540" max="1540" width="24.28515625" style="48" customWidth="1"/>
    <col min="1541" max="1541" width="16" style="48" customWidth="1"/>
    <col min="1542" max="1790" width="9.140625" style="48"/>
    <col min="1791" max="1791" width="38.42578125" style="48" customWidth="1"/>
    <col min="1792" max="1792" width="14.140625" style="48" customWidth="1"/>
    <col min="1793" max="1794" width="0" style="48" hidden="1" customWidth="1"/>
    <col min="1795" max="1795" width="13.140625" style="48" customWidth="1"/>
    <col min="1796" max="1796" width="24.28515625" style="48" customWidth="1"/>
    <col min="1797" max="1797" width="16" style="48" customWidth="1"/>
    <col min="1798" max="2046" width="9.140625" style="48"/>
    <col min="2047" max="2047" width="38.42578125" style="48" customWidth="1"/>
    <col min="2048" max="2048" width="14.140625" style="48" customWidth="1"/>
    <col min="2049" max="2050" width="0" style="48" hidden="1" customWidth="1"/>
    <col min="2051" max="2051" width="13.140625" style="48" customWidth="1"/>
    <col min="2052" max="2052" width="24.28515625" style="48" customWidth="1"/>
    <col min="2053" max="2053" width="16" style="48" customWidth="1"/>
    <col min="2054" max="2302" width="9.140625" style="48"/>
    <col min="2303" max="2303" width="38.42578125" style="48" customWidth="1"/>
    <col min="2304" max="2304" width="14.140625" style="48" customWidth="1"/>
    <col min="2305" max="2306" width="0" style="48" hidden="1" customWidth="1"/>
    <col min="2307" max="2307" width="13.140625" style="48" customWidth="1"/>
    <col min="2308" max="2308" width="24.28515625" style="48" customWidth="1"/>
    <col min="2309" max="2309" width="16" style="48" customWidth="1"/>
    <col min="2310" max="2558" width="9.140625" style="48"/>
    <col min="2559" max="2559" width="38.42578125" style="48" customWidth="1"/>
    <col min="2560" max="2560" width="14.140625" style="48" customWidth="1"/>
    <col min="2561" max="2562" width="0" style="48" hidden="1" customWidth="1"/>
    <col min="2563" max="2563" width="13.140625" style="48" customWidth="1"/>
    <col min="2564" max="2564" width="24.28515625" style="48" customWidth="1"/>
    <col min="2565" max="2565" width="16" style="48" customWidth="1"/>
    <col min="2566" max="2814" width="9.140625" style="48"/>
    <col min="2815" max="2815" width="38.42578125" style="48" customWidth="1"/>
    <col min="2816" max="2816" width="14.140625" style="48" customWidth="1"/>
    <col min="2817" max="2818" width="0" style="48" hidden="1" customWidth="1"/>
    <col min="2819" max="2819" width="13.140625" style="48" customWidth="1"/>
    <col min="2820" max="2820" width="24.28515625" style="48" customWidth="1"/>
    <col min="2821" max="2821" width="16" style="48" customWidth="1"/>
    <col min="2822" max="3070" width="9.140625" style="48"/>
    <col min="3071" max="3071" width="38.42578125" style="48" customWidth="1"/>
    <col min="3072" max="3072" width="14.140625" style="48" customWidth="1"/>
    <col min="3073" max="3074" width="0" style="48" hidden="1" customWidth="1"/>
    <col min="3075" max="3075" width="13.140625" style="48" customWidth="1"/>
    <col min="3076" max="3076" width="24.28515625" style="48" customWidth="1"/>
    <col min="3077" max="3077" width="16" style="48" customWidth="1"/>
    <col min="3078" max="3326" width="9.140625" style="48"/>
    <col min="3327" max="3327" width="38.42578125" style="48" customWidth="1"/>
    <col min="3328" max="3328" width="14.140625" style="48" customWidth="1"/>
    <col min="3329" max="3330" width="0" style="48" hidden="1" customWidth="1"/>
    <col min="3331" max="3331" width="13.140625" style="48" customWidth="1"/>
    <col min="3332" max="3332" width="24.28515625" style="48" customWidth="1"/>
    <col min="3333" max="3333" width="16" style="48" customWidth="1"/>
    <col min="3334" max="3582" width="9.140625" style="48"/>
    <col min="3583" max="3583" width="38.42578125" style="48" customWidth="1"/>
    <col min="3584" max="3584" width="14.140625" style="48" customWidth="1"/>
    <col min="3585" max="3586" width="0" style="48" hidden="1" customWidth="1"/>
    <col min="3587" max="3587" width="13.140625" style="48" customWidth="1"/>
    <col min="3588" max="3588" width="24.28515625" style="48" customWidth="1"/>
    <col min="3589" max="3589" width="16" style="48" customWidth="1"/>
    <col min="3590" max="3838" width="9.140625" style="48"/>
    <col min="3839" max="3839" width="38.42578125" style="48" customWidth="1"/>
    <col min="3840" max="3840" width="14.140625" style="48" customWidth="1"/>
    <col min="3841" max="3842" width="0" style="48" hidden="1" customWidth="1"/>
    <col min="3843" max="3843" width="13.140625" style="48" customWidth="1"/>
    <col min="3844" max="3844" width="24.28515625" style="48" customWidth="1"/>
    <col min="3845" max="3845" width="16" style="48" customWidth="1"/>
    <col min="3846" max="4094" width="9.140625" style="48"/>
    <col min="4095" max="4095" width="38.42578125" style="48" customWidth="1"/>
    <col min="4096" max="4096" width="14.140625" style="48" customWidth="1"/>
    <col min="4097" max="4098" width="0" style="48" hidden="1" customWidth="1"/>
    <col min="4099" max="4099" width="13.140625" style="48" customWidth="1"/>
    <col min="4100" max="4100" width="24.28515625" style="48" customWidth="1"/>
    <col min="4101" max="4101" width="16" style="48" customWidth="1"/>
    <col min="4102" max="4350" width="9.140625" style="48"/>
    <col min="4351" max="4351" width="38.42578125" style="48" customWidth="1"/>
    <col min="4352" max="4352" width="14.140625" style="48" customWidth="1"/>
    <col min="4353" max="4354" width="0" style="48" hidden="1" customWidth="1"/>
    <col min="4355" max="4355" width="13.140625" style="48" customWidth="1"/>
    <col min="4356" max="4356" width="24.28515625" style="48" customWidth="1"/>
    <col min="4357" max="4357" width="16" style="48" customWidth="1"/>
    <col min="4358" max="4606" width="9.140625" style="48"/>
    <col min="4607" max="4607" width="38.42578125" style="48" customWidth="1"/>
    <col min="4608" max="4608" width="14.140625" style="48" customWidth="1"/>
    <col min="4609" max="4610" width="0" style="48" hidden="1" customWidth="1"/>
    <col min="4611" max="4611" width="13.140625" style="48" customWidth="1"/>
    <col min="4612" max="4612" width="24.28515625" style="48" customWidth="1"/>
    <col min="4613" max="4613" width="16" style="48" customWidth="1"/>
    <col min="4614" max="4862" width="9.140625" style="48"/>
    <col min="4863" max="4863" width="38.42578125" style="48" customWidth="1"/>
    <col min="4864" max="4864" width="14.140625" style="48" customWidth="1"/>
    <col min="4865" max="4866" width="0" style="48" hidden="1" customWidth="1"/>
    <col min="4867" max="4867" width="13.140625" style="48" customWidth="1"/>
    <col min="4868" max="4868" width="24.28515625" style="48" customWidth="1"/>
    <col min="4869" max="4869" width="16" style="48" customWidth="1"/>
    <col min="4870" max="5118" width="9.140625" style="48"/>
    <col min="5119" max="5119" width="38.42578125" style="48" customWidth="1"/>
    <col min="5120" max="5120" width="14.140625" style="48" customWidth="1"/>
    <col min="5121" max="5122" width="0" style="48" hidden="1" customWidth="1"/>
    <col min="5123" max="5123" width="13.140625" style="48" customWidth="1"/>
    <col min="5124" max="5124" width="24.28515625" style="48" customWidth="1"/>
    <col min="5125" max="5125" width="16" style="48" customWidth="1"/>
    <col min="5126" max="5374" width="9.140625" style="48"/>
    <col min="5375" max="5375" width="38.42578125" style="48" customWidth="1"/>
    <col min="5376" max="5376" width="14.140625" style="48" customWidth="1"/>
    <col min="5377" max="5378" width="0" style="48" hidden="1" customWidth="1"/>
    <col min="5379" max="5379" width="13.140625" style="48" customWidth="1"/>
    <col min="5380" max="5380" width="24.28515625" style="48" customWidth="1"/>
    <col min="5381" max="5381" width="16" style="48" customWidth="1"/>
    <col min="5382" max="5630" width="9.140625" style="48"/>
    <col min="5631" max="5631" width="38.42578125" style="48" customWidth="1"/>
    <col min="5632" max="5632" width="14.140625" style="48" customWidth="1"/>
    <col min="5633" max="5634" width="0" style="48" hidden="1" customWidth="1"/>
    <col min="5635" max="5635" width="13.140625" style="48" customWidth="1"/>
    <col min="5636" max="5636" width="24.28515625" style="48" customWidth="1"/>
    <col min="5637" max="5637" width="16" style="48" customWidth="1"/>
    <col min="5638" max="5886" width="9.140625" style="48"/>
    <col min="5887" max="5887" width="38.42578125" style="48" customWidth="1"/>
    <col min="5888" max="5888" width="14.140625" style="48" customWidth="1"/>
    <col min="5889" max="5890" width="0" style="48" hidden="1" customWidth="1"/>
    <col min="5891" max="5891" width="13.140625" style="48" customWidth="1"/>
    <col min="5892" max="5892" width="24.28515625" style="48" customWidth="1"/>
    <col min="5893" max="5893" width="16" style="48" customWidth="1"/>
    <col min="5894" max="6142" width="9.140625" style="48"/>
    <col min="6143" max="6143" width="38.42578125" style="48" customWidth="1"/>
    <col min="6144" max="6144" width="14.140625" style="48" customWidth="1"/>
    <col min="6145" max="6146" width="0" style="48" hidden="1" customWidth="1"/>
    <col min="6147" max="6147" width="13.140625" style="48" customWidth="1"/>
    <col min="6148" max="6148" width="24.28515625" style="48" customWidth="1"/>
    <col min="6149" max="6149" width="16" style="48" customWidth="1"/>
    <col min="6150" max="6398" width="9.140625" style="48"/>
    <col min="6399" max="6399" width="38.42578125" style="48" customWidth="1"/>
    <col min="6400" max="6400" width="14.140625" style="48" customWidth="1"/>
    <col min="6401" max="6402" width="0" style="48" hidden="1" customWidth="1"/>
    <col min="6403" max="6403" width="13.140625" style="48" customWidth="1"/>
    <col min="6404" max="6404" width="24.28515625" style="48" customWidth="1"/>
    <col min="6405" max="6405" width="16" style="48" customWidth="1"/>
    <col min="6406" max="6654" width="9.140625" style="48"/>
    <col min="6655" max="6655" width="38.42578125" style="48" customWidth="1"/>
    <col min="6656" max="6656" width="14.140625" style="48" customWidth="1"/>
    <col min="6657" max="6658" width="0" style="48" hidden="1" customWidth="1"/>
    <col min="6659" max="6659" width="13.140625" style="48" customWidth="1"/>
    <col min="6660" max="6660" width="24.28515625" style="48" customWidth="1"/>
    <col min="6661" max="6661" width="16" style="48" customWidth="1"/>
    <col min="6662" max="6910" width="9.140625" style="48"/>
    <col min="6911" max="6911" width="38.42578125" style="48" customWidth="1"/>
    <col min="6912" max="6912" width="14.140625" style="48" customWidth="1"/>
    <col min="6913" max="6914" width="0" style="48" hidden="1" customWidth="1"/>
    <col min="6915" max="6915" width="13.140625" style="48" customWidth="1"/>
    <col min="6916" max="6916" width="24.28515625" style="48" customWidth="1"/>
    <col min="6917" max="6917" width="16" style="48" customWidth="1"/>
    <col min="6918" max="7166" width="9.140625" style="48"/>
    <col min="7167" max="7167" width="38.42578125" style="48" customWidth="1"/>
    <col min="7168" max="7168" width="14.140625" style="48" customWidth="1"/>
    <col min="7169" max="7170" width="0" style="48" hidden="1" customWidth="1"/>
    <col min="7171" max="7171" width="13.140625" style="48" customWidth="1"/>
    <col min="7172" max="7172" width="24.28515625" style="48" customWidth="1"/>
    <col min="7173" max="7173" width="16" style="48" customWidth="1"/>
    <col min="7174" max="7422" width="9.140625" style="48"/>
    <col min="7423" max="7423" width="38.42578125" style="48" customWidth="1"/>
    <col min="7424" max="7424" width="14.140625" style="48" customWidth="1"/>
    <col min="7425" max="7426" width="0" style="48" hidden="1" customWidth="1"/>
    <col min="7427" max="7427" width="13.140625" style="48" customWidth="1"/>
    <col min="7428" max="7428" width="24.28515625" style="48" customWidth="1"/>
    <col min="7429" max="7429" width="16" style="48" customWidth="1"/>
    <col min="7430" max="7678" width="9.140625" style="48"/>
    <col min="7679" max="7679" width="38.42578125" style="48" customWidth="1"/>
    <col min="7680" max="7680" width="14.140625" style="48" customWidth="1"/>
    <col min="7681" max="7682" width="0" style="48" hidden="1" customWidth="1"/>
    <col min="7683" max="7683" width="13.140625" style="48" customWidth="1"/>
    <col min="7684" max="7684" width="24.28515625" style="48" customWidth="1"/>
    <col min="7685" max="7685" width="16" style="48" customWidth="1"/>
    <col min="7686" max="7934" width="9.140625" style="48"/>
    <col min="7935" max="7935" width="38.42578125" style="48" customWidth="1"/>
    <col min="7936" max="7936" width="14.140625" style="48" customWidth="1"/>
    <col min="7937" max="7938" width="0" style="48" hidden="1" customWidth="1"/>
    <col min="7939" max="7939" width="13.140625" style="48" customWidth="1"/>
    <col min="7940" max="7940" width="24.28515625" style="48" customWidth="1"/>
    <col min="7941" max="7941" width="16" style="48" customWidth="1"/>
    <col min="7942" max="8190" width="9.140625" style="48"/>
    <col min="8191" max="8191" width="38.42578125" style="48" customWidth="1"/>
    <col min="8192" max="8192" width="14.140625" style="48" customWidth="1"/>
    <col min="8193" max="8194" width="0" style="48" hidden="1" customWidth="1"/>
    <col min="8195" max="8195" width="13.140625" style="48" customWidth="1"/>
    <col min="8196" max="8196" width="24.28515625" style="48" customWidth="1"/>
    <col min="8197" max="8197" width="16" style="48" customWidth="1"/>
    <col min="8198" max="8446" width="9.140625" style="48"/>
    <col min="8447" max="8447" width="38.42578125" style="48" customWidth="1"/>
    <col min="8448" max="8448" width="14.140625" style="48" customWidth="1"/>
    <col min="8449" max="8450" width="0" style="48" hidden="1" customWidth="1"/>
    <col min="8451" max="8451" width="13.140625" style="48" customWidth="1"/>
    <col min="8452" max="8452" width="24.28515625" style="48" customWidth="1"/>
    <col min="8453" max="8453" width="16" style="48" customWidth="1"/>
    <col min="8454" max="8702" width="9.140625" style="48"/>
    <col min="8703" max="8703" width="38.42578125" style="48" customWidth="1"/>
    <col min="8704" max="8704" width="14.140625" style="48" customWidth="1"/>
    <col min="8705" max="8706" width="0" style="48" hidden="1" customWidth="1"/>
    <col min="8707" max="8707" width="13.140625" style="48" customWidth="1"/>
    <col min="8708" max="8708" width="24.28515625" style="48" customWidth="1"/>
    <col min="8709" max="8709" width="16" style="48" customWidth="1"/>
    <col min="8710" max="8958" width="9.140625" style="48"/>
    <col min="8959" max="8959" width="38.42578125" style="48" customWidth="1"/>
    <col min="8960" max="8960" width="14.140625" style="48" customWidth="1"/>
    <col min="8961" max="8962" width="0" style="48" hidden="1" customWidth="1"/>
    <col min="8963" max="8963" width="13.140625" style="48" customWidth="1"/>
    <col min="8964" max="8964" width="24.28515625" style="48" customWidth="1"/>
    <col min="8965" max="8965" width="16" style="48" customWidth="1"/>
    <col min="8966" max="9214" width="9.140625" style="48"/>
    <col min="9215" max="9215" width="38.42578125" style="48" customWidth="1"/>
    <col min="9216" max="9216" width="14.140625" style="48" customWidth="1"/>
    <col min="9217" max="9218" width="0" style="48" hidden="1" customWidth="1"/>
    <col min="9219" max="9219" width="13.140625" style="48" customWidth="1"/>
    <col min="9220" max="9220" width="24.28515625" style="48" customWidth="1"/>
    <col min="9221" max="9221" width="16" style="48" customWidth="1"/>
    <col min="9222" max="9470" width="9.140625" style="48"/>
    <col min="9471" max="9471" width="38.42578125" style="48" customWidth="1"/>
    <col min="9472" max="9472" width="14.140625" style="48" customWidth="1"/>
    <col min="9473" max="9474" width="0" style="48" hidden="1" customWidth="1"/>
    <col min="9475" max="9475" width="13.140625" style="48" customWidth="1"/>
    <col min="9476" max="9476" width="24.28515625" style="48" customWidth="1"/>
    <col min="9477" max="9477" width="16" style="48" customWidth="1"/>
    <col min="9478" max="9726" width="9.140625" style="48"/>
    <col min="9727" max="9727" width="38.42578125" style="48" customWidth="1"/>
    <col min="9728" max="9728" width="14.140625" style="48" customWidth="1"/>
    <col min="9729" max="9730" width="0" style="48" hidden="1" customWidth="1"/>
    <col min="9731" max="9731" width="13.140625" style="48" customWidth="1"/>
    <col min="9732" max="9732" width="24.28515625" style="48" customWidth="1"/>
    <col min="9733" max="9733" width="16" style="48" customWidth="1"/>
    <col min="9734" max="9982" width="9.140625" style="48"/>
    <col min="9983" max="9983" width="38.42578125" style="48" customWidth="1"/>
    <col min="9984" max="9984" width="14.140625" style="48" customWidth="1"/>
    <col min="9985" max="9986" width="0" style="48" hidden="1" customWidth="1"/>
    <col min="9987" max="9987" width="13.140625" style="48" customWidth="1"/>
    <col min="9988" max="9988" width="24.28515625" style="48" customWidth="1"/>
    <col min="9989" max="9989" width="16" style="48" customWidth="1"/>
    <col min="9990" max="10238" width="9.140625" style="48"/>
    <col min="10239" max="10239" width="38.42578125" style="48" customWidth="1"/>
    <col min="10240" max="10240" width="14.140625" style="48" customWidth="1"/>
    <col min="10241" max="10242" width="0" style="48" hidden="1" customWidth="1"/>
    <col min="10243" max="10243" width="13.140625" style="48" customWidth="1"/>
    <col min="10244" max="10244" width="24.28515625" style="48" customWidth="1"/>
    <col min="10245" max="10245" width="16" style="48" customWidth="1"/>
    <col min="10246" max="10494" width="9.140625" style="48"/>
    <col min="10495" max="10495" width="38.42578125" style="48" customWidth="1"/>
    <col min="10496" max="10496" width="14.140625" style="48" customWidth="1"/>
    <col min="10497" max="10498" width="0" style="48" hidden="1" customWidth="1"/>
    <col min="10499" max="10499" width="13.140625" style="48" customWidth="1"/>
    <col min="10500" max="10500" width="24.28515625" style="48" customWidth="1"/>
    <col min="10501" max="10501" width="16" style="48" customWidth="1"/>
    <col min="10502" max="10750" width="9.140625" style="48"/>
    <col min="10751" max="10751" width="38.42578125" style="48" customWidth="1"/>
    <col min="10752" max="10752" width="14.140625" style="48" customWidth="1"/>
    <col min="10753" max="10754" width="0" style="48" hidden="1" customWidth="1"/>
    <col min="10755" max="10755" width="13.140625" style="48" customWidth="1"/>
    <col min="10756" max="10756" width="24.28515625" style="48" customWidth="1"/>
    <col min="10757" max="10757" width="16" style="48" customWidth="1"/>
    <col min="10758" max="11006" width="9.140625" style="48"/>
    <col min="11007" max="11007" width="38.42578125" style="48" customWidth="1"/>
    <col min="11008" max="11008" width="14.140625" style="48" customWidth="1"/>
    <col min="11009" max="11010" width="0" style="48" hidden="1" customWidth="1"/>
    <col min="11011" max="11011" width="13.140625" style="48" customWidth="1"/>
    <col min="11012" max="11012" width="24.28515625" style="48" customWidth="1"/>
    <col min="11013" max="11013" width="16" style="48" customWidth="1"/>
    <col min="11014" max="11262" width="9.140625" style="48"/>
    <col min="11263" max="11263" width="38.42578125" style="48" customWidth="1"/>
    <col min="11264" max="11264" width="14.140625" style="48" customWidth="1"/>
    <col min="11265" max="11266" width="0" style="48" hidden="1" customWidth="1"/>
    <col min="11267" max="11267" width="13.140625" style="48" customWidth="1"/>
    <col min="11268" max="11268" width="24.28515625" style="48" customWidth="1"/>
    <col min="11269" max="11269" width="16" style="48" customWidth="1"/>
    <col min="11270" max="11518" width="9.140625" style="48"/>
    <col min="11519" max="11519" width="38.42578125" style="48" customWidth="1"/>
    <col min="11520" max="11520" width="14.140625" style="48" customWidth="1"/>
    <col min="11521" max="11522" width="0" style="48" hidden="1" customWidth="1"/>
    <col min="11523" max="11523" width="13.140625" style="48" customWidth="1"/>
    <col min="11524" max="11524" width="24.28515625" style="48" customWidth="1"/>
    <col min="11525" max="11525" width="16" style="48" customWidth="1"/>
    <col min="11526" max="11774" width="9.140625" style="48"/>
    <col min="11775" max="11775" width="38.42578125" style="48" customWidth="1"/>
    <col min="11776" max="11776" width="14.140625" style="48" customWidth="1"/>
    <col min="11777" max="11778" width="0" style="48" hidden="1" customWidth="1"/>
    <col min="11779" max="11779" width="13.140625" style="48" customWidth="1"/>
    <col min="11780" max="11780" width="24.28515625" style="48" customWidth="1"/>
    <col min="11781" max="11781" width="16" style="48" customWidth="1"/>
    <col min="11782" max="12030" width="9.140625" style="48"/>
    <col min="12031" max="12031" width="38.42578125" style="48" customWidth="1"/>
    <col min="12032" max="12032" width="14.140625" style="48" customWidth="1"/>
    <col min="12033" max="12034" width="0" style="48" hidden="1" customWidth="1"/>
    <col min="12035" max="12035" width="13.140625" style="48" customWidth="1"/>
    <col min="12036" max="12036" width="24.28515625" style="48" customWidth="1"/>
    <col min="12037" max="12037" width="16" style="48" customWidth="1"/>
    <col min="12038" max="12286" width="9.140625" style="48"/>
    <col min="12287" max="12287" width="38.42578125" style="48" customWidth="1"/>
    <col min="12288" max="12288" width="14.140625" style="48" customWidth="1"/>
    <col min="12289" max="12290" width="0" style="48" hidden="1" customWidth="1"/>
    <col min="12291" max="12291" width="13.140625" style="48" customWidth="1"/>
    <col min="12292" max="12292" width="24.28515625" style="48" customWidth="1"/>
    <col min="12293" max="12293" width="16" style="48" customWidth="1"/>
    <col min="12294" max="12542" width="9.140625" style="48"/>
    <col min="12543" max="12543" width="38.42578125" style="48" customWidth="1"/>
    <col min="12544" max="12544" width="14.140625" style="48" customWidth="1"/>
    <col min="12545" max="12546" width="0" style="48" hidden="1" customWidth="1"/>
    <col min="12547" max="12547" width="13.140625" style="48" customWidth="1"/>
    <col min="12548" max="12548" width="24.28515625" style="48" customWidth="1"/>
    <col min="12549" max="12549" width="16" style="48" customWidth="1"/>
    <col min="12550" max="12798" width="9.140625" style="48"/>
    <col min="12799" max="12799" width="38.42578125" style="48" customWidth="1"/>
    <col min="12800" max="12800" width="14.140625" style="48" customWidth="1"/>
    <col min="12801" max="12802" width="0" style="48" hidden="1" customWidth="1"/>
    <col min="12803" max="12803" width="13.140625" style="48" customWidth="1"/>
    <col min="12804" max="12804" width="24.28515625" style="48" customWidth="1"/>
    <col min="12805" max="12805" width="16" style="48" customWidth="1"/>
    <col min="12806" max="13054" width="9.140625" style="48"/>
    <col min="13055" max="13055" width="38.42578125" style="48" customWidth="1"/>
    <col min="13056" max="13056" width="14.140625" style="48" customWidth="1"/>
    <col min="13057" max="13058" width="0" style="48" hidden="1" customWidth="1"/>
    <col min="13059" max="13059" width="13.140625" style="48" customWidth="1"/>
    <col min="13060" max="13060" width="24.28515625" style="48" customWidth="1"/>
    <col min="13061" max="13061" width="16" style="48" customWidth="1"/>
    <col min="13062" max="13310" width="9.140625" style="48"/>
    <col min="13311" max="13311" width="38.42578125" style="48" customWidth="1"/>
    <col min="13312" max="13312" width="14.140625" style="48" customWidth="1"/>
    <col min="13313" max="13314" width="0" style="48" hidden="1" customWidth="1"/>
    <col min="13315" max="13315" width="13.140625" style="48" customWidth="1"/>
    <col min="13316" max="13316" width="24.28515625" style="48" customWidth="1"/>
    <col min="13317" max="13317" width="16" style="48" customWidth="1"/>
    <col min="13318" max="13566" width="9.140625" style="48"/>
    <col min="13567" max="13567" width="38.42578125" style="48" customWidth="1"/>
    <col min="13568" max="13568" width="14.140625" style="48" customWidth="1"/>
    <col min="13569" max="13570" width="0" style="48" hidden="1" customWidth="1"/>
    <col min="13571" max="13571" width="13.140625" style="48" customWidth="1"/>
    <col min="13572" max="13572" width="24.28515625" style="48" customWidth="1"/>
    <col min="13573" max="13573" width="16" style="48" customWidth="1"/>
    <col min="13574" max="13822" width="9.140625" style="48"/>
    <col min="13823" max="13823" width="38.42578125" style="48" customWidth="1"/>
    <col min="13824" max="13824" width="14.140625" style="48" customWidth="1"/>
    <col min="13825" max="13826" width="0" style="48" hidden="1" customWidth="1"/>
    <col min="13827" max="13827" width="13.140625" style="48" customWidth="1"/>
    <col min="13828" max="13828" width="24.28515625" style="48" customWidth="1"/>
    <col min="13829" max="13829" width="16" style="48" customWidth="1"/>
    <col min="13830" max="14078" width="9.140625" style="48"/>
    <col min="14079" max="14079" width="38.42578125" style="48" customWidth="1"/>
    <col min="14080" max="14080" width="14.140625" style="48" customWidth="1"/>
    <col min="14081" max="14082" width="0" style="48" hidden="1" customWidth="1"/>
    <col min="14083" max="14083" width="13.140625" style="48" customWidth="1"/>
    <col min="14084" max="14084" width="24.28515625" style="48" customWidth="1"/>
    <col min="14085" max="14085" width="16" style="48" customWidth="1"/>
    <col min="14086" max="14334" width="9.140625" style="48"/>
    <col min="14335" max="14335" width="38.42578125" style="48" customWidth="1"/>
    <col min="14336" max="14336" width="14.140625" style="48" customWidth="1"/>
    <col min="14337" max="14338" width="0" style="48" hidden="1" customWidth="1"/>
    <col min="14339" max="14339" width="13.140625" style="48" customWidth="1"/>
    <col min="14340" max="14340" width="24.28515625" style="48" customWidth="1"/>
    <col min="14341" max="14341" width="16" style="48" customWidth="1"/>
    <col min="14342" max="14590" width="9.140625" style="48"/>
    <col min="14591" max="14591" width="38.42578125" style="48" customWidth="1"/>
    <col min="14592" max="14592" width="14.140625" style="48" customWidth="1"/>
    <col min="14593" max="14594" width="0" style="48" hidden="1" customWidth="1"/>
    <col min="14595" max="14595" width="13.140625" style="48" customWidth="1"/>
    <col min="14596" max="14596" width="24.28515625" style="48" customWidth="1"/>
    <col min="14597" max="14597" width="16" style="48" customWidth="1"/>
    <col min="14598" max="14846" width="9.140625" style="48"/>
    <col min="14847" max="14847" width="38.42578125" style="48" customWidth="1"/>
    <col min="14848" max="14848" width="14.140625" style="48" customWidth="1"/>
    <col min="14849" max="14850" width="0" style="48" hidden="1" customWidth="1"/>
    <col min="14851" max="14851" width="13.140625" style="48" customWidth="1"/>
    <col min="14852" max="14852" width="24.28515625" style="48" customWidth="1"/>
    <col min="14853" max="14853" width="16" style="48" customWidth="1"/>
    <col min="14854" max="15102" width="9.140625" style="48"/>
    <col min="15103" max="15103" width="38.42578125" style="48" customWidth="1"/>
    <col min="15104" max="15104" width="14.140625" style="48" customWidth="1"/>
    <col min="15105" max="15106" width="0" style="48" hidden="1" customWidth="1"/>
    <col min="15107" max="15107" width="13.140625" style="48" customWidth="1"/>
    <col min="15108" max="15108" width="24.28515625" style="48" customWidth="1"/>
    <col min="15109" max="15109" width="16" style="48" customWidth="1"/>
    <col min="15110" max="15358" width="9.140625" style="48"/>
    <col min="15359" max="15359" width="38.42578125" style="48" customWidth="1"/>
    <col min="15360" max="15360" width="14.140625" style="48" customWidth="1"/>
    <col min="15361" max="15362" width="0" style="48" hidden="1" customWidth="1"/>
    <col min="15363" max="15363" width="13.140625" style="48" customWidth="1"/>
    <col min="15364" max="15364" width="24.28515625" style="48" customWidth="1"/>
    <col min="15365" max="15365" width="16" style="48" customWidth="1"/>
    <col min="15366" max="15614" width="9.140625" style="48"/>
    <col min="15615" max="15615" width="38.42578125" style="48" customWidth="1"/>
    <col min="15616" max="15616" width="14.140625" style="48" customWidth="1"/>
    <col min="15617" max="15618" width="0" style="48" hidden="1" customWidth="1"/>
    <col min="15619" max="15619" width="13.140625" style="48" customWidth="1"/>
    <col min="15620" max="15620" width="24.28515625" style="48" customWidth="1"/>
    <col min="15621" max="15621" width="16" style="48" customWidth="1"/>
    <col min="15622" max="15870" width="9.140625" style="48"/>
    <col min="15871" max="15871" width="38.42578125" style="48" customWidth="1"/>
    <col min="15872" max="15872" width="14.140625" style="48" customWidth="1"/>
    <col min="15873" max="15874" width="0" style="48" hidden="1" customWidth="1"/>
    <col min="15875" max="15875" width="13.140625" style="48" customWidth="1"/>
    <col min="15876" max="15876" width="24.28515625" style="48" customWidth="1"/>
    <col min="15877" max="15877" width="16" style="48" customWidth="1"/>
    <col min="15878" max="16126" width="9.140625" style="48"/>
    <col min="16127" max="16127" width="38.42578125" style="48" customWidth="1"/>
    <col min="16128" max="16128" width="14.140625" style="48" customWidth="1"/>
    <col min="16129" max="16130" width="0" style="48" hidden="1" customWidth="1"/>
    <col min="16131" max="16131" width="13.140625" style="48" customWidth="1"/>
    <col min="16132" max="16132" width="24.28515625" style="48" customWidth="1"/>
    <col min="16133" max="16133" width="16" style="48" customWidth="1"/>
    <col min="16134" max="16384" width="9.140625" style="48"/>
  </cols>
  <sheetData>
    <row r="1" spans="1:4" ht="18.75" x14ac:dyDescent="0.3">
      <c r="A1" s="180" t="s">
        <v>730</v>
      </c>
      <c r="B1" s="181"/>
      <c r="C1" s="181"/>
      <c r="D1" s="181"/>
    </row>
    <row r="2" spans="1:4" ht="18.75" x14ac:dyDescent="0.3">
      <c r="A2" s="180" t="s">
        <v>732</v>
      </c>
      <c r="B2" s="181"/>
      <c r="C2" s="181"/>
      <c r="D2" s="181"/>
    </row>
    <row r="3" spans="1:4" ht="18.75" customHeight="1" x14ac:dyDescent="0.3">
      <c r="A3" s="180" t="s">
        <v>544</v>
      </c>
      <c r="B3" s="181"/>
      <c r="C3" s="181"/>
      <c r="D3" s="181"/>
    </row>
    <row r="4" spans="1:4" ht="18.75" customHeight="1" x14ac:dyDescent="0.3">
      <c r="A4" s="180" t="s">
        <v>759</v>
      </c>
      <c r="B4" s="180"/>
      <c r="C4" s="180"/>
      <c r="D4" s="180"/>
    </row>
    <row r="5" spans="1:4" ht="18.75" x14ac:dyDescent="0.3">
      <c r="A5" s="53"/>
      <c r="B5" s="54"/>
      <c r="C5" s="54"/>
      <c r="D5" s="54"/>
    </row>
    <row r="6" spans="1:4" ht="18.75" x14ac:dyDescent="0.3">
      <c r="A6" s="180" t="s">
        <v>731</v>
      </c>
      <c r="B6" s="181"/>
      <c r="C6" s="181"/>
      <c r="D6" s="181"/>
    </row>
    <row r="7" spans="1:4" ht="18.75" x14ac:dyDescent="0.3">
      <c r="A7" s="180" t="s">
        <v>732</v>
      </c>
      <c r="B7" s="181"/>
      <c r="C7" s="181"/>
      <c r="D7" s="181"/>
    </row>
    <row r="8" spans="1:4" ht="18.75" x14ac:dyDescent="0.3">
      <c r="A8" s="180" t="s">
        <v>544</v>
      </c>
      <c r="B8" s="181"/>
      <c r="C8" s="181"/>
      <c r="D8" s="181"/>
    </row>
    <row r="9" spans="1:4" ht="18.75" customHeight="1" x14ac:dyDescent="0.3">
      <c r="A9" s="182" t="s">
        <v>733</v>
      </c>
      <c r="B9" s="182"/>
      <c r="C9" s="182"/>
      <c r="D9" s="182"/>
    </row>
    <row r="10" spans="1:4" ht="18.75" x14ac:dyDescent="0.3">
      <c r="A10" s="53"/>
      <c r="B10" s="55"/>
      <c r="C10" s="55"/>
      <c r="D10" s="55"/>
    </row>
    <row r="11" spans="1:4" ht="15.75" customHeight="1" x14ac:dyDescent="0.3">
      <c r="A11" s="56"/>
      <c r="B11" s="183" t="s">
        <v>734</v>
      </c>
      <c r="C11" s="183"/>
      <c r="D11" s="183"/>
    </row>
    <row r="12" spans="1:4" ht="15.75" customHeight="1" x14ac:dyDescent="0.3">
      <c r="A12" s="56"/>
      <c r="B12" s="56"/>
      <c r="C12" s="183"/>
      <c r="D12" s="183"/>
    </row>
    <row r="13" spans="1:4" ht="24.75" customHeight="1" x14ac:dyDescent="0.3">
      <c r="A13" s="184" t="s">
        <v>735</v>
      </c>
      <c r="B13" s="184"/>
      <c r="C13" s="184"/>
      <c r="D13" s="184"/>
    </row>
    <row r="14" spans="1:4" ht="33" customHeight="1" x14ac:dyDescent="0.25">
      <c r="A14" s="178" t="s">
        <v>736</v>
      </c>
      <c r="B14" s="178"/>
      <c r="C14" s="178"/>
      <c r="D14" s="178"/>
    </row>
    <row r="15" spans="1:4" ht="9" customHeight="1" x14ac:dyDescent="0.25">
      <c r="A15" s="179"/>
      <c r="B15" s="179"/>
      <c r="C15" s="179"/>
      <c r="D15" s="179"/>
    </row>
    <row r="16" spans="1:4" ht="15.75" customHeight="1" x14ac:dyDescent="0.3">
      <c r="A16" s="57"/>
      <c r="B16" s="55"/>
      <c r="C16" s="55"/>
      <c r="D16" s="55"/>
    </row>
    <row r="17" spans="1:6" ht="84" customHeight="1" x14ac:dyDescent="0.3">
      <c r="A17" s="58" t="s">
        <v>737</v>
      </c>
      <c r="B17" s="58" t="s">
        <v>738</v>
      </c>
      <c r="C17" s="59" t="s">
        <v>739</v>
      </c>
      <c r="D17" s="59" t="s">
        <v>740</v>
      </c>
      <c r="E17" s="60"/>
      <c r="F17" s="61"/>
    </row>
    <row r="18" spans="1:6" ht="18.75" customHeight="1" x14ac:dyDescent="0.3">
      <c r="A18" s="62" t="s">
        <v>741</v>
      </c>
      <c r="B18" s="63">
        <f>SUM(B20:D28)</f>
        <v>29646.687999999998</v>
      </c>
      <c r="C18" s="63">
        <f>SUM(C28:C28)</f>
        <v>0</v>
      </c>
      <c r="D18" s="64">
        <f>SUM(D28:D28)</f>
        <v>0</v>
      </c>
      <c r="F18" s="61"/>
    </row>
    <row r="19" spans="1:6" ht="15" customHeight="1" x14ac:dyDescent="0.3">
      <c r="A19" s="65"/>
      <c r="B19" s="66"/>
      <c r="C19" s="67"/>
      <c r="D19" s="68"/>
    </row>
    <row r="20" spans="1:6" ht="16.5" customHeight="1" x14ac:dyDescent="0.3">
      <c r="A20" s="65" t="s">
        <v>742</v>
      </c>
      <c r="B20" s="66">
        <f>3000+14000</f>
        <v>17000</v>
      </c>
      <c r="C20" s="67"/>
      <c r="D20" s="68"/>
    </row>
    <row r="21" spans="1:6" ht="16.5" customHeight="1" x14ac:dyDescent="0.3">
      <c r="A21" s="65" t="s">
        <v>743</v>
      </c>
      <c r="B21" s="66">
        <v>600</v>
      </c>
      <c r="C21" s="67"/>
      <c r="D21" s="68"/>
    </row>
    <row r="22" spans="1:6" ht="18.75" customHeight="1" x14ac:dyDescent="0.3">
      <c r="A22" s="65" t="s">
        <v>744</v>
      </c>
      <c r="B22" s="66">
        <f>2526+468.8+100</f>
        <v>3094.8</v>
      </c>
      <c r="C22" s="67"/>
      <c r="D22" s="68"/>
    </row>
    <row r="23" spans="1:6" ht="18.75" customHeight="1" x14ac:dyDescent="0.3">
      <c r="A23" s="65" t="s">
        <v>745</v>
      </c>
      <c r="B23" s="66">
        <f>40+1135</f>
        <v>1175</v>
      </c>
      <c r="C23" s="67"/>
      <c r="D23" s="68"/>
    </row>
    <row r="24" spans="1:6" ht="18.75" customHeight="1" x14ac:dyDescent="0.3">
      <c r="A24" s="65" t="s">
        <v>746</v>
      </c>
      <c r="B24" s="66">
        <f>169.14+1207+20</f>
        <v>1396.1399999999999</v>
      </c>
      <c r="C24" s="67"/>
      <c r="D24" s="68"/>
    </row>
    <row r="25" spans="1:6" ht="18.75" customHeight="1" x14ac:dyDescent="0.3">
      <c r="A25" s="65" t="s">
        <v>747</v>
      </c>
      <c r="B25" s="66">
        <f>50+1978+300</f>
        <v>2328</v>
      </c>
      <c r="C25" s="67"/>
      <c r="D25" s="68"/>
    </row>
    <row r="26" spans="1:6" ht="18.75" customHeight="1" x14ac:dyDescent="0.3">
      <c r="A26" s="65" t="s">
        <v>748</v>
      </c>
      <c r="B26" s="66">
        <f>20+2357</f>
        <v>2377</v>
      </c>
      <c r="C26" s="67"/>
      <c r="D26" s="68"/>
    </row>
    <row r="27" spans="1:6" ht="18.75" x14ac:dyDescent="0.3">
      <c r="A27" s="65" t="s">
        <v>749</v>
      </c>
      <c r="B27" s="66">
        <f>97.748+150+250</f>
        <v>497.74799999999999</v>
      </c>
      <c r="C27" s="67"/>
      <c r="D27" s="68"/>
    </row>
    <row r="28" spans="1:6" ht="18.75" x14ac:dyDescent="0.3">
      <c r="A28" s="69" t="s">
        <v>750</v>
      </c>
      <c r="B28" s="70">
        <f>50+1128</f>
        <v>1178</v>
      </c>
      <c r="C28" s="70"/>
      <c r="D28" s="71"/>
      <c r="E28" s="72"/>
    </row>
    <row r="29" spans="1:6" ht="18.75" x14ac:dyDescent="0.3">
      <c r="A29" s="73"/>
      <c r="B29" s="55"/>
      <c r="C29" s="55"/>
      <c r="D29" s="55"/>
    </row>
    <row r="30" spans="1:6" ht="18.75" x14ac:dyDescent="0.3">
      <c r="A30" s="73"/>
      <c r="B30" s="55"/>
      <c r="C30" s="55"/>
      <c r="D30" s="55"/>
    </row>
    <row r="31" spans="1:6" x14ac:dyDescent="0.25">
      <c r="A31" s="74"/>
    </row>
    <row r="32" spans="1:6" x14ac:dyDescent="0.25">
      <c r="A32" s="75"/>
    </row>
    <row r="33" spans="1:1" x14ac:dyDescent="0.25">
      <c r="A33" s="75"/>
    </row>
    <row r="34" spans="1:1" x14ac:dyDescent="0.25">
      <c r="A34" s="75"/>
    </row>
    <row r="35" spans="1:1" x14ac:dyDescent="0.25">
      <c r="A35" s="75"/>
    </row>
    <row r="36" spans="1:1" x14ac:dyDescent="0.25">
      <c r="A36" s="75"/>
    </row>
    <row r="37" spans="1:1" x14ac:dyDescent="0.25">
      <c r="A37" s="75"/>
    </row>
    <row r="38" spans="1:1" x14ac:dyDescent="0.25">
      <c r="A38" s="75"/>
    </row>
    <row r="39" spans="1:1" x14ac:dyDescent="0.25">
      <c r="A39" s="75"/>
    </row>
    <row r="40" spans="1:1" x14ac:dyDescent="0.25">
      <c r="A40" s="74"/>
    </row>
    <row r="41" spans="1:1" x14ac:dyDescent="0.25">
      <c r="A41" s="74"/>
    </row>
    <row r="42" spans="1:1" x14ac:dyDescent="0.25">
      <c r="A42" s="75"/>
    </row>
    <row r="43" spans="1:1" x14ac:dyDescent="0.25">
      <c r="A43" s="75"/>
    </row>
    <row r="44" spans="1:1" x14ac:dyDescent="0.25">
      <c r="A44" s="74"/>
    </row>
    <row r="45" spans="1:1" x14ac:dyDescent="0.25">
      <c r="A45" s="74"/>
    </row>
    <row r="46" spans="1:1" x14ac:dyDescent="0.25">
      <c r="A46" s="74"/>
    </row>
    <row r="47" spans="1:1" x14ac:dyDescent="0.25">
      <c r="A47" s="74"/>
    </row>
    <row r="48" spans="1:1" x14ac:dyDescent="0.25">
      <c r="A48" s="74"/>
    </row>
    <row r="49" spans="1:1" x14ac:dyDescent="0.25">
      <c r="A49" s="74"/>
    </row>
    <row r="50" spans="1:1" x14ac:dyDescent="0.25">
      <c r="A50" s="74"/>
    </row>
    <row r="51" spans="1:1" x14ac:dyDescent="0.25">
      <c r="A51" s="76"/>
    </row>
    <row r="52" spans="1:1" x14ac:dyDescent="0.25">
      <c r="A52" s="77"/>
    </row>
  </sheetData>
  <mergeCells count="12">
    <mergeCell ref="A14:D15"/>
    <mergeCell ref="A1:D1"/>
    <mergeCell ref="A2:D2"/>
    <mergeCell ref="A3:D3"/>
    <mergeCell ref="A4:D4"/>
    <mergeCell ref="A6:D6"/>
    <mergeCell ref="A7:D7"/>
    <mergeCell ref="A8:D8"/>
    <mergeCell ref="A9:D9"/>
    <mergeCell ref="B11:D11"/>
    <mergeCell ref="C12:D12"/>
    <mergeCell ref="A13:D1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Прил 1 (Доходы)</vt:lpstr>
      <vt:lpstr>Прил 2 (Ведомственная)</vt:lpstr>
      <vt:lpstr>Прил 3 (Программы)</vt:lpstr>
      <vt:lpstr>Прил 4 (источники)</vt:lpstr>
      <vt:lpstr>Прил 5 (Перечень ГАДБ)</vt:lpstr>
      <vt:lpstr>Прил 6 (Дотации)</vt:lpstr>
      <vt:lpstr>'Прил 1 (Доходы)'!Заголовки_для_печати</vt:lpstr>
      <vt:lpstr>'Прил 3 (Программы)'!Область_печати</vt:lpstr>
      <vt:lpstr>'Прил 5 (Перечень ГАДБ)'!Область_печати</vt:lpstr>
      <vt:lpstr>'Прил 6 (Дотации)'!Область_печати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rep:2.47.1.240</dc:description>
  <cp:lastModifiedBy>Ковригина</cp:lastModifiedBy>
  <cp:lastPrinted>2019-09-03T12:54:12Z</cp:lastPrinted>
  <dcterms:created xsi:type="dcterms:W3CDTF">2019-08-26T11:33:00Z</dcterms:created>
  <dcterms:modified xsi:type="dcterms:W3CDTF">2019-09-03T12:54:33Z</dcterms:modified>
</cp:coreProperties>
</file>