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705" windowWidth="14805" windowHeight="74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69" i="2" l="1"/>
  <c r="H48" i="2" l="1"/>
  <c r="E70" i="2"/>
  <c r="I72" i="2"/>
  <c r="E71" i="2"/>
  <c r="H71" i="2"/>
  <c r="H70" i="2" s="1"/>
  <c r="I70" i="2" s="1"/>
  <c r="F72" i="2"/>
  <c r="H73" i="2"/>
  <c r="G73" i="2"/>
  <c r="I73" i="2" s="1"/>
  <c r="E73" i="2"/>
  <c r="D73" i="2"/>
  <c r="F73" i="2" s="1"/>
  <c r="H75" i="2"/>
  <c r="E75" i="2"/>
  <c r="I76" i="2"/>
  <c r="F76" i="2"/>
  <c r="G75" i="2"/>
  <c r="I75" i="2" s="1"/>
  <c r="D75" i="2"/>
  <c r="F75" i="2" s="1"/>
  <c r="H49" i="2"/>
  <c r="E49" i="2"/>
  <c r="I69" i="2"/>
  <c r="I68" i="2"/>
  <c r="F69" i="2"/>
  <c r="F68" i="2"/>
  <c r="I67" i="2"/>
  <c r="F67" i="2"/>
  <c r="H255" i="2"/>
  <c r="E48" i="2" l="1"/>
  <c r="F271" i="2"/>
  <c r="D270" i="2"/>
  <c r="F270" i="2" s="1"/>
  <c r="E268" i="2"/>
  <c r="E267" i="2" s="1"/>
  <c r="E255" i="2" s="1"/>
  <c r="I270" i="2" l="1"/>
  <c r="H309" i="2" l="1"/>
  <c r="E309" i="2"/>
  <c r="I290" i="2"/>
  <c r="I289" i="2" s="1"/>
  <c r="H289" i="2"/>
  <c r="G289" i="2"/>
  <c r="E289" i="2"/>
  <c r="D289" i="2"/>
  <c r="F290" i="2"/>
  <c r="F289" i="2" s="1"/>
  <c r="I319" i="2"/>
  <c r="I317" i="2"/>
  <c r="I316" i="2"/>
  <c r="I315" i="2"/>
  <c r="I314" i="2"/>
  <c r="I312" i="2"/>
  <c r="I307" i="2"/>
  <c r="I305" i="2"/>
  <c r="I303" i="2"/>
  <c r="I301" i="2"/>
  <c r="I299" i="2"/>
  <c r="I297" i="2"/>
  <c r="I295" i="2"/>
  <c r="I293" i="2"/>
  <c r="I291" i="2"/>
  <c r="I287" i="2"/>
  <c r="I283" i="2"/>
  <c r="I282" i="2"/>
  <c r="I280" i="2"/>
  <c r="I278" i="2"/>
  <c r="I276" i="2"/>
  <c r="I274" i="2"/>
  <c r="I268" i="2"/>
  <c r="I267" i="2" s="1"/>
  <c r="I265" i="2"/>
  <c r="I262" i="2"/>
  <c r="I260" i="2"/>
  <c r="I258" i="2"/>
  <c r="I257" i="2" s="1"/>
  <c r="I256" i="2" s="1"/>
  <c r="I251" i="2"/>
  <c r="I250" i="2" s="1"/>
  <c r="I248" i="2"/>
  <c r="I244" i="2"/>
  <c r="I242" i="2"/>
  <c r="I238" i="2"/>
  <c r="I237" i="2" s="1"/>
  <c r="I235" i="2"/>
  <c r="I234" i="2" s="1"/>
  <c r="I232" i="2"/>
  <c r="I231" i="2" s="1"/>
  <c r="I229" i="2"/>
  <c r="I227" i="2"/>
  <c r="I223" i="2"/>
  <c r="I222" i="2" s="1"/>
  <c r="I220" i="2"/>
  <c r="I218" i="2"/>
  <c r="I215" i="2"/>
  <c r="I214" i="2" s="1"/>
  <c r="I209" i="2"/>
  <c r="I207" i="2"/>
  <c r="I204" i="2"/>
  <c r="I200" i="2"/>
  <c r="I198" i="2"/>
  <c r="I196" i="2"/>
  <c r="I194" i="2"/>
  <c r="I191" i="2"/>
  <c r="I189" i="2"/>
  <c r="I188" i="2" s="1"/>
  <c r="I186" i="2"/>
  <c r="I184" i="2"/>
  <c r="I182" i="2"/>
  <c r="I180" i="2"/>
  <c r="I178" i="2"/>
  <c r="I176" i="2"/>
  <c r="I173" i="2"/>
  <c r="I171" i="2"/>
  <c r="I169" i="2"/>
  <c r="I167" i="2"/>
  <c r="I161" i="2"/>
  <c r="I159" i="2"/>
  <c r="I158" i="2" s="1"/>
  <c r="I156" i="2"/>
  <c r="I154" i="2"/>
  <c r="I151" i="2"/>
  <c r="I149" i="2"/>
  <c r="I146" i="2"/>
  <c r="I144" i="2"/>
  <c r="I142" i="2"/>
  <c r="I140" i="2"/>
  <c r="I138" i="2"/>
  <c r="I136" i="2"/>
  <c r="I134" i="2"/>
  <c r="I132" i="2"/>
  <c r="I130" i="2"/>
  <c r="I128" i="2"/>
  <c r="I126" i="2"/>
  <c r="I123" i="2"/>
  <c r="I121" i="2"/>
  <c r="I119" i="2"/>
  <c r="I117" i="2"/>
  <c r="I115" i="2"/>
  <c r="I113" i="2"/>
  <c r="I111" i="2"/>
  <c r="I109" i="2"/>
  <c r="I107" i="2"/>
  <c r="I105" i="2"/>
  <c r="I103" i="2"/>
  <c r="I101" i="2"/>
  <c r="I98" i="2"/>
  <c r="I96" i="2"/>
  <c r="I94" i="2"/>
  <c r="I92" i="2"/>
  <c r="I90" i="2"/>
  <c r="I88" i="2"/>
  <c r="I86" i="2"/>
  <c r="I84" i="2"/>
  <c r="I80" i="2"/>
  <c r="I78" i="2"/>
  <c r="I71" i="2"/>
  <c r="I65" i="2"/>
  <c r="I63" i="2"/>
  <c r="I61" i="2"/>
  <c r="I59" i="2"/>
  <c r="I57" i="2"/>
  <c r="I55" i="2"/>
  <c r="I51" i="2"/>
  <c r="I50" i="2" s="1"/>
  <c r="I46" i="2"/>
  <c r="I44" i="2"/>
  <c r="I42" i="2"/>
  <c r="I40" i="2"/>
  <c r="I38" i="2"/>
  <c r="I34" i="2"/>
  <c r="I33" i="2" s="1"/>
  <c r="I32" i="2"/>
  <c r="I31" i="2" s="1"/>
  <c r="I30" i="2"/>
  <c r="I29" i="2" s="1"/>
  <c r="I24" i="2"/>
  <c r="I22" i="2"/>
  <c r="F319" i="2"/>
  <c r="F317" i="2"/>
  <c r="F316" i="2"/>
  <c r="F315" i="2"/>
  <c r="F314" i="2"/>
  <c r="F312" i="2"/>
  <c r="F307" i="2"/>
  <c r="F305" i="2"/>
  <c r="F303" i="2"/>
  <c r="F301" i="2"/>
  <c r="F299" i="2"/>
  <c r="F297" i="2"/>
  <c r="F295" i="2"/>
  <c r="F293" i="2"/>
  <c r="F291" i="2"/>
  <c r="F287" i="2"/>
  <c r="F283" i="2"/>
  <c r="F282" i="2" s="1"/>
  <c r="F280" i="2"/>
  <c r="F278" i="2"/>
  <c r="F276" i="2"/>
  <c r="F274" i="2"/>
  <c r="F268" i="2"/>
  <c r="F267" i="2" s="1"/>
  <c r="F265" i="2"/>
  <c r="F262" i="2"/>
  <c r="F260" i="2"/>
  <c r="F258" i="2"/>
  <c r="F257" i="2" s="1"/>
  <c r="F256" i="2" s="1"/>
  <c r="F251" i="2"/>
  <c r="F250" i="2" s="1"/>
  <c r="F248" i="2"/>
  <c r="F244" i="2"/>
  <c r="F242" i="2"/>
  <c r="F238" i="2"/>
  <c r="F237" i="2" s="1"/>
  <c r="F235" i="2"/>
  <c r="F234" i="2" s="1"/>
  <c r="F232" i="2"/>
  <c r="F231" i="2" s="1"/>
  <c r="F229" i="2"/>
  <c r="F227" i="2"/>
  <c r="F226" i="2" s="1"/>
  <c r="F223" i="2"/>
  <c r="F222" i="2" s="1"/>
  <c r="F220" i="2"/>
  <c r="F218" i="2"/>
  <c r="F215" i="2"/>
  <c r="F214" i="2" s="1"/>
  <c r="F209" i="2"/>
  <c r="F207" i="2"/>
  <c r="F204" i="2"/>
  <c r="F202" i="2"/>
  <c r="F200" i="2"/>
  <c r="F198" i="2"/>
  <c r="F196" i="2"/>
  <c r="F194" i="2"/>
  <c r="F191" i="2"/>
  <c r="F189" i="2"/>
  <c r="F186" i="2"/>
  <c r="F184" i="2"/>
  <c r="F182" i="2"/>
  <c r="F180" i="2"/>
  <c r="F178" i="2"/>
  <c r="F176" i="2"/>
  <c r="F173" i="2"/>
  <c r="F171" i="2"/>
  <c r="F169" i="2"/>
  <c r="F167" i="2"/>
  <c r="F161" i="2"/>
  <c r="F159" i="2"/>
  <c r="F156" i="2"/>
  <c r="F154" i="2"/>
  <c r="F151" i="2"/>
  <c r="F149" i="2"/>
  <c r="F146" i="2"/>
  <c r="F144" i="2"/>
  <c r="F142" i="2"/>
  <c r="F140" i="2"/>
  <c r="F138" i="2"/>
  <c r="F136" i="2"/>
  <c r="F134" i="2"/>
  <c r="F132" i="2"/>
  <c r="F130" i="2"/>
  <c r="F128" i="2"/>
  <c r="F126" i="2"/>
  <c r="F123" i="2"/>
  <c r="F121" i="2"/>
  <c r="F119" i="2"/>
  <c r="F117" i="2"/>
  <c r="F115" i="2"/>
  <c r="F113" i="2"/>
  <c r="F111" i="2"/>
  <c r="F109" i="2"/>
  <c r="F107" i="2"/>
  <c r="F105" i="2"/>
  <c r="F103" i="2"/>
  <c r="F101" i="2"/>
  <c r="F98" i="2"/>
  <c r="F96" i="2"/>
  <c r="F94" i="2"/>
  <c r="F92" i="2"/>
  <c r="F90" i="2"/>
  <c r="F88" i="2"/>
  <c r="F86" i="2"/>
  <c r="F84" i="2"/>
  <c r="F80" i="2"/>
  <c r="F78" i="2"/>
  <c r="F71" i="2"/>
  <c r="F65" i="2"/>
  <c r="F63" i="2"/>
  <c r="F61" i="2"/>
  <c r="F59" i="2"/>
  <c r="F57" i="2"/>
  <c r="F55" i="2"/>
  <c r="F51" i="2"/>
  <c r="F50" i="2" s="1"/>
  <c r="F46" i="2"/>
  <c r="F44" i="2"/>
  <c r="F42" i="2"/>
  <c r="F40" i="2"/>
  <c r="F38" i="2"/>
  <c r="F34" i="2"/>
  <c r="F33" i="2" s="1"/>
  <c r="F32" i="2"/>
  <c r="F31" i="2" s="1"/>
  <c r="F30" i="2"/>
  <c r="F29" i="2" s="1"/>
  <c r="F24" i="2"/>
  <c r="F22" i="2"/>
  <c r="I193" i="2" l="1"/>
  <c r="H286" i="2"/>
  <c r="H285" i="2" s="1"/>
  <c r="H19" i="2" s="1"/>
  <c r="F49" i="2"/>
  <c r="I148" i="2"/>
  <c r="I49" i="2"/>
  <c r="E286" i="2"/>
  <c r="E285" i="2" s="1"/>
  <c r="E19" i="2" s="1"/>
  <c r="I21" i="2"/>
  <c r="I77" i="2"/>
  <c r="I175" i="2"/>
  <c r="F259" i="2"/>
  <c r="F255" i="2" s="1"/>
  <c r="I273" i="2"/>
  <c r="I272" i="2" s="1"/>
  <c r="F153" i="2"/>
  <c r="I259" i="2"/>
  <c r="I255" i="2" s="1"/>
  <c r="F148" i="2"/>
  <c r="I37" i="2"/>
  <c r="I36" i="2" s="1"/>
  <c r="I217" i="2"/>
  <c r="I213" i="2" s="1"/>
  <c r="I241" i="2"/>
  <c r="I313" i="2"/>
  <c r="F175" i="2"/>
  <c r="F273" i="2"/>
  <c r="F272" i="2" s="1"/>
  <c r="I125" i="2"/>
  <c r="I166" i="2"/>
  <c r="I28" i="2"/>
  <c r="I100" i="2"/>
  <c r="F21" i="2"/>
  <c r="F158" i="2"/>
  <c r="F206" i="2"/>
  <c r="I83" i="2"/>
  <c r="I153" i="2"/>
  <c r="I206" i="2"/>
  <c r="I226" i="2"/>
  <c r="F77" i="2"/>
  <c r="F125" i="2"/>
  <c r="F188" i="2"/>
  <c r="F241" i="2"/>
  <c r="F225" i="2" s="1"/>
  <c r="F28" i="2"/>
  <c r="F37" i="2"/>
  <c r="F36" i="2" s="1"/>
  <c r="F70" i="2"/>
  <c r="F100" i="2"/>
  <c r="F166" i="2"/>
  <c r="F217" i="2"/>
  <c r="F213" i="2" s="1"/>
  <c r="F83" i="2"/>
  <c r="F193" i="2"/>
  <c r="F313" i="2"/>
  <c r="G319" i="2"/>
  <c r="D319" i="2"/>
  <c r="G317" i="2"/>
  <c r="D317" i="2"/>
  <c r="G316" i="2"/>
  <c r="D316" i="2"/>
  <c r="G315" i="2"/>
  <c r="D315" i="2"/>
  <c r="G314" i="2"/>
  <c r="D314" i="2"/>
  <c r="G312" i="2"/>
  <c r="D312" i="2"/>
  <c r="I311" i="2"/>
  <c r="F311" i="2"/>
  <c r="F310" i="2"/>
  <c r="G307" i="2"/>
  <c r="D307" i="2"/>
  <c r="G305" i="2"/>
  <c r="D305" i="2"/>
  <c r="G303" i="2"/>
  <c r="D303" i="2"/>
  <c r="G301" i="2"/>
  <c r="D301" i="2"/>
  <c r="G299" i="2"/>
  <c r="D299" i="2"/>
  <c r="G297" i="2"/>
  <c r="D297" i="2"/>
  <c r="G295" i="2"/>
  <c r="D295" i="2"/>
  <c r="G293" i="2"/>
  <c r="D293" i="2"/>
  <c r="G291" i="2"/>
  <c r="D291" i="2"/>
  <c r="G287" i="2"/>
  <c r="D287" i="2"/>
  <c r="G283" i="2"/>
  <c r="G282" i="2" s="1"/>
  <c r="D283" i="2"/>
  <c r="D282" i="2" s="1"/>
  <c r="G280" i="2"/>
  <c r="D280" i="2"/>
  <c r="G278" i="2"/>
  <c r="D278" i="2"/>
  <c r="G276" i="2"/>
  <c r="D276" i="2"/>
  <c r="G274" i="2"/>
  <c r="D274" i="2"/>
  <c r="G268" i="2"/>
  <c r="G267" i="2" s="1"/>
  <c r="D268" i="2"/>
  <c r="D267" i="2" s="1"/>
  <c r="G265" i="2"/>
  <c r="D265" i="2"/>
  <c r="G262" i="2"/>
  <c r="D262" i="2"/>
  <c r="G260" i="2"/>
  <c r="D260" i="2"/>
  <c r="G258" i="2"/>
  <c r="G257" i="2" s="1"/>
  <c r="G256" i="2" s="1"/>
  <c r="D258" i="2"/>
  <c r="D257" i="2" s="1"/>
  <c r="D256" i="2" s="1"/>
  <c r="G251" i="2"/>
  <c r="G250" i="2" s="1"/>
  <c r="D251" i="2"/>
  <c r="D250" i="2" s="1"/>
  <c r="G248" i="2"/>
  <c r="D248" i="2"/>
  <c r="G244" i="2"/>
  <c r="D244" i="2"/>
  <c r="G242" i="2"/>
  <c r="D242" i="2"/>
  <c r="G238" i="2"/>
  <c r="G237" i="2" s="1"/>
  <c r="D238" i="2"/>
  <c r="D237" i="2" s="1"/>
  <c r="G235" i="2"/>
  <c r="G234" i="2" s="1"/>
  <c r="D235" i="2"/>
  <c r="D234" i="2" s="1"/>
  <c r="G232" i="2"/>
  <c r="G231" i="2" s="1"/>
  <c r="D232" i="2"/>
  <c r="D231" i="2" s="1"/>
  <c r="G229" i="2"/>
  <c r="D229" i="2"/>
  <c r="G227" i="2"/>
  <c r="D227" i="2"/>
  <c r="G223" i="2"/>
  <c r="G222" i="2" s="1"/>
  <c r="D223" i="2"/>
  <c r="D222" i="2" s="1"/>
  <c r="G220" i="2"/>
  <c r="D220" i="2"/>
  <c r="G218" i="2"/>
  <c r="D218" i="2"/>
  <c r="G215" i="2"/>
  <c r="G214" i="2" s="1"/>
  <c r="D215" i="2"/>
  <c r="D214" i="2" s="1"/>
  <c r="G209" i="2"/>
  <c r="D209" i="2"/>
  <c r="G207" i="2"/>
  <c r="D207" i="2"/>
  <c r="G204" i="2"/>
  <c r="D204" i="2"/>
  <c r="D202" i="2"/>
  <c r="G200" i="2"/>
  <c r="D200" i="2"/>
  <c r="G198" i="2"/>
  <c r="D198" i="2"/>
  <c r="G196" i="2"/>
  <c r="D196" i="2"/>
  <c r="G194" i="2"/>
  <c r="D194" i="2"/>
  <c r="G191" i="2"/>
  <c r="D191" i="2"/>
  <c r="G189" i="2"/>
  <c r="D189" i="2"/>
  <c r="G186" i="2"/>
  <c r="D186" i="2"/>
  <c r="G184" i="2"/>
  <c r="D184" i="2"/>
  <c r="G182" i="2"/>
  <c r="D182" i="2"/>
  <c r="G180" i="2"/>
  <c r="D180" i="2"/>
  <c r="G178" i="2"/>
  <c r="D178" i="2"/>
  <c r="G176" i="2"/>
  <c r="D176" i="2"/>
  <c r="G173" i="2"/>
  <c r="D173" i="2"/>
  <c r="G171" i="2"/>
  <c r="D171" i="2"/>
  <c r="G169" i="2"/>
  <c r="D169" i="2"/>
  <c r="G167" i="2"/>
  <c r="D167" i="2"/>
  <c r="G161" i="2"/>
  <c r="D161" i="2"/>
  <c r="G159" i="2"/>
  <c r="D159" i="2"/>
  <c r="G156" i="2"/>
  <c r="D156" i="2"/>
  <c r="G154" i="2"/>
  <c r="D154" i="2"/>
  <c r="G151" i="2"/>
  <c r="D151" i="2"/>
  <c r="G149" i="2"/>
  <c r="D149" i="2"/>
  <c r="G146" i="2"/>
  <c r="D146" i="2"/>
  <c r="G144" i="2"/>
  <c r="D144" i="2"/>
  <c r="G142" i="2"/>
  <c r="D142" i="2"/>
  <c r="G140" i="2"/>
  <c r="D140" i="2"/>
  <c r="G138" i="2"/>
  <c r="D138" i="2"/>
  <c r="G136" i="2"/>
  <c r="D136" i="2"/>
  <c r="G134" i="2"/>
  <c r="D134" i="2"/>
  <c r="G132" i="2"/>
  <c r="D132" i="2"/>
  <c r="G130" i="2"/>
  <c r="D130" i="2"/>
  <c r="G128" i="2"/>
  <c r="D128" i="2"/>
  <c r="G126" i="2"/>
  <c r="D126" i="2"/>
  <c r="G123" i="2"/>
  <c r="D123" i="2"/>
  <c r="G121" i="2"/>
  <c r="D121" i="2"/>
  <c r="G119" i="2"/>
  <c r="D119" i="2"/>
  <c r="G117" i="2"/>
  <c r="D117" i="2"/>
  <c r="G115" i="2"/>
  <c r="D115" i="2"/>
  <c r="G113" i="2"/>
  <c r="D113" i="2"/>
  <c r="G111" i="2"/>
  <c r="D111" i="2"/>
  <c r="G109" i="2"/>
  <c r="D109" i="2"/>
  <c r="G107" i="2"/>
  <c r="D107" i="2"/>
  <c r="G105" i="2"/>
  <c r="D105" i="2"/>
  <c r="G103" i="2"/>
  <c r="D103" i="2"/>
  <c r="G101" i="2"/>
  <c r="D101" i="2"/>
  <c r="G98" i="2"/>
  <c r="D98" i="2"/>
  <c r="G96" i="2"/>
  <c r="D96" i="2"/>
  <c r="G94" i="2"/>
  <c r="D94" i="2"/>
  <c r="G92" i="2"/>
  <c r="D92" i="2"/>
  <c r="G90" i="2"/>
  <c r="D90" i="2"/>
  <c r="G88" i="2"/>
  <c r="D88" i="2"/>
  <c r="G86" i="2"/>
  <c r="D86" i="2"/>
  <c r="G84" i="2"/>
  <c r="D84" i="2"/>
  <c r="G80" i="2"/>
  <c r="D80" i="2"/>
  <c r="G78" i="2"/>
  <c r="D78" i="2"/>
  <c r="G71" i="2"/>
  <c r="D71" i="2"/>
  <c r="G65" i="2"/>
  <c r="D65" i="2"/>
  <c r="G63" i="2"/>
  <c r="D63" i="2"/>
  <c r="G61" i="2"/>
  <c r="D61" i="2"/>
  <c r="G59" i="2"/>
  <c r="D59" i="2"/>
  <c r="G57" i="2"/>
  <c r="D57" i="2"/>
  <c r="G55" i="2"/>
  <c r="D55" i="2"/>
  <c r="G51" i="2"/>
  <c r="G50" i="2" s="1"/>
  <c r="D51" i="2"/>
  <c r="D50" i="2" s="1"/>
  <c r="G46" i="2"/>
  <c r="D46" i="2"/>
  <c r="G44" i="2"/>
  <c r="D44" i="2"/>
  <c r="G42" i="2"/>
  <c r="D42" i="2"/>
  <c r="G40" i="2"/>
  <c r="D40" i="2"/>
  <c r="G38" i="2"/>
  <c r="D38" i="2"/>
  <c r="G34" i="2"/>
  <c r="G33" i="2" s="1"/>
  <c r="D34" i="2"/>
  <c r="D33" i="2" s="1"/>
  <c r="G32" i="2"/>
  <c r="G31" i="2" s="1"/>
  <c r="D32" i="2"/>
  <c r="D31" i="2" s="1"/>
  <c r="G30" i="2"/>
  <c r="G29" i="2" s="1"/>
  <c r="D30" i="2"/>
  <c r="D29" i="2" s="1"/>
  <c r="G24" i="2"/>
  <c r="D24" i="2"/>
  <c r="G22" i="2"/>
  <c r="D22" i="2"/>
  <c r="I225" i="2" l="1"/>
  <c r="I20" i="2"/>
  <c r="D175" i="2"/>
  <c r="G217" i="2"/>
  <c r="G213" i="2" s="1"/>
  <c r="F48" i="2"/>
  <c r="G83" i="2"/>
  <c r="F82" i="2"/>
  <c r="I48" i="2"/>
  <c r="F309" i="2"/>
  <c r="F286" i="2" s="1"/>
  <c r="F285" i="2" s="1"/>
  <c r="G148" i="2"/>
  <c r="G166" i="2"/>
  <c r="G226" i="2"/>
  <c r="F20" i="2"/>
  <c r="I165" i="2"/>
  <c r="D49" i="2"/>
  <c r="D100" i="2"/>
  <c r="I82" i="2"/>
  <c r="I310" i="2"/>
  <c r="I309" i="2" s="1"/>
  <c r="G309" i="2"/>
  <c r="D77" i="2"/>
  <c r="D158" i="2"/>
  <c r="F165" i="2"/>
  <c r="G21" i="2"/>
  <c r="G28" i="2"/>
  <c r="G37" i="2"/>
  <c r="G36" i="2" s="1"/>
  <c r="D309" i="2"/>
  <c r="G49" i="2"/>
  <c r="G77" i="2"/>
  <c r="D83" i="2"/>
  <c r="G153" i="2"/>
  <c r="G158" i="2"/>
  <c r="D166" i="2"/>
  <c r="G259" i="2"/>
  <c r="G255" i="2" s="1"/>
  <c r="D273" i="2"/>
  <c r="D272" i="2" s="1"/>
  <c r="D313" i="2"/>
  <c r="D28" i="2"/>
  <c r="D37" i="2"/>
  <c r="D36" i="2" s="1"/>
  <c r="G125" i="2"/>
  <c r="D153" i="2"/>
  <c r="G188" i="2"/>
  <c r="G193" i="2"/>
  <c r="D193" i="2"/>
  <c r="D217" i="2"/>
  <c r="D213" i="2" s="1"/>
  <c r="D226" i="2"/>
  <c r="D259" i="2"/>
  <c r="D255" i="2" s="1"/>
  <c r="G313" i="2"/>
  <c r="D21" i="2"/>
  <c r="D148" i="2"/>
  <c r="D206" i="2"/>
  <c r="D241" i="2"/>
  <c r="G273" i="2"/>
  <c r="G272" i="2" s="1"/>
  <c r="G70" i="2"/>
  <c r="G100" i="2"/>
  <c r="D125" i="2"/>
  <c r="G175" i="2"/>
  <c r="D188" i="2"/>
  <c r="G206" i="2"/>
  <c r="G241" i="2"/>
  <c r="D70" i="2"/>
  <c r="E166" i="1"/>
  <c r="D166" i="1"/>
  <c r="D195" i="1"/>
  <c r="E197" i="1"/>
  <c r="D197" i="1"/>
  <c r="D82" i="2" l="1"/>
  <c r="G286" i="2"/>
  <c r="G285" i="2" s="1"/>
  <c r="D165" i="2"/>
  <c r="G225" i="2"/>
  <c r="D20" i="2"/>
  <c r="D286" i="2"/>
  <c r="D285" i="2" s="1"/>
  <c r="F19" i="2"/>
  <c r="D48" i="2"/>
  <c r="I286" i="2"/>
  <c r="I285" i="2" s="1"/>
  <c r="I19" i="2" s="1"/>
  <c r="D225" i="2"/>
  <c r="G20" i="2"/>
  <c r="G48" i="2"/>
  <c r="G165" i="2"/>
  <c r="G82" i="2"/>
  <c r="E193" i="1"/>
  <c r="D193" i="1"/>
  <c r="D19" i="2" l="1"/>
  <c r="G19" i="2"/>
  <c r="E305" i="1"/>
  <c r="E304" i="1"/>
  <c r="E303" i="1"/>
  <c r="D305" i="1"/>
  <c r="D304" i="1"/>
  <c r="D303" i="1"/>
  <c r="E299" i="1"/>
  <c r="D299" i="1"/>
  <c r="E202" i="1"/>
  <c r="D202" i="1"/>
  <c r="E200" i="1"/>
  <c r="D200" i="1"/>
  <c r="E199" i="1" l="1"/>
  <c r="D199" i="1"/>
  <c r="E24" i="1"/>
  <c r="D24" i="1"/>
  <c r="E26" i="1"/>
  <c r="D26" i="1"/>
  <c r="E154" i="1" l="1"/>
  <c r="D154" i="1"/>
  <c r="E152" i="1" l="1"/>
  <c r="E151" i="1" s="1"/>
  <c r="D152" i="1"/>
  <c r="D151" i="1" s="1"/>
  <c r="D160" i="1"/>
  <c r="E160" i="1"/>
  <c r="E300" i="1" l="1"/>
  <c r="E301" i="1"/>
  <c r="D301" i="1"/>
  <c r="D300" i="1"/>
  <c r="E244" i="1"/>
  <c r="E243" i="1" s="1"/>
  <c r="D244" i="1"/>
  <c r="D243" i="1" s="1"/>
  <c r="E231" i="1" l="1"/>
  <c r="E230" i="1" s="1"/>
  <c r="D231" i="1"/>
  <c r="D230" i="1" s="1"/>
  <c r="D282" i="1" l="1"/>
  <c r="E282" i="1"/>
  <c r="E98" i="1" l="1"/>
  <c r="D98" i="1"/>
  <c r="D308" i="1" l="1"/>
  <c r="D306" i="1"/>
  <c r="D298" i="1"/>
  <c r="D296" i="1"/>
  <c r="D294" i="1"/>
  <c r="D292" i="1"/>
  <c r="D290" i="1"/>
  <c r="D288" i="1"/>
  <c r="D286" i="1"/>
  <c r="D284" i="1"/>
  <c r="D280" i="1"/>
  <c r="D278" i="1"/>
  <c r="D274" i="1"/>
  <c r="D273" i="1" s="1"/>
  <c r="D271" i="1"/>
  <c r="D269" i="1"/>
  <c r="D267" i="1"/>
  <c r="D265" i="1"/>
  <c r="D260" i="1"/>
  <c r="D259" i="1" s="1"/>
  <c r="D257" i="1"/>
  <c r="D255" i="1"/>
  <c r="D253" i="1"/>
  <c r="D251" i="1"/>
  <c r="D250" i="1" s="1"/>
  <c r="D249" i="1" s="1"/>
  <c r="D241" i="1"/>
  <c r="D237" i="1"/>
  <c r="D235" i="1"/>
  <c r="D228" i="1"/>
  <c r="D227" i="1" s="1"/>
  <c r="D225" i="1"/>
  <c r="D224" i="1" s="1"/>
  <c r="D222" i="1"/>
  <c r="D220" i="1"/>
  <c r="D216" i="1"/>
  <c r="D215" i="1" s="1"/>
  <c r="D213" i="1"/>
  <c r="D211" i="1"/>
  <c r="D208" i="1"/>
  <c r="D207" i="1" s="1"/>
  <c r="D191" i="1"/>
  <c r="D189" i="1"/>
  <c r="D187" i="1"/>
  <c r="D186" i="1" s="1"/>
  <c r="D184" i="1"/>
  <c r="D182" i="1"/>
  <c r="D179" i="1"/>
  <c r="D177" i="1"/>
  <c r="D175" i="1"/>
  <c r="D173" i="1"/>
  <c r="D171" i="1"/>
  <c r="D169" i="1"/>
  <c r="D164" i="1"/>
  <c r="D162" i="1"/>
  <c r="D149" i="1"/>
  <c r="D147" i="1"/>
  <c r="D144" i="1"/>
  <c r="D142" i="1"/>
  <c r="D139" i="1"/>
  <c r="D137" i="1"/>
  <c r="D135" i="1"/>
  <c r="D133" i="1"/>
  <c r="D131" i="1"/>
  <c r="D129" i="1"/>
  <c r="D127" i="1"/>
  <c r="D125" i="1"/>
  <c r="D123" i="1"/>
  <c r="D121" i="1"/>
  <c r="D119" i="1"/>
  <c r="D116" i="1"/>
  <c r="D114" i="1"/>
  <c r="D112" i="1"/>
  <c r="D110" i="1"/>
  <c r="D108" i="1"/>
  <c r="D106" i="1"/>
  <c r="D104" i="1"/>
  <c r="D102" i="1"/>
  <c r="D100" i="1"/>
  <c r="D96" i="1"/>
  <c r="D94" i="1"/>
  <c r="D91" i="1"/>
  <c r="D89" i="1"/>
  <c r="D87" i="1"/>
  <c r="D85" i="1"/>
  <c r="D83" i="1"/>
  <c r="D81" i="1"/>
  <c r="D79" i="1"/>
  <c r="D77" i="1"/>
  <c r="D73" i="1"/>
  <c r="D71" i="1"/>
  <c r="D67" i="1"/>
  <c r="D66" i="1" s="1"/>
  <c r="D63" i="1"/>
  <c r="D62" i="1" s="1"/>
  <c r="D61" i="1" s="1"/>
  <c r="D59" i="1"/>
  <c r="D57" i="1"/>
  <c r="D55" i="1"/>
  <c r="D53" i="1"/>
  <c r="D51" i="1"/>
  <c r="D49" i="1"/>
  <c r="D45" i="1"/>
  <c r="D44" i="1" s="1"/>
  <c r="D40" i="1"/>
  <c r="D38" i="1"/>
  <c r="D36" i="1"/>
  <c r="D34" i="1"/>
  <c r="D32" i="1"/>
  <c r="D25" i="1"/>
  <c r="D23" i="1"/>
  <c r="D28" i="1"/>
  <c r="D27" i="1" s="1"/>
  <c r="D18" i="1"/>
  <c r="D16" i="1"/>
  <c r="D159" i="1" l="1"/>
  <c r="D168" i="1"/>
  <c r="D219" i="1"/>
  <c r="D252" i="1"/>
  <c r="D248" i="1" s="1"/>
  <c r="D15" i="1"/>
  <c r="D181" i="1"/>
  <c r="D43" i="1"/>
  <c r="D93" i="1"/>
  <c r="D70" i="1"/>
  <c r="D141" i="1"/>
  <c r="D210" i="1"/>
  <c r="D206" i="1" s="1"/>
  <c r="D76" i="1"/>
  <c r="D146" i="1"/>
  <c r="D31" i="1"/>
  <c r="D30" i="1" s="1"/>
  <c r="D264" i="1"/>
  <c r="D263" i="1" s="1"/>
  <c r="D22" i="1"/>
  <c r="D118" i="1"/>
  <c r="D234" i="1"/>
  <c r="D302" i="1"/>
  <c r="D158" i="1" l="1"/>
  <c r="D218" i="1"/>
  <c r="D14" i="1"/>
  <c r="D75" i="1"/>
  <c r="D42" i="1"/>
  <c r="D277" i="1"/>
  <c r="D276" i="1" s="1"/>
  <c r="D13" i="1" l="1"/>
  <c r="E298" i="1"/>
  <c r="E241" i="1"/>
  <c r="E237" i="1"/>
  <c r="E235" i="1"/>
  <c r="E139" i="1"/>
  <c r="E137" i="1"/>
  <c r="E135" i="1"/>
  <c r="E133" i="1"/>
  <c r="E129" i="1"/>
  <c r="E127" i="1"/>
  <c r="E234" i="1" l="1"/>
  <c r="E38" i="1"/>
  <c r="E40" i="1" l="1"/>
  <c r="E77" i="1" l="1"/>
  <c r="E255" i="1" l="1"/>
  <c r="E253" i="1"/>
  <c r="E252" i="1" l="1"/>
  <c r="E296" i="1"/>
  <c r="E294" i="1"/>
  <c r="E284" i="1"/>
  <c r="E280" i="1"/>
  <c r="E260" i="1"/>
  <c r="E259" i="1" s="1"/>
  <c r="E302" i="1"/>
  <c r="E251" i="1"/>
  <c r="E250" i="1" s="1"/>
  <c r="E249" i="1" s="1"/>
  <c r="E149" i="1"/>
  <c r="E147" i="1"/>
  <c r="E144" i="1"/>
  <c r="E142" i="1"/>
  <c r="E131" i="1"/>
  <c r="E125" i="1"/>
  <c r="E123" i="1"/>
  <c r="E121" i="1"/>
  <c r="E119" i="1"/>
  <c r="E112" i="1"/>
  <c r="E110" i="1"/>
  <c r="E108" i="1"/>
  <c r="E106" i="1"/>
  <c r="E104" i="1"/>
  <c r="E102" i="1"/>
  <c r="E100" i="1"/>
  <c r="E96" i="1"/>
  <c r="E116" i="1"/>
  <c r="E114" i="1"/>
  <c r="E94" i="1"/>
  <c r="E87" i="1"/>
  <c r="E85" i="1"/>
  <c r="E83" i="1"/>
  <c r="E81" i="1"/>
  <c r="E91" i="1"/>
  <c r="E79" i="1"/>
  <c r="E89" i="1"/>
  <c r="E28" i="1"/>
  <c r="E27" i="1" s="1"/>
  <c r="E286" i="1"/>
  <c r="E257" i="1"/>
  <c r="E179" i="1"/>
  <c r="E216" i="1"/>
  <c r="E215" i="1" s="1"/>
  <c r="E213" i="1"/>
  <c r="E211" i="1"/>
  <c r="E208" i="1"/>
  <c r="E207" i="1" s="1"/>
  <c r="E162" i="1"/>
  <c r="E164" i="1"/>
  <c r="E169" i="1"/>
  <c r="E171" i="1"/>
  <c r="E173" i="1"/>
  <c r="E175" i="1"/>
  <c r="E177" i="1"/>
  <c r="E182" i="1"/>
  <c r="E184" i="1"/>
  <c r="E187" i="1"/>
  <c r="E189" i="1"/>
  <c r="E191" i="1"/>
  <c r="E220" i="1"/>
  <c r="E222" i="1"/>
  <c r="E225" i="1"/>
  <c r="E224" i="1" s="1"/>
  <c r="E228" i="1"/>
  <c r="E227" i="1" s="1"/>
  <c r="E265" i="1"/>
  <c r="E267" i="1"/>
  <c r="E269" i="1"/>
  <c r="E308" i="1"/>
  <c r="E306" i="1"/>
  <c r="E278" i="1"/>
  <c r="E274" i="1"/>
  <c r="E273" i="1" s="1"/>
  <c r="E271" i="1"/>
  <c r="E292" i="1"/>
  <c r="E290" i="1"/>
  <c r="E73" i="1"/>
  <c r="E288" i="1"/>
  <c r="E59" i="1"/>
  <c r="E57" i="1"/>
  <c r="E55" i="1"/>
  <c r="E53" i="1"/>
  <c r="E51" i="1"/>
  <c r="E49" i="1"/>
  <c r="E45" i="1"/>
  <c r="E44" i="1" s="1"/>
  <c r="E71" i="1"/>
  <c r="E67" i="1"/>
  <c r="E66" i="1" s="1"/>
  <c r="E63" i="1"/>
  <c r="E62" i="1" s="1"/>
  <c r="E36" i="1"/>
  <c r="E34" i="1"/>
  <c r="E32" i="1"/>
  <c r="E25" i="1"/>
  <c r="E23" i="1"/>
  <c r="E159" i="1" l="1"/>
  <c r="E186" i="1"/>
  <c r="E248" i="1"/>
  <c r="E61" i="1"/>
  <c r="E43" i="1"/>
  <c r="E168" i="1"/>
  <c r="E277" i="1"/>
  <c r="E93" i="1"/>
  <c r="E70" i="1"/>
  <c r="E264" i="1"/>
  <c r="E263" i="1" s="1"/>
  <c r="E118" i="1"/>
  <c r="E76" i="1"/>
  <c r="E31" i="1"/>
  <c r="E30" i="1" s="1"/>
  <c r="E146" i="1"/>
  <c r="E141" i="1"/>
  <c r="E210" i="1"/>
  <c r="E206" i="1" s="1"/>
  <c r="E219" i="1"/>
  <c r="E218" i="1" s="1"/>
  <c r="E181" i="1"/>
  <c r="E22" i="1"/>
  <c r="E18" i="1"/>
  <c r="E16" i="1"/>
  <c r="E158" i="1" l="1"/>
  <c r="E75" i="1"/>
  <c r="E42" i="1"/>
  <c r="E276" i="1"/>
  <c r="E15" i="1"/>
  <c r="E14" i="1" s="1"/>
  <c r="E13" i="1" l="1"/>
</calcChain>
</file>

<file path=xl/sharedStrings.xml><?xml version="1.0" encoding="utf-8"?>
<sst xmlns="http://schemas.openxmlformats.org/spreadsheetml/2006/main" count="1549" uniqueCount="367">
  <si>
    <t/>
  </si>
  <si>
    <t>Наименование</t>
  </si>
  <si>
    <t>ЦСР</t>
  </si>
  <si>
    <t>ВР</t>
  </si>
  <si>
    <t>Целевая статья</t>
  </si>
  <si>
    <t>Вид расходов</t>
  </si>
  <si>
    <t>1</t>
  </si>
  <si>
    <t>2</t>
  </si>
  <si>
    <t>3</t>
  </si>
  <si>
    <t>Всего</t>
  </si>
  <si>
    <t>Предоставление субсидий бюджетным, автономным учреждениям и иным некоммерческим организациям</t>
  </si>
  <si>
    <t>600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</si>
  <si>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</si>
  <si>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</si>
  <si>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государственных (муниципальных) нужд</t>
  </si>
  <si>
    <t>200</t>
  </si>
  <si>
    <t>Социальное обеспечение и иные выплаты населению</t>
  </si>
  <si>
    <t>300</t>
  </si>
  <si>
    <t>Межбюджетные трансферты</t>
  </si>
  <si>
    <t>500</t>
  </si>
  <si>
    <t>Иные бюджетные ассигнования</t>
  </si>
  <si>
    <t>800</t>
  </si>
  <si>
    <t>Непрограммные направления деятельности</t>
  </si>
  <si>
    <t>99 0 0000</t>
  </si>
  <si>
    <t>Субвенции на осуществление первичного воинского учета на территориях, где отсутствуют военные комиссариаты</t>
  </si>
  <si>
    <t>Осуществление полномочий Российской Федерации по государственной регистрации актов гражданского состояния органами местного самоуправления в Республике Коми</t>
  </si>
  <si>
    <t>Субвенции на осуществление переданных государственных полномочий по расчету и предоставлению субвенций бюджетам поселений, на осуществление полномочий по первичному воинскому учету на территориях, где отсутствуют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отсутствуют военные комиссариаты"</t>
  </si>
  <si>
    <t>Выполнение других обязательств государства</t>
  </si>
  <si>
    <t>01 0 0000</t>
  </si>
  <si>
    <t>01 1 0000</t>
  </si>
  <si>
    <t xml:space="preserve"> муниципального района  "Княжпогостский" </t>
  </si>
  <si>
    <t>Подпрограмма "Развитие малого и среднего предпринимательства"</t>
  </si>
  <si>
    <t>Субсидирование (грант) начинающих субъектов малого предпринимательства на создание собственного бизнеса в приоритетных отраслях малого предпринимательства</t>
  </si>
  <si>
    <t>Субсидирование субъектам малого и среднего предпринимательства  части затрат на уплату лизинговых платежей по договорам финансовой аренды (лизинга)</t>
  </si>
  <si>
    <t>Субсидирование  части затрат на уплату процентов по кредитам, привлеченным субъектами малого и среднего предпринимательства в кредитных организациях</t>
  </si>
  <si>
    <t>01 2 0000</t>
  </si>
  <si>
    <t>Организация конкурса на присуждение гранта за разработку туристических маршрутов (объектов)</t>
  </si>
  <si>
    <t>Рекламно-информационное обеспечение продвижения туристического продукта на внутреннем и внешнем рынках</t>
  </si>
  <si>
    <t>02 0 0000</t>
  </si>
  <si>
    <t>Подпрограмма "Развитие транспортной инфраструктуры и транспортного обслуживания населения и экономики МР "Княжпогостский""</t>
  </si>
  <si>
    <t>02 1 0000</t>
  </si>
  <si>
    <t>Содержание автомобильных дорог общего пользования местного значения</t>
  </si>
  <si>
    <t>02 1 0101</t>
  </si>
  <si>
    <t>Оборудование и содержание ледовых переправ</t>
  </si>
  <si>
    <t>02 1 0103</t>
  </si>
  <si>
    <t>Капитальный ремонт и ремонт дворовых территорий, проездов к дворовым территориям</t>
  </si>
  <si>
    <t>02 1 0104</t>
  </si>
  <si>
    <t>03 0 0000</t>
  </si>
  <si>
    <t>Подпрограмма "Обеспечение населения качественными жилищно-коммунальными услугами"</t>
  </si>
  <si>
    <t>03 2 0000</t>
  </si>
  <si>
    <t>Газификация населенных пунктов</t>
  </si>
  <si>
    <t>03 2 0201</t>
  </si>
  <si>
    <t>в том числе за счет средств республиканского бюджета</t>
  </si>
  <si>
    <t>за счет средств муниципального бюджета</t>
  </si>
  <si>
    <t>Обеспечение населения муниципального образования питьевой водой, соответствующей требованиям безопасности, установленным санитарно-эпидемиологическими правилами</t>
  </si>
  <si>
    <t>03 2 0202</t>
  </si>
  <si>
    <t>Межбюджетные трансферты из РБ</t>
  </si>
  <si>
    <t>03 2 7211</t>
  </si>
  <si>
    <t>Подпрограмма "Градостроительная деятельность"</t>
  </si>
  <si>
    <t>03 3 0000</t>
  </si>
  <si>
    <t xml:space="preserve">Разработка и корректировка документов территориального планирования </t>
  </si>
  <si>
    <t>03 3 0301</t>
  </si>
  <si>
    <t xml:space="preserve">Подпрограмма "Создание условий для обеспечения населения доступным и комфортным жильем" </t>
  </si>
  <si>
    <t>03 1 0000</t>
  </si>
  <si>
    <t>Реализация МП "Переселение граждан из аварийного жилищного фонда МР "Княжпогостский" на 2013-2017годы"</t>
  </si>
  <si>
    <t>03 1 0101</t>
  </si>
  <si>
    <t>в том числе за счет средств Фонда СиРЖК</t>
  </si>
  <si>
    <t>за счет средств республиканского бюджета</t>
  </si>
  <si>
    <t>Подпрограмма "Реализация ведомственной цедевой программы по проведению капитального ремонта жилищного фонда на территории муниципального района "Княжпогостский" на 2014-2016годы"</t>
  </si>
  <si>
    <t>03 1 0102</t>
  </si>
  <si>
    <t>Формирование и проведение государственного кадастрового учета земельных участков под муниципальными объектами</t>
  </si>
  <si>
    <t>03 1 0103</t>
  </si>
  <si>
    <t>Предоставление земельных участков отдельным категориям граждан</t>
  </si>
  <si>
    <t>03 1 0104</t>
  </si>
  <si>
    <t>Субвенции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</si>
  <si>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03 1 5135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</si>
  <si>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</si>
  <si>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03 1 7303</t>
  </si>
  <si>
    <t>Иные межбюджетные трансферты на исполнение судебных решений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жилищного фонда по договорам социального найма</t>
  </si>
  <si>
    <t>03 1 7404</t>
  </si>
  <si>
    <t>Субвенции на осуществление переданных государственных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</si>
  <si>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Внедрение информационной системы обеспечения градостроительной деятельности на территории муниципального района"</t>
  </si>
  <si>
    <t>03 3 0302</t>
  </si>
  <si>
    <t>04 0 0000</t>
  </si>
  <si>
    <t>04 2 0000</t>
  </si>
  <si>
    <t>Субвенции на 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</si>
  <si>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04 3 0000</t>
  </si>
  <si>
    <t>Субвенции на осуществление переданных государственных полномочий по возмещению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</si>
  <si>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</si>
  <si>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07 0 0000</t>
  </si>
  <si>
    <t>Подпрограмма "Развитие системы открытого муниципалитета в органах местного самоуправления муниципального района"</t>
  </si>
  <si>
    <t>07 1 0000</t>
  </si>
  <si>
    <t>Введение новых рубрик, вкладок, банеров</t>
  </si>
  <si>
    <t>07 1 0101</t>
  </si>
  <si>
    <t>Организация размещения информационных материалов</t>
  </si>
  <si>
    <t>07 1 0102</t>
  </si>
  <si>
    <t>Подпрограмма "Оптимизация деятельности органов местного самоуправления муниципального района "Княжпогостский""</t>
  </si>
  <si>
    <t>07 2 0000</t>
  </si>
  <si>
    <t>07 2 0201</t>
  </si>
  <si>
    <t>Подпрограмма "Развитие кадрового потенциала системы муниципального управления в муниципальном районе"</t>
  </si>
  <si>
    <t>07 3 0000</t>
  </si>
  <si>
    <t>Организация обучения лиц,замещающих должности муниципальных служб и лиц, включенных в кадровый резерв управленческих кадров"</t>
  </si>
  <si>
    <t>07 3 0301</t>
  </si>
  <si>
    <t>09 0 0000</t>
  </si>
  <si>
    <t>09 1 0000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</si>
  <si>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</si>
  <si>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09 1 0101</t>
  </si>
  <si>
    <t>Проведение мероприятий социальной направленности</t>
  </si>
  <si>
    <t>09 1 0102</t>
  </si>
  <si>
    <t>Мероприятия по поддержке районных общественных организаций ветеранов и инвалидов</t>
  </si>
  <si>
    <t>09 1 0103</t>
  </si>
  <si>
    <t>Оформление ветеранам подписки на периодические издания</t>
  </si>
  <si>
    <t>09 1 0104</t>
  </si>
  <si>
    <t>Подпрограмма "Забота о старшем поколении в Княжпогостском районе"</t>
  </si>
  <si>
    <t>09 2 0000</t>
  </si>
  <si>
    <t>Оказание помощи ветеранам и пожилым гражданам</t>
  </si>
  <si>
    <t>09 2 0201</t>
  </si>
  <si>
    <t>Непрограммные расходы</t>
  </si>
  <si>
    <t xml:space="preserve">99 9 0000 </t>
  </si>
  <si>
    <t>Руководитель администрации</t>
  </si>
  <si>
    <t>99 9 0020</t>
  </si>
  <si>
    <t>Резервный фонд по предупреждению и ликвидации чрезвычайных ситуаций и последствий стихийных бедствий</t>
  </si>
  <si>
    <t>99 9 9271</t>
  </si>
  <si>
    <t>99 9 8204</t>
  </si>
  <si>
    <t>99 9 9292</t>
  </si>
  <si>
    <t xml:space="preserve">99 9 9292 </t>
  </si>
  <si>
    <t>05 0 0000</t>
  </si>
  <si>
    <t>Подпрограмма Развитие учреждений культуры дополнительного образования</t>
  </si>
  <si>
    <t>05 1 0000</t>
  </si>
  <si>
    <t xml:space="preserve">Выполнение противопожарных мероприятий </t>
  </si>
  <si>
    <t>05 1 0101</t>
  </si>
  <si>
    <t>Укрепление материально-технической базы</t>
  </si>
  <si>
    <t>05 1 0102</t>
  </si>
  <si>
    <t>Выполнение муниципального задания</t>
  </si>
  <si>
    <t>05 1 0103</t>
  </si>
  <si>
    <t>Подпрограмма "Развитие библиотечного дела"</t>
  </si>
  <si>
    <t>05 2 0000</t>
  </si>
  <si>
    <t>Комплектование книжных фондов</t>
  </si>
  <si>
    <t>05 2 0201</t>
  </si>
  <si>
    <t xml:space="preserve">Подписка на периодические издания </t>
  </si>
  <si>
    <t>05 2 0202</t>
  </si>
  <si>
    <t>Внедрение информационных технологий</t>
  </si>
  <si>
    <t>05 2 0203</t>
  </si>
  <si>
    <t>Функционирование ИМНЦП</t>
  </si>
  <si>
    <t>05 2 0204</t>
  </si>
  <si>
    <t>05 2 0205</t>
  </si>
  <si>
    <t>Подпрограмма "Развитие музейного дела"</t>
  </si>
  <si>
    <t>05 3 0000</t>
  </si>
  <si>
    <t>05 3 0301</t>
  </si>
  <si>
    <t>05 3 0302</t>
  </si>
  <si>
    <t>Подпрограмма "Развитие народного, художественного творчества и культурно-досуговой деятельности</t>
  </si>
  <si>
    <t>05 4 0000</t>
  </si>
  <si>
    <t>05 4 0401</t>
  </si>
  <si>
    <t>Проведение культурно-досуговых мероприятий</t>
  </si>
  <si>
    <t>05 4 0402</t>
  </si>
  <si>
    <t>Приобретение спецоборудования</t>
  </si>
  <si>
    <t>05 4 0403</t>
  </si>
  <si>
    <t>06 0 0000</t>
  </si>
  <si>
    <t>Подпрограмма "Развитие инфраструктуры физической культуры и спорта"</t>
  </si>
  <si>
    <t>06 1 0000</t>
  </si>
  <si>
    <t>Обеспечение муниципальных учреждений спортивной направленности спортивными оборудованием и транспортом</t>
  </si>
  <si>
    <t>06 1 0103</t>
  </si>
  <si>
    <t>Подпрограмма "Массовая физическая культура"</t>
  </si>
  <si>
    <t>06 2 0000</t>
  </si>
  <si>
    <t>Укрепление материально-технической базы учреждений физкультурно-спортивной направленности</t>
  </si>
  <si>
    <t>06 2 0204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</si>
  <si>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 здоровья</t>
  </si>
  <si>
    <t>Подпрограмма "Спорт высоких достижений"</t>
  </si>
  <si>
    <t>06 3 0000</t>
  </si>
  <si>
    <t>Участие в спортивных мероприятиях республиканского, межрегионального и всероссийского уровня</t>
  </si>
  <si>
    <t>06 3 0302</t>
  </si>
  <si>
    <t>Субсидии на комплектование документных фондов библиотек муниципальных образований</t>
  </si>
  <si>
    <t>05 2 7245</t>
  </si>
  <si>
    <t>Программа Безопасность жизнедеятельности и социальная защита населения в Княжпогосстком районе в 2014-2016г"</t>
  </si>
  <si>
    <t>08 0 0000</t>
  </si>
  <si>
    <t>Подпрограмма "Социальная защита населения"</t>
  </si>
  <si>
    <t>08 1 0000</t>
  </si>
  <si>
    <t xml:space="preserve">Оказание мер социальной поддержки работникам образования и культуры </t>
  </si>
  <si>
    <t>08 1 0101</t>
  </si>
  <si>
    <t>99 9 8205</t>
  </si>
  <si>
    <t>Подпрограмма "Безопасность населения"</t>
  </si>
  <si>
    <t>08 3 0301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</si>
  <si>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специализированного муниципального жилищного фонда, предоставляемыми по договорам найма специализированных жилых помещений</t>
  </si>
  <si>
    <t>Подпрограмма "Развитие системы дошкольного образования в Княжпогостском районе"</t>
  </si>
  <si>
    <t>04 1 0000</t>
  </si>
  <si>
    <t>Выполнение планового объема оказываемых муниципальных услуг, установленного муниципальным заданием</t>
  </si>
  <si>
    <t>04 1 0101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</si>
  <si>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</si>
  <si>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04 1 7301</t>
  </si>
  <si>
    <t>Создание дополнительных групп в ДОУ</t>
  </si>
  <si>
    <t>04 1 0102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</si>
  <si>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</si>
  <si>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04 1 7302</t>
  </si>
  <si>
    <t>Проведение текущих ремонтов в дошкольных образовательныхорганизациях</t>
  </si>
  <si>
    <t>04 1 0105</t>
  </si>
  <si>
    <t>Выполнение противопожарных мероприятий в дошкольных образовательных организациях</t>
  </si>
  <si>
    <t>04 1 0106</t>
  </si>
  <si>
    <t>Развитие кадровых ресурсов системы дошкольного образования</t>
  </si>
  <si>
    <t>Развитие инновационного потенциала педагогов дошкольного образования и дошкольных образовательных учреждений</t>
  </si>
  <si>
    <t>Оказание муниципальных услуг (выполнение работ) общеобразовательными учреждениями</t>
  </si>
  <si>
    <t>04 2 0201</t>
  </si>
  <si>
    <t>04 2 7301</t>
  </si>
  <si>
    <t>04 2 7302</t>
  </si>
  <si>
    <t>Предоставление доступа к сети интернет</t>
  </si>
  <si>
    <t>04 2 0203</t>
  </si>
  <si>
    <t>Проведение капитальных ремонтов в общеобразовательных учреждениях</t>
  </si>
  <si>
    <t>04 2 0205</t>
  </si>
  <si>
    <t>Выполнение противопожарных мероприятий в общеобразовательных учреждениях</t>
  </si>
  <si>
    <t>04 2 0206</t>
  </si>
  <si>
    <t>Проведение текущих ремонтов в общеобразовательных учреждениях</t>
  </si>
  <si>
    <t>04 2 0207</t>
  </si>
  <si>
    <t>04 2 0208</t>
  </si>
  <si>
    <t>Развитие системы оценки качества общего образования</t>
  </si>
  <si>
    <t>Развитие инновационного опыта работы педагогов и образовательных учреждений</t>
  </si>
  <si>
    <t>04 2 0211</t>
  </si>
  <si>
    <t>Развитие кадровых ресурсов системы общего образования</t>
  </si>
  <si>
    <t>Подпрограмма "Развитие системы дополнительного образования детей в Княжпогостском районе"</t>
  </si>
  <si>
    <t>Проведение капитальных ремонтов в учреждениях дополнительного образования детей</t>
  </si>
  <si>
    <t>04 4 0000</t>
  </si>
  <si>
    <t>Организация районного слета лидеров ученического самоуправления образовательных учреждений</t>
  </si>
  <si>
    <t>04 4 0401</t>
  </si>
  <si>
    <t>Содействие трудоустройству и временной занятости молодежи</t>
  </si>
  <si>
    <t>04 4 0402</t>
  </si>
  <si>
    <t>Районный конкурс "Твоя будущая пенсия зависит от тебя"</t>
  </si>
  <si>
    <t>Пропаганда здорового образа жизни среди молодежи</t>
  </si>
  <si>
    <t>Приобретение детских площадок</t>
  </si>
  <si>
    <t>Проведение районных мероприятий</t>
  </si>
  <si>
    <t xml:space="preserve">Реализация муниципальной программы "Обеспечение жильем молодых семей на территории МР "Княжпогостский" </t>
  </si>
  <si>
    <t>Подпрограмма "Организация оздоровления и отдыха детей Княжпогостского района"</t>
  </si>
  <si>
    <t>04 5 0000</t>
  </si>
  <si>
    <t>Обеспечение деятельности лагерей с дневным пребыванием</t>
  </si>
  <si>
    <t>Организация оздоровления и отдыха детей на базе выездных оздоровительных лагерей</t>
  </si>
  <si>
    <t>04 5 0502</t>
  </si>
  <si>
    <t>Подпрограмма "Допризывная подготовка граждан РФ в Княжпогостском районе"</t>
  </si>
  <si>
    <t>Военно-патриотическое воспитание молодежи допризывного возраста</t>
  </si>
  <si>
    <t>Проведение спортивно-массовых мероприятий для молодежи допризывного возраста</t>
  </si>
  <si>
    <t>Подпрограмма "Обращение с отходами производства"</t>
  </si>
  <si>
    <t>08 4 0000</t>
  </si>
  <si>
    <t>Строительство полигонов ТБО</t>
  </si>
  <si>
    <t>08 4 0401</t>
  </si>
  <si>
    <t>08 4 7234</t>
  </si>
  <si>
    <t>99 9 5118</t>
  </si>
  <si>
    <t>99 9 5900</t>
  </si>
  <si>
    <t>Субвенции на осуществление переданных государственных полномочий по расчету и предоставлению субвенций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</si>
  <si>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99 9 7309</t>
  </si>
  <si>
    <t>99 9 7310</t>
  </si>
  <si>
    <t>Подпрограмма "Безопасность дорожного движения"</t>
  </si>
  <si>
    <t>08 2 0000</t>
  </si>
  <si>
    <t>Предоставление межбюджетных трансфертов на установку технических средст безопасности движения</t>
  </si>
  <si>
    <t>08 2 0201</t>
  </si>
  <si>
    <t>08 2 0202</t>
  </si>
  <si>
    <t>Субсидии на содержание автомобильных дорог общего пользования местного значения</t>
  </si>
  <si>
    <t>02 1 7222</t>
  </si>
  <si>
    <t xml:space="preserve">Субсидии бюджетам муниципальных районов на оборудование и содержание ледовых переправ и зимних автомобильных дорог общего пользования местного значения </t>
  </si>
  <si>
    <t>02 1 7221</t>
  </si>
  <si>
    <t>Муниципальная программа "Развитие экономики в Княжпогостском районе"</t>
  </si>
  <si>
    <t>Подпрограмма "Развитие въездного и внутреннего туризма на территории муниципального раойна "Княжпогостский""</t>
  </si>
  <si>
    <t xml:space="preserve">к решению Совета </t>
  </si>
  <si>
    <t>04 1 0109</t>
  </si>
  <si>
    <t>04 1 0110</t>
  </si>
  <si>
    <t>04 2 0213</t>
  </si>
  <si>
    <t>04 2 0214</t>
  </si>
  <si>
    <t>01 5 7306</t>
  </si>
  <si>
    <t>99 9 7307</t>
  </si>
  <si>
    <t>99 9 7308</t>
  </si>
  <si>
    <t>Муниципальная программа "Развитие образования в Княжпогостском районе"</t>
  </si>
  <si>
    <t>04 3 0305</t>
  </si>
  <si>
    <t>04 3 0307</t>
  </si>
  <si>
    <t>04 3 0308</t>
  </si>
  <si>
    <t>04 3 0309</t>
  </si>
  <si>
    <t>04 3 0310</t>
  </si>
  <si>
    <t>04 3 0311</t>
  </si>
  <si>
    <t>04 3 0312</t>
  </si>
  <si>
    <t>04 3 0315</t>
  </si>
  <si>
    <t>04 3 0316</t>
  </si>
  <si>
    <t>Проведение текущих ремонтов в учреждениях дополнительного образования</t>
  </si>
  <si>
    <t>Выполнение противопожарных мероприятий</t>
  </si>
  <si>
    <t>04 3 0317</t>
  </si>
  <si>
    <t>04 5 0506</t>
  </si>
  <si>
    <t>Подпрограмма "Управление муниципальными финансами"</t>
  </si>
  <si>
    <t>07 5 0000</t>
  </si>
  <si>
    <t>Сбалансированность бюджетов поселений</t>
  </si>
  <si>
    <t>07 5 0505</t>
  </si>
  <si>
    <t>Руководство и управление в сфере  финансов</t>
  </si>
  <si>
    <t>07 5 0601</t>
  </si>
  <si>
    <t>Выравнивание бюджетной обеспеченности муниципальных районов и поселений из регионального фонда финансовой поддержки</t>
  </si>
  <si>
    <t>07 5 7311</t>
  </si>
  <si>
    <t>Руководство и управление в сфере установленных функций органов местного самоуправления</t>
  </si>
  <si>
    <t>99 9 7304</t>
  </si>
  <si>
    <t>99 9 7305</t>
  </si>
  <si>
    <t>Сумма (тыс. рублей)</t>
  </si>
  <si>
    <t>2015год</t>
  </si>
  <si>
    <t>2016год</t>
  </si>
  <si>
    <t>Приложение №8</t>
  </si>
  <si>
    <t>РАСПРЕДЕЛЕНИЕ БЮДЖЕТНЫХ АССИГНОВАНИЙ ПО ЦЕЛЕВЫМ СТАТЬЯМ (МУНИЦИПАЛЬНЫМ ПРОГРАММАМ  И НЕПРОГРАММНЫМ НАПРАВЛЕНИЯМ ДЕЯТЕЛЬНОСТИ), ГРУППАМ ВИДОВ РАСХОДОВ КЛАССИФИКАЦИИ РАСХОДОВ БЮДЖЕТОВ НА ПЛАНОВЫЙ ПЕРИОД 2015 И 2016 ГОДОВ</t>
  </si>
  <si>
    <t>04 2 0204</t>
  </si>
  <si>
    <t>Условно утверждаемые (утвержденные) расходы</t>
  </si>
  <si>
    <t>99 9 9999</t>
  </si>
  <si>
    <t>Обеспечение деятельности подведомственных учреждений</t>
  </si>
  <si>
    <t>04 3 0302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</si>
  <si>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</si>
  <si>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99 0 5120</t>
  </si>
  <si>
    <t>Муниципальная программа "Развитие  отрасли "Культура" в Княжпогостском районе на 2014-2016годы"</t>
  </si>
  <si>
    <t>Подпрограмма "Управление муниципальным имуществом"</t>
  </si>
  <si>
    <t>07 4 0000</t>
  </si>
  <si>
    <t>Руководство и управление в сфере  муниципального имущества</t>
  </si>
  <si>
    <t>07 4 0405</t>
  </si>
  <si>
    <t>Подпрограмма "Обеспечение реализации муниципальной программы"</t>
  </si>
  <si>
    <t>07 7 0000</t>
  </si>
  <si>
    <t>Расходы на выплаты персоналу в целях обеспечения выполнения функций ОМС</t>
  </si>
  <si>
    <t>07 7 0701</t>
  </si>
  <si>
    <t>Подпрограмма "Обеспечение условий для реализации программы"</t>
  </si>
  <si>
    <t>04 6 0000</t>
  </si>
  <si>
    <t>Расходы в целях обеспечения выполнения функций ОМС</t>
  </si>
  <si>
    <t>04 6 0601</t>
  </si>
  <si>
    <t>04 6 0602</t>
  </si>
  <si>
    <t>06 2 0202</t>
  </si>
  <si>
    <t>01 1 0201</t>
  </si>
  <si>
    <t>01 1 0202</t>
  </si>
  <si>
    <t>01 1 0203</t>
  </si>
  <si>
    <t>01 2 0105</t>
  </si>
  <si>
    <t>01 2 0304</t>
  </si>
  <si>
    <t>Муниципальная программа "Развитие дорожной и транспортной системы в Княжпогостском районе"</t>
  </si>
  <si>
    <t>Муниципальная программа "Развитие жилищного строительства и жилищно-коммунального хощяйства в Княжпогостском районе"</t>
  </si>
  <si>
    <t>Строительство образовательных учреждений, в том числе изготовление ПСД</t>
  </si>
  <si>
    <t xml:space="preserve">Обеспечение организационных, разъяснит мер </t>
  </si>
  <si>
    <t>05 5 0000</t>
  </si>
  <si>
    <t>05 5 0501</t>
  </si>
  <si>
    <t>05 5 0502</t>
  </si>
  <si>
    <t>Муниципальная программа "Развитие муниципального управления в муниципальном районе "Княжпогостский" "</t>
  </si>
  <si>
    <t>Муниципальная программа "Развитие отрасли "Физическая культура и спорт" в Княжпогостском районе "</t>
  </si>
  <si>
    <t>Муниципальная программа "Доступная среда "</t>
  </si>
  <si>
    <t>Подпрограмма "Поддержка ветеранов, незащищенных слоёв населения, районных и общественных организаций ветеранов и инвалидов по Княжпогостскому району"</t>
  </si>
  <si>
    <t>05 4 0404</t>
  </si>
  <si>
    <t>Предоставление субсидий из РБ</t>
  </si>
  <si>
    <t>05 4 7215</t>
  </si>
  <si>
    <t>Предоставление субсидий бюджетам муниципальных районов на внедрение в муниципальных культурно-досуговых учреждений информационных технологий</t>
  </si>
  <si>
    <t>Предоставление субсидий бюджетам муниципальных районов на обновление МТБ, приобретение специального оборудования, музыкальных инструментов для оснащения муниципальных учреждений культуры, в том числе для сельских учреждений культуры</t>
  </si>
  <si>
    <t>Предоставление субсидий бюджетам муниципальных районов на мероприятия по обеспечению первичных мер безопасности муниципальных учреждений сферы культуры</t>
  </si>
  <si>
    <t>05 1 7215</t>
  </si>
  <si>
    <t>Подпрограмма "Развитие лесного хозяйства"</t>
  </si>
  <si>
    <t>01 5 0000</t>
  </si>
  <si>
    <t>Подпрограмма "Развитие системы общего образования в Княжпогостском районе"</t>
  </si>
  <si>
    <t>от  25.12.2013г. №246</t>
  </si>
  <si>
    <t>Руководитель контрольно-счетной палаты</t>
  </si>
  <si>
    <t>99 9 0030</t>
  </si>
  <si>
    <t>измене</t>
  </si>
  <si>
    <t>измен</t>
  </si>
  <si>
    <t>Муниципальная программа "Развитие жилищного строительства и жилищно-коммунального хозяйства в Княжпогостском районе"</t>
  </si>
  <si>
    <t>Подпрограмма "Реализация ведомственной целевой программы по проведению капитального ремонта жилищного фонда на территории муниципального района "Княжпогостский"</t>
  </si>
  <si>
    <t>Субсидии на строительство и реконструкцию объектов водоснабжения с приобретением российского оборудования и материалов и использованием инновационной продукции, обеспечивающей энергоснабжение и повышение энергетической эффективности, в населенных пунктах с неблагоприятным состоянием поверхностных и подземных источников питьевого водоснабжения</t>
  </si>
  <si>
    <t xml:space="preserve">Межбюджетные трансферты </t>
  </si>
  <si>
    <t>Проведение текущих ремонтов в дошкольных образовательных организациях</t>
  </si>
  <si>
    <t>Муниципальная программа "Развитие  отрасли "Культура" в Княжпогостском районе"</t>
  </si>
  <si>
    <t>Внедрение в муниципальных культурно-досуговых учреждений информационных технологий</t>
  </si>
  <si>
    <t>Программа Безопасность жизнедеятельности и социальная защита населения в Княжпогосстком районе"</t>
  </si>
  <si>
    <t>Субсидии на строительство объектов размещения (полигонов, площадок хранения) твердых бытовых и промышленных отходов для обеспечения экологичной и эффективной утилизации отходов</t>
  </si>
  <si>
    <t>400</t>
  </si>
  <si>
    <t>03 1 9503</t>
  </si>
  <si>
    <t>03 1 9603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</si>
  <si>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 Фонда СиРЖК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</si>
  <si>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 республиканского бюджета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</si>
  <si>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 муниципального бюджета</t>
  </si>
  <si>
    <t>99 9 5120</t>
  </si>
  <si>
    <t>Подпрограмма "Дети и молодежь Княжпогостского района"</t>
  </si>
  <si>
    <t>08 3 0000</t>
  </si>
  <si>
    <t>от 09.06.2014г. №329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</si>
</sst>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?"/>
    <numFmt numFmtId="165" formatCode="#,##0.0"/>
  </numFmts>
  <fonts count="35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8"/>
      <name val="Arial Cyr"/>
      <charset val="204"/>
    </font>
    <font>
      <sz val="12"/>
      <name val="Times New Roman CYR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color rgb="FFFF000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name val="Times New Roman CYR"/>
      <family val="1"/>
      <charset val="204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FF0000"/>
      <name val="Arial Cyr"/>
      <charset val="204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43" fontId="19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0" applyFont="1" applyFill="1" applyAlignment="1">
      <alignment horizontal="left" vertical="top"/>
    </xf>
    <xf numFmtId="0" fontId="6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49" fontId="9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/>
    <xf numFmtId="4" fontId="9" fillId="0" borderId="0" xfId="0" applyNumberFormat="1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/>
    <xf numFmtId="4" fontId="9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justify" vertical="center" wrapText="1"/>
    </xf>
    <xf numFmtId="4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4" fontId="12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justify" vertical="center" wrapText="1"/>
    </xf>
    <xf numFmtId="4" fontId="11" fillId="0" borderId="0" xfId="0" applyNumberFormat="1" applyFont="1" applyFill="1" applyBorder="1" applyAlignment="1">
      <alignment horizont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justify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justify" vertical="center" wrapText="1"/>
    </xf>
    <xf numFmtId="49" fontId="13" fillId="0" borderId="0" xfId="0" applyNumberFormat="1" applyFont="1" applyFill="1" applyBorder="1" applyAlignment="1">
      <alignment horizontal="justify" vertical="center" wrapText="1"/>
    </xf>
    <xf numFmtId="49" fontId="4" fillId="0" borderId="0" xfId="0" applyNumberFormat="1" applyFont="1" applyFill="1" applyBorder="1" applyAlignment="1">
      <alignment horizontal="justify" vertical="center" wrapText="1"/>
    </xf>
    <xf numFmtId="165" fontId="5" fillId="0" borderId="0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49" fontId="5" fillId="0" borderId="0" xfId="0" applyNumberFormat="1" applyFont="1" applyBorder="1" applyAlignment="1">
      <alignment horizontal="justify" vertical="center" wrapText="1"/>
    </xf>
    <xf numFmtId="49" fontId="9" fillId="2" borderId="0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16" fillId="0" borderId="0" xfId="0" applyFont="1" applyFill="1" applyBorder="1" applyAlignment="1">
      <alignment wrapText="1"/>
    </xf>
    <xf numFmtId="4" fontId="15" fillId="0" borderId="0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justify" wrapText="1"/>
    </xf>
    <xf numFmtId="49" fontId="5" fillId="0" borderId="0" xfId="0" applyNumberFormat="1" applyFont="1" applyFill="1" applyBorder="1" applyAlignment="1">
      <alignment horizontal="center" wrapText="1"/>
    </xf>
    <xf numFmtId="0" fontId="15" fillId="0" borderId="0" xfId="0" applyFont="1" applyFill="1" applyAlignment="1">
      <alignment wrapText="1"/>
    </xf>
    <xf numFmtId="4" fontId="5" fillId="0" borderId="0" xfId="0" applyNumberFormat="1" applyFont="1" applyFill="1" applyBorder="1" applyAlignment="1">
      <alignment horizontal="center" wrapText="1"/>
    </xf>
    <xf numFmtId="49" fontId="16" fillId="0" borderId="0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justify" wrapText="1"/>
    </xf>
    <xf numFmtId="0" fontId="1" fillId="0" borderId="0" xfId="0" applyFont="1" applyFill="1" applyAlignment="1">
      <alignment horizontal="right" wrapText="1"/>
    </xf>
    <xf numFmtId="0" fontId="20" fillId="0" borderId="0" xfId="0" applyFont="1" applyFill="1"/>
    <xf numFmtId="0" fontId="22" fillId="0" borderId="0" xfId="0" applyFont="1" applyFill="1"/>
    <xf numFmtId="49" fontId="23" fillId="0" borderId="1" xfId="0" applyNumberFormat="1" applyFont="1" applyFill="1" applyBorder="1" applyAlignment="1">
      <alignment horizontal="center" vertical="top"/>
    </xf>
    <xf numFmtId="49" fontId="24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/>
    </xf>
    <xf numFmtId="49" fontId="23" fillId="0" borderId="4" xfId="0" applyNumberFormat="1" applyFont="1" applyFill="1" applyBorder="1" applyAlignment="1">
      <alignment horizontal="justify" vertical="center" wrapText="1"/>
    </xf>
    <xf numFmtId="49" fontId="23" fillId="0" borderId="4" xfId="0" applyNumberFormat="1" applyFont="1" applyFill="1" applyBorder="1" applyAlignment="1">
      <alignment horizontal="center" vertical="center" wrapText="1"/>
    </xf>
    <xf numFmtId="4" fontId="23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wrapText="1"/>
    </xf>
    <xf numFmtId="49" fontId="24" fillId="0" borderId="0" xfId="0" applyNumberFormat="1" applyFont="1" applyFill="1" applyBorder="1" applyAlignment="1"/>
    <xf numFmtId="4" fontId="26" fillId="0" borderId="0" xfId="0" applyNumberFormat="1" applyFont="1" applyFill="1" applyBorder="1" applyAlignment="1">
      <alignment horizontal="center" wrapText="1"/>
    </xf>
    <xf numFmtId="0" fontId="27" fillId="0" borderId="0" xfId="0" applyFont="1" applyFill="1" applyBorder="1" applyAlignment="1">
      <alignment wrapText="1"/>
    </xf>
    <xf numFmtId="4" fontId="24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28" fillId="0" borderId="0" xfId="0" applyNumberFormat="1" applyFont="1" applyFill="1" applyBorder="1" applyAlignment="1">
      <alignment horizontal="justify" vertical="center" wrapText="1"/>
    </xf>
    <xf numFmtId="4" fontId="1" fillId="0" borderId="0" xfId="0" applyNumberFormat="1" applyFont="1" applyFill="1" applyBorder="1" applyAlignment="1">
      <alignment horizontal="center" wrapText="1"/>
    </xf>
    <xf numFmtId="49" fontId="29" fillId="0" borderId="0" xfId="0" applyNumberFormat="1" applyFont="1" applyFill="1" applyBorder="1" applyAlignment="1">
      <alignment horizontal="justify" vertical="center" wrapText="1"/>
    </xf>
    <xf numFmtId="4" fontId="24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center" wrapText="1"/>
    </xf>
    <xf numFmtId="49" fontId="28" fillId="0" borderId="0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center" vertical="center" wrapText="1"/>
    </xf>
    <xf numFmtId="4" fontId="28" fillId="0" borderId="0" xfId="0" applyNumberFormat="1" applyFont="1" applyFill="1" applyBorder="1" applyAlignment="1">
      <alignment horizontal="center" vertical="center" wrapText="1"/>
    </xf>
    <xf numFmtId="4" fontId="26" fillId="0" borderId="0" xfId="0" applyNumberFormat="1" applyFont="1" applyFill="1" applyBorder="1" applyAlignment="1">
      <alignment horizontal="center"/>
    </xf>
    <xf numFmtId="4" fontId="3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vertical="top" wrapText="1"/>
      <protection locked="0"/>
    </xf>
    <xf numFmtId="49" fontId="24" fillId="2" borderId="0" xfId="0" applyNumberFormat="1" applyFont="1" applyFill="1" applyBorder="1" applyAlignment="1">
      <alignment horizontal="center"/>
    </xf>
    <xf numFmtId="49" fontId="28" fillId="0" borderId="0" xfId="0" applyNumberFormat="1" applyFont="1" applyBorder="1" applyAlignment="1">
      <alignment horizontal="justify" vertical="center" wrapText="1"/>
    </xf>
    <xf numFmtId="49" fontId="1" fillId="2" borderId="0" xfId="0" applyNumberFormat="1" applyFont="1" applyFill="1" applyBorder="1" applyAlignment="1">
      <alignment horizontal="center"/>
    </xf>
    <xf numFmtId="49" fontId="26" fillId="0" borderId="0" xfId="0" applyNumberFormat="1" applyFont="1" applyFill="1" applyBorder="1" applyAlignment="1"/>
    <xf numFmtId="4" fontId="26" fillId="0" borderId="0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center" vertical="center"/>
    </xf>
    <xf numFmtId="164" fontId="28" fillId="0" borderId="0" xfId="0" applyNumberFormat="1" applyFont="1" applyFill="1" applyBorder="1" applyAlignment="1">
      <alignment horizontal="justify" vertical="center" wrapText="1"/>
    </xf>
    <xf numFmtId="4" fontId="1" fillId="0" borderId="0" xfId="0" applyNumberFormat="1" applyFont="1" applyFill="1" applyBorder="1" applyAlignment="1">
      <alignment horizontal="center" vertical="center"/>
    </xf>
    <xf numFmtId="49" fontId="31" fillId="0" borderId="0" xfId="0" applyNumberFormat="1" applyFont="1" applyFill="1" applyBorder="1" applyAlignment="1">
      <alignment horizontal="justify" vertical="center" wrapText="1"/>
    </xf>
    <xf numFmtId="0" fontId="3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49" fontId="23" fillId="0" borderId="0" xfId="0" applyNumberFormat="1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center" wrapText="1"/>
    </xf>
    <xf numFmtId="49" fontId="25" fillId="0" borderId="0" xfId="0" applyNumberFormat="1" applyFont="1" applyFill="1" applyBorder="1" applyAlignment="1">
      <alignment horizontal="justify" vertical="center" wrapText="1"/>
    </xf>
    <xf numFmtId="49" fontId="1" fillId="0" borderId="0" xfId="0" applyNumberFormat="1" applyFont="1" applyFill="1" applyBorder="1" applyAlignment="1">
      <alignment horizontal="justify" vertical="center" wrapText="1"/>
    </xf>
    <xf numFmtId="0" fontId="20" fillId="0" borderId="0" xfId="0" applyFont="1" applyFill="1" applyAlignment="1">
      <alignment wrapText="1"/>
    </xf>
    <xf numFmtId="49" fontId="28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justify" wrapText="1"/>
    </xf>
    <xf numFmtId="49" fontId="28" fillId="0" borderId="0" xfId="0" applyNumberFormat="1" applyFont="1" applyFill="1" applyBorder="1" applyAlignment="1">
      <alignment horizontal="justify" wrapText="1"/>
    </xf>
    <xf numFmtId="4" fontId="28" fillId="0" borderId="0" xfId="0" applyNumberFormat="1" applyFont="1" applyFill="1" applyBorder="1" applyAlignment="1">
      <alignment horizontal="center" wrapText="1"/>
    </xf>
    <xf numFmtId="4" fontId="20" fillId="0" borderId="0" xfId="0" applyNumberFormat="1" applyFont="1" applyFill="1" applyBorder="1" applyAlignment="1">
      <alignment horizontal="center" vertical="center"/>
    </xf>
    <xf numFmtId="43" fontId="22" fillId="0" borderId="0" xfId="2" applyFont="1" applyFill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 wrapText="1"/>
    </xf>
    <xf numFmtId="4" fontId="28" fillId="0" borderId="0" xfId="0" applyNumberFormat="1" applyFont="1" applyFill="1" applyBorder="1" applyAlignment="1">
      <alignment horizontal="center" vertical="center"/>
    </xf>
    <xf numFmtId="165" fontId="28" fillId="0" borderId="0" xfId="0" applyNumberFormat="1" applyFont="1" applyFill="1" applyBorder="1" applyAlignment="1">
      <alignment horizontal="right" vertical="center"/>
    </xf>
    <xf numFmtId="0" fontId="34" fillId="0" borderId="0" xfId="0" applyFont="1" applyFill="1"/>
    <xf numFmtId="0" fontId="22" fillId="0" borderId="0" xfId="0" applyFont="1" applyFill="1" applyAlignment="1"/>
    <xf numFmtId="4" fontId="24" fillId="0" borderId="0" xfId="0" applyNumberFormat="1" applyFont="1" applyFill="1" applyAlignment="1">
      <alignment horizontal="center"/>
    </xf>
    <xf numFmtId="4" fontId="1" fillId="3" borderId="0" xfId="0" applyNumberFormat="1" applyFont="1" applyFill="1" applyBorder="1" applyAlignment="1">
      <alignment horizontal="center"/>
    </xf>
    <xf numFmtId="4" fontId="24" fillId="0" borderId="0" xfId="0" applyNumberFormat="1" applyFont="1" applyFill="1" applyAlignment="1">
      <alignment horizontal="center" vertical="center"/>
    </xf>
    <xf numFmtId="4" fontId="1" fillId="3" borderId="0" xfId="0" applyNumberFormat="1" applyFont="1" applyFill="1" applyBorder="1" applyAlignment="1">
      <alignment horizontal="center" vertical="center"/>
    </xf>
    <xf numFmtId="4" fontId="20" fillId="3" borderId="0" xfId="0" applyNumberFormat="1" applyFont="1" applyFill="1"/>
    <xf numFmtId="4" fontId="24" fillId="0" borderId="0" xfId="0" applyNumberFormat="1" applyFont="1" applyFill="1" applyAlignment="1"/>
    <xf numFmtId="4" fontId="20" fillId="0" borderId="0" xfId="0" applyNumberFormat="1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 wrapText="1"/>
    </xf>
    <xf numFmtId="0" fontId="0" fillId="0" borderId="0" xfId="0" applyFill="1" applyAlignment="1">
      <alignment horizontal="right"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49" fontId="4" fillId="0" borderId="6" xfId="0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164" fontId="18" fillId="0" borderId="0" xfId="1" applyNumberFormat="1" applyFont="1" applyFill="1" applyAlignment="1">
      <alignment horizontal="center" vertical="center" wrapText="1"/>
    </xf>
    <xf numFmtId="164" fontId="18" fillId="0" borderId="0" xfId="1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top" wrapText="1"/>
    </xf>
    <xf numFmtId="49" fontId="23" fillId="0" borderId="2" xfId="0" applyNumberFormat="1" applyFont="1" applyFill="1" applyBorder="1" applyAlignment="1">
      <alignment horizontal="center" vertical="top" wrapText="1"/>
    </xf>
    <xf numFmtId="49" fontId="23" fillId="0" borderId="3" xfId="0" applyNumberFormat="1" applyFont="1" applyFill="1" applyBorder="1" applyAlignment="1">
      <alignment horizontal="center" vertical="top" wrapText="1"/>
    </xf>
    <xf numFmtId="164" fontId="21" fillId="0" borderId="0" xfId="1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164" fontId="21" fillId="0" borderId="0" xfId="1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right"/>
    </xf>
    <xf numFmtId="0" fontId="20" fillId="0" borderId="0" xfId="0" applyFont="1" applyFill="1" applyAlignment="1">
      <alignment horizontal="right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9"/>
  <sheetViews>
    <sheetView workbookViewId="0">
      <selection sqref="A1:XFD1048576"/>
    </sheetView>
  </sheetViews>
  <sheetFormatPr defaultRowHeight="15" x14ac:dyDescent="0.25"/>
  <cols>
    <col min="1" max="1" width="57.42578125" style="28" customWidth="1"/>
    <col min="2" max="2" width="13.140625" style="28" customWidth="1"/>
    <col min="3" max="3" width="11.42578125" style="28" customWidth="1"/>
    <col min="4" max="4" width="14.28515625" style="28" customWidth="1"/>
    <col min="5" max="5" width="17.5703125" style="28" customWidth="1"/>
    <col min="6" max="6" width="31.5703125" style="28" customWidth="1"/>
    <col min="7" max="16384" width="9.140625" style="28"/>
  </cols>
  <sheetData>
    <row r="1" spans="1:6" ht="18.75" x14ac:dyDescent="0.3">
      <c r="A1" s="1"/>
      <c r="B1" s="136" t="s">
        <v>293</v>
      </c>
      <c r="C1" s="137"/>
      <c r="D1" s="137"/>
      <c r="E1" s="137"/>
    </row>
    <row r="2" spans="1:6" ht="18.75" x14ac:dyDescent="0.3">
      <c r="A2" s="136" t="s">
        <v>257</v>
      </c>
      <c r="B2" s="136"/>
      <c r="C2" s="138"/>
      <c r="D2" s="138"/>
      <c r="E2" s="139"/>
    </row>
    <row r="3" spans="1:6" ht="18.75" x14ac:dyDescent="0.3">
      <c r="A3" s="136" t="s">
        <v>30</v>
      </c>
      <c r="B3" s="136"/>
      <c r="C3" s="138"/>
      <c r="D3" s="138"/>
      <c r="E3" s="139"/>
    </row>
    <row r="4" spans="1:6" ht="18.75" x14ac:dyDescent="0.3">
      <c r="A4" s="136" t="s">
        <v>343</v>
      </c>
      <c r="B4" s="136"/>
      <c r="C4" s="138"/>
      <c r="D4" s="138"/>
      <c r="E4" s="139"/>
    </row>
    <row r="5" spans="1:6" x14ac:dyDescent="0.25">
      <c r="A5" s="142" t="s">
        <v>294</v>
      </c>
      <c r="B5" s="142"/>
      <c r="C5" s="142"/>
      <c r="D5" s="142"/>
      <c r="E5" s="142"/>
    </row>
    <row r="6" spans="1:6" ht="12.75" customHeight="1" x14ac:dyDescent="0.25">
      <c r="A6" s="142"/>
      <c r="B6" s="142"/>
      <c r="C6" s="142"/>
      <c r="D6" s="142"/>
      <c r="E6" s="142"/>
    </row>
    <row r="7" spans="1:6" x14ac:dyDescent="0.25">
      <c r="A7" s="142"/>
      <c r="B7" s="142"/>
      <c r="C7" s="142"/>
      <c r="D7" s="142"/>
      <c r="E7" s="142"/>
    </row>
    <row r="8" spans="1:6" x14ac:dyDescent="0.25">
      <c r="A8" s="143"/>
      <c r="B8" s="143"/>
      <c r="C8" s="143"/>
      <c r="D8" s="143"/>
      <c r="E8" s="143"/>
    </row>
    <row r="9" spans="1:6" ht="15.75" x14ac:dyDescent="0.25">
      <c r="A9" s="29" t="s">
        <v>0</v>
      </c>
      <c r="B9" s="29" t="s">
        <v>0</v>
      </c>
      <c r="C9" s="29" t="s">
        <v>0</v>
      </c>
      <c r="D9" s="29"/>
      <c r="E9" s="30"/>
    </row>
    <row r="10" spans="1:6" ht="58.5" customHeight="1" x14ac:dyDescent="0.25">
      <c r="A10" s="133" t="s">
        <v>1</v>
      </c>
      <c r="B10" s="134" t="s">
        <v>2</v>
      </c>
      <c r="C10" s="134" t="s">
        <v>3</v>
      </c>
      <c r="D10" s="140" t="s">
        <v>290</v>
      </c>
      <c r="E10" s="141"/>
      <c r="F10" s="5"/>
    </row>
    <row r="11" spans="1:6" ht="30" customHeight="1" x14ac:dyDescent="0.25">
      <c r="A11" s="133"/>
      <c r="B11" s="135" t="s">
        <v>4</v>
      </c>
      <c r="C11" s="135" t="s">
        <v>5</v>
      </c>
      <c r="D11" s="50" t="s">
        <v>291</v>
      </c>
      <c r="E11" s="50" t="s">
        <v>292</v>
      </c>
      <c r="F11" s="5"/>
    </row>
    <row r="12" spans="1:6" ht="30.75" customHeight="1" x14ac:dyDescent="0.25">
      <c r="A12" s="31" t="s">
        <v>6</v>
      </c>
      <c r="B12" s="31" t="s">
        <v>7</v>
      </c>
      <c r="C12" s="31" t="s">
        <v>8</v>
      </c>
      <c r="D12" s="31">
        <v>4</v>
      </c>
      <c r="E12" s="31">
        <v>5</v>
      </c>
      <c r="F12" s="5"/>
    </row>
    <row r="13" spans="1:6" ht="16.5" customHeight="1" x14ac:dyDescent="0.25">
      <c r="A13" s="32" t="s">
        <v>9</v>
      </c>
      <c r="B13" s="33" t="s">
        <v>0</v>
      </c>
      <c r="C13" s="33" t="s">
        <v>0</v>
      </c>
      <c r="D13" s="46">
        <f>D14+D30+D42+D75+D158+D206+D218+D248+D263+D276+D312</f>
        <v>625178.49</v>
      </c>
      <c r="E13" s="46">
        <f>E14+E30+E42+E75+E158+E206+E218+E248+E263+E276+E312</f>
        <v>604867.56999999995</v>
      </c>
      <c r="F13" s="8"/>
    </row>
    <row r="14" spans="1:6" ht="48.75" customHeight="1" x14ac:dyDescent="0.25">
      <c r="A14" s="48" t="s">
        <v>255</v>
      </c>
      <c r="B14" s="5" t="s">
        <v>28</v>
      </c>
      <c r="C14" s="6"/>
      <c r="D14" s="26">
        <f>D15+D22+D28</f>
        <v>4382</v>
      </c>
      <c r="E14" s="26">
        <f>E15+E22+E28</f>
        <v>4382</v>
      </c>
      <c r="F14" s="5"/>
    </row>
    <row r="15" spans="1:6" ht="34.5" customHeight="1" x14ac:dyDescent="0.25">
      <c r="A15" s="2" t="s">
        <v>31</v>
      </c>
      <c r="B15" s="5" t="s">
        <v>29</v>
      </c>
      <c r="C15" s="6"/>
      <c r="D15" s="7">
        <f>D16+D18+D20</f>
        <v>2950</v>
      </c>
      <c r="E15" s="7">
        <f>E16+E18+E20</f>
        <v>2950</v>
      </c>
      <c r="F15" s="8"/>
    </row>
    <row r="16" spans="1:6" ht="54.75" customHeight="1" x14ac:dyDescent="0.25">
      <c r="A16" s="4" t="s">
        <v>32</v>
      </c>
      <c r="B16" s="5" t="s">
        <v>317</v>
      </c>
      <c r="C16" s="6"/>
      <c r="D16" s="7">
        <f>D17</f>
        <v>2100</v>
      </c>
      <c r="E16" s="7">
        <f>E17</f>
        <v>2100</v>
      </c>
      <c r="F16" s="5"/>
    </row>
    <row r="17" spans="1:5" ht="24" customHeight="1" x14ac:dyDescent="0.25">
      <c r="A17" s="25" t="s">
        <v>20</v>
      </c>
      <c r="B17" s="8" t="s">
        <v>317</v>
      </c>
      <c r="C17" s="8" t="s">
        <v>21</v>
      </c>
      <c r="D17" s="52">
        <v>2100</v>
      </c>
      <c r="E17" s="52">
        <v>2100</v>
      </c>
    </row>
    <row r="18" spans="1:5" ht="30.75" customHeight="1" x14ac:dyDescent="0.25">
      <c r="A18" s="25" t="s">
        <v>33</v>
      </c>
      <c r="B18" s="5" t="s">
        <v>318</v>
      </c>
      <c r="C18" s="5"/>
      <c r="D18" s="7">
        <f>D19</f>
        <v>400</v>
      </c>
      <c r="E18" s="7">
        <f>E19</f>
        <v>400</v>
      </c>
    </row>
    <row r="19" spans="1:5" ht="24" customHeight="1" x14ac:dyDescent="0.25">
      <c r="A19" s="25" t="s">
        <v>20</v>
      </c>
      <c r="B19" s="8" t="s">
        <v>318</v>
      </c>
      <c r="C19" s="8" t="s">
        <v>21</v>
      </c>
      <c r="D19" s="52">
        <v>400</v>
      </c>
      <c r="E19" s="52">
        <v>400</v>
      </c>
    </row>
    <row r="20" spans="1:5" ht="50.25" customHeight="1" x14ac:dyDescent="0.25">
      <c r="A20" s="25" t="s">
        <v>34</v>
      </c>
      <c r="B20" s="5" t="s">
        <v>319</v>
      </c>
      <c r="C20" s="5"/>
      <c r="D20" s="7">
        <v>450</v>
      </c>
      <c r="E20" s="7">
        <v>450</v>
      </c>
    </row>
    <row r="21" spans="1:5" ht="30" customHeight="1" x14ac:dyDescent="0.25">
      <c r="A21" s="25" t="s">
        <v>20</v>
      </c>
      <c r="B21" s="8" t="s">
        <v>319</v>
      </c>
      <c r="C21" s="8" t="s">
        <v>21</v>
      </c>
      <c r="D21" s="52">
        <v>450</v>
      </c>
      <c r="E21" s="52">
        <v>450</v>
      </c>
    </row>
    <row r="22" spans="1:5" ht="30.75" customHeight="1" x14ac:dyDescent="0.25">
      <c r="A22" s="39" t="s">
        <v>256</v>
      </c>
      <c r="B22" s="5" t="s">
        <v>35</v>
      </c>
      <c r="C22" s="5"/>
      <c r="D22" s="10">
        <f>D23+D25</f>
        <v>232</v>
      </c>
      <c r="E22" s="10">
        <f>E23+E25</f>
        <v>232</v>
      </c>
    </row>
    <row r="23" spans="1:5" ht="30.75" customHeight="1" x14ac:dyDescent="0.25">
      <c r="A23" s="25" t="s">
        <v>36</v>
      </c>
      <c r="B23" s="8" t="s">
        <v>320</v>
      </c>
      <c r="C23" s="8"/>
      <c r="D23" s="12">
        <f>D24</f>
        <v>200</v>
      </c>
      <c r="E23" s="12">
        <f>E24</f>
        <v>200</v>
      </c>
    </row>
    <row r="24" spans="1:5" ht="26.25" customHeight="1" x14ac:dyDescent="0.25">
      <c r="A24" s="25" t="s">
        <v>20</v>
      </c>
      <c r="B24" s="8" t="s">
        <v>320</v>
      </c>
      <c r="C24" s="8" t="s">
        <v>21</v>
      </c>
      <c r="D24" s="12">
        <f>200</f>
        <v>200</v>
      </c>
      <c r="E24" s="12">
        <f>200</f>
        <v>200</v>
      </c>
    </row>
    <row r="25" spans="1:5" ht="30.75" customHeight="1" x14ac:dyDescent="0.25">
      <c r="A25" s="25" t="s">
        <v>37</v>
      </c>
      <c r="B25" s="5" t="s">
        <v>321</v>
      </c>
      <c r="C25" s="5"/>
      <c r="D25" s="10">
        <f>D26</f>
        <v>32</v>
      </c>
      <c r="E25" s="10">
        <f>E26</f>
        <v>32</v>
      </c>
    </row>
    <row r="26" spans="1:5" ht="32.25" customHeight="1" x14ac:dyDescent="0.25">
      <c r="A26" s="25" t="s">
        <v>14</v>
      </c>
      <c r="B26" s="8" t="s">
        <v>321</v>
      </c>
      <c r="C26" s="8" t="s">
        <v>15</v>
      </c>
      <c r="D26" s="12">
        <f>32</f>
        <v>32</v>
      </c>
      <c r="E26" s="12">
        <f>32</f>
        <v>32</v>
      </c>
    </row>
    <row r="27" spans="1:5" ht="22.5" customHeight="1" x14ac:dyDescent="0.25">
      <c r="A27" s="39" t="s">
        <v>340</v>
      </c>
      <c r="B27" s="9" t="s">
        <v>341</v>
      </c>
      <c r="C27" s="8"/>
      <c r="D27" s="7">
        <f>D28</f>
        <v>1200</v>
      </c>
      <c r="E27" s="7">
        <f>E28</f>
        <v>1200</v>
      </c>
    </row>
    <row r="28" spans="1:5" ht="44.25" customHeight="1" x14ac:dyDescent="0.25">
      <c r="A28" s="25" t="s">
        <v>85</v>
      </c>
      <c r="B28" s="37" t="s">
        <v>262</v>
      </c>
      <c r="C28" s="37"/>
      <c r="D28" s="17">
        <f>D29</f>
        <v>1200</v>
      </c>
      <c r="E28" s="17">
        <f>E29</f>
        <v>1200</v>
      </c>
    </row>
    <row r="29" spans="1:5" ht="19.5" customHeight="1" x14ac:dyDescent="0.25">
      <c r="A29" s="25" t="s">
        <v>20</v>
      </c>
      <c r="B29" s="37" t="s">
        <v>262</v>
      </c>
      <c r="C29" s="37" t="s">
        <v>21</v>
      </c>
      <c r="D29" s="20">
        <v>1200</v>
      </c>
      <c r="E29" s="20">
        <v>1200</v>
      </c>
    </row>
    <row r="30" spans="1:5" ht="34.5" customHeight="1" x14ac:dyDescent="0.25">
      <c r="A30" s="48" t="s">
        <v>322</v>
      </c>
      <c r="B30" s="5" t="s">
        <v>38</v>
      </c>
      <c r="C30" s="5"/>
      <c r="D30" s="34">
        <f>D31</f>
        <v>8013.5</v>
      </c>
      <c r="E30" s="34">
        <f>E31</f>
        <v>8013.5</v>
      </c>
    </row>
    <row r="31" spans="1:5" ht="31.5" customHeight="1" x14ac:dyDescent="0.25">
      <c r="A31" s="2" t="s">
        <v>39</v>
      </c>
      <c r="B31" s="5" t="s">
        <v>40</v>
      </c>
      <c r="C31" s="5"/>
      <c r="D31" s="10">
        <f>D32+D34+D36+D40+D38</f>
        <v>8013.5</v>
      </c>
      <c r="E31" s="10">
        <f>E32+E34+E36+E40+E38</f>
        <v>8013.5</v>
      </c>
    </row>
    <row r="32" spans="1:5" ht="31.5" x14ac:dyDescent="0.25">
      <c r="A32" s="4" t="s">
        <v>41</v>
      </c>
      <c r="B32" s="5" t="s">
        <v>42</v>
      </c>
      <c r="C32" s="5"/>
      <c r="D32" s="10">
        <f>D33</f>
        <v>5000</v>
      </c>
      <c r="E32" s="10">
        <f>E33</f>
        <v>5000</v>
      </c>
    </row>
    <row r="33" spans="1:5" ht="15.75" x14ac:dyDescent="0.25">
      <c r="A33" s="25" t="s">
        <v>18</v>
      </c>
      <c r="B33" s="8" t="s">
        <v>42</v>
      </c>
      <c r="C33" s="8" t="s">
        <v>19</v>
      </c>
      <c r="D33" s="12">
        <v>5000</v>
      </c>
      <c r="E33" s="12">
        <v>5000</v>
      </c>
    </row>
    <row r="34" spans="1:5" ht="20.25" customHeight="1" x14ac:dyDescent="0.25">
      <c r="A34" s="4" t="s">
        <v>43</v>
      </c>
      <c r="B34" s="5" t="s">
        <v>44</v>
      </c>
      <c r="C34" s="5"/>
      <c r="D34" s="22">
        <f>D35</f>
        <v>13.5</v>
      </c>
      <c r="E34" s="22">
        <f>E35</f>
        <v>13.5</v>
      </c>
    </row>
    <row r="35" spans="1:5" ht="15.75" x14ac:dyDescent="0.25">
      <c r="A35" s="25" t="s">
        <v>18</v>
      </c>
      <c r="B35" s="8" t="s">
        <v>44</v>
      </c>
      <c r="C35" s="8" t="s">
        <v>19</v>
      </c>
      <c r="D35" s="12">
        <v>13.5</v>
      </c>
      <c r="E35" s="12">
        <v>13.5</v>
      </c>
    </row>
    <row r="36" spans="1:5" ht="31.5" x14ac:dyDescent="0.25">
      <c r="A36" s="25" t="s">
        <v>45</v>
      </c>
      <c r="B36" s="5" t="s">
        <v>46</v>
      </c>
      <c r="C36" s="5"/>
      <c r="D36" s="10">
        <f>D37</f>
        <v>3000</v>
      </c>
      <c r="E36" s="10">
        <f>E37</f>
        <v>3000</v>
      </c>
    </row>
    <row r="37" spans="1:5" ht="15.75" x14ac:dyDescent="0.25">
      <c r="A37" s="25" t="s">
        <v>18</v>
      </c>
      <c r="B37" s="8" t="s">
        <v>46</v>
      </c>
      <c r="C37" s="8" t="s">
        <v>19</v>
      </c>
      <c r="D37" s="12">
        <v>3000</v>
      </c>
      <c r="E37" s="12">
        <v>3000</v>
      </c>
    </row>
    <row r="38" spans="1:5" ht="63" x14ac:dyDescent="0.25">
      <c r="A38" s="47" t="s">
        <v>253</v>
      </c>
      <c r="B38" s="44" t="s">
        <v>254</v>
      </c>
      <c r="C38" s="44"/>
      <c r="D38" s="10">
        <f>D39</f>
        <v>0</v>
      </c>
      <c r="E38" s="10">
        <f>E39</f>
        <v>0</v>
      </c>
    </row>
    <row r="39" spans="1:5" ht="15.75" x14ac:dyDescent="0.25">
      <c r="A39" s="43" t="s">
        <v>18</v>
      </c>
      <c r="B39" s="8" t="s">
        <v>254</v>
      </c>
      <c r="C39" s="8" t="s">
        <v>19</v>
      </c>
      <c r="D39" s="12"/>
      <c r="E39" s="12"/>
    </row>
    <row r="40" spans="1:5" ht="31.5" x14ac:dyDescent="0.25">
      <c r="A40" s="43" t="s">
        <v>251</v>
      </c>
      <c r="B40" s="44" t="s">
        <v>252</v>
      </c>
      <c r="C40" s="44"/>
      <c r="D40" s="10">
        <f>D41</f>
        <v>0</v>
      </c>
      <c r="E40" s="10">
        <f>E41</f>
        <v>0</v>
      </c>
    </row>
    <row r="41" spans="1:5" ht="15.75" x14ac:dyDescent="0.25">
      <c r="A41" s="43" t="s">
        <v>18</v>
      </c>
      <c r="B41" s="45" t="s">
        <v>252</v>
      </c>
      <c r="C41" s="45" t="s">
        <v>19</v>
      </c>
      <c r="D41" s="12"/>
      <c r="E41" s="12"/>
    </row>
    <row r="42" spans="1:5" ht="47.25" x14ac:dyDescent="0.25">
      <c r="A42" s="48" t="s">
        <v>323</v>
      </c>
      <c r="B42" s="5" t="s">
        <v>47</v>
      </c>
      <c r="C42" s="13"/>
      <c r="D42" s="27">
        <f>D43+D61+D70</f>
        <v>66703.189999999988</v>
      </c>
      <c r="E42" s="27">
        <f>E43+E61+E70</f>
        <v>45312.05</v>
      </c>
    </row>
    <row r="43" spans="1:5" ht="31.5" x14ac:dyDescent="0.25">
      <c r="A43" s="2" t="s">
        <v>62</v>
      </c>
      <c r="B43" s="5" t="s">
        <v>63</v>
      </c>
      <c r="C43" s="5"/>
      <c r="D43" s="10">
        <f>D44+D49+D51+D53+D55+D57+D59</f>
        <v>57616.039999999994</v>
      </c>
      <c r="E43" s="10">
        <f>E44+E49+E51+E53+E55+E57+E59</f>
        <v>36454.9</v>
      </c>
    </row>
    <row r="44" spans="1:5" ht="47.25" x14ac:dyDescent="0.25">
      <c r="A44" s="4" t="s">
        <v>64</v>
      </c>
      <c r="B44" s="5" t="s">
        <v>65</v>
      </c>
      <c r="C44" s="5"/>
      <c r="D44" s="10">
        <f>D45</f>
        <v>34890.639999999999</v>
      </c>
      <c r="E44" s="10">
        <f>E45</f>
        <v>18511</v>
      </c>
    </row>
    <row r="45" spans="1:5" ht="15.75" x14ac:dyDescent="0.25">
      <c r="A45" s="25" t="s">
        <v>20</v>
      </c>
      <c r="B45" s="5" t="s">
        <v>65</v>
      </c>
      <c r="C45" s="5" t="s">
        <v>21</v>
      </c>
      <c r="D45" s="10">
        <f>D46+D47+D48</f>
        <v>34890.639999999999</v>
      </c>
      <c r="E45" s="10">
        <f>E46+E47+E48</f>
        <v>18511</v>
      </c>
    </row>
    <row r="46" spans="1:5" ht="15.75" x14ac:dyDescent="0.25">
      <c r="A46" s="25" t="s">
        <v>66</v>
      </c>
      <c r="B46" s="8" t="s">
        <v>65</v>
      </c>
      <c r="C46" s="8" t="s">
        <v>21</v>
      </c>
      <c r="D46" s="12">
        <v>11842.31</v>
      </c>
      <c r="E46" s="12">
        <v>6287.03</v>
      </c>
    </row>
    <row r="47" spans="1:5" ht="15.75" x14ac:dyDescent="0.25">
      <c r="A47" s="25" t="s">
        <v>67</v>
      </c>
      <c r="B47" s="8" t="s">
        <v>65</v>
      </c>
      <c r="C47" s="8" t="s">
        <v>21</v>
      </c>
      <c r="D47" s="12">
        <v>20319.36</v>
      </c>
      <c r="E47" s="12">
        <v>10776.13</v>
      </c>
    </row>
    <row r="48" spans="1:5" ht="15.75" x14ac:dyDescent="0.25">
      <c r="A48" s="25" t="s">
        <v>53</v>
      </c>
      <c r="B48" s="8" t="s">
        <v>65</v>
      </c>
      <c r="C48" s="8" t="s">
        <v>21</v>
      </c>
      <c r="D48" s="12">
        <v>2728.97</v>
      </c>
      <c r="E48" s="12">
        <v>1447.84</v>
      </c>
    </row>
    <row r="49" spans="1:5" ht="63" x14ac:dyDescent="0.25">
      <c r="A49" s="39" t="s">
        <v>68</v>
      </c>
      <c r="B49" s="5" t="s">
        <v>69</v>
      </c>
      <c r="C49" s="5"/>
      <c r="D49" s="10">
        <f>D50</f>
        <v>15000</v>
      </c>
      <c r="E49" s="10">
        <f>E50</f>
        <v>15000</v>
      </c>
    </row>
    <row r="50" spans="1:5" ht="15.75" x14ac:dyDescent="0.25">
      <c r="A50" s="25" t="s">
        <v>20</v>
      </c>
      <c r="B50" s="8" t="s">
        <v>69</v>
      </c>
      <c r="C50" s="8" t="s">
        <v>21</v>
      </c>
      <c r="D50" s="12">
        <v>15000</v>
      </c>
      <c r="E50" s="12">
        <v>15000</v>
      </c>
    </row>
    <row r="51" spans="1:5" ht="47.25" x14ac:dyDescent="0.25">
      <c r="A51" s="25" t="s">
        <v>70</v>
      </c>
      <c r="B51" s="35" t="s">
        <v>71</v>
      </c>
      <c r="C51" s="6"/>
      <c r="D51" s="10">
        <f>D52</f>
        <v>4800</v>
      </c>
      <c r="E51" s="10">
        <f>E52</f>
        <v>0</v>
      </c>
    </row>
    <row r="52" spans="1:5" ht="31.5" x14ac:dyDescent="0.25">
      <c r="A52" s="25" t="s">
        <v>14</v>
      </c>
      <c r="B52" s="36" t="s">
        <v>71</v>
      </c>
      <c r="C52" s="8" t="s">
        <v>15</v>
      </c>
      <c r="D52" s="12">
        <v>4800</v>
      </c>
      <c r="E52" s="12"/>
    </row>
    <row r="53" spans="1:5" ht="31.5" x14ac:dyDescent="0.25">
      <c r="A53" s="25" t="s">
        <v>72</v>
      </c>
      <c r="B53" s="35" t="s">
        <v>73</v>
      </c>
      <c r="C53" s="5"/>
      <c r="D53" s="10">
        <f>D54</f>
        <v>500</v>
      </c>
      <c r="E53" s="10">
        <f>E54</f>
        <v>500</v>
      </c>
    </row>
    <row r="54" spans="1:5" ht="15.75" x14ac:dyDescent="0.25">
      <c r="A54" s="25" t="s">
        <v>16</v>
      </c>
      <c r="B54" s="36" t="s">
        <v>73</v>
      </c>
      <c r="C54" s="8" t="s">
        <v>17</v>
      </c>
      <c r="D54" s="12">
        <v>500</v>
      </c>
      <c r="E54" s="12">
        <v>500</v>
      </c>
    </row>
    <row r="55" spans="1:5" ht="78.75" x14ac:dyDescent="0.25">
      <c r="A55" s="25" t="s">
        <v>74</v>
      </c>
      <c r="B55" s="35" t="s">
        <v>75</v>
      </c>
      <c r="C55" s="35" t="s">
        <v>0</v>
      </c>
      <c r="D55" s="14">
        <f>D56</f>
        <v>1026</v>
      </c>
      <c r="E55" s="14">
        <f>E56</f>
        <v>1025.9000000000001</v>
      </c>
    </row>
    <row r="56" spans="1:5" ht="15.75" x14ac:dyDescent="0.25">
      <c r="A56" s="25" t="s">
        <v>16</v>
      </c>
      <c r="B56" s="37" t="s">
        <v>75</v>
      </c>
      <c r="C56" s="37" t="s">
        <v>17</v>
      </c>
      <c r="D56" s="12">
        <v>1026</v>
      </c>
      <c r="E56" s="12">
        <v>1025.9000000000001</v>
      </c>
    </row>
    <row r="57" spans="1:5" ht="126" x14ac:dyDescent="0.25">
      <c r="A57" s="38" t="s">
        <v>76</v>
      </c>
      <c r="B57" s="35" t="s">
        <v>77</v>
      </c>
      <c r="C57" s="35" t="s">
        <v>0</v>
      </c>
      <c r="D57" s="14">
        <f>D58</f>
        <v>1027.2</v>
      </c>
      <c r="E57" s="14">
        <f>E58</f>
        <v>1027.2</v>
      </c>
    </row>
    <row r="58" spans="1:5" ht="15.75" x14ac:dyDescent="0.25">
      <c r="A58" s="25" t="s">
        <v>16</v>
      </c>
      <c r="B58" s="37" t="s">
        <v>77</v>
      </c>
      <c r="C58" s="37" t="s">
        <v>17</v>
      </c>
      <c r="D58" s="12">
        <v>1027.2</v>
      </c>
      <c r="E58" s="12">
        <v>1027.2</v>
      </c>
    </row>
    <row r="59" spans="1:5" ht="110.25" x14ac:dyDescent="0.25">
      <c r="A59" s="38" t="s">
        <v>78</v>
      </c>
      <c r="B59" s="35" t="s">
        <v>79</v>
      </c>
      <c r="C59" s="35" t="s">
        <v>0</v>
      </c>
      <c r="D59" s="14">
        <f>D60</f>
        <v>372.2</v>
      </c>
      <c r="E59" s="14">
        <f>E60</f>
        <v>390.8</v>
      </c>
    </row>
    <row r="60" spans="1:5" ht="15.75" x14ac:dyDescent="0.25">
      <c r="A60" s="25" t="s">
        <v>16</v>
      </c>
      <c r="B60" s="37" t="s">
        <v>79</v>
      </c>
      <c r="C60" s="37" t="s">
        <v>17</v>
      </c>
      <c r="D60" s="12">
        <v>372.2</v>
      </c>
      <c r="E60" s="12">
        <v>390.8</v>
      </c>
    </row>
    <row r="61" spans="1:5" ht="47.25" x14ac:dyDescent="0.25">
      <c r="A61" s="39" t="s">
        <v>48</v>
      </c>
      <c r="B61" s="35" t="s">
        <v>49</v>
      </c>
      <c r="C61" s="13"/>
      <c r="D61" s="14">
        <f>D62+D66+D69</f>
        <v>8857.15</v>
      </c>
      <c r="E61" s="14">
        <f>E62+E66+E69</f>
        <v>8857.15</v>
      </c>
    </row>
    <row r="62" spans="1:5" ht="15.75" x14ac:dyDescent="0.25">
      <c r="A62" s="25" t="s">
        <v>50</v>
      </c>
      <c r="B62" s="35" t="s">
        <v>51</v>
      </c>
      <c r="C62" s="35" t="s">
        <v>0</v>
      </c>
      <c r="D62" s="14">
        <f>D63</f>
        <v>6000</v>
      </c>
      <c r="E62" s="14">
        <f>E63</f>
        <v>6000</v>
      </c>
    </row>
    <row r="63" spans="1:5" ht="15.75" x14ac:dyDescent="0.25">
      <c r="A63" s="25" t="s">
        <v>18</v>
      </c>
      <c r="B63" s="35" t="s">
        <v>51</v>
      </c>
      <c r="C63" s="35" t="s">
        <v>19</v>
      </c>
      <c r="D63" s="14">
        <f>D64+D65</f>
        <v>6000</v>
      </c>
      <c r="E63" s="14">
        <f>E64+E65</f>
        <v>6000</v>
      </c>
    </row>
    <row r="64" spans="1:5" ht="15.75" x14ac:dyDescent="0.25">
      <c r="A64" s="25" t="s">
        <v>52</v>
      </c>
      <c r="B64" s="36" t="s">
        <v>51</v>
      </c>
      <c r="C64" s="36" t="s">
        <v>19</v>
      </c>
      <c r="D64" s="15"/>
      <c r="E64" s="15"/>
    </row>
    <row r="65" spans="1:5" ht="15.75" x14ac:dyDescent="0.25">
      <c r="A65" s="25" t="s">
        <v>53</v>
      </c>
      <c r="B65" s="36" t="s">
        <v>51</v>
      </c>
      <c r="C65" s="36" t="s">
        <v>19</v>
      </c>
      <c r="D65" s="15">
        <v>6000</v>
      </c>
      <c r="E65" s="15">
        <v>6000</v>
      </c>
    </row>
    <row r="66" spans="1:5" ht="63" x14ac:dyDescent="0.25">
      <c r="A66" s="25" t="s">
        <v>54</v>
      </c>
      <c r="B66" s="35" t="s">
        <v>55</v>
      </c>
      <c r="C66" s="35"/>
      <c r="D66" s="14">
        <f>D67</f>
        <v>857.15</v>
      </c>
      <c r="E66" s="14">
        <f>E67</f>
        <v>857.15</v>
      </c>
    </row>
    <row r="67" spans="1:5" ht="15.75" x14ac:dyDescent="0.25">
      <c r="A67" s="25" t="s">
        <v>18</v>
      </c>
      <c r="B67" s="35" t="s">
        <v>55</v>
      </c>
      <c r="C67" s="35" t="s">
        <v>19</v>
      </c>
      <c r="D67" s="14">
        <f>D68</f>
        <v>857.15</v>
      </c>
      <c r="E67" s="14">
        <f>E68</f>
        <v>857.15</v>
      </c>
    </row>
    <row r="68" spans="1:5" ht="15.75" x14ac:dyDescent="0.25">
      <c r="A68" s="25" t="s">
        <v>18</v>
      </c>
      <c r="B68" s="37" t="s">
        <v>55</v>
      </c>
      <c r="C68" s="37" t="s">
        <v>19</v>
      </c>
      <c r="D68" s="15">
        <v>857.15</v>
      </c>
      <c r="E68" s="15">
        <v>857.15</v>
      </c>
    </row>
    <row r="69" spans="1:5" ht="15.75" x14ac:dyDescent="0.25">
      <c r="A69" s="25" t="s">
        <v>56</v>
      </c>
      <c r="B69" s="36" t="s">
        <v>57</v>
      </c>
      <c r="C69" s="36" t="s">
        <v>19</v>
      </c>
      <c r="D69" s="15">
        <v>2000</v>
      </c>
      <c r="E69" s="15">
        <v>2000</v>
      </c>
    </row>
    <row r="70" spans="1:5" ht="15.75" x14ac:dyDescent="0.25">
      <c r="A70" s="16" t="s">
        <v>58</v>
      </c>
      <c r="B70" s="35" t="s">
        <v>59</v>
      </c>
      <c r="C70" s="35"/>
      <c r="D70" s="14">
        <f>D71+D73</f>
        <v>230</v>
      </c>
      <c r="E70" s="14">
        <f>E71+E73</f>
        <v>0</v>
      </c>
    </row>
    <row r="71" spans="1:5" ht="31.5" x14ac:dyDescent="0.25">
      <c r="A71" s="25" t="s">
        <v>60</v>
      </c>
      <c r="B71" s="35" t="s">
        <v>61</v>
      </c>
      <c r="C71" s="35"/>
      <c r="D71" s="14">
        <f>D72</f>
        <v>0</v>
      </c>
      <c r="E71" s="14">
        <f>E72</f>
        <v>0</v>
      </c>
    </row>
    <row r="72" spans="1:5" ht="15.75" x14ac:dyDescent="0.25">
      <c r="A72" s="25" t="s">
        <v>18</v>
      </c>
      <c r="B72" s="37" t="s">
        <v>61</v>
      </c>
      <c r="C72" s="37" t="s">
        <v>19</v>
      </c>
      <c r="D72" s="15"/>
      <c r="E72" s="15"/>
    </row>
    <row r="73" spans="1:5" ht="47.25" x14ac:dyDescent="0.25">
      <c r="A73" s="4" t="s">
        <v>81</v>
      </c>
      <c r="B73" s="5" t="s">
        <v>82</v>
      </c>
      <c r="C73" s="8"/>
      <c r="D73" s="7">
        <f>D74</f>
        <v>230</v>
      </c>
      <c r="E73" s="7">
        <f>E74</f>
        <v>0</v>
      </c>
    </row>
    <row r="74" spans="1:5" ht="31.5" x14ac:dyDescent="0.25">
      <c r="A74" s="25" t="s">
        <v>14</v>
      </c>
      <c r="B74" s="8" t="s">
        <v>82</v>
      </c>
      <c r="C74" s="8" t="s">
        <v>15</v>
      </c>
      <c r="D74" s="52">
        <v>230</v>
      </c>
      <c r="E74" s="52">
        <v>0</v>
      </c>
    </row>
    <row r="75" spans="1:5" ht="31.5" x14ac:dyDescent="0.25">
      <c r="A75" s="39" t="s">
        <v>265</v>
      </c>
      <c r="B75" s="35" t="s">
        <v>83</v>
      </c>
      <c r="C75" s="35"/>
      <c r="D75" s="17">
        <f>D76+D93+D118+D141+D146+D151</f>
        <v>364740.85</v>
      </c>
      <c r="E75" s="17">
        <f>E76+E93+E118+E141+E146+E151</f>
        <v>364759.64999999997</v>
      </c>
    </row>
    <row r="76" spans="1:5" ht="31.5" x14ac:dyDescent="0.25">
      <c r="A76" s="3" t="s">
        <v>183</v>
      </c>
      <c r="B76" s="5" t="s">
        <v>184</v>
      </c>
      <c r="D76" s="10">
        <f>D77+D89+D79+D91+D81+D83+D85+D87</f>
        <v>98519.1</v>
      </c>
      <c r="E76" s="10">
        <f>E77+E89+E79+E91+E81+E83+E85+E87</f>
        <v>98519.1</v>
      </c>
    </row>
    <row r="77" spans="1:5" ht="47.25" x14ac:dyDescent="0.25">
      <c r="A77" s="4" t="s">
        <v>185</v>
      </c>
      <c r="B77" s="5" t="s">
        <v>186</v>
      </c>
      <c r="C77" s="6"/>
      <c r="D77" s="10">
        <f>D78</f>
        <v>40910.199999999997</v>
      </c>
      <c r="E77" s="10">
        <f>E78</f>
        <v>40910.199999999997</v>
      </c>
    </row>
    <row r="78" spans="1:5" ht="31.5" x14ac:dyDescent="0.25">
      <c r="A78" s="25" t="s">
        <v>10</v>
      </c>
      <c r="B78" s="8" t="s">
        <v>186</v>
      </c>
      <c r="C78" s="8" t="s">
        <v>11</v>
      </c>
      <c r="D78" s="12">
        <v>40910.199999999997</v>
      </c>
      <c r="E78" s="12">
        <v>40910.199999999997</v>
      </c>
    </row>
    <row r="79" spans="1:5" ht="15.75" x14ac:dyDescent="0.25">
      <c r="A79" s="4" t="s">
        <v>189</v>
      </c>
      <c r="B79" s="5" t="s">
        <v>190</v>
      </c>
      <c r="C79" s="6"/>
      <c r="D79" s="10">
        <f>D80</f>
        <v>1000</v>
      </c>
      <c r="E79" s="10">
        <f>E80</f>
        <v>1000</v>
      </c>
    </row>
    <row r="80" spans="1:5" ht="31.5" x14ac:dyDescent="0.25">
      <c r="A80" s="25" t="s">
        <v>10</v>
      </c>
      <c r="B80" s="8" t="s">
        <v>190</v>
      </c>
      <c r="C80" s="8" t="s">
        <v>11</v>
      </c>
      <c r="D80" s="12">
        <v>1000</v>
      </c>
      <c r="E80" s="12">
        <v>1000</v>
      </c>
    </row>
    <row r="81" spans="1:5" ht="31.5" x14ac:dyDescent="0.25">
      <c r="A81" s="25" t="s">
        <v>193</v>
      </c>
      <c r="B81" s="5" t="s">
        <v>194</v>
      </c>
      <c r="C81" s="5"/>
      <c r="D81" s="10">
        <f>D82</f>
        <v>735</v>
      </c>
      <c r="E81" s="10">
        <f>E82</f>
        <v>735</v>
      </c>
    </row>
    <row r="82" spans="1:5" ht="31.5" x14ac:dyDescent="0.25">
      <c r="A82" s="25" t="s">
        <v>10</v>
      </c>
      <c r="B82" s="8" t="s">
        <v>194</v>
      </c>
      <c r="C82" s="19">
        <v>600</v>
      </c>
      <c r="D82" s="12">
        <v>735</v>
      </c>
      <c r="E82" s="12">
        <v>735</v>
      </c>
    </row>
    <row r="83" spans="1:5" ht="31.5" x14ac:dyDescent="0.25">
      <c r="A83" s="25" t="s">
        <v>195</v>
      </c>
      <c r="B83" s="5" t="s">
        <v>196</v>
      </c>
      <c r="C83" s="5"/>
      <c r="D83" s="10">
        <f>D84</f>
        <v>1000</v>
      </c>
      <c r="E83" s="10">
        <f>E84</f>
        <v>1000</v>
      </c>
    </row>
    <row r="84" spans="1:5" ht="31.5" x14ac:dyDescent="0.25">
      <c r="A84" s="25" t="s">
        <v>10</v>
      </c>
      <c r="B84" s="8" t="s">
        <v>196</v>
      </c>
      <c r="C84" s="19">
        <v>600</v>
      </c>
      <c r="D84" s="12">
        <v>1000</v>
      </c>
      <c r="E84" s="12">
        <v>1000</v>
      </c>
    </row>
    <row r="85" spans="1:5" ht="31.5" x14ac:dyDescent="0.25">
      <c r="A85" s="25" t="s">
        <v>197</v>
      </c>
      <c r="B85" s="5" t="s">
        <v>258</v>
      </c>
      <c r="C85" s="5"/>
      <c r="D85" s="10">
        <f>D86</f>
        <v>15</v>
      </c>
      <c r="E85" s="10">
        <f>E86</f>
        <v>15</v>
      </c>
    </row>
    <row r="86" spans="1:5" ht="31.5" x14ac:dyDescent="0.25">
      <c r="A86" s="25" t="s">
        <v>14</v>
      </c>
      <c r="B86" s="8" t="s">
        <v>258</v>
      </c>
      <c r="C86" s="19">
        <v>200</v>
      </c>
      <c r="D86" s="12">
        <v>15</v>
      </c>
      <c r="E86" s="12">
        <v>15</v>
      </c>
    </row>
    <row r="87" spans="1:5" ht="47.25" x14ac:dyDescent="0.25">
      <c r="A87" s="25" t="s">
        <v>198</v>
      </c>
      <c r="B87" s="5" t="s">
        <v>259</v>
      </c>
      <c r="C87" s="5"/>
      <c r="D87" s="10">
        <f>D88</f>
        <v>386</v>
      </c>
      <c r="E87" s="10">
        <f>E88</f>
        <v>386</v>
      </c>
    </row>
    <row r="88" spans="1:5" ht="31.5" x14ac:dyDescent="0.25">
      <c r="A88" s="25" t="s">
        <v>14</v>
      </c>
      <c r="B88" s="8" t="s">
        <v>259</v>
      </c>
      <c r="C88" s="8" t="s">
        <v>15</v>
      </c>
      <c r="D88" s="12">
        <v>386</v>
      </c>
      <c r="E88" s="12">
        <v>386</v>
      </c>
    </row>
    <row r="89" spans="1:5" ht="47.25" x14ac:dyDescent="0.25">
      <c r="A89" s="25" t="s">
        <v>187</v>
      </c>
      <c r="B89" s="35" t="s">
        <v>188</v>
      </c>
      <c r="C89" s="5"/>
      <c r="D89" s="10">
        <f>D90</f>
        <v>52388.4</v>
      </c>
      <c r="E89" s="10">
        <f>E90</f>
        <v>52388.4</v>
      </c>
    </row>
    <row r="90" spans="1:5" ht="31.5" x14ac:dyDescent="0.25">
      <c r="A90" s="25" t="s">
        <v>10</v>
      </c>
      <c r="B90" s="8" t="s">
        <v>188</v>
      </c>
      <c r="C90" s="8" t="s">
        <v>11</v>
      </c>
      <c r="D90" s="12">
        <v>52388.4</v>
      </c>
      <c r="E90" s="12">
        <v>52388.4</v>
      </c>
    </row>
    <row r="91" spans="1:5" ht="78.75" x14ac:dyDescent="0.25">
      <c r="A91" s="25" t="s">
        <v>191</v>
      </c>
      <c r="B91" s="35" t="s">
        <v>192</v>
      </c>
      <c r="C91" s="23"/>
      <c r="D91" s="24">
        <f>D92</f>
        <v>2084.5</v>
      </c>
      <c r="E91" s="24">
        <f>E92</f>
        <v>2084.5</v>
      </c>
    </row>
    <row r="92" spans="1:5" ht="31.5" x14ac:dyDescent="0.25">
      <c r="A92" s="25" t="s">
        <v>10</v>
      </c>
      <c r="B92" s="37" t="s">
        <v>192</v>
      </c>
      <c r="C92" s="19">
        <v>600</v>
      </c>
      <c r="D92" s="19">
        <v>2084.5</v>
      </c>
      <c r="E92" s="19">
        <v>2084.5</v>
      </c>
    </row>
    <row r="93" spans="1:5" ht="31.5" x14ac:dyDescent="0.25">
      <c r="A93" s="16" t="s">
        <v>342</v>
      </c>
      <c r="B93" s="35" t="s">
        <v>84</v>
      </c>
      <c r="C93" s="35"/>
      <c r="D93" s="17">
        <f>D94+D96+D100+D102+D104+D106+D108+D110+D112+D114+D116+D98</f>
        <v>224922.4</v>
      </c>
      <c r="E93" s="17">
        <f>E94+E96+E100+E102+E104+E106+E108+E110+E112+E114+E116+E98</f>
        <v>224922.4</v>
      </c>
    </row>
    <row r="94" spans="1:5" ht="31.5" x14ac:dyDescent="0.25">
      <c r="A94" s="25" t="s">
        <v>199</v>
      </c>
      <c r="B94" s="5" t="s">
        <v>200</v>
      </c>
      <c r="C94" s="5"/>
      <c r="D94" s="10">
        <f>D95</f>
        <v>41257.5</v>
      </c>
      <c r="E94" s="10">
        <f>E95</f>
        <v>41257.5</v>
      </c>
    </row>
    <row r="95" spans="1:5" ht="31.5" x14ac:dyDescent="0.25">
      <c r="A95" s="25" t="s">
        <v>10</v>
      </c>
      <c r="B95" s="8" t="s">
        <v>200</v>
      </c>
      <c r="C95" s="8" t="s">
        <v>11</v>
      </c>
      <c r="D95" s="12">
        <v>41257.5</v>
      </c>
      <c r="E95" s="12">
        <v>41257.5</v>
      </c>
    </row>
    <row r="96" spans="1:5" ht="15.75" x14ac:dyDescent="0.25">
      <c r="A96" s="25" t="s">
        <v>203</v>
      </c>
      <c r="B96" s="5" t="s">
        <v>204</v>
      </c>
      <c r="C96" s="5"/>
      <c r="D96" s="10">
        <f>D97</f>
        <v>1799.8</v>
      </c>
      <c r="E96" s="10">
        <f>E97</f>
        <v>1799.8</v>
      </c>
    </row>
    <row r="97" spans="1:5" ht="31.5" x14ac:dyDescent="0.25">
      <c r="A97" s="25" t="s">
        <v>10</v>
      </c>
      <c r="B97" s="8" t="s">
        <v>204</v>
      </c>
      <c r="C97" s="8" t="s">
        <v>11</v>
      </c>
      <c r="D97" s="12">
        <v>1799.8</v>
      </c>
      <c r="E97" s="12">
        <v>1799.8</v>
      </c>
    </row>
    <row r="98" spans="1:5" ht="15.75" x14ac:dyDescent="0.25">
      <c r="A98" s="25" t="s">
        <v>131</v>
      </c>
      <c r="B98" s="5" t="s">
        <v>295</v>
      </c>
      <c r="C98" s="5"/>
      <c r="D98" s="10">
        <f>D99</f>
        <v>825.5</v>
      </c>
      <c r="E98" s="10">
        <f>E99</f>
        <v>825.5</v>
      </c>
    </row>
    <row r="99" spans="1:5" ht="31.5" x14ac:dyDescent="0.25">
      <c r="A99" s="25" t="s">
        <v>10</v>
      </c>
      <c r="B99" s="8" t="s">
        <v>295</v>
      </c>
      <c r="C99" s="8" t="s">
        <v>11</v>
      </c>
      <c r="D99" s="12">
        <v>825.5</v>
      </c>
      <c r="E99" s="12">
        <v>825.5</v>
      </c>
    </row>
    <row r="100" spans="1:5" ht="31.5" x14ac:dyDescent="0.25">
      <c r="A100" s="25" t="s">
        <v>205</v>
      </c>
      <c r="B100" s="5" t="s">
        <v>206</v>
      </c>
      <c r="C100" s="5"/>
      <c r="D100" s="10">
        <f>D101</f>
        <v>2619.6999999999998</v>
      </c>
      <c r="E100" s="10">
        <f>E101</f>
        <v>2619.6999999999998</v>
      </c>
    </row>
    <row r="101" spans="1:5" ht="31.5" x14ac:dyDescent="0.25">
      <c r="A101" s="25" t="s">
        <v>10</v>
      </c>
      <c r="B101" s="8" t="s">
        <v>206</v>
      </c>
      <c r="C101" s="8" t="s">
        <v>11</v>
      </c>
      <c r="D101" s="12">
        <v>2619.6999999999998</v>
      </c>
      <c r="E101" s="12">
        <v>2619.6999999999998</v>
      </c>
    </row>
    <row r="102" spans="1:5" ht="31.5" x14ac:dyDescent="0.25">
      <c r="A102" s="25" t="s">
        <v>207</v>
      </c>
      <c r="B102" s="5" t="s">
        <v>208</v>
      </c>
      <c r="C102" s="5"/>
      <c r="D102" s="10">
        <f>D103</f>
        <v>2900</v>
      </c>
      <c r="E102" s="10">
        <f>E103</f>
        <v>2900</v>
      </c>
    </row>
    <row r="103" spans="1:5" ht="31.5" x14ac:dyDescent="0.25">
      <c r="A103" s="25" t="s">
        <v>10</v>
      </c>
      <c r="B103" s="8" t="s">
        <v>208</v>
      </c>
      <c r="C103" s="8" t="s">
        <v>11</v>
      </c>
      <c r="D103" s="12">
        <v>2900</v>
      </c>
      <c r="E103" s="12">
        <v>2900</v>
      </c>
    </row>
    <row r="104" spans="1:5" ht="31.5" x14ac:dyDescent="0.25">
      <c r="A104" s="25" t="s">
        <v>209</v>
      </c>
      <c r="B104" s="5" t="s">
        <v>210</v>
      </c>
      <c r="C104" s="5"/>
      <c r="D104" s="10">
        <f>D105</f>
        <v>1125</v>
      </c>
      <c r="E104" s="10">
        <f>E105</f>
        <v>1125</v>
      </c>
    </row>
    <row r="105" spans="1:5" ht="31.5" x14ac:dyDescent="0.25">
      <c r="A105" s="25" t="s">
        <v>10</v>
      </c>
      <c r="B105" s="8" t="s">
        <v>210</v>
      </c>
      <c r="C105" s="8" t="s">
        <v>11</v>
      </c>
      <c r="D105" s="12">
        <v>1125</v>
      </c>
      <c r="E105" s="12">
        <v>1125</v>
      </c>
    </row>
    <row r="106" spans="1:5" ht="31.5" x14ac:dyDescent="0.25">
      <c r="A106" s="25" t="s">
        <v>324</v>
      </c>
      <c r="B106" s="5" t="s">
        <v>211</v>
      </c>
      <c r="C106" s="5"/>
      <c r="D106" s="10">
        <f>D107</f>
        <v>0</v>
      </c>
      <c r="E106" s="10">
        <f>E107</f>
        <v>0</v>
      </c>
    </row>
    <row r="107" spans="1:5" ht="31.5" x14ac:dyDescent="0.25">
      <c r="A107" s="25" t="s">
        <v>10</v>
      </c>
      <c r="B107" s="8" t="s">
        <v>211</v>
      </c>
      <c r="C107" s="8" t="s">
        <v>11</v>
      </c>
      <c r="D107" s="12"/>
      <c r="E107" s="12"/>
    </row>
    <row r="108" spans="1:5" ht="15.75" x14ac:dyDescent="0.25">
      <c r="A108" s="25" t="s">
        <v>212</v>
      </c>
      <c r="B108" s="5" t="s">
        <v>214</v>
      </c>
      <c r="C108" s="5"/>
      <c r="D108" s="10">
        <f>D109</f>
        <v>123.6</v>
      </c>
      <c r="E108" s="10">
        <f>E109</f>
        <v>123.6</v>
      </c>
    </row>
    <row r="109" spans="1:5" ht="31.5" x14ac:dyDescent="0.25">
      <c r="A109" s="25" t="s">
        <v>10</v>
      </c>
      <c r="B109" s="8" t="s">
        <v>214</v>
      </c>
      <c r="C109" s="8" t="s">
        <v>11</v>
      </c>
      <c r="D109" s="12">
        <v>123.6</v>
      </c>
      <c r="E109" s="12">
        <v>123.6</v>
      </c>
    </row>
    <row r="110" spans="1:5" ht="31.5" x14ac:dyDescent="0.25">
      <c r="A110" s="25" t="s">
        <v>213</v>
      </c>
      <c r="B110" s="5" t="s">
        <v>260</v>
      </c>
      <c r="C110" s="5"/>
      <c r="D110" s="10">
        <f>D111</f>
        <v>494.9</v>
      </c>
      <c r="E110" s="10">
        <f>E111</f>
        <v>494.9</v>
      </c>
    </row>
    <row r="111" spans="1:5" ht="31.5" x14ac:dyDescent="0.25">
      <c r="A111" s="25" t="s">
        <v>14</v>
      </c>
      <c r="B111" s="8" t="s">
        <v>260</v>
      </c>
      <c r="C111" s="8" t="s">
        <v>15</v>
      </c>
      <c r="D111" s="12">
        <v>494.9</v>
      </c>
      <c r="E111" s="12">
        <v>494.9</v>
      </c>
    </row>
    <row r="112" spans="1:5" ht="31.5" x14ac:dyDescent="0.25">
      <c r="A112" s="25" t="s">
        <v>215</v>
      </c>
      <c r="B112" s="5" t="s">
        <v>261</v>
      </c>
      <c r="C112" s="5"/>
      <c r="D112" s="10">
        <f>D113</f>
        <v>135</v>
      </c>
      <c r="E112" s="10">
        <f>E113</f>
        <v>135</v>
      </c>
    </row>
    <row r="113" spans="1:5" ht="31.5" x14ac:dyDescent="0.25">
      <c r="A113" s="25" t="s">
        <v>14</v>
      </c>
      <c r="B113" s="8" t="s">
        <v>261</v>
      </c>
      <c r="C113" s="8" t="s">
        <v>15</v>
      </c>
      <c r="D113" s="12">
        <v>135</v>
      </c>
      <c r="E113" s="12">
        <v>135</v>
      </c>
    </row>
    <row r="114" spans="1:5" ht="47.25" x14ac:dyDescent="0.25">
      <c r="A114" s="25" t="s">
        <v>187</v>
      </c>
      <c r="B114" s="35" t="s">
        <v>201</v>
      </c>
      <c r="C114" s="5"/>
      <c r="D114" s="10">
        <f>D115</f>
        <v>173340</v>
      </c>
      <c r="E114" s="10">
        <f>E115</f>
        <v>173340</v>
      </c>
    </row>
    <row r="115" spans="1:5" ht="31.5" x14ac:dyDescent="0.25">
      <c r="A115" s="25" t="s">
        <v>10</v>
      </c>
      <c r="B115" s="8" t="s">
        <v>201</v>
      </c>
      <c r="C115" s="8" t="s">
        <v>11</v>
      </c>
      <c r="D115" s="12">
        <v>173340</v>
      </c>
      <c r="E115" s="12">
        <v>173340</v>
      </c>
    </row>
    <row r="116" spans="1:5" ht="78.75" x14ac:dyDescent="0.25">
      <c r="A116" s="25" t="s">
        <v>191</v>
      </c>
      <c r="B116" s="35" t="s">
        <v>202</v>
      </c>
      <c r="C116" s="23"/>
      <c r="D116" s="10">
        <f>D117</f>
        <v>301.39999999999998</v>
      </c>
      <c r="E116" s="10">
        <f>E117</f>
        <v>301.39999999999998</v>
      </c>
    </row>
    <row r="117" spans="1:5" ht="31.5" x14ac:dyDescent="0.25">
      <c r="A117" s="25" t="s">
        <v>10</v>
      </c>
      <c r="B117" s="37" t="s">
        <v>202</v>
      </c>
      <c r="C117" s="19">
        <v>600</v>
      </c>
      <c r="D117" s="12">
        <v>301.39999999999998</v>
      </c>
      <c r="E117" s="12">
        <v>301.39999999999998</v>
      </c>
    </row>
    <row r="118" spans="1:5" ht="31.5" x14ac:dyDescent="0.25">
      <c r="A118" s="16" t="s">
        <v>216</v>
      </c>
      <c r="B118" s="5" t="s">
        <v>86</v>
      </c>
      <c r="C118" s="5"/>
      <c r="D118" s="10">
        <f>D119+D121+D123+D125+D127+D129+D131+D133+D135+D137+D139</f>
        <v>25653.999999999996</v>
      </c>
      <c r="E118" s="10">
        <f>E119+E121+E123+E125+E127+E129+E131+E133+E135+E137+E139</f>
        <v>25653.999999999996</v>
      </c>
    </row>
    <row r="119" spans="1:5" ht="31.5" x14ac:dyDescent="0.25">
      <c r="A119" s="25" t="s">
        <v>219</v>
      </c>
      <c r="B119" s="5" t="s">
        <v>299</v>
      </c>
      <c r="C119" s="5"/>
      <c r="D119" s="10">
        <f>D120</f>
        <v>6</v>
      </c>
      <c r="E119" s="10">
        <f>E120</f>
        <v>6</v>
      </c>
    </row>
    <row r="120" spans="1:5" ht="31.5" x14ac:dyDescent="0.25">
      <c r="A120" s="25" t="s">
        <v>14</v>
      </c>
      <c r="B120" s="8" t="s">
        <v>299</v>
      </c>
      <c r="C120" s="8" t="s">
        <v>15</v>
      </c>
      <c r="D120" s="12">
        <v>6</v>
      </c>
      <c r="E120" s="12">
        <v>6</v>
      </c>
    </row>
    <row r="121" spans="1:5" ht="31.5" x14ac:dyDescent="0.25">
      <c r="A121" s="25" t="s">
        <v>221</v>
      </c>
      <c r="B121" s="5" t="s">
        <v>266</v>
      </c>
      <c r="C121" s="5"/>
      <c r="D121" s="10">
        <f>D122</f>
        <v>800</v>
      </c>
      <c r="E121" s="10">
        <f>E122</f>
        <v>800</v>
      </c>
    </row>
    <row r="122" spans="1:5" ht="31.5" x14ac:dyDescent="0.25">
      <c r="A122" s="25" t="s">
        <v>10</v>
      </c>
      <c r="B122" s="8" t="s">
        <v>266</v>
      </c>
      <c r="C122" s="8" t="s">
        <v>11</v>
      </c>
      <c r="D122" s="12">
        <v>800</v>
      </c>
      <c r="E122" s="12">
        <v>800</v>
      </c>
    </row>
    <row r="123" spans="1:5" ht="31.5" x14ac:dyDescent="0.25">
      <c r="A123" s="25" t="s">
        <v>223</v>
      </c>
      <c r="B123" s="5" t="s">
        <v>267</v>
      </c>
      <c r="C123" s="5"/>
      <c r="D123" s="10">
        <f>D124</f>
        <v>9</v>
      </c>
      <c r="E123" s="10">
        <f>E124</f>
        <v>9</v>
      </c>
    </row>
    <row r="124" spans="1:5" ht="31.5" x14ac:dyDescent="0.25">
      <c r="A124" s="25" t="s">
        <v>10</v>
      </c>
      <c r="B124" s="8" t="s">
        <v>267</v>
      </c>
      <c r="C124" s="8" t="s">
        <v>11</v>
      </c>
      <c r="D124" s="12">
        <v>9</v>
      </c>
      <c r="E124" s="12">
        <v>9</v>
      </c>
    </row>
    <row r="125" spans="1:5" ht="15.75" x14ac:dyDescent="0.25">
      <c r="A125" s="25" t="s">
        <v>224</v>
      </c>
      <c r="B125" s="5" t="s">
        <v>268</v>
      </c>
      <c r="C125" s="5"/>
      <c r="D125" s="10">
        <f>D126</f>
        <v>187.5</v>
      </c>
      <c r="E125" s="10">
        <f>E126</f>
        <v>187.5</v>
      </c>
    </row>
    <row r="126" spans="1:5" ht="31.5" x14ac:dyDescent="0.25">
      <c r="A126" s="25" t="s">
        <v>10</v>
      </c>
      <c r="B126" s="8" t="s">
        <v>268</v>
      </c>
      <c r="C126" s="8" t="s">
        <v>11</v>
      </c>
      <c r="D126" s="12">
        <v>187.5</v>
      </c>
      <c r="E126" s="12">
        <v>187.5</v>
      </c>
    </row>
    <row r="127" spans="1:5" ht="15.75" x14ac:dyDescent="0.25">
      <c r="A127" s="25" t="s">
        <v>225</v>
      </c>
      <c r="B127" s="5" t="s">
        <v>269</v>
      </c>
      <c r="C127" s="5"/>
      <c r="D127" s="10">
        <f>D128</f>
        <v>1000</v>
      </c>
      <c r="E127" s="10">
        <f>E128</f>
        <v>1000</v>
      </c>
    </row>
    <row r="128" spans="1:5" ht="31.5" x14ac:dyDescent="0.25">
      <c r="A128" s="25" t="s">
        <v>14</v>
      </c>
      <c r="B128" s="8" t="s">
        <v>269</v>
      </c>
      <c r="C128" s="8" t="s">
        <v>15</v>
      </c>
      <c r="D128" s="12">
        <v>1000</v>
      </c>
      <c r="E128" s="12">
        <v>1000</v>
      </c>
    </row>
    <row r="129" spans="1:5" ht="15.75" x14ac:dyDescent="0.25">
      <c r="A129" s="25" t="s">
        <v>226</v>
      </c>
      <c r="B129" s="5" t="s">
        <v>270</v>
      </c>
      <c r="C129" s="5"/>
      <c r="D129" s="10">
        <f>D130</f>
        <v>192</v>
      </c>
      <c r="E129" s="10">
        <f>E130</f>
        <v>192</v>
      </c>
    </row>
    <row r="130" spans="1:5" ht="31.5" x14ac:dyDescent="0.25">
      <c r="A130" s="25" t="s">
        <v>14</v>
      </c>
      <c r="B130" s="8" t="s">
        <v>270</v>
      </c>
      <c r="C130" s="8" t="s">
        <v>15</v>
      </c>
      <c r="D130" s="12">
        <v>192</v>
      </c>
      <c r="E130" s="12">
        <v>192</v>
      </c>
    </row>
    <row r="131" spans="1:5" ht="47.25" x14ac:dyDescent="0.25">
      <c r="A131" s="25" t="s">
        <v>227</v>
      </c>
      <c r="B131" s="5" t="s">
        <v>271</v>
      </c>
      <c r="C131" s="5"/>
      <c r="D131" s="10">
        <f>D132</f>
        <v>761.1</v>
      </c>
      <c r="E131" s="10">
        <f>E132</f>
        <v>761.1</v>
      </c>
    </row>
    <row r="132" spans="1:5" ht="15.75" x14ac:dyDescent="0.25">
      <c r="A132" s="25" t="s">
        <v>16</v>
      </c>
      <c r="B132" s="8" t="s">
        <v>271</v>
      </c>
      <c r="C132" s="8" t="s">
        <v>17</v>
      </c>
      <c r="D132" s="12">
        <v>761.1</v>
      </c>
      <c r="E132" s="12">
        <v>761.1</v>
      </c>
    </row>
    <row r="133" spans="1:5" ht="47.25" x14ac:dyDescent="0.25">
      <c r="A133" s="25" t="s">
        <v>185</v>
      </c>
      <c r="B133" s="5" t="s">
        <v>272</v>
      </c>
      <c r="C133" s="5"/>
      <c r="D133" s="10">
        <f>D134</f>
        <v>20978.1</v>
      </c>
      <c r="E133" s="10">
        <f>E134</f>
        <v>20978.1</v>
      </c>
    </row>
    <row r="134" spans="1:5" ht="31.5" x14ac:dyDescent="0.25">
      <c r="A134" s="25" t="s">
        <v>10</v>
      </c>
      <c r="B134" s="8" t="s">
        <v>272</v>
      </c>
      <c r="C134" s="8" t="s">
        <v>11</v>
      </c>
      <c r="D134" s="12">
        <v>20978.1</v>
      </c>
      <c r="E134" s="12">
        <v>20978.1</v>
      </c>
    </row>
    <row r="135" spans="1:5" ht="31.5" x14ac:dyDescent="0.25">
      <c r="A135" s="25" t="s">
        <v>217</v>
      </c>
      <c r="B135" s="5" t="s">
        <v>273</v>
      </c>
      <c r="C135" s="5"/>
      <c r="D135" s="10">
        <f>D136</f>
        <v>1380.3</v>
      </c>
      <c r="E135" s="10">
        <f>E136</f>
        <v>1380.3</v>
      </c>
    </row>
    <row r="136" spans="1:5" ht="31.5" x14ac:dyDescent="0.25">
      <c r="A136" s="25" t="s">
        <v>10</v>
      </c>
      <c r="B136" s="8" t="s">
        <v>273</v>
      </c>
      <c r="C136" s="8" t="s">
        <v>11</v>
      </c>
      <c r="D136" s="12">
        <v>1380.3</v>
      </c>
      <c r="E136" s="12">
        <v>1380.3</v>
      </c>
    </row>
    <row r="137" spans="1:5" ht="31.5" x14ac:dyDescent="0.25">
      <c r="A137" s="25" t="s">
        <v>275</v>
      </c>
      <c r="B137" s="8" t="s">
        <v>274</v>
      </c>
      <c r="C137" s="8"/>
      <c r="D137" s="10">
        <f>D138</f>
        <v>140</v>
      </c>
      <c r="E137" s="10">
        <f>E138</f>
        <v>140</v>
      </c>
    </row>
    <row r="138" spans="1:5" ht="31.5" x14ac:dyDescent="0.25">
      <c r="A138" s="25" t="s">
        <v>10</v>
      </c>
      <c r="B138" s="8" t="s">
        <v>274</v>
      </c>
      <c r="C138" s="8" t="s">
        <v>11</v>
      </c>
      <c r="D138" s="12">
        <v>140</v>
      </c>
      <c r="E138" s="12">
        <v>140</v>
      </c>
    </row>
    <row r="139" spans="1:5" ht="15.75" x14ac:dyDescent="0.25">
      <c r="A139" s="25" t="s">
        <v>276</v>
      </c>
      <c r="B139" s="5" t="s">
        <v>277</v>
      </c>
      <c r="C139" s="5"/>
      <c r="D139" s="10">
        <f>D140</f>
        <v>200</v>
      </c>
      <c r="E139" s="10">
        <f>E140</f>
        <v>200</v>
      </c>
    </row>
    <row r="140" spans="1:5" ht="31.5" x14ac:dyDescent="0.25">
      <c r="A140" s="25" t="s">
        <v>10</v>
      </c>
      <c r="B140" s="8" t="s">
        <v>277</v>
      </c>
      <c r="C140" s="8" t="s">
        <v>11</v>
      </c>
      <c r="D140" s="12">
        <v>200</v>
      </c>
      <c r="E140" s="12">
        <v>200</v>
      </c>
    </row>
    <row r="141" spans="1:5" ht="31.5" x14ac:dyDescent="0.25">
      <c r="A141" s="16" t="s">
        <v>228</v>
      </c>
      <c r="B141" s="5" t="s">
        <v>218</v>
      </c>
      <c r="C141" s="5"/>
      <c r="D141" s="10">
        <f>D142+D144</f>
        <v>1200</v>
      </c>
      <c r="E141" s="10">
        <f>E142+E144</f>
        <v>1200</v>
      </c>
    </row>
    <row r="142" spans="1:5" ht="31.5" x14ac:dyDescent="0.25">
      <c r="A142" s="25" t="s">
        <v>230</v>
      </c>
      <c r="B142" s="5" t="s">
        <v>220</v>
      </c>
      <c r="C142" s="5"/>
      <c r="D142" s="10">
        <f>D143</f>
        <v>554.70000000000005</v>
      </c>
      <c r="E142" s="10">
        <f>E143</f>
        <v>554.70000000000005</v>
      </c>
    </row>
    <row r="143" spans="1:5" ht="31.5" x14ac:dyDescent="0.25">
      <c r="A143" s="25" t="s">
        <v>14</v>
      </c>
      <c r="B143" s="8" t="s">
        <v>220</v>
      </c>
      <c r="C143" s="8" t="s">
        <v>15</v>
      </c>
      <c r="D143" s="12">
        <v>554.70000000000005</v>
      </c>
      <c r="E143" s="12">
        <v>554.70000000000005</v>
      </c>
    </row>
    <row r="144" spans="1:5" ht="31.5" x14ac:dyDescent="0.25">
      <c r="A144" s="25" t="s">
        <v>231</v>
      </c>
      <c r="B144" s="5" t="s">
        <v>222</v>
      </c>
      <c r="C144" s="5"/>
      <c r="D144" s="10">
        <f>D145</f>
        <v>645.29999999999995</v>
      </c>
      <c r="E144" s="10">
        <f>E145</f>
        <v>645.29999999999995</v>
      </c>
    </row>
    <row r="145" spans="1:5" ht="31.5" x14ac:dyDescent="0.25">
      <c r="A145" s="25" t="s">
        <v>14</v>
      </c>
      <c r="B145" s="8" t="s">
        <v>222</v>
      </c>
      <c r="C145" s="8" t="s">
        <v>15</v>
      </c>
      <c r="D145" s="12">
        <v>645.29999999999995</v>
      </c>
      <c r="E145" s="12">
        <v>645.29999999999995</v>
      </c>
    </row>
    <row r="146" spans="1:5" ht="31.5" x14ac:dyDescent="0.25">
      <c r="A146" s="16" t="s">
        <v>233</v>
      </c>
      <c r="B146" s="5" t="s">
        <v>229</v>
      </c>
      <c r="C146" s="5"/>
      <c r="D146" s="10">
        <f>D147+D149</f>
        <v>48.6</v>
      </c>
      <c r="E146" s="10">
        <f>E147+E149</f>
        <v>48.6</v>
      </c>
    </row>
    <row r="147" spans="1:5" ht="31.5" x14ac:dyDescent="0.25">
      <c r="A147" s="25" t="s">
        <v>234</v>
      </c>
      <c r="B147" s="5" t="s">
        <v>232</v>
      </c>
      <c r="C147" s="5"/>
      <c r="D147" s="10">
        <f>D148</f>
        <v>27.5</v>
      </c>
      <c r="E147" s="10">
        <f>E148</f>
        <v>27.5</v>
      </c>
    </row>
    <row r="148" spans="1:5" ht="31.5" x14ac:dyDescent="0.25">
      <c r="A148" s="25" t="s">
        <v>14</v>
      </c>
      <c r="B148" s="8" t="s">
        <v>232</v>
      </c>
      <c r="C148" s="8" t="s">
        <v>15</v>
      </c>
      <c r="D148" s="12">
        <v>27.5</v>
      </c>
      <c r="E148" s="12">
        <v>27.5</v>
      </c>
    </row>
    <row r="149" spans="1:5" ht="31.5" x14ac:dyDescent="0.25">
      <c r="A149" s="25" t="s">
        <v>235</v>
      </c>
      <c r="B149" s="5" t="s">
        <v>278</v>
      </c>
      <c r="C149" s="5"/>
      <c r="D149" s="10">
        <f>D150</f>
        <v>21.1</v>
      </c>
      <c r="E149" s="10">
        <f>E150</f>
        <v>21.1</v>
      </c>
    </row>
    <row r="150" spans="1:5" ht="31.5" x14ac:dyDescent="0.25">
      <c r="A150" s="25" t="s">
        <v>14</v>
      </c>
      <c r="B150" s="8" t="s">
        <v>278</v>
      </c>
      <c r="C150" s="8" t="s">
        <v>15</v>
      </c>
      <c r="D150" s="12">
        <v>21.1</v>
      </c>
      <c r="E150" s="12">
        <v>21.1</v>
      </c>
    </row>
    <row r="151" spans="1:5" ht="31.5" x14ac:dyDescent="0.25">
      <c r="A151" s="40" t="s">
        <v>311</v>
      </c>
      <c r="B151" s="5" t="s">
        <v>312</v>
      </c>
      <c r="C151" s="5"/>
      <c r="D151" s="10">
        <f>D152+D154</f>
        <v>14396.75</v>
      </c>
      <c r="E151" s="10">
        <f>E152+E154</f>
        <v>14415.55</v>
      </c>
    </row>
    <row r="152" spans="1:5" ht="31.5" x14ac:dyDescent="0.25">
      <c r="A152" s="25" t="s">
        <v>313</v>
      </c>
      <c r="B152" s="5" t="s">
        <v>314</v>
      </c>
      <c r="C152" s="5"/>
      <c r="D152" s="10">
        <f>D153</f>
        <v>2497.63</v>
      </c>
      <c r="E152" s="10">
        <f>E153</f>
        <v>2497.63</v>
      </c>
    </row>
    <row r="153" spans="1:5" ht="78.75" x14ac:dyDescent="0.25">
      <c r="A153" s="25" t="s">
        <v>12</v>
      </c>
      <c r="B153" s="8" t="s">
        <v>314</v>
      </c>
      <c r="C153" s="8" t="s">
        <v>13</v>
      </c>
      <c r="D153" s="12">
        <v>2497.63</v>
      </c>
      <c r="E153" s="12">
        <v>2497.63</v>
      </c>
    </row>
    <row r="154" spans="1:5" ht="31.5" x14ac:dyDescent="0.25">
      <c r="A154" s="25" t="s">
        <v>298</v>
      </c>
      <c r="B154" s="5" t="s">
        <v>315</v>
      </c>
      <c r="C154" s="5"/>
      <c r="D154" s="10">
        <f>D155+D156+D157</f>
        <v>11899.119999999999</v>
      </c>
      <c r="E154" s="10">
        <f>E155+E156+E157</f>
        <v>11917.919999999998</v>
      </c>
    </row>
    <row r="155" spans="1:5" ht="78.75" x14ac:dyDescent="0.25">
      <c r="A155" s="25" t="s">
        <v>12</v>
      </c>
      <c r="B155" s="8" t="s">
        <v>315</v>
      </c>
      <c r="C155" s="36" t="s">
        <v>13</v>
      </c>
      <c r="D155" s="12">
        <v>8513.2099999999991</v>
      </c>
      <c r="E155" s="12">
        <v>8513.2099999999991</v>
      </c>
    </row>
    <row r="156" spans="1:5" ht="31.5" x14ac:dyDescent="0.25">
      <c r="A156" s="25" t="s">
        <v>14</v>
      </c>
      <c r="B156" s="8" t="s">
        <v>315</v>
      </c>
      <c r="C156" s="8" t="s">
        <v>15</v>
      </c>
      <c r="D156" s="12">
        <v>3383.91</v>
      </c>
      <c r="E156" s="12">
        <v>3402.71</v>
      </c>
    </row>
    <row r="157" spans="1:5" ht="15.75" x14ac:dyDescent="0.25">
      <c r="A157" s="25" t="s">
        <v>20</v>
      </c>
      <c r="B157" s="8" t="s">
        <v>315</v>
      </c>
      <c r="C157" s="8" t="s">
        <v>21</v>
      </c>
      <c r="D157" s="12">
        <v>2</v>
      </c>
      <c r="E157" s="12">
        <v>2</v>
      </c>
    </row>
    <row r="158" spans="1:5" ht="47.25" x14ac:dyDescent="0.25">
      <c r="A158" s="2" t="s">
        <v>302</v>
      </c>
      <c r="B158" s="5" t="s">
        <v>126</v>
      </c>
      <c r="C158" s="5"/>
      <c r="D158" s="10">
        <f>D159+D168+D181+D186+D199</f>
        <v>64180.31</v>
      </c>
      <c r="E158" s="10">
        <f>E159+E168+E181+E186+E199</f>
        <v>64113.81</v>
      </c>
    </row>
    <row r="159" spans="1:5" ht="31.5" x14ac:dyDescent="0.25">
      <c r="A159" s="3" t="s">
        <v>127</v>
      </c>
      <c r="B159" s="5" t="s">
        <v>128</v>
      </c>
      <c r="C159" s="5"/>
      <c r="D159" s="10">
        <f>D160+D162+D164+D166</f>
        <v>11874.7</v>
      </c>
      <c r="E159" s="10">
        <f>E160+E162+E164+E166</f>
        <v>11874.7</v>
      </c>
    </row>
    <row r="160" spans="1:5" ht="15.75" x14ac:dyDescent="0.25">
      <c r="A160" s="4" t="s">
        <v>129</v>
      </c>
      <c r="B160" s="5" t="s">
        <v>130</v>
      </c>
      <c r="C160" s="5"/>
      <c r="D160" s="10">
        <f>D161</f>
        <v>68.2</v>
      </c>
      <c r="E160" s="10">
        <f>E161</f>
        <v>68.2</v>
      </c>
    </row>
    <row r="161" spans="1:5" ht="31.5" x14ac:dyDescent="0.25">
      <c r="A161" s="25" t="s">
        <v>10</v>
      </c>
      <c r="B161" s="8" t="s">
        <v>130</v>
      </c>
      <c r="C161" s="8" t="s">
        <v>11</v>
      </c>
      <c r="D161" s="12">
        <v>68.2</v>
      </c>
      <c r="E161" s="12">
        <v>68.2</v>
      </c>
    </row>
    <row r="162" spans="1:5" ht="15.75" x14ac:dyDescent="0.25">
      <c r="A162" s="21" t="s">
        <v>131</v>
      </c>
      <c r="B162" s="9" t="s">
        <v>132</v>
      </c>
      <c r="C162" s="5"/>
      <c r="D162" s="10">
        <f>D163</f>
        <v>0</v>
      </c>
      <c r="E162" s="10">
        <f>E163</f>
        <v>0</v>
      </c>
    </row>
    <row r="163" spans="1:5" ht="31.5" x14ac:dyDescent="0.25">
      <c r="A163" s="25" t="s">
        <v>10</v>
      </c>
      <c r="B163" s="11" t="s">
        <v>132</v>
      </c>
      <c r="C163" s="8" t="s">
        <v>11</v>
      </c>
      <c r="D163" s="12"/>
      <c r="E163" s="12"/>
    </row>
    <row r="164" spans="1:5" ht="15.75" x14ac:dyDescent="0.25">
      <c r="A164" s="21" t="s">
        <v>133</v>
      </c>
      <c r="B164" s="9" t="s">
        <v>134</v>
      </c>
      <c r="C164" s="5"/>
      <c r="D164" s="22">
        <f>D165</f>
        <v>11533.6</v>
      </c>
      <c r="E164" s="22">
        <f>E165</f>
        <v>11533.6</v>
      </c>
    </row>
    <row r="165" spans="1:5" ht="31.5" x14ac:dyDescent="0.25">
      <c r="A165" s="25" t="s">
        <v>10</v>
      </c>
      <c r="B165" s="11" t="s">
        <v>134</v>
      </c>
      <c r="C165" s="8" t="s">
        <v>11</v>
      </c>
      <c r="D165" s="12">
        <v>11533.6</v>
      </c>
      <c r="E165" s="12">
        <v>11533.6</v>
      </c>
    </row>
    <row r="166" spans="1:5" ht="63" x14ac:dyDescent="0.25">
      <c r="A166" s="25" t="s">
        <v>338</v>
      </c>
      <c r="B166" s="9" t="s">
        <v>339</v>
      </c>
      <c r="C166" s="5"/>
      <c r="D166" s="10">
        <f>D167</f>
        <v>272.89999999999998</v>
      </c>
      <c r="E166" s="10">
        <f>E167</f>
        <v>272.89999999999998</v>
      </c>
    </row>
    <row r="167" spans="1:5" ht="31.5" x14ac:dyDescent="0.25">
      <c r="A167" s="25" t="s">
        <v>10</v>
      </c>
      <c r="B167" s="11" t="s">
        <v>339</v>
      </c>
      <c r="C167" s="8" t="s">
        <v>11</v>
      </c>
      <c r="D167" s="12">
        <v>272.89999999999998</v>
      </c>
      <c r="E167" s="12">
        <v>272.89999999999998</v>
      </c>
    </row>
    <row r="168" spans="1:5" ht="15.75" x14ac:dyDescent="0.25">
      <c r="A168" s="3" t="s">
        <v>135</v>
      </c>
      <c r="B168" s="5" t="s">
        <v>136</v>
      </c>
      <c r="C168" s="5"/>
      <c r="D168" s="10">
        <f>D169+D171+D173+D175+D177+D179</f>
        <v>16495.399999999998</v>
      </c>
      <c r="E168" s="10">
        <f>E169+E171+E173+E175+E177+E179</f>
        <v>16359.099999999999</v>
      </c>
    </row>
    <row r="169" spans="1:5" ht="15.75" x14ac:dyDescent="0.25">
      <c r="A169" s="4" t="s">
        <v>137</v>
      </c>
      <c r="B169" s="5" t="s">
        <v>138</v>
      </c>
      <c r="C169" s="5"/>
      <c r="D169" s="10">
        <f>D170</f>
        <v>81.3</v>
      </c>
      <c r="E169" s="10">
        <f>E170</f>
        <v>80.3</v>
      </c>
    </row>
    <row r="170" spans="1:5" ht="31.5" x14ac:dyDescent="0.25">
      <c r="A170" s="25" t="s">
        <v>10</v>
      </c>
      <c r="B170" s="8" t="s">
        <v>138</v>
      </c>
      <c r="C170" s="8" t="s">
        <v>11</v>
      </c>
      <c r="D170" s="12">
        <v>81.3</v>
      </c>
      <c r="E170" s="12">
        <v>80.3</v>
      </c>
    </row>
    <row r="171" spans="1:5" ht="15.75" x14ac:dyDescent="0.25">
      <c r="A171" s="4" t="s">
        <v>139</v>
      </c>
      <c r="B171" s="5" t="s">
        <v>140</v>
      </c>
      <c r="C171" s="5"/>
      <c r="D171" s="10">
        <f>D172</f>
        <v>230</v>
      </c>
      <c r="E171" s="10">
        <f>E172</f>
        <v>230</v>
      </c>
    </row>
    <row r="172" spans="1:5" ht="31.5" x14ac:dyDescent="0.25">
      <c r="A172" s="25" t="s">
        <v>10</v>
      </c>
      <c r="B172" s="8" t="s">
        <v>140</v>
      </c>
      <c r="C172" s="8" t="s">
        <v>11</v>
      </c>
      <c r="D172" s="12">
        <v>230</v>
      </c>
      <c r="E172" s="12">
        <v>230</v>
      </c>
    </row>
    <row r="173" spans="1:5" ht="15.75" x14ac:dyDescent="0.25">
      <c r="A173" s="25" t="s">
        <v>141</v>
      </c>
      <c r="B173" s="5" t="s">
        <v>142</v>
      </c>
      <c r="C173" s="5"/>
      <c r="D173" s="10">
        <f>D174</f>
        <v>135.30000000000001</v>
      </c>
      <c r="E173" s="10">
        <f>E174</f>
        <v>0</v>
      </c>
    </row>
    <row r="174" spans="1:5" ht="31.5" x14ac:dyDescent="0.25">
      <c r="A174" s="25" t="s">
        <v>10</v>
      </c>
      <c r="B174" s="8" t="s">
        <v>142</v>
      </c>
      <c r="C174" s="8" t="s">
        <v>11</v>
      </c>
      <c r="D174" s="12">
        <v>135.30000000000001</v>
      </c>
      <c r="E174" s="12"/>
    </row>
    <row r="175" spans="1:5" ht="15.75" x14ac:dyDescent="0.25">
      <c r="A175" s="25" t="s">
        <v>143</v>
      </c>
      <c r="B175" s="5" t="s">
        <v>144</v>
      </c>
      <c r="C175" s="5"/>
      <c r="D175" s="10">
        <f>D176</f>
        <v>126</v>
      </c>
      <c r="E175" s="10">
        <f>E176</f>
        <v>126</v>
      </c>
    </row>
    <row r="176" spans="1:5" ht="31.5" x14ac:dyDescent="0.25">
      <c r="A176" s="25" t="s">
        <v>10</v>
      </c>
      <c r="B176" s="8" t="s">
        <v>144</v>
      </c>
      <c r="C176" s="8" t="s">
        <v>11</v>
      </c>
      <c r="D176" s="12">
        <v>126</v>
      </c>
      <c r="E176" s="12">
        <v>126</v>
      </c>
    </row>
    <row r="177" spans="1:5" ht="15.75" x14ac:dyDescent="0.25">
      <c r="A177" s="25" t="s">
        <v>133</v>
      </c>
      <c r="B177" s="5" t="s">
        <v>145</v>
      </c>
      <c r="C177" s="5"/>
      <c r="D177" s="10">
        <f>D178</f>
        <v>15842.5</v>
      </c>
      <c r="E177" s="10">
        <f>E178</f>
        <v>15842.5</v>
      </c>
    </row>
    <row r="178" spans="1:5" ht="31.5" x14ac:dyDescent="0.25">
      <c r="A178" s="25" t="s">
        <v>10</v>
      </c>
      <c r="B178" s="8" t="s">
        <v>145</v>
      </c>
      <c r="C178" s="8" t="s">
        <v>11</v>
      </c>
      <c r="D178" s="12">
        <v>15842.5</v>
      </c>
      <c r="E178" s="12">
        <v>15842.5</v>
      </c>
    </row>
    <row r="179" spans="1:5" ht="31.5" x14ac:dyDescent="0.25">
      <c r="A179" s="25" t="s">
        <v>171</v>
      </c>
      <c r="B179" s="35" t="s">
        <v>172</v>
      </c>
      <c r="C179" s="5"/>
      <c r="D179" s="10">
        <f>D180</f>
        <v>80.3</v>
      </c>
      <c r="E179" s="10">
        <f>E180</f>
        <v>80.3</v>
      </c>
    </row>
    <row r="180" spans="1:5" ht="31.5" x14ac:dyDescent="0.25">
      <c r="A180" s="25" t="s">
        <v>14</v>
      </c>
      <c r="B180" s="37" t="s">
        <v>172</v>
      </c>
      <c r="C180" s="8" t="s">
        <v>15</v>
      </c>
      <c r="D180" s="12">
        <v>80.3</v>
      </c>
      <c r="E180" s="12">
        <v>80.3</v>
      </c>
    </row>
    <row r="181" spans="1:5" ht="15.75" x14ac:dyDescent="0.25">
      <c r="A181" s="16" t="s">
        <v>146</v>
      </c>
      <c r="B181" s="5" t="s">
        <v>147</v>
      </c>
      <c r="C181" s="5"/>
      <c r="D181" s="10">
        <f>D182+D184</f>
        <v>1614.8</v>
      </c>
      <c r="E181" s="10">
        <f>E182+E184</f>
        <v>1596.2</v>
      </c>
    </row>
    <row r="182" spans="1:5" ht="15.75" x14ac:dyDescent="0.25">
      <c r="A182" s="25" t="s">
        <v>141</v>
      </c>
      <c r="B182" s="5" t="s">
        <v>148</v>
      </c>
      <c r="C182" s="5"/>
      <c r="D182" s="10">
        <f>D183</f>
        <v>18.600000000000001</v>
      </c>
      <c r="E182" s="10">
        <f>E183</f>
        <v>0</v>
      </c>
    </row>
    <row r="183" spans="1:5" ht="31.5" x14ac:dyDescent="0.25">
      <c r="A183" s="25" t="s">
        <v>10</v>
      </c>
      <c r="B183" s="8" t="s">
        <v>148</v>
      </c>
      <c r="C183" s="8" t="s">
        <v>11</v>
      </c>
      <c r="D183" s="12">
        <v>18.600000000000001</v>
      </c>
      <c r="E183" s="12"/>
    </row>
    <row r="184" spans="1:5" ht="15.75" x14ac:dyDescent="0.25">
      <c r="A184" s="25" t="s">
        <v>133</v>
      </c>
      <c r="B184" s="5" t="s">
        <v>149</v>
      </c>
      <c r="C184" s="5"/>
      <c r="D184" s="10">
        <f>D185</f>
        <v>1596.2</v>
      </c>
      <c r="E184" s="10">
        <f>E185</f>
        <v>1596.2</v>
      </c>
    </row>
    <row r="185" spans="1:5" ht="31.5" x14ac:dyDescent="0.25">
      <c r="A185" s="25" t="s">
        <v>10</v>
      </c>
      <c r="B185" s="8" t="s">
        <v>149</v>
      </c>
      <c r="C185" s="8" t="s">
        <v>11</v>
      </c>
      <c r="D185" s="12">
        <v>1596.2</v>
      </c>
      <c r="E185" s="12">
        <v>1596.2</v>
      </c>
    </row>
    <row r="186" spans="1:5" ht="47.25" x14ac:dyDescent="0.25">
      <c r="A186" s="16" t="s">
        <v>150</v>
      </c>
      <c r="B186" s="5" t="s">
        <v>151</v>
      </c>
      <c r="C186" s="5"/>
      <c r="D186" s="10">
        <f>D187+D189+D191+D193+D195+D197</f>
        <v>31141.999999999996</v>
      </c>
      <c r="E186" s="10">
        <f>E187+E189+E191+E193+E195+E197</f>
        <v>31230.399999999998</v>
      </c>
    </row>
    <row r="187" spans="1:5" ht="15.75" x14ac:dyDescent="0.25">
      <c r="A187" s="25" t="s">
        <v>133</v>
      </c>
      <c r="B187" s="5" t="s">
        <v>152</v>
      </c>
      <c r="C187" s="5"/>
      <c r="D187" s="10">
        <f>D188</f>
        <v>29913.8</v>
      </c>
      <c r="E187" s="10">
        <f>E188</f>
        <v>30002.2</v>
      </c>
    </row>
    <row r="188" spans="1:5" ht="31.5" x14ac:dyDescent="0.25">
      <c r="A188" s="25" t="s">
        <v>10</v>
      </c>
      <c r="B188" s="8" t="s">
        <v>152</v>
      </c>
      <c r="C188" s="8" t="s">
        <v>11</v>
      </c>
      <c r="D188" s="12">
        <v>29913.8</v>
      </c>
      <c r="E188" s="12">
        <v>30002.2</v>
      </c>
    </row>
    <row r="189" spans="1:5" ht="15.75" x14ac:dyDescent="0.25">
      <c r="A189" s="25" t="s">
        <v>153</v>
      </c>
      <c r="B189" s="5" t="s">
        <v>154</v>
      </c>
      <c r="C189" s="5"/>
      <c r="D189" s="10">
        <f>D190</f>
        <v>400</v>
      </c>
      <c r="E189" s="10">
        <f>E190</f>
        <v>400</v>
      </c>
    </row>
    <row r="190" spans="1:5" ht="31.5" x14ac:dyDescent="0.25">
      <c r="A190" s="25" t="s">
        <v>14</v>
      </c>
      <c r="B190" s="8" t="s">
        <v>154</v>
      </c>
      <c r="C190" s="8" t="s">
        <v>15</v>
      </c>
      <c r="D190" s="12">
        <v>400</v>
      </c>
      <c r="E190" s="12">
        <v>400</v>
      </c>
    </row>
    <row r="191" spans="1:5" ht="15.75" x14ac:dyDescent="0.25">
      <c r="A191" s="25" t="s">
        <v>155</v>
      </c>
      <c r="B191" s="5" t="s">
        <v>156</v>
      </c>
      <c r="C191" s="5"/>
      <c r="D191" s="10">
        <f>D192</f>
        <v>250</v>
      </c>
      <c r="E191" s="10">
        <f>E192</f>
        <v>250</v>
      </c>
    </row>
    <row r="192" spans="1:5" ht="31.5" x14ac:dyDescent="0.25">
      <c r="A192" s="25" t="s">
        <v>10</v>
      </c>
      <c r="B192" s="8" t="s">
        <v>156</v>
      </c>
      <c r="C192" s="8" t="s">
        <v>11</v>
      </c>
      <c r="D192" s="12">
        <v>250</v>
      </c>
      <c r="E192" s="12">
        <v>250</v>
      </c>
    </row>
    <row r="193" spans="1:5" ht="15.75" x14ac:dyDescent="0.25">
      <c r="A193" s="25" t="s">
        <v>334</v>
      </c>
      <c r="B193" s="5" t="s">
        <v>333</v>
      </c>
      <c r="C193" s="5"/>
      <c r="D193" s="10">
        <f>D194</f>
        <v>164.1</v>
      </c>
      <c r="E193" s="10">
        <f>E194</f>
        <v>164.1</v>
      </c>
    </row>
    <row r="194" spans="1:5" ht="31.5" x14ac:dyDescent="0.25">
      <c r="A194" s="25" t="s">
        <v>10</v>
      </c>
      <c r="B194" s="8" t="s">
        <v>333</v>
      </c>
      <c r="C194" s="8" t="s">
        <v>11</v>
      </c>
      <c r="D194" s="12">
        <v>164.1</v>
      </c>
      <c r="E194" s="12">
        <v>164.1</v>
      </c>
    </row>
    <row r="195" spans="1:5" ht="94.5" x14ac:dyDescent="0.25">
      <c r="A195" s="25" t="s">
        <v>337</v>
      </c>
      <c r="B195" s="5" t="s">
        <v>335</v>
      </c>
      <c r="C195" s="5"/>
      <c r="D195" s="10">
        <f>D196</f>
        <v>250</v>
      </c>
      <c r="E195" s="10">
        <v>250</v>
      </c>
    </row>
    <row r="196" spans="1:5" ht="31.5" x14ac:dyDescent="0.25">
      <c r="A196" s="25" t="s">
        <v>10</v>
      </c>
      <c r="B196" s="8" t="s">
        <v>335</v>
      </c>
      <c r="C196" s="8" t="s">
        <v>11</v>
      </c>
      <c r="D196" s="12">
        <v>250</v>
      </c>
      <c r="E196" s="12">
        <v>250</v>
      </c>
    </row>
    <row r="197" spans="1:5" ht="47.25" x14ac:dyDescent="0.25">
      <c r="A197" s="25" t="s">
        <v>336</v>
      </c>
      <c r="B197" s="5" t="s">
        <v>335</v>
      </c>
      <c r="C197" s="5"/>
      <c r="D197" s="10">
        <f>D198</f>
        <v>164.1</v>
      </c>
      <c r="E197" s="10">
        <f>E198</f>
        <v>164.1</v>
      </c>
    </row>
    <row r="198" spans="1:5" ht="31.5" x14ac:dyDescent="0.25">
      <c r="A198" s="25" t="s">
        <v>10</v>
      </c>
      <c r="B198" s="8" t="s">
        <v>335</v>
      </c>
      <c r="C198" s="8" t="s">
        <v>11</v>
      </c>
      <c r="D198" s="12">
        <v>164.1</v>
      </c>
      <c r="E198" s="12">
        <v>164.1</v>
      </c>
    </row>
    <row r="199" spans="1:5" ht="31.5" x14ac:dyDescent="0.25">
      <c r="A199" s="59" t="s">
        <v>311</v>
      </c>
      <c r="B199" s="8" t="s">
        <v>326</v>
      </c>
      <c r="C199" s="8"/>
      <c r="D199" s="10">
        <f>D200+D202</f>
        <v>3053.41</v>
      </c>
      <c r="E199" s="10">
        <f>E200+E202</f>
        <v>3053.41</v>
      </c>
    </row>
    <row r="200" spans="1:5" ht="31.5" x14ac:dyDescent="0.25">
      <c r="A200" s="60" t="s">
        <v>313</v>
      </c>
      <c r="B200" s="8" t="s">
        <v>327</v>
      </c>
      <c r="C200" s="8"/>
      <c r="D200" s="10">
        <f>D201</f>
        <v>1421.7</v>
      </c>
      <c r="E200" s="10">
        <f>E201</f>
        <v>1421.7</v>
      </c>
    </row>
    <row r="201" spans="1:5" ht="78.75" x14ac:dyDescent="0.25">
      <c r="A201" s="60" t="s">
        <v>12</v>
      </c>
      <c r="B201" s="8" t="s">
        <v>327</v>
      </c>
      <c r="C201" s="8" t="s">
        <v>13</v>
      </c>
      <c r="D201" s="12">
        <v>1421.7</v>
      </c>
      <c r="E201" s="12">
        <v>1421.7</v>
      </c>
    </row>
    <row r="202" spans="1:5" ht="31.5" x14ac:dyDescent="0.25">
      <c r="A202" s="60" t="s">
        <v>298</v>
      </c>
      <c r="B202" s="8" t="s">
        <v>328</v>
      </c>
      <c r="C202" s="11"/>
      <c r="D202" s="10">
        <f>D203+D204+D205</f>
        <v>1631.71</v>
      </c>
      <c r="E202" s="10">
        <f>E203+E204+E205</f>
        <v>1631.71</v>
      </c>
    </row>
    <row r="203" spans="1:5" ht="78.75" x14ac:dyDescent="0.25">
      <c r="A203" s="60" t="s">
        <v>12</v>
      </c>
      <c r="B203" s="8" t="s">
        <v>328</v>
      </c>
      <c r="C203" s="8" t="s">
        <v>13</v>
      </c>
      <c r="D203" s="12">
        <v>1075.71</v>
      </c>
      <c r="E203" s="12">
        <v>1075.71</v>
      </c>
    </row>
    <row r="204" spans="1:5" ht="31.5" x14ac:dyDescent="0.25">
      <c r="A204" s="60" t="s">
        <v>14</v>
      </c>
      <c r="B204" s="8" t="s">
        <v>328</v>
      </c>
      <c r="C204" s="8" t="s">
        <v>15</v>
      </c>
      <c r="D204" s="12">
        <v>555</v>
      </c>
      <c r="E204" s="12">
        <v>555</v>
      </c>
    </row>
    <row r="205" spans="1:5" ht="15.75" x14ac:dyDescent="0.25">
      <c r="A205" s="60" t="s">
        <v>20</v>
      </c>
      <c r="B205" s="8" t="s">
        <v>328</v>
      </c>
      <c r="C205" s="8" t="s">
        <v>21</v>
      </c>
      <c r="D205" s="12">
        <v>1</v>
      </c>
      <c r="E205" s="12">
        <v>1</v>
      </c>
    </row>
    <row r="206" spans="1:5" ht="47.25" x14ac:dyDescent="0.25">
      <c r="A206" s="39" t="s">
        <v>330</v>
      </c>
      <c r="B206" s="5" t="s">
        <v>157</v>
      </c>
      <c r="C206" s="5"/>
      <c r="D206" s="10">
        <f>D207+D210+D215</f>
        <v>601.81999999999994</v>
      </c>
      <c r="E206" s="10">
        <f>E207+E210+E215</f>
        <v>801.81999999999994</v>
      </c>
    </row>
    <row r="207" spans="1:5" ht="31.5" x14ac:dyDescent="0.25">
      <c r="A207" s="16" t="s">
        <v>158</v>
      </c>
      <c r="B207" s="5" t="s">
        <v>159</v>
      </c>
      <c r="C207" s="5"/>
      <c r="D207" s="10">
        <f>D208</f>
        <v>0</v>
      </c>
      <c r="E207" s="10">
        <f>E208</f>
        <v>0</v>
      </c>
    </row>
    <row r="208" spans="1:5" ht="47.25" x14ac:dyDescent="0.25">
      <c r="A208" s="25" t="s">
        <v>160</v>
      </c>
      <c r="B208" s="5" t="s">
        <v>161</v>
      </c>
      <c r="C208" s="5"/>
      <c r="D208" s="10">
        <f>D209</f>
        <v>0</v>
      </c>
      <c r="E208" s="10">
        <f>E209</f>
        <v>0</v>
      </c>
    </row>
    <row r="209" spans="1:5" ht="31.5" x14ac:dyDescent="0.25">
      <c r="A209" s="25" t="s">
        <v>14</v>
      </c>
      <c r="B209" s="8" t="s">
        <v>161</v>
      </c>
      <c r="C209" s="8" t="s">
        <v>15</v>
      </c>
      <c r="D209" s="12"/>
      <c r="E209" s="12"/>
    </row>
    <row r="210" spans="1:5" ht="15.75" x14ac:dyDescent="0.25">
      <c r="A210" s="16" t="s">
        <v>162</v>
      </c>
      <c r="B210" s="5" t="s">
        <v>163</v>
      </c>
      <c r="C210" s="5"/>
      <c r="D210" s="10">
        <f>D211+D213</f>
        <v>301.82</v>
      </c>
      <c r="E210" s="10">
        <f>E211+E213</f>
        <v>401.82</v>
      </c>
    </row>
    <row r="211" spans="1:5" ht="31.5" x14ac:dyDescent="0.25">
      <c r="A211" s="25" t="s">
        <v>164</v>
      </c>
      <c r="B211" s="5" t="s">
        <v>316</v>
      </c>
      <c r="C211" s="5"/>
      <c r="D211" s="10">
        <f>D212</f>
        <v>1.82</v>
      </c>
      <c r="E211" s="10">
        <f>E212</f>
        <v>1.82</v>
      </c>
    </row>
    <row r="212" spans="1:5" ht="31.5" x14ac:dyDescent="0.25">
      <c r="A212" s="25" t="s">
        <v>14</v>
      </c>
      <c r="B212" s="8" t="s">
        <v>316</v>
      </c>
      <c r="C212" s="8" t="s">
        <v>15</v>
      </c>
      <c r="D212" s="12">
        <v>1.82</v>
      </c>
      <c r="E212" s="12">
        <v>1.82</v>
      </c>
    </row>
    <row r="213" spans="1:5" ht="63" x14ac:dyDescent="0.25">
      <c r="A213" s="25" t="s">
        <v>166</v>
      </c>
      <c r="B213" s="5" t="s">
        <v>165</v>
      </c>
      <c r="C213" s="5"/>
      <c r="D213" s="10">
        <f>D214</f>
        <v>300</v>
      </c>
      <c r="E213" s="10">
        <f>E214</f>
        <v>400</v>
      </c>
    </row>
    <row r="214" spans="1:5" ht="31.5" x14ac:dyDescent="0.25">
      <c r="A214" s="25" t="s">
        <v>14</v>
      </c>
      <c r="B214" s="8" t="s">
        <v>165</v>
      </c>
      <c r="C214" s="8" t="s">
        <v>15</v>
      </c>
      <c r="D214" s="12">
        <v>300</v>
      </c>
      <c r="E214" s="12">
        <v>400</v>
      </c>
    </row>
    <row r="215" spans="1:5" ht="15.75" x14ac:dyDescent="0.25">
      <c r="A215" s="16" t="s">
        <v>167</v>
      </c>
      <c r="B215" s="5" t="s">
        <v>168</v>
      </c>
      <c r="C215" s="5"/>
      <c r="D215" s="10">
        <f>D216</f>
        <v>300</v>
      </c>
      <c r="E215" s="10">
        <f>E216</f>
        <v>400</v>
      </c>
    </row>
    <row r="216" spans="1:5" ht="47.25" x14ac:dyDescent="0.25">
      <c r="A216" s="25" t="s">
        <v>169</v>
      </c>
      <c r="B216" s="5" t="s">
        <v>170</v>
      </c>
      <c r="C216" s="5"/>
      <c r="D216" s="10">
        <f>D217</f>
        <v>300</v>
      </c>
      <c r="E216" s="10">
        <f>E217</f>
        <v>400</v>
      </c>
    </row>
    <row r="217" spans="1:5" ht="31.5" x14ac:dyDescent="0.25">
      <c r="A217" s="25" t="s">
        <v>14</v>
      </c>
      <c r="B217" s="8" t="s">
        <v>170</v>
      </c>
      <c r="C217" s="8" t="s">
        <v>15</v>
      </c>
      <c r="D217" s="12">
        <v>300</v>
      </c>
      <c r="E217" s="12">
        <v>400</v>
      </c>
    </row>
    <row r="218" spans="1:5" ht="47.25" x14ac:dyDescent="0.25">
      <c r="A218" s="2" t="s">
        <v>329</v>
      </c>
      <c r="B218" s="5" t="s">
        <v>89</v>
      </c>
      <c r="C218" s="5"/>
      <c r="D218" s="10">
        <f>D219+D224+D227+D234+D230+D243</f>
        <v>77542.720000000001</v>
      </c>
      <c r="E218" s="10">
        <f>E219+E224+E227+E234+E230+E243</f>
        <v>78364.84</v>
      </c>
    </row>
    <row r="219" spans="1:5" ht="47.25" x14ac:dyDescent="0.25">
      <c r="A219" s="3" t="s">
        <v>90</v>
      </c>
      <c r="B219" s="5" t="s">
        <v>91</v>
      </c>
      <c r="C219" s="5"/>
      <c r="D219" s="10">
        <f>D220+D222</f>
        <v>10</v>
      </c>
      <c r="E219" s="10">
        <f>E220+E222</f>
        <v>10</v>
      </c>
    </row>
    <row r="220" spans="1:5" ht="15.75" x14ac:dyDescent="0.25">
      <c r="A220" s="4" t="s">
        <v>92</v>
      </c>
      <c r="B220" s="5" t="s">
        <v>93</v>
      </c>
      <c r="C220" s="5"/>
      <c r="D220" s="10">
        <f>D221</f>
        <v>5</v>
      </c>
      <c r="E220" s="10">
        <f>E221</f>
        <v>5</v>
      </c>
    </row>
    <row r="221" spans="1:5" ht="31.5" x14ac:dyDescent="0.25">
      <c r="A221" s="25" t="s">
        <v>14</v>
      </c>
      <c r="B221" s="8" t="s">
        <v>93</v>
      </c>
      <c r="C221" s="8" t="s">
        <v>15</v>
      </c>
      <c r="D221" s="12">
        <v>5</v>
      </c>
      <c r="E221" s="12">
        <v>5</v>
      </c>
    </row>
    <row r="222" spans="1:5" ht="15.75" x14ac:dyDescent="0.25">
      <c r="A222" s="25" t="s">
        <v>94</v>
      </c>
      <c r="B222" s="5" t="s">
        <v>95</v>
      </c>
      <c r="C222" s="5"/>
      <c r="D222" s="10">
        <f>D223</f>
        <v>5</v>
      </c>
      <c r="E222" s="10">
        <f>E223</f>
        <v>5</v>
      </c>
    </row>
    <row r="223" spans="1:5" ht="31.5" x14ac:dyDescent="0.25">
      <c r="A223" s="25" t="s">
        <v>14</v>
      </c>
      <c r="B223" s="8" t="s">
        <v>95</v>
      </c>
      <c r="C223" s="8" t="s">
        <v>15</v>
      </c>
      <c r="D223" s="12">
        <v>5</v>
      </c>
      <c r="E223" s="12">
        <v>5</v>
      </c>
    </row>
    <row r="224" spans="1:5" ht="47.25" x14ac:dyDescent="0.25">
      <c r="A224" s="16" t="s">
        <v>96</v>
      </c>
      <c r="B224" s="5" t="s">
        <v>97</v>
      </c>
      <c r="C224" s="5"/>
      <c r="D224" s="10">
        <f>D225</f>
        <v>10</v>
      </c>
      <c r="E224" s="10">
        <f>E225</f>
        <v>10</v>
      </c>
    </row>
    <row r="225" spans="1:5" ht="15.75" x14ac:dyDescent="0.25">
      <c r="A225" s="57" t="s">
        <v>325</v>
      </c>
      <c r="B225" s="5" t="s">
        <v>98</v>
      </c>
      <c r="C225" s="5"/>
      <c r="D225" s="10">
        <f>D226</f>
        <v>10</v>
      </c>
      <c r="E225" s="10">
        <f>E226</f>
        <v>10</v>
      </c>
    </row>
    <row r="226" spans="1:5" ht="31.5" x14ac:dyDescent="0.25">
      <c r="A226" s="25" t="s">
        <v>14</v>
      </c>
      <c r="B226" s="8" t="s">
        <v>98</v>
      </c>
      <c r="C226" s="8" t="s">
        <v>15</v>
      </c>
      <c r="D226" s="12">
        <v>10</v>
      </c>
      <c r="E226" s="12">
        <v>10</v>
      </c>
    </row>
    <row r="227" spans="1:5" ht="47.25" x14ac:dyDescent="0.25">
      <c r="A227" s="16" t="s">
        <v>99</v>
      </c>
      <c r="B227" s="5" t="s">
        <v>100</v>
      </c>
      <c r="C227" s="5"/>
      <c r="D227" s="10">
        <f>D228</f>
        <v>60</v>
      </c>
      <c r="E227" s="10">
        <f>E228</f>
        <v>70</v>
      </c>
    </row>
    <row r="228" spans="1:5" ht="47.25" x14ac:dyDescent="0.25">
      <c r="A228" s="25" t="s">
        <v>101</v>
      </c>
      <c r="B228" s="5" t="s">
        <v>102</v>
      </c>
      <c r="C228" s="5"/>
      <c r="D228" s="10">
        <f>D229</f>
        <v>60</v>
      </c>
      <c r="E228" s="10">
        <f>E229</f>
        <v>70</v>
      </c>
    </row>
    <row r="229" spans="1:5" ht="31.5" x14ac:dyDescent="0.25">
      <c r="A229" s="25" t="s">
        <v>14</v>
      </c>
      <c r="B229" s="8" t="s">
        <v>102</v>
      </c>
      <c r="C229" s="8" t="s">
        <v>15</v>
      </c>
      <c r="D229" s="12">
        <v>60</v>
      </c>
      <c r="E229" s="12">
        <v>70</v>
      </c>
    </row>
    <row r="230" spans="1:5" ht="31.5" x14ac:dyDescent="0.25">
      <c r="A230" s="40" t="s">
        <v>303</v>
      </c>
      <c r="B230" s="8" t="s">
        <v>304</v>
      </c>
      <c r="C230" s="8"/>
      <c r="D230" s="12">
        <f>D231</f>
        <v>3298.6</v>
      </c>
      <c r="E230" s="12">
        <f>E231</f>
        <v>3303.05</v>
      </c>
    </row>
    <row r="231" spans="1:5" ht="31.5" x14ac:dyDescent="0.25">
      <c r="A231" s="25" t="s">
        <v>305</v>
      </c>
      <c r="B231" s="8" t="s">
        <v>306</v>
      </c>
      <c r="C231" s="8"/>
      <c r="D231" s="12">
        <f>D232+D233</f>
        <v>3298.6</v>
      </c>
      <c r="E231" s="12">
        <f>E232+E233</f>
        <v>3303.05</v>
      </c>
    </row>
    <row r="232" spans="1:5" ht="78.75" x14ac:dyDescent="0.25">
      <c r="A232" s="25" t="s">
        <v>12</v>
      </c>
      <c r="B232" s="8" t="s">
        <v>306</v>
      </c>
      <c r="C232" s="56" t="s">
        <v>13</v>
      </c>
      <c r="D232" s="15">
        <v>3019.54</v>
      </c>
      <c r="E232" s="15">
        <v>3019.54</v>
      </c>
    </row>
    <row r="233" spans="1:5" ht="31.5" x14ac:dyDescent="0.25">
      <c r="A233" s="25" t="s">
        <v>14</v>
      </c>
      <c r="B233" s="8" t="s">
        <v>306</v>
      </c>
      <c r="C233" s="56" t="s">
        <v>15</v>
      </c>
      <c r="D233" s="12">
        <v>279.06</v>
      </c>
      <c r="E233" s="12">
        <v>283.51</v>
      </c>
    </row>
    <row r="234" spans="1:5" ht="31.5" x14ac:dyDescent="0.25">
      <c r="A234" s="39" t="s">
        <v>279</v>
      </c>
      <c r="B234" s="35" t="s">
        <v>280</v>
      </c>
      <c r="C234" s="37"/>
      <c r="D234" s="14">
        <f>D235+D237+D241</f>
        <v>47831.97</v>
      </c>
      <c r="E234" s="14">
        <f>E235+E237+E241</f>
        <v>48538.17</v>
      </c>
    </row>
    <row r="235" spans="1:5" ht="15.75" x14ac:dyDescent="0.25">
      <c r="A235" s="25" t="s">
        <v>281</v>
      </c>
      <c r="B235" s="35" t="s">
        <v>282</v>
      </c>
      <c r="C235" s="35" t="s">
        <v>0</v>
      </c>
      <c r="D235" s="17">
        <f>D236</f>
        <v>37650</v>
      </c>
      <c r="E235" s="17">
        <f>E236</f>
        <v>38350</v>
      </c>
    </row>
    <row r="236" spans="1:5" ht="15.75" x14ac:dyDescent="0.25">
      <c r="A236" s="25" t="s">
        <v>18</v>
      </c>
      <c r="B236" s="37" t="s">
        <v>282</v>
      </c>
      <c r="C236" s="37" t="s">
        <v>19</v>
      </c>
      <c r="D236" s="20">
        <v>37650</v>
      </c>
      <c r="E236" s="20">
        <v>38350</v>
      </c>
    </row>
    <row r="237" spans="1:5" ht="15.75" x14ac:dyDescent="0.25">
      <c r="A237" s="25" t="s">
        <v>283</v>
      </c>
      <c r="B237" s="37" t="s">
        <v>284</v>
      </c>
      <c r="C237" s="35" t="s">
        <v>0</v>
      </c>
      <c r="D237" s="17">
        <f>D238+D239+D240</f>
        <v>9528.77</v>
      </c>
      <c r="E237" s="17">
        <f>E238+E239+E240</f>
        <v>9534.9700000000012</v>
      </c>
    </row>
    <row r="238" spans="1:5" ht="78.75" x14ac:dyDescent="0.25">
      <c r="A238" s="25" t="s">
        <v>12</v>
      </c>
      <c r="B238" s="37" t="s">
        <v>284</v>
      </c>
      <c r="C238" s="37" t="s">
        <v>13</v>
      </c>
      <c r="D238" s="20">
        <v>8832.01</v>
      </c>
      <c r="E238" s="20">
        <v>8831.9500000000007</v>
      </c>
    </row>
    <row r="239" spans="1:5" ht="31.5" x14ac:dyDescent="0.25">
      <c r="A239" s="25" t="s">
        <v>14</v>
      </c>
      <c r="B239" s="37" t="s">
        <v>284</v>
      </c>
      <c r="C239" s="37" t="s">
        <v>15</v>
      </c>
      <c r="D239" s="20">
        <v>694.66</v>
      </c>
      <c r="E239" s="20">
        <v>700.92</v>
      </c>
    </row>
    <row r="240" spans="1:5" ht="15.75" x14ac:dyDescent="0.25">
      <c r="A240" s="25" t="s">
        <v>20</v>
      </c>
      <c r="B240" s="37" t="s">
        <v>284</v>
      </c>
      <c r="C240" s="37" t="s">
        <v>21</v>
      </c>
      <c r="D240" s="15">
        <v>2.1</v>
      </c>
      <c r="E240" s="15">
        <v>2.1</v>
      </c>
    </row>
    <row r="241" spans="1:6" ht="47.25" x14ac:dyDescent="0.25">
      <c r="A241" s="25" t="s">
        <v>285</v>
      </c>
      <c r="B241" s="35" t="s">
        <v>286</v>
      </c>
      <c r="C241" s="37"/>
      <c r="D241" s="14">
        <f>D242</f>
        <v>653.20000000000005</v>
      </c>
      <c r="E241" s="14">
        <f>E242</f>
        <v>653.20000000000005</v>
      </c>
    </row>
    <row r="242" spans="1:6" ht="15.75" x14ac:dyDescent="0.25">
      <c r="A242" s="25" t="s">
        <v>18</v>
      </c>
      <c r="B242" s="37" t="s">
        <v>286</v>
      </c>
      <c r="C242" s="37" t="s">
        <v>19</v>
      </c>
      <c r="D242" s="20">
        <v>653.20000000000005</v>
      </c>
      <c r="E242" s="20">
        <v>653.20000000000005</v>
      </c>
      <c r="F242" s="10"/>
    </row>
    <row r="243" spans="1:6" ht="31.5" x14ac:dyDescent="0.25">
      <c r="A243" s="61" t="s">
        <v>307</v>
      </c>
      <c r="B243" s="9" t="s">
        <v>308</v>
      </c>
      <c r="C243" s="9"/>
      <c r="D243" s="10">
        <f>D244</f>
        <v>26332.149999999998</v>
      </c>
      <c r="E243" s="10">
        <f>E244</f>
        <v>26433.62</v>
      </c>
      <c r="F243" s="10"/>
    </row>
    <row r="244" spans="1:6" ht="31.5" x14ac:dyDescent="0.25">
      <c r="A244" s="61" t="s">
        <v>309</v>
      </c>
      <c r="B244" s="9" t="s">
        <v>310</v>
      </c>
      <c r="C244" s="9"/>
      <c r="D244" s="10">
        <f>D245+D246+D247</f>
        <v>26332.149999999998</v>
      </c>
      <c r="E244" s="10">
        <f>E245+E246+E247</f>
        <v>26433.62</v>
      </c>
      <c r="F244" s="10"/>
    </row>
    <row r="245" spans="1:6" ht="78.75" x14ac:dyDescent="0.25">
      <c r="A245" s="55" t="s">
        <v>12</v>
      </c>
      <c r="B245" s="56" t="s">
        <v>310</v>
      </c>
      <c r="C245" s="56" t="s">
        <v>13</v>
      </c>
      <c r="D245" s="58">
        <v>21915.62</v>
      </c>
      <c r="E245" s="58">
        <v>21915.62</v>
      </c>
      <c r="F245" s="10"/>
    </row>
    <row r="246" spans="1:6" ht="31.5" x14ac:dyDescent="0.25">
      <c r="A246" s="55" t="s">
        <v>14</v>
      </c>
      <c r="B246" s="56" t="s">
        <v>310</v>
      </c>
      <c r="C246" s="56" t="s">
        <v>15</v>
      </c>
      <c r="D246" s="20">
        <v>4400.53</v>
      </c>
      <c r="E246" s="20">
        <v>4502</v>
      </c>
      <c r="F246" s="10"/>
    </row>
    <row r="247" spans="1:6" ht="15.75" x14ac:dyDescent="0.25">
      <c r="A247" s="55" t="s">
        <v>20</v>
      </c>
      <c r="B247" s="56" t="s">
        <v>310</v>
      </c>
      <c r="C247" s="56" t="s">
        <v>21</v>
      </c>
      <c r="D247" s="20">
        <v>16</v>
      </c>
      <c r="E247" s="20">
        <v>16</v>
      </c>
      <c r="F247" s="10"/>
    </row>
    <row r="248" spans="1:6" ht="47.25" x14ac:dyDescent="0.25">
      <c r="A248" s="40" t="s">
        <v>173</v>
      </c>
      <c r="B248" s="35" t="s">
        <v>174</v>
      </c>
      <c r="C248" s="5"/>
      <c r="D248" s="10">
        <f>D249+D252+D257+D259</f>
        <v>12393.5</v>
      </c>
      <c r="E248" s="10">
        <f>E249+E252+E257+E259</f>
        <v>393.5</v>
      </c>
    </row>
    <row r="249" spans="1:6" ht="15.75" x14ac:dyDescent="0.25">
      <c r="A249" s="39" t="s">
        <v>175</v>
      </c>
      <c r="B249" s="35" t="s">
        <v>176</v>
      </c>
      <c r="C249" s="5"/>
      <c r="D249" s="10">
        <f>D250</f>
        <v>393.5</v>
      </c>
      <c r="E249" s="10">
        <f>E250</f>
        <v>393.5</v>
      </c>
    </row>
    <row r="250" spans="1:6" ht="31.5" x14ac:dyDescent="0.25">
      <c r="A250" s="25" t="s">
        <v>177</v>
      </c>
      <c r="B250" s="35" t="s">
        <v>178</v>
      </c>
      <c r="C250" s="5"/>
      <c r="D250" s="10">
        <f>D251</f>
        <v>393.5</v>
      </c>
      <c r="E250" s="10">
        <f>E251</f>
        <v>393.5</v>
      </c>
    </row>
    <row r="251" spans="1:6" ht="15.75" x14ac:dyDescent="0.25">
      <c r="A251" s="25" t="s">
        <v>16</v>
      </c>
      <c r="B251" s="36" t="s">
        <v>178</v>
      </c>
      <c r="C251" s="36" t="s">
        <v>17</v>
      </c>
      <c r="D251" s="12">
        <f>363.5+30</f>
        <v>393.5</v>
      </c>
      <c r="E251" s="12">
        <f>363.5+30</f>
        <v>393.5</v>
      </c>
    </row>
    <row r="252" spans="1:6" ht="31.5" x14ac:dyDescent="0.25">
      <c r="A252" s="39" t="s">
        <v>246</v>
      </c>
      <c r="B252" s="35" t="s">
        <v>247</v>
      </c>
      <c r="C252" s="37"/>
      <c r="D252" s="14">
        <f>D253+D255</f>
        <v>0</v>
      </c>
      <c r="E252" s="14">
        <f>E253+E255</f>
        <v>0</v>
      </c>
    </row>
    <row r="253" spans="1:6" ht="31.5" x14ac:dyDescent="0.25">
      <c r="A253" s="25" t="s">
        <v>248</v>
      </c>
      <c r="B253" s="35" t="s">
        <v>249</v>
      </c>
      <c r="C253" s="37"/>
      <c r="D253" s="14">
        <f>D254</f>
        <v>0</v>
      </c>
      <c r="E253" s="14">
        <f>E254</f>
        <v>0</v>
      </c>
    </row>
    <row r="254" spans="1:6" ht="15.75" x14ac:dyDescent="0.25">
      <c r="A254" s="25" t="s">
        <v>18</v>
      </c>
      <c r="B254" s="37" t="s">
        <v>249</v>
      </c>
      <c r="C254" s="37" t="s">
        <v>19</v>
      </c>
      <c r="D254" s="49"/>
      <c r="E254" s="49"/>
    </row>
    <row r="255" spans="1:6" ht="15.75" x14ac:dyDescent="0.25">
      <c r="A255" s="39" t="s">
        <v>180</v>
      </c>
      <c r="B255" s="35" t="s">
        <v>250</v>
      </c>
      <c r="C255" s="35"/>
      <c r="D255" s="14">
        <f>D256</f>
        <v>0</v>
      </c>
      <c r="E255" s="14">
        <f>E256</f>
        <v>0</v>
      </c>
    </row>
    <row r="256" spans="1:6" ht="15.75" x14ac:dyDescent="0.25">
      <c r="A256" s="25" t="s">
        <v>18</v>
      </c>
      <c r="B256" s="37" t="s">
        <v>250</v>
      </c>
      <c r="C256" s="37" t="s">
        <v>19</v>
      </c>
      <c r="D256" s="15"/>
      <c r="E256" s="15"/>
    </row>
    <row r="257" spans="1:5" ht="15.75" x14ac:dyDescent="0.25">
      <c r="A257" s="39" t="s">
        <v>180</v>
      </c>
      <c r="B257" s="35" t="s">
        <v>181</v>
      </c>
      <c r="C257" s="35"/>
      <c r="D257" s="10">
        <f>D258</f>
        <v>0</v>
      </c>
      <c r="E257" s="10">
        <f>E258</f>
        <v>0</v>
      </c>
    </row>
    <row r="258" spans="1:5" ht="31.5" x14ac:dyDescent="0.25">
      <c r="A258" s="55" t="s">
        <v>14</v>
      </c>
      <c r="B258" s="37" t="s">
        <v>181</v>
      </c>
      <c r="C258" s="37" t="s">
        <v>15</v>
      </c>
      <c r="D258" s="12"/>
      <c r="E258" s="12"/>
    </row>
    <row r="259" spans="1:5" ht="31.5" x14ac:dyDescent="0.25">
      <c r="A259" s="39" t="s">
        <v>236</v>
      </c>
      <c r="B259" s="35" t="s">
        <v>237</v>
      </c>
      <c r="C259" s="37"/>
      <c r="D259" s="14">
        <f>D260</f>
        <v>12000</v>
      </c>
      <c r="E259" s="14">
        <f>E260</f>
        <v>0</v>
      </c>
    </row>
    <row r="260" spans="1:5" ht="15.75" x14ac:dyDescent="0.25">
      <c r="A260" s="25" t="s">
        <v>238</v>
      </c>
      <c r="B260" s="35" t="s">
        <v>239</v>
      </c>
      <c r="C260" s="35"/>
      <c r="D260" s="14">
        <f>D261+D262</f>
        <v>12000</v>
      </c>
      <c r="E260" s="14">
        <f>E261+E262</f>
        <v>0</v>
      </c>
    </row>
    <row r="261" spans="1:5" ht="15.75" x14ac:dyDescent="0.25">
      <c r="A261" s="25" t="s">
        <v>18</v>
      </c>
      <c r="B261" s="37" t="s">
        <v>239</v>
      </c>
      <c r="C261" s="37" t="s">
        <v>19</v>
      </c>
      <c r="D261" s="15">
        <v>2400</v>
      </c>
      <c r="E261" s="15">
        <v>0</v>
      </c>
    </row>
    <row r="262" spans="1:5" ht="15.75" x14ac:dyDescent="0.25">
      <c r="A262" s="25" t="s">
        <v>56</v>
      </c>
      <c r="B262" s="37" t="s">
        <v>240</v>
      </c>
      <c r="C262" s="37" t="s">
        <v>19</v>
      </c>
      <c r="D262" s="15">
        <v>9600</v>
      </c>
      <c r="E262" s="15">
        <v>0</v>
      </c>
    </row>
    <row r="263" spans="1:5" ht="15.75" x14ac:dyDescent="0.25">
      <c r="A263" s="39" t="s">
        <v>331</v>
      </c>
      <c r="B263" s="5" t="s">
        <v>103</v>
      </c>
      <c r="C263" s="5"/>
      <c r="D263" s="10">
        <f>D264+D273</f>
        <v>1600</v>
      </c>
      <c r="E263" s="10">
        <f>E264+E273</f>
        <v>0</v>
      </c>
    </row>
    <row r="264" spans="1:5" ht="63" x14ac:dyDescent="0.25">
      <c r="A264" s="16" t="s">
        <v>332</v>
      </c>
      <c r="B264" s="5" t="s">
        <v>104</v>
      </c>
      <c r="C264" s="5"/>
      <c r="D264" s="10">
        <f>D265+D267+D269+D271</f>
        <v>1415</v>
      </c>
      <c r="E264" s="10">
        <f>E265+E267+E269+E271</f>
        <v>0</v>
      </c>
    </row>
    <row r="265" spans="1:5" ht="63" x14ac:dyDescent="0.25">
      <c r="A265" s="25" t="s">
        <v>105</v>
      </c>
      <c r="B265" s="5" t="s">
        <v>106</v>
      </c>
      <c r="C265" s="5"/>
      <c r="D265" s="10">
        <f>D266</f>
        <v>310</v>
      </c>
      <c r="E265" s="10">
        <f>E266</f>
        <v>0</v>
      </c>
    </row>
    <row r="266" spans="1:5" ht="15.75" x14ac:dyDescent="0.25">
      <c r="A266" s="25" t="s">
        <v>16</v>
      </c>
      <c r="B266" s="8" t="s">
        <v>106</v>
      </c>
      <c r="C266" s="8" t="s">
        <v>17</v>
      </c>
      <c r="D266" s="12">
        <v>310</v>
      </c>
      <c r="E266" s="12"/>
    </row>
    <row r="267" spans="1:5" ht="15.75" x14ac:dyDescent="0.25">
      <c r="A267" s="25" t="s">
        <v>107</v>
      </c>
      <c r="B267" s="5" t="s">
        <v>108</v>
      </c>
      <c r="C267" s="5"/>
      <c r="D267" s="10">
        <f>D268</f>
        <v>550</v>
      </c>
      <c r="E267" s="10">
        <f>E268</f>
        <v>0</v>
      </c>
    </row>
    <row r="268" spans="1:5" ht="31.5" x14ac:dyDescent="0.25">
      <c r="A268" s="25" t="s">
        <v>14</v>
      </c>
      <c r="B268" s="8" t="s">
        <v>108</v>
      </c>
      <c r="C268" s="8" t="s">
        <v>15</v>
      </c>
      <c r="D268" s="12">
        <v>550</v>
      </c>
      <c r="E268" s="12"/>
    </row>
    <row r="269" spans="1:5" ht="31.5" x14ac:dyDescent="0.25">
      <c r="A269" s="25" t="s">
        <v>109</v>
      </c>
      <c r="B269" s="5" t="s">
        <v>110</v>
      </c>
      <c r="C269" s="5"/>
      <c r="D269" s="10">
        <f>D270</f>
        <v>190</v>
      </c>
      <c r="E269" s="10">
        <f>E270</f>
        <v>0</v>
      </c>
    </row>
    <row r="270" spans="1:5" ht="15.75" x14ac:dyDescent="0.25">
      <c r="A270" s="25" t="s">
        <v>20</v>
      </c>
      <c r="B270" s="8" t="s">
        <v>110</v>
      </c>
      <c r="C270" s="8" t="s">
        <v>21</v>
      </c>
      <c r="D270" s="12">
        <v>190</v>
      </c>
      <c r="E270" s="12"/>
    </row>
    <row r="271" spans="1:5" ht="43.5" customHeight="1" x14ac:dyDescent="0.25">
      <c r="A271" s="25" t="s">
        <v>111</v>
      </c>
      <c r="B271" s="5" t="s">
        <v>112</v>
      </c>
      <c r="C271" s="5"/>
      <c r="D271" s="10">
        <f>D272</f>
        <v>365</v>
      </c>
      <c r="E271" s="10">
        <f>E272</f>
        <v>0</v>
      </c>
    </row>
    <row r="272" spans="1:5" ht="28.5" customHeight="1" x14ac:dyDescent="0.25">
      <c r="A272" s="25" t="s">
        <v>14</v>
      </c>
      <c r="B272" s="8" t="s">
        <v>112</v>
      </c>
      <c r="C272" s="8" t="s">
        <v>15</v>
      </c>
      <c r="D272" s="12">
        <v>365</v>
      </c>
      <c r="E272" s="12"/>
    </row>
    <row r="273" spans="1:6" ht="36.75" customHeight="1" x14ac:dyDescent="0.25">
      <c r="A273" s="16" t="s">
        <v>113</v>
      </c>
      <c r="B273" s="5" t="s">
        <v>114</v>
      </c>
      <c r="C273" s="5"/>
      <c r="D273" s="10">
        <f>D274</f>
        <v>185</v>
      </c>
      <c r="E273" s="10">
        <f>E274</f>
        <v>0</v>
      </c>
    </row>
    <row r="274" spans="1:6" ht="31.5" customHeight="1" x14ac:dyDescent="0.25">
      <c r="A274" s="25" t="s">
        <v>115</v>
      </c>
      <c r="B274" s="5" t="s">
        <v>116</v>
      </c>
      <c r="C274" s="5"/>
      <c r="D274" s="10">
        <f>D275</f>
        <v>185</v>
      </c>
      <c r="E274" s="10">
        <f>E275</f>
        <v>0</v>
      </c>
    </row>
    <row r="275" spans="1:6" ht="18.75" customHeight="1" x14ac:dyDescent="0.25">
      <c r="A275" s="25" t="s">
        <v>16</v>
      </c>
      <c r="B275" s="19" t="s">
        <v>116</v>
      </c>
      <c r="C275" s="19">
        <v>300</v>
      </c>
      <c r="D275" s="12">
        <v>185</v>
      </c>
      <c r="E275" s="12"/>
    </row>
    <row r="276" spans="1:6" ht="15.75" customHeight="1" x14ac:dyDescent="0.25">
      <c r="A276" s="39" t="s">
        <v>22</v>
      </c>
      <c r="B276" s="35" t="s">
        <v>23</v>
      </c>
      <c r="C276" s="35" t="s">
        <v>0</v>
      </c>
      <c r="D276" s="17">
        <f>D277</f>
        <v>9820.6000000000022</v>
      </c>
      <c r="E276" s="17">
        <f>E277</f>
        <v>9881.4000000000015</v>
      </c>
    </row>
    <row r="277" spans="1:6" ht="15" customHeight="1" x14ac:dyDescent="0.25">
      <c r="A277" s="25" t="s">
        <v>117</v>
      </c>
      <c r="B277" s="35" t="s">
        <v>118</v>
      </c>
      <c r="C277" s="35"/>
      <c r="D277" s="51">
        <f>D278+D280+D284+D286+D288+D290+D292+D294+D296+D298+D302+D306+D308+D282</f>
        <v>9820.6000000000022</v>
      </c>
      <c r="E277" s="51">
        <f>E278+E280+E284+E286+E288+E290+E292+E294+E296+E298+E302+E306+E308+E282</f>
        <v>9881.4000000000015</v>
      </c>
    </row>
    <row r="278" spans="1:6" ht="14.25" customHeight="1" x14ac:dyDescent="0.25">
      <c r="A278" s="25" t="s">
        <v>119</v>
      </c>
      <c r="B278" s="35" t="s">
        <v>120</v>
      </c>
      <c r="C278" s="35"/>
      <c r="D278" s="17">
        <f>D279</f>
        <v>1632</v>
      </c>
      <c r="E278" s="17">
        <f>E279</f>
        <v>1632</v>
      </c>
    </row>
    <row r="279" spans="1:6" ht="14.25" customHeight="1" x14ac:dyDescent="0.25">
      <c r="A279" s="25" t="s">
        <v>12</v>
      </c>
      <c r="B279" s="37" t="s">
        <v>120</v>
      </c>
      <c r="C279" s="37" t="s">
        <v>13</v>
      </c>
      <c r="D279" s="20">
        <v>1632</v>
      </c>
      <c r="E279" s="20">
        <v>1632</v>
      </c>
    </row>
    <row r="280" spans="1:6" ht="45.75" customHeight="1" x14ac:dyDescent="0.25">
      <c r="A280" s="25" t="s">
        <v>24</v>
      </c>
      <c r="B280" s="35" t="s">
        <v>241</v>
      </c>
      <c r="C280" s="35" t="s">
        <v>0</v>
      </c>
      <c r="D280" s="17">
        <f>D281</f>
        <v>1135.4000000000001</v>
      </c>
      <c r="E280" s="17">
        <f>E281</f>
        <v>1135.4000000000001</v>
      </c>
    </row>
    <row r="281" spans="1:6" ht="27.75" customHeight="1" x14ac:dyDescent="0.25">
      <c r="A281" s="25" t="s">
        <v>18</v>
      </c>
      <c r="B281" s="37" t="s">
        <v>241</v>
      </c>
      <c r="C281" s="37" t="s">
        <v>19</v>
      </c>
      <c r="D281" s="20">
        <v>1135.4000000000001</v>
      </c>
      <c r="E281" s="20">
        <v>1135.4000000000001</v>
      </c>
    </row>
    <row r="282" spans="1:6" ht="53.25" customHeight="1" x14ac:dyDescent="0.25">
      <c r="A282" s="25" t="s">
        <v>300</v>
      </c>
      <c r="B282" s="35" t="s">
        <v>301</v>
      </c>
      <c r="C282" s="35" t="s">
        <v>0</v>
      </c>
      <c r="D282" s="17">
        <f>D283</f>
        <v>0</v>
      </c>
      <c r="E282" s="17">
        <f>E283</f>
        <v>60.8</v>
      </c>
      <c r="F282" s="17"/>
    </row>
    <row r="283" spans="1:6" ht="27.75" customHeight="1" x14ac:dyDescent="0.25">
      <c r="A283" s="25" t="s">
        <v>18</v>
      </c>
      <c r="B283" s="37" t="s">
        <v>301</v>
      </c>
      <c r="C283" s="37" t="s">
        <v>19</v>
      </c>
      <c r="D283" s="37"/>
      <c r="E283" s="20">
        <v>60.8</v>
      </c>
      <c r="F283" s="20"/>
    </row>
    <row r="284" spans="1:6" ht="27.75" customHeight="1" x14ac:dyDescent="0.25">
      <c r="A284" s="25" t="s">
        <v>18</v>
      </c>
      <c r="B284" s="35" t="s">
        <v>242</v>
      </c>
      <c r="C284" s="35" t="s">
        <v>0</v>
      </c>
      <c r="D284" s="17">
        <f>D285</f>
        <v>82</v>
      </c>
      <c r="E284" s="17">
        <f>E285</f>
        <v>82</v>
      </c>
    </row>
    <row r="285" spans="1:6" ht="27.75" customHeight="1" x14ac:dyDescent="0.25">
      <c r="A285" s="25" t="s">
        <v>25</v>
      </c>
      <c r="B285" s="37" t="s">
        <v>242</v>
      </c>
      <c r="C285" s="37" t="s">
        <v>19</v>
      </c>
      <c r="D285" s="20">
        <v>82</v>
      </c>
      <c r="E285" s="20">
        <v>82</v>
      </c>
    </row>
    <row r="286" spans="1:6" ht="27.75" customHeight="1" x14ac:dyDescent="0.25">
      <c r="A286" s="38" t="s">
        <v>182</v>
      </c>
      <c r="B286" s="35" t="s">
        <v>288</v>
      </c>
      <c r="C286" s="5"/>
      <c r="D286" s="14">
        <f>D287</f>
        <v>26.8</v>
      </c>
      <c r="E286" s="14">
        <f>E287</f>
        <v>26.8</v>
      </c>
    </row>
    <row r="287" spans="1:6" ht="27.75" customHeight="1" x14ac:dyDescent="0.25">
      <c r="A287" s="25" t="s">
        <v>14</v>
      </c>
      <c r="B287" s="36" t="s">
        <v>288</v>
      </c>
      <c r="C287" s="36" t="s">
        <v>17</v>
      </c>
      <c r="D287" s="12">
        <v>26.8</v>
      </c>
      <c r="E287" s="12">
        <v>26.8</v>
      </c>
    </row>
    <row r="288" spans="1:6" ht="27.75" customHeight="1" x14ac:dyDescent="0.25">
      <c r="A288" s="38" t="s">
        <v>80</v>
      </c>
      <c r="B288" s="35" t="s">
        <v>289</v>
      </c>
      <c r="C288" s="35" t="s">
        <v>0</v>
      </c>
      <c r="D288" s="14">
        <f>D289</f>
        <v>8.9</v>
      </c>
      <c r="E288" s="14">
        <f>E289</f>
        <v>8.9</v>
      </c>
    </row>
    <row r="289" spans="1:6" ht="27.75" customHeight="1" x14ac:dyDescent="0.25">
      <c r="A289" s="25" t="s">
        <v>14</v>
      </c>
      <c r="B289" s="37" t="s">
        <v>289</v>
      </c>
      <c r="C289" s="37" t="s">
        <v>15</v>
      </c>
      <c r="D289" s="12">
        <v>8.9</v>
      </c>
      <c r="E289" s="12">
        <v>8.9</v>
      </c>
    </row>
    <row r="290" spans="1:6" ht="27.75" customHeight="1" x14ac:dyDescent="0.25">
      <c r="A290" s="25" t="s">
        <v>87</v>
      </c>
      <c r="B290" s="5" t="s">
        <v>263</v>
      </c>
      <c r="C290" s="5"/>
      <c r="D290" s="10">
        <f>D291</f>
        <v>48.3</v>
      </c>
      <c r="E290" s="10">
        <f>E291</f>
        <v>48.3</v>
      </c>
    </row>
    <row r="291" spans="1:6" ht="27.75" customHeight="1" x14ac:dyDescent="0.25">
      <c r="A291" s="25" t="s">
        <v>14</v>
      </c>
      <c r="B291" s="8" t="s">
        <v>263</v>
      </c>
      <c r="C291" s="8" t="s">
        <v>15</v>
      </c>
      <c r="D291" s="12">
        <v>48.3</v>
      </c>
      <c r="E291" s="12">
        <v>48.3</v>
      </c>
    </row>
    <row r="292" spans="1:6" ht="27.75" customHeight="1" x14ac:dyDescent="0.25">
      <c r="A292" s="38" t="s">
        <v>88</v>
      </c>
      <c r="B292" s="18" t="s">
        <v>264</v>
      </c>
      <c r="C292" s="35"/>
      <c r="D292" s="17">
        <f>D293</f>
        <v>116.9</v>
      </c>
      <c r="E292" s="17">
        <f>E293</f>
        <v>116.9</v>
      </c>
    </row>
    <row r="293" spans="1:6" ht="27.75" customHeight="1" x14ac:dyDescent="0.25">
      <c r="A293" s="25" t="s">
        <v>14</v>
      </c>
      <c r="B293" s="8" t="s">
        <v>264</v>
      </c>
      <c r="C293" s="8" t="s">
        <v>15</v>
      </c>
      <c r="D293" s="12">
        <v>116.9</v>
      </c>
      <c r="E293" s="12">
        <v>116.9</v>
      </c>
    </row>
    <row r="294" spans="1:6" ht="29.25" customHeight="1" x14ac:dyDescent="0.25">
      <c r="A294" s="25" t="s">
        <v>18</v>
      </c>
      <c r="B294" s="35" t="s">
        <v>244</v>
      </c>
      <c r="C294" s="35"/>
      <c r="D294" s="17">
        <f>D295</f>
        <v>4.5</v>
      </c>
      <c r="E294" s="17">
        <f>E295</f>
        <v>4.5</v>
      </c>
    </row>
    <row r="295" spans="1:6" ht="29.25" customHeight="1" x14ac:dyDescent="0.25">
      <c r="A295" s="38" t="s">
        <v>243</v>
      </c>
      <c r="B295" s="37" t="s">
        <v>244</v>
      </c>
      <c r="C295" s="37" t="s">
        <v>15</v>
      </c>
      <c r="D295" s="20">
        <v>4.5</v>
      </c>
      <c r="E295" s="20">
        <v>4.5</v>
      </c>
    </row>
    <row r="296" spans="1:6" ht="29.25" customHeight="1" x14ac:dyDescent="0.25">
      <c r="A296" s="25" t="s">
        <v>14</v>
      </c>
      <c r="B296" s="35" t="s">
        <v>245</v>
      </c>
      <c r="C296" s="35"/>
      <c r="D296" s="17">
        <f>D297</f>
        <v>5</v>
      </c>
      <c r="E296" s="17">
        <f>E297</f>
        <v>5</v>
      </c>
    </row>
    <row r="297" spans="1:6" ht="27.75" customHeight="1" x14ac:dyDescent="0.25">
      <c r="A297" s="38" t="s">
        <v>26</v>
      </c>
      <c r="B297" s="37" t="s">
        <v>245</v>
      </c>
      <c r="C297" s="37" t="s">
        <v>15</v>
      </c>
      <c r="D297" s="20">
        <v>5</v>
      </c>
      <c r="E297" s="20">
        <v>5</v>
      </c>
    </row>
    <row r="298" spans="1:6" ht="30" customHeight="1" x14ac:dyDescent="0.25">
      <c r="A298" s="25" t="s">
        <v>287</v>
      </c>
      <c r="B298" s="35" t="s">
        <v>123</v>
      </c>
      <c r="C298" s="35" t="s">
        <v>0</v>
      </c>
      <c r="D298" s="17">
        <f>D299+D300+D301</f>
        <v>0</v>
      </c>
      <c r="E298" s="17">
        <f>E299+E300+E301</f>
        <v>0</v>
      </c>
    </row>
    <row r="299" spans="1:6" ht="63" customHeight="1" x14ac:dyDescent="0.25">
      <c r="A299" s="25" t="s">
        <v>12</v>
      </c>
      <c r="B299" s="37" t="s">
        <v>123</v>
      </c>
      <c r="C299" s="37" t="s">
        <v>13</v>
      </c>
      <c r="D299" s="20">
        <f>21915.62+1421.7+2497.63+3019.54-3019.54-21915.62-2497.63-1421.7</f>
        <v>0</v>
      </c>
      <c r="E299" s="20">
        <f>21915.62+1421.7+2497.63+3019.54-3019.54-21915.62-2497.63-1421.7</f>
        <v>0</v>
      </c>
    </row>
    <row r="300" spans="1:6" ht="36" customHeight="1" x14ac:dyDescent="0.25">
      <c r="A300" s="25" t="s">
        <v>14</v>
      </c>
      <c r="B300" s="37" t="s">
        <v>123</v>
      </c>
      <c r="C300" s="37" t="s">
        <v>15</v>
      </c>
      <c r="D300" s="20">
        <f>4400.53+279.06-279.06-4400.53</f>
        <v>0</v>
      </c>
      <c r="E300" s="20">
        <f>4502+283.51-283.51-4502</f>
        <v>0</v>
      </c>
      <c r="F300" s="10"/>
    </row>
    <row r="301" spans="1:6" ht="18" customHeight="1" x14ac:dyDescent="0.25">
      <c r="A301" s="25" t="s">
        <v>20</v>
      </c>
      <c r="B301" s="37" t="s">
        <v>123</v>
      </c>
      <c r="C301" s="37" t="s">
        <v>21</v>
      </c>
      <c r="D301" s="20">
        <f>16-16</f>
        <v>0</v>
      </c>
      <c r="E301" s="20">
        <f>16-16</f>
        <v>0</v>
      </c>
      <c r="F301" s="10"/>
    </row>
    <row r="302" spans="1:6" ht="27.75" customHeight="1" x14ac:dyDescent="0.25">
      <c r="A302" s="25" t="s">
        <v>298</v>
      </c>
      <c r="B302" s="35" t="s">
        <v>179</v>
      </c>
      <c r="C302" s="35"/>
      <c r="D302" s="10">
        <f>D303+D304+D305</f>
        <v>0</v>
      </c>
      <c r="E302" s="10">
        <f>E303+E304+E305</f>
        <v>0</v>
      </c>
      <c r="F302" s="10"/>
    </row>
    <row r="303" spans="1:6" ht="46.5" customHeight="1" x14ac:dyDescent="0.25">
      <c r="A303" s="25" t="s">
        <v>12</v>
      </c>
      <c r="B303" s="36" t="s">
        <v>179</v>
      </c>
      <c r="C303" s="36" t="s">
        <v>13</v>
      </c>
      <c r="D303" s="12">
        <f>1075.71+8513.21-8513.21-1075.71</f>
        <v>0</v>
      </c>
      <c r="E303" s="12">
        <f>1075.71+8513.21-8513.21-1075.71</f>
        <v>0</v>
      </c>
      <c r="F303" s="10"/>
    </row>
    <row r="304" spans="1:6" ht="33.75" customHeight="1" x14ac:dyDescent="0.25">
      <c r="A304" s="25" t="s">
        <v>14</v>
      </c>
      <c r="B304" s="37" t="s">
        <v>179</v>
      </c>
      <c r="C304" s="8" t="s">
        <v>15</v>
      </c>
      <c r="D304" s="12">
        <f>555+3383.91-3383.91-555</f>
        <v>0</v>
      </c>
      <c r="E304" s="12">
        <f>555+3402.71-3402.71-555</f>
        <v>0</v>
      </c>
    </row>
    <row r="305" spans="1:6" ht="27" customHeight="1" x14ac:dyDescent="0.25">
      <c r="A305" s="25" t="s">
        <v>20</v>
      </c>
      <c r="B305" s="37" t="s">
        <v>179</v>
      </c>
      <c r="C305" s="8" t="s">
        <v>21</v>
      </c>
      <c r="D305" s="12">
        <f>1+2-2-1</f>
        <v>0</v>
      </c>
      <c r="E305" s="12">
        <f>1+2-2-1</f>
        <v>0</v>
      </c>
    </row>
    <row r="306" spans="1:6" ht="28.5" customHeight="1" x14ac:dyDescent="0.25">
      <c r="A306" s="25" t="s">
        <v>121</v>
      </c>
      <c r="B306" s="35" t="s">
        <v>122</v>
      </c>
      <c r="C306" s="35"/>
      <c r="D306" s="17">
        <f>D307</f>
        <v>3000</v>
      </c>
      <c r="E306" s="17">
        <f>E307</f>
        <v>3000</v>
      </c>
    </row>
    <row r="307" spans="1:6" ht="19.5" customHeight="1" x14ac:dyDescent="0.25">
      <c r="A307" s="25" t="s">
        <v>20</v>
      </c>
      <c r="B307" s="37" t="s">
        <v>122</v>
      </c>
      <c r="C307" s="37" t="s">
        <v>21</v>
      </c>
      <c r="D307" s="20">
        <v>3000</v>
      </c>
      <c r="E307" s="20">
        <v>3000</v>
      </c>
    </row>
    <row r="308" spans="1:6" ht="19.5" customHeight="1" x14ac:dyDescent="0.25">
      <c r="A308" s="25" t="s">
        <v>27</v>
      </c>
      <c r="B308" s="35" t="s">
        <v>124</v>
      </c>
      <c r="C308" s="35"/>
      <c r="D308" s="17">
        <f>D309+D311+D310</f>
        <v>3760.8</v>
      </c>
      <c r="E308" s="17">
        <f>E309+E311+E310</f>
        <v>3760.8</v>
      </c>
      <c r="F308" s="15"/>
    </row>
    <row r="309" spans="1:6" ht="27" customHeight="1" x14ac:dyDescent="0.25">
      <c r="A309" s="25" t="s">
        <v>14</v>
      </c>
      <c r="B309" s="36" t="s">
        <v>124</v>
      </c>
      <c r="C309" s="36" t="s">
        <v>15</v>
      </c>
      <c r="D309" s="53">
        <v>210</v>
      </c>
      <c r="E309" s="53">
        <v>210</v>
      </c>
      <c r="F309" s="15"/>
    </row>
    <row r="310" spans="1:6" ht="19.5" customHeight="1" x14ac:dyDescent="0.25">
      <c r="A310" s="25" t="s">
        <v>16</v>
      </c>
      <c r="B310" s="36" t="s">
        <v>124</v>
      </c>
      <c r="C310" s="36" t="s">
        <v>17</v>
      </c>
      <c r="D310" s="53">
        <v>3480.8</v>
      </c>
      <c r="E310" s="53">
        <v>3480.8</v>
      </c>
      <c r="F310" s="15"/>
    </row>
    <row r="311" spans="1:6" ht="19.5" customHeight="1" x14ac:dyDescent="0.25">
      <c r="A311" s="25" t="s">
        <v>20</v>
      </c>
      <c r="B311" s="37" t="s">
        <v>125</v>
      </c>
      <c r="C311" s="37" t="s">
        <v>21</v>
      </c>
      <c r="D311" s="20">
        <v>70</v>
      </c>
      <c r="E311" s="20">
        <v>70</v>
      </c>
      <c r="F311" s="15"/>
    </row>
    <row r="312" spans="1:6" ht="16.5" customHeight="1" x14ac:dyDescent="0.25">
      <c r="A312" s="25" t="s">
        <v>296</v>
      </c>
      <c r="B312" s="37" t="s">
        <v>297</v>
      </c>
      <c r="C312" s="37"/>
      <c r="D312" s="20">
        <v>15200</v>
      </c>
      <c r="E312" s="54">
        <v>28845</v>
      </c>
      <c r="F312" s="15"/>
    </row>
    <row r="313" spans="1:6" ht="19.5" customHeight="1" x14ac:dyDescent="0.25">
      <c r="A313" s="25"/>
      <c r="B313" s="37"/>
      <c r="C313" s="37"/>
      <c r="D313" s="37"/>
      <c r="E313" s="41"/>
      <c r="F313" s="15"/>
    </row>
    <row r="314" spans="1:6" ht="15.75" x14ac:dyDescent="0.25">
      <c r="A314" s="25"/>
      <c r="B314" s="37"/>
      <c r="C314" s="37"/>
      <c r="D314" s="37"/>
      <c r="E314" s="41"/>
      <c r="F314" s="15"/>
    </row>
    <row r="315" spans="1:6" ht="15.75" x14ac:dyDescent="0.25">
      <c r="A315" s="25"/>
      <c r="B315" s="37"/>
      <c r="C315" s="37"/>
      <c r="D315" s="37"/>
      <c r="E315" s="41"/>
      <c r="F315" s="15"/>
    </row>
    <row r="316" spans="1:6" ht="15.75" x14ac:dyDescent="0.25">
      <c r="A316" s="25"/>
      <c r="B316" s="35"/>
      <c r="C316" s="35"/>
      <c r="D316" s="35"/>
      <c r="E316" s="17"/>
      <c r="F316" s="15"/>
    </row>
    <row r="317" spans="1:6" ht="15.75" x14ac:dyDescent="0.25">
      <c r="A317" s="25"/>
      <c r="B317" s="37"/>
      <c r="C317" s="37"/>
      <c r="D317" s="37"/>
      <c r="E317" s="20"/>
    </row>
    <row r="318" spans="1:6" ht="15.75" x14ac:dyDescent="0.25">
      <c r="A318" s="25"/>
      <c r="B318" s="37"/>
      <c r="C318" s="37"/>
      <c r="D318" s="37"/>
      <c r="E318" s="37"/>
    </row>
    <row r="319" spans="1:6" ht="15.75" x14ac:dyDescent="0.25">
      <c r="A319" s="25"/>
      <c r="B319" s="37"/>
      <c r="C319" s="37"/>
      <c r="D319" s="37"/>
      <c r="E319" s="37"/>
    </row>
    <row r="320" spans="1:6" ht="15.75" x14ac:dyDescent="0.25">
      <c r="A320" s="25"/>
      <c r="B320" s="37"/>
      <c r="C320" s="37"/>
      <c r="D320" s="37"/>
      <c r="E320" s="37"/>
    </row>
    <row r="321" spans="1:5" ht="15.75" x14ac:dyDescent="0.25">
      <c r="A321" s="25"/>
      <c r="B321" s="37"/>
      <c r="C321" s="37"/>
      <c r="D321" s="37"/>
      <c r="E321" s="37"/>
    </row>
    <row r="322" spans="1:5" ht="15.75" x14ac:dyDescent="0.25">
      <c r="A322" s="25"/>
      <c r="B322" s="37"/>
      <c r="C322" s="37"/>
      <c r="D322" s="37"/>
      <c r="E322" s="37"/>
    </row>
    <row r="323" spans="1:5" ht="15.75" x14ac:dyDescent="0.25">
      <c r="A323" s="25"/>
      <c r="B323" s="37"/>
      <c r="C323" s="37"/>
      <c r="D323" s="37"/>
      <c r="E323" s="37"/>
    </row>
    <row r="324" spans="1:5" ht="15.75" x14ac:dyDescent="0.25">
      <c r="A324" s="25"/>
    </row>
    <row r="330" spans="1:5" ht="15.75" x14ac:dyDescent="0.25">
      <c r="B330" s="37"/>
      <c r="C330" s="37"/>
      <c r="D330" s="37"/>
      <c r="E330" s="41"/>
    </row>
    <row r="331" spans="1:5" ht="15.75" x14ac:dyDescent="0.25">
      <c r="A331" s="25"/>
      <c r="B331" s="37"/>
      <c r="C331" s="37"/>
      <c r="D331" s="37"/>
      <c r="E331" s="41"/>
    </row>
    <row r="332" spans="1:5" ht="15.75" x14ac:dyDescent="0.25">
      <c r="A332" s="25"/>
      <c r="B332" s="37"/>
      <c r="C332" s="37"/>
      <c r="D332" s="37"/>
      <c r="E332" s="41"/>
    </row>
    <row r="333" spans="1:5" ht="15.75" x14ac:dyDescent="0.25">
      <c r="A333" s="25"/>
      <c r="B333" s="37"/>
      <c r="C333" s="37"/>
      <c r="D333" s="37"/>
      <c r="E333" s="41"/>
    </row>
    <row r="334" spans="1:5" ht="15.75" x14ac:dyDescent="0.25">
      <c r="A334" s="25"/>
      <c r="B334" s="37"/>
      <c r="C334" s="37"/>
      <c r="D334" s="37"/>
      <c r="E334" s="41"/>
    </row>
    <row r="335" spans="1:5" ht="15.75" x14ac:dyDescent="0.25">
      <c r="A335" s="25"/>
      <c r="B335" s="37"/>
      <c r="C335" s="37"/>
      <c r="D335" s="37"/>
      <c r="E335" s="41"/>
    </row>
    <row r="336" spans="1:5" ht="15.75" x14ac:dyDescent="0.25">
      <c r="A336" s="25"/>
      <c r="B336" s="37"/>
      <c r="C336" s="37"/>
      <c r="D336" s="37"/>
      <c r="E336" s="41"/>
    </row>
    <row r="337" spans="1:5" ht="15.75" x14ac:dyDescent="0.25">
      <c r="A337" s="25"/>
      <c r="B337" s="37"/>
      <c r="C337" s="37"/>
      <c r="D337" s="37"/>
      <c r="E337" s="41"/>
    </row>
    <row r="338" spans="1:5" ht="15.75" x14ac:dyDescent="0.25">
      <c r="A338" s="25"/>
      <c r="B338" s="37"/>
      <c r="C338" s="37"/>
      <c r="D338" s="37"/>
      <c r="E338" s="41"/>
    </row>
    <row r="339" spans="1:5" ht="15.75" x14ac:dyDescent="0.25">
      <c r="A339" s="25"/>
      <c r="B339" s="37"/>
      <c r="C339" s="37"/>
      <c r="D339" s="37"/>
      <c r="E339" s="41"/>
    </row>
    <row r="340" spans="1:5" ht="15.75" x14ac:dyDescent="0.25">
      <c r="A340" s="25"/>
      <c r="B340" s="37"/>
      <c r="C340" s="37"/>
      <c r="D340" s="37"/>
      <c r="E340" s="41"/>
    </row>
    <row r="341" spans="1:5" ht="15.75" x14ac:dyDescent="0.25">
      <c r="A341" s="25"/>
      <c r="B341" s="37"/>
      <c r="C341" s="37"/>
      <c r="D341" s="37"/>
      <c r="E341" s="41"/>
    </row>
    <row r="342" spans="1:5" ht="15.75" x14ac:dyDescent="0.25">
      <c r="A342" s="25"/>
      <c r="B342" s="37"/>
      <c r="C342" s="37"/>
      <c r="D342" s="37"/>
      <c r="E342" s="41"/>
    </row>
    <row r="343" spans="1:5" ht="15.75" x14ac:dyDescent="0.25">
      <c r="A343" s="25"/>
      <c r="B343" s="37"/>
      <c r="C343" s="37"/>
      <c r="D343" s="37"/>
      <c r="E343" s="41"/>
    </row>
    <row r="344" spans="1:5" ht="15.75" x14ac:dyDescent="0.25">
      <c r="A344" s="25"/>
      <c r="B344" s="37"/>
      <c r="C344" s="37"/>
      <c r="D344" s="37"/>
      <c r="E344" s="41"/>
    </row>
    <row r="345" spans="1:5" ht="15.75" x14ac:dyDescent="0.25">
      <c r="A345" s="25"/>
      <c r="B345" s="37"/>
      <c r="C345" s="37"/>
      <c r="D345" s="37"/>
      <c r="E345" s="41"/>
    </row>
    <row r="346" spans="1:5" ht="15.75" x14ac:dyDescent="0.25">
      <c r="A346" s="25"/>
      <c r="B346" s="37"/>
      <c r="C346" s="37"/>
      <c r="D346" s="37"/>
      <c r="E346" s="41"/>
    </row>
    <row r="347" spans="1:5" ht="15.75" x14ac:dyDescent="0.25">
      <c r="A347" s="25"/>
      <c r="B347" s="37"/>
      <c r="C347" s="37"/>
      <c r="D347" s="37"/>
      <c r="E347" s="41"/>
    </row>
    <row r="348" spans="1:5" ht="15.75" x14ac:dyDescent="0.25">
      <c r="A348" s="25"/>
      <c r="B348" s="37"/>
      <c r="C348" s="37"/>
      <c r="D348" s="37"/>
      <c r="E348" s="41"/>
    </row>
    <row r="349" spans="1:5" ht="15.75" x14ac:dyDescent="0.25">
      <c r="A349" s="25"/>
      <c r="B349" s="37"/>
      <c r="C349" s="37"/>
      <c r="D349" s="37"/>
      <c r="E349" s="41"/>
    </row>
    <row r="350" spans="1:5" ht="15.75" x14ac:dyDescent="0.25">
      <c r="A350" s="25"/>
      <c r="B350" s="37"/>
      <c r="C350" s="37"/>
      <c r="D350" s="37"/>
      <c r="E350" s="41"/>
    </row>
    <row r="351" spans="1:5" ht="15.75" x14ac:dyDescent="0.25">
      <c r="A351" s="25"/>
      <c r="B351" s="37"/>
      <c r="C351" s="37"/>
      <c r="D351" s="37"/>
      <c r="E351" s="41"/>
    </row>
    <row r="352" spans="1:5" ht="15.75" x14ac:dyDescent="0.25">
      <c r="A352" s="25"/>
      <c r="B352" s="37"/>
      <c r="C352" s="37"/>
      <c r="D352" s="37"/>
      <c r="E352" s="41"/>
    </row>
    <row r="353" spans="1:5" ht="15.75" x14ac:dyDescent="0.25">
      <c r="A353" s="25"/>
      <c r="B353" s="37"/>
      <c r="C353" s="37"/>
      <c r="D353" s="37"/>
      <c r="E353" s="41"/>
    </row>
    <row r="354" spans="1:5" ht="15.75" x14ac:dyDescent="0.25">
      <c r="A354" s="25"/>
      <c r="B354" s="37"/>
      <c r="C354" s="37"/>
      <c r="D354" s="37"/>
      <c r="E354" s="41"/>
    </row>
    <row r="355" spans="1:5" ht="15.75" x14ac:dyDescent="0.25">
      <c r="A355" s="25"/>
      <c r="B355" s="37"/>
      <c r="C355" s="37"/>
      <c r="D355" s="37"/>
      <c r="E355" s="41"/>
    </row>
    <row r="356" spans="1:5" ht="15.75" x14ac:dyDescent="0.25">
      <c r="A356" s="25"/>
      <c r="B356" s="37"/>
      <c r="C356" s="37"/>
      <c r="D356" s="37"/>
      <c r="E356" s="41"/>
    </row>
    <row r="357" spans="1:5" ht="15.75" x14ac:dyDescent="0.25">
      <c r="A357" s="25"/>
      <c r="B357" s="37"/>
      <c r="C357" s="37"/>
      <c r="D357" s="37"/>
      <c r="E357" s="41"/>
    </row>
    <row r="358" spans="1:5" ht="15.75" x14ac:dyDescent="0.25">
      <c r="A358" s="25"/>
      <c r="B358" s="37"/>
      <c r="C358" s="37"/>
      <c r="D358" s="37"/>
      <c r="E358" s="41"/>
    </row>
    <row r="359" spans="1:5" ht="15.75" x14ac:dyDescent="0.25">
      <c r="A359" s="25"/>
      <c r="B359" s="37"/>
      <c r="C359" s="37"/>
      <c r="D359" s="37"/>
      <c r="E359" s="41"/>
    </row>
    <row r="360" spans="1:5" ht="15.75" x14ac:dyDescent="0.25">
      <c r="A360" s="25"/>
      <c r="B360" s="37"/>
      <c r="C360" s="37"/>
      <c r="D360" s="37"/>
      <c r="E360" s="41"/>
    </row>
    <row r="361" spans="1:5" ht="15.75" x14ac:dyDescent="0.25">
      <c r="A361" s="38"/>
      <c r="B361" s="37"/>
      <c r="C361" s="37"/>
      <c r="D361" s="37"/>
      <c r="E361" s="41"/>
    </row>
    <row r="362" spans="1:5" ht="15.75" x14ac:dyDescent="0.25">
      <c r="A362" s="25"/>
      <c r="B362" s="37"/>
      <c r="C362" s="37"/>
      <c r="D362" s="37"/>
      <c r="E362" s="41"/>
    </row>
    <row r="363" spans="1:5" ht="15.75" x14ac:dyDescent="0.25">
      <c r="A363" s="38"/>
      <c r="B363" s="37"/>
      <c r="C363" s="37"/>
      <c r="D363" s="37"/>
      <c r="E363" s="41"/>
    </row>
    <row r="364" spans="1:5" ht="15.75" x14ac:dyDescent="0.25">
      <c r="A364" s="25"/>
      <c r="B364" s="37"/>
      <c r="C364" s="37"/>
      <c r="D364" s="37"/>
      <c r="E364" s="41"/>
    </row>
    <row r="365" spans="1:5" ht="15.75" x14ac:dyDescent="0.25">
      <c r="A365" s="25"/>
      <c r="B365" s="37"/>
      <c r="C365" s="37"/>
      <c r="D365" s="37"/>
      <c r="E365" s="41"/>
    </row>
    <row r="366" spans="1:5" ht="15.75" x14ac:dyDescent="0.25">
      <c r="A366" s="25"/>
      <c r="B366" s="37"/>
      <c r="C366" s="37"/>
      <c r="D366" s="37"/>
      <c r="E366" s="41"/>
    </row>
    <row r="367" spans="1:5" ht="15.75" x14ac:dyDescent="0.25">
      <c r="A367" s="25"/>
      <c r="B367" s="37"/>
      <c r="C367" s="37"/>
      <c r="D367" s="37"/>
      <c r="E367" s="41"/>
    </row>
    <row r="368" spans="1:5" ht="15.75" x14ac:dyDescent="0.25">
      <c r="A368" s="25"/>
      <c r="B368" s="37"/>
      <c r="C368" s="37"/>
      <c r="D368" s="37"/>
      <c r="E368" s="41"/>
    </row>
    <row r="369" spans="1:5" ht="15.75" x14ac:dyDescent="0.25">
      <c r="A369" s="25"/>
      <c r="B369" s="37"/>
      <c r="C369" s="37"/>
      <c r="D369" s="37"/>
      <c r="E369" s="41"/>
    </row>
    <row r="370" spans="1:5" ht="15.75" x14ac:dyDescent="0.25">
      <c r="A370" s="25"/>
      <c r="B370" s="37"/>
      <c r="C370" s="37"/>
      <c r="D370" s="37"/>
      <c r="E370" s="41"/>
    </row>
    <row r="371" spans="1:5" ht="15.75" x14ac:dyDescent="0.25">
      <c r="A371" s="25"/>
      <c r="B371" s="37"/>
      <c r="C371" s="37"/>
      <c r="D371" s="37"/>
      <c r="E371" s="41"/>
    </row>
    <row r="372" spans="1:5" ht="15.75" x14ac:dyDescent="0.25">
      <c r="A372" s="25"/>
      <c r="B372" s="37"/>
      <c r="C372" s="37"/>
      <c r="D372" s="37"/>
      <c r="E372" s="41"/>
    </row>
    <row r="373" spans="1:5" ht="15.75" x14ac:dyDescent="0.25">
      <c r="A373" s="25"/>
      <c r="B373" s="37"/>
      <c r="C373" s="37"/>
      <c r="D373" s="37"/>
      <c r="E373" s="41"/>
    </row>
    <row r="374" spans="1:5" ht="15.75" x14ac:dyDescent="0.25">
      <c r="A374" s="25"/>
      <c r="B374" s="37"/>
      <c r="C374" s="37"/>
      <c r="D374" s="37"/>
      <c r="E374" s="41"/>
    </row>
    <row r="375" spans="1:5" ht="15.75" x14ac:dyDescent="0.25">
      <c r="A375" s="25"/>
      <c r="B375" s="37"/>
      <c r="C375" s="37"/>
      <c r="D375" s="37"/>
      <c r="E375" s="41"/>
    </row>
    <row r="376" spans="1:5" ht="15.75" x14ac:dyDescent="0.25">
      <c r="A376" s="25"/>
      <c r="B376" s="37"/>
      <c r="C376" s="37"/>
      <c r="D376" s="37"/>
      <c r="E376" s="41"/>
    </row>
    <row r="377" spans="1:5" ht="15.75" x14ac:dyDescent="0.25">
      <c r="A377" s="25"/>
      <c r="B377" s="37"/>
      <c r="C377" s="37"/>
      <c r="D377" s="37"/>
      <c r="E377" s="41"/>
    </row>
    <row r="378" spans="1:5" ht="15.75" x14ac:dyDescent="0.25">
      <c r="A378" s="38"/>
      <c r="B378" s="37"/>
      <c r="C378" s="37"/>
      <c r="D378" s="37"/>
      <c r="E378" s="41"/>
    </row>
    <row r="379" spans="1:5" ht="15.75" x14ac:dyDescent="0.25">
      <c r="A379" s="25"/>
      <c r="B379" s="37"/>
      <c r="C379" s="37"/>
      <c r="D379" s="37"/>
      <c r="E379" s="41"/>
    </row>
    <row r="380" spans="1:5" ht="15.75" x14ac:dyDescent="0.25">
      <c r="A380" s="25"/>
      <c r="B380" s="37"/>
      <c r="C380" s="37"/>
      <c r="D380" s="37"/>
      <c r="E380" s="41"/>
    </row>
    <row r="381" spans="1:5" ht="15.75" x14ac:dyDescent="0.25">
      <c r="A381" s="25"/>
      <c r="B381" s="37"/>
      <c r="C381" s="37"/>
      <c r="D381" s="37"/>
      <c r="E381" s="41"/>
    </row>
    <row r="382" spans="1:5" ht="15.75" x14ac:dyDescent="0.25">
      <c r="A382" s="25"/>
      <c r="B382" s="37"/>
      <c r="C382" s="37"/>
      <c r="D382" s="37"/>
      <c r="E382" s="41"/>
    </row>
    <row r="383" spans="1:5" ht="15.75" x14ac:dyDescent="0.25">
      <c r="A383" s="25"/>
      <c r="B383" s="37"/>
      <c r="C383" s="37"/>
      <c r="D383" s="37"/>
      <c r="E383" s="41"/>
    </row>
    <row r="384" spans="1:5" ht="15.75" x14ac:dyDescent="0.25">
      <c r="A384" s="25"/>
      <c r="B384" s="37"/>
      <c r="C384" s="37"/>
      <c r="D384" s="37"/>
      <c r="E384" s="41"/>
    </row>
    <row r="385" spans="1:5" ht="15.75" x14ac:dyDescent="0.25">
      <c r="A385" s="25"/>
      <c r="B385" s="37"/>
      <c r="C385" s="37"/>
      <c r="D385" s="37"/>
      <c r="E385" s="41"/>
    </row>
    <row r="386" spans="1:5" ht="15.75" x14ac:dyDescent="0.25">
      <c r="A386" s="25"/>
      <c r="B386" s="37"/>
      <c r="C386" s="37"/>
      <c r="D386" s="37"/>
      <c r="E386" s="41"/>
    </row>
    <row r="387" spans="1:5" ht="15.75" x14ac:dyDescent="0.25">
      <c r="A387" s="25"/>
      <c r="B387" s="37"/>
      <c r="C387" s="37"/>
      <c r="D387" s="37"/>
      <c r="E387" s="41"/>
    </row>
    <row r="388" spans="1:5" ht="15.75" x14ac:dyDescent="0.25">
      <c r="A388" s="25"/>
      <c r="B388" s="42"/>
      <c r="C388" s="42"/>
      <c r="D388" s="42"/>
      <c r="E388" s="42"/>
    </row>
    <row r="389" spans="1:5" x14ac:dyDescent="0.25">
      <c r="A389" s="42"/>
    </row>
  </sheetData>
  <sheetProtection password="EEDF" sheet="1" objects="1" scenarios="1"/>
  <mergeCells count="9">
    <mergeCell ref="A10:A11"/>
    <mergeCell ref="B10:B11"/>
    <mergeCell ref="C10:C11"/>
    <mergeCell ref="B1:E1"/>
    <mergeCell ref="A2:E2"/>
    <mergeCell ref="A3:E3"/>
    <mergeCell ref="A4:E4"/>
    <mergeCell ref="D10:E10"/>
    <mergeCell ref="A5:E8"/>
  </mergeCells>
  <pageMargins left="0.51181102362204722" right="0.11811023622047245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0"/>
  <sheetViews>
    <sheetView tabSelected="1" topLeftCell="A4" workbookViewId="0">
      <selection activeCell="L14" sqref="L14"/>
    </sheetView>
  </sheetViews>
  <sheetFormatPr defaultRowHeight="15" x14ac:dyDescent="0.25"/>
  <cols>
    <col min="1" max="1" width="48.85546875" style="28" customWidth="1"/>
    <col min="2" max="2" width="13.140625" style="28" customWidth="1"/>
    <col min="3" max="3" width="6.42578125" style="28" customWidth="1"/>
    <col min="4" max="5" width="14.28515625" style="28" hidden="1" customWidth="1"/>
    <col min="6" max="6" width="14.7109375" style="28" customWidth="1"/>
    <col min="7" max="7" width="17.5703125" style="28" hidden="1" customWidth="1"/>
    <col min="8" max="8" width="20" style="28" hidden="1" customWidth="1"/>
    <col min="9" max="9" width="13.85546875" style="28" customWidth="1"/>
    <col min="10" max="16384" width="9.140625" style="28"/>
  </cols>
  <sheetData>
    <row r="1" spans="1:9" ht="18.75" x14ac:dyDescent="0.3">
      <c r="A1" s="63"/>
      <c r="B1" s="63"/>
      <c r="C1" s="63"/>
      <c r="D1" s="63"/>
      <c r="E1" s="63"/>
      <c r="F1" s="150" t="s">
        <v>293</v>
      </c>
      <c r="G1" s="150"/>
      <c r="H1" s="150"/>
      <c r="I1" s="150"/>
    </row>
    <row r="2" spans="1:9" ht="19.5" customHeight="1" x14ac:dyDescent="0.3">
      <c r="A2" s="63"/>
      <c r="B2" s="63"/>
      <c r="C2" s="150" t="s">
        <v>257</v>
      </c>
      <c r="D2" s="150"/>
      <c r="E2" s="150"/>
      <c r="F2" s="150"/>
      <c r="G2" s="150"/>
      <c r="H2" s="150"/>
      <c r="I2" s="150"/>
    </row>
    <row r="3" spans="1:9" ht="16.5" customHeight="1" x14ac:dyDescent="0.3">
      <c r="A3" s="151" t="s">
        <v>30</v>
      </c>
      <c r="B3" s="148"/>
      <c r="C3" s="148"/>
      <c r="D3" s="148"/>
      <c r="E3" s="148"/>
      <c r="F3" s="148"/>
      <c r="G3" s="148"/>
      <c r="H3" s="148"/>
      <c r="I3" s="148"/>
    </row>
    <row r="4" spans="1:9" ht="18.75" x14ac:dyDescent="0.3">
      <c r="A4" s="63"/>
      <c r="B4" s="63"/>
      <c r="C4" s="150" t="s">
        <v>366</v>
      </c>
      <c r="D4" s="150"/>
      <c r="E4" s="150"/>
      <c r="F4" s="150"/>
      <c r="G4" s="150"/>
      <c r="H4" s="150"/>
      <c r="I4" s="150"/>
    </row>
    <row r="5" spans="1:9" ht="18.75" x14ac:dyDescent="0.3">
      <c r="A5" s="63"/>
      <c r="B5" s="63"/>
      <c r="C5" s="63"/>
      <c r="D5" s="63"/>
      <c r="E5" s="63"/>
      <c r="F5" s="63"/>
      <c r="G5" s="63"/>
      <c r="H5" s="63"/>
      <c r="I5" s="63"/>
    </row>
    <row r="6" spans="1:9" ht="18.75" customHeight="1" x14ac:dyDescent="0.3">
      <c r="A6" s="1"/>
      <c r="B6" s="63"/>
      <c r="C6" s="136" t="s">
        <v>293</v>
      </c>
      <c r="D6" s="136"/>
      <c r="E6" s="136"/>
      <c r="F6" s="136"/>
      <c r="G6" s="136"/>
      <c r="H6" s="136"/>
      <c r="I6" s="136"/>
    </row>
    <row r="7" spans="1:9" ht="17.25" customHeight="1" x14ac:dyDescent="0.3">
      <c r="A7" s="63"/>
      <c r="B7" s="136" t="s">
        <v>257</v>
      </c>
      <c r="C7" s="136"/>
      <c r="D7" s="136"/>
      <c r="E7" s="136"/>
      <c r="F7" s="136"/>
      <c r="G7" s="136"/>
      <c r="H7" s="136"/>
      <c r="I7" s="136"/>
    </row>
    <row r="8" spans="1:9" ht="16.5" customHeight="1" x14ac:dyDescent="0.3">
      <c r="A8" s="136" t="s">
        <v>30</v>
      </c>
      <c r="B8" s="148"/>
      <c r="C8" s="148"/>
      <c r="D8" s="148"/>
      <c r="E8" s="148"/>
      <c r="F8" s="148"/>
      <c r="G8" s="148"/>
      <c r="H8" s="148"/>
      <c r="I8" s="148"/>
    </row>
    <row r="9" spans="1:9" ht="15" customHeight="1" x14ac:dyDescent="0.3">
      <c r="A9" s="63"/>
      <c r="B9" s="136" t="s">
        <v>343</v>
      </c>
      <c r="C9" s="136"/>
      <c r="D9" s="136"/>
      <c r="E9" s="136"/>
      <c r="F9" s="136"/>
      <c r="G9" s="136"/>
      <c r="H9" s="136"/>
      <c r="I9" s="136"/>
    </row>
    <row r="10" spans="1:9" ht="15" customHeight="1" x14ac:dyDescent="0.3">
      <c r="A10" s="63"/>
      <c r="B10" s="62"/>
      <c r="C10" s="62"/>
      <c r="D10" s="62"/>
      <c r="E10" s="62"/>
      <c r="F10" s="62"/>
      <c r="G10" s="62"/>
      <c r="H10" s="62"/>
      <c r="I10" s="62"/>
    </row>
    <row r="11" spans="1:9" x14ac:dyDescent="0.25">
      <c r="A11" s="147" t="s">
        <v>294</v>
      </c>
      <c r="B11" s="147"/>
      <c r="C11" s="147"/>
      <c r="D11" s="147"/>
      <c r="E11" s="147"/>
      <c r="F11" s="147"/>
      <c r="G11" s="147"/>
      <c r="H11" s="148"/>
      <c r="I11" s="148"/>
    </row>
    <row r="12" spans="1:9" ht="12.75" customHeight="1" x14ac:dyDescent="0.25">
      <c r="A12" s="147"/>
      <c r="B12" s="147"/>
      <c r="C12" s="147"/>
      <c r="D12" s="147"/>
      <c r="E12" s="147"/>
      <c r="F12" s="147"/>
      <c r="G12" s="147"/>
      <c r="H12" s="148"/>
      <c r="I12" s="148"/>
    </row>
    <row r="13" spans="1:9" x14ac:dyDescent="0.25">
      <c r="A13" s="147"/>
      <c r="B13" s="147"/>
      <c r="C13" s="147"/>
      <c r="D13" s="147"/>
      <c r="E13" s="147"/>
      <c r="F13" s="147"/>
      <c r="G13" s="147"/>
      <c r="H13" s="148"/>
      <c r="I13" s="148"/>
    </row>
    <row r="14" spans="1:9" ht="50.25" customHeight="1" x14ac:dyDescent="0.25">
      <c r="A14" s="149"/>
      <c r="B14" s="149"/>
      <c r="C14" s="149"/>
      <c r="D14" s="149"/>
      <c r="E14" s="149"/>
      <c r="F14" s="149"/>
      <c r="G14" s="149"/>
      <c r="H14" s="148"/>
      <c r="I14" s="148"/>
    </row>
    <row r="15" spans="1:9" ht="15.75" x14ac:dyDescent="0.25">
      <c r="A15" s="29" t="s">
        <v>0</v>
      </c>
      <c r="B15" s="29" t="s">
        <v>0</v>
      </c>
      <c r="C15" s="29" t="s">
        <v>0</v>
      </c>
      <c r="D15" s="29"/>
      <c r="E15" s="29"/>
      <c r="F15" s="29"/>
      <c r="G15" s="30"/>
      <c r="I15" s="30"/>
    </row>
    <row r="16" spans="1:9" ht="58.5" customHeight="1" x14ac:dyDescent="0.25">
      <c r="A16" s="144" t="s">
        <v>1</v>
      </c>
      <c r="B16" s="145" t="s">
        <v>2</v>
      </c>
      <c r="C16" s="145" t="s">
        <v>3</v>
      </c>
      <c r="D16" s="144" t="s">
        <v>290</v>
      </c>
      <c r="E16" s="144"/>
      <c r="F16" s="144"/>
      <c r="G16" s="144"/>
      <c r="H16" s="144"/>
      <c r="I16" s="144"/>
    </row>
    <row r="17" spans="1:9" ht="30" customHeight="1" x14ac:dyDescent="0.3">
      <c r="A17" s="144"/>
      <c r="B17" s="146" t="s">
        <v>4</v>
      </c>
      <c r="C17" s="146" t="s">
        <v>5</v>
      </c>
      <c r="D17" s="65" t="s">
        <v>291</v>
      </c>
      <c r="E17" s="65" t="s">
        <v>346</v>
      </c>
      <c r="F17" s="65" t="s">
        <v>291</v>
      </c>
      <c r="G17" s="65" t="s">
        <v>292</v>
      </c>
      <c r="H17" s="66" t="s">
        <v>347</v>
      </c>
      <c r="I17" s="65" t="s">
        <v>292</v>
      </c>
    </row>
    <row r="18" spans="1:9" ht="30.75" customHeight="1" x14ac:dyDescent="0.3">
      <c r="A18" s="67" t="s">
        <v>6</v>
      </c>
      <c r="B18" s="67" t="s">
        <v>7</v>
      </c>
      <c r="C18" s="67" t="s">
        <v>8</v>
      </c>
      <c r="D18" s="68">
        <v>4</v>
      </c>
      <c r="E18" s="68"/>
      <c r="F18" s="68">
        <v>4</v>
      </c>
      <c r="G18" s="68">
        <v>5</v>
      </c>
      <c r="H18" s="69"/>
      <c r="I18" s="68">
        <v>5</v>
      </c>
    </row>
    <row r="19" spans="1:9" ht="16.5" customHeight="1" x14ac:dyDescent="0.25">
      <c r="A19" s="70" t="s">
        <v>9</v>
      </c>
      <c r="B19" s="71" t="s">
        <v>0</v>
      </c>
      <c r="C19" s="71" t="s">
        <v>0</v>
      </c>
      <c r="D19" s="72">
        <f>D20+D36+D48+D82+D165+D213+D225+D255+D272+D285+D323</f>
        <v>626374.86</v>
      </c>
      <c r="E19" s="72">
        <f>E20+E36+E48+E82+E165+E213+E225+E255+E272+E285</f>
        <v>-425.21000000000095</v>
      </c>
      <c r="F19" s="72">
        <f>F20+F36+F48+F82+F165+F213+F225+F255+F272+F285+F323</f>
        <v>625949.64999999991</v>
      </c>
      <c r="G19" s="72">
        <f>G20+G36+G48+G82+G165+G213+G225+G255+G272+G285+G323</f>
        <v>606068.00999999989</v>
      </c>
      <c r="H19" s="72">
        <f>H20+H36+H48+H82+H165+H213+H225+H255+H272+H285</f>
        <v>21244.019999999997</v>
      </c>
      <c r="I19" s="72">
        <f>I20+I36+I48+I82+I165+I213+I225+I255+I272+I285+I323</f>
        <v>627312.02999999991</v>
      </c>
    </row>
    <row r="20" spans="1:9" ht="54" customHeight="1" x14ac:dyDescent="0.3">
      <c r="A20" s="74" t="s">
        <v>255</v>
      </c>
      <c r="B20" s="69" t="s">
        <v>28</v>
      </c>
      <c r="C20" s="75"/>
      <c r="D20" s="76">
        <f>D21+D28+D34</f>
        <v>4382</v>
      </c>
      <c r="E20" s="76"/>
      <c r="F20" s="76">
        <f>F21+F28+F34</f>
        <v>4382</v>
      </c>
      <c r="G20" s="76">
        <f>G21+G28+G34</f>
        <v>4382</v>
      </c>
      <c r="H20" s="69"/>
      <c r="I20" s="76">
        <f>I21+I28+I34</f>
        <v>4382</v>
      </c>
    </row>
    <row r="21" spans="1:9" ht="34.5" customHeight="1" x14ac:dyDescent="0.35">
      <c r="A21" s="77" t="s">
        <v>31</v>
      </c>
      <c r="B21" s="69" t="s">
        <v>29</v>
      </c>
      <c r="C21" s="75"/>
      <c r="D21" s="78">
        <f>D22+D24+D26</f>
        <v>2950</v>
      </c>
      <c r="E21" s="78"/>
      <c r="F21" s="78">
        <f>F22+F24+F26</f>
        <v>2950</v>
      </c>
      <c r="G21" s="78">
        <f>G22+G24+G26</f>
        <v>2950</v>
      </c>
      <c r="H21" s="73"/>
      <c r="I21" s="78">
        <f>I22+I24+I26</f>
        <v>2950</v>
      </c>
    </row>
    <row r="22" spans="1:9" ht="54.75" customHeight="1" x14ac:dyDescent="0.3">
      <c r="A22" s="79" t="s">
        <v>32</v>
      </c>
      <c r="B22" s="69" t="s">
        <v>317</v>
      </c>
      <c r="C22" s="75"/>
      <c r="D22" s="78">
        <f>D23</f>
        <v>2100</v>
      </c>
      <c r="E22" s="78"/>
      <c r="F22" s="78">
        <f>F23</f>
        <v>2100</v>
      </c>
      <c r="G22" s="78">
        <f>G23</f>
        <v>2100</v>
      </c>
      <c r="H22" s="69"/>
      <c r="I22" s="78">
        <f>I23</f>
        <v>2100</v>
      </c>
    </row>
    <row r="23" spans="1:9" ht="18.75" x14ac:dyDescent="0.3">
      <c r="A23" s="80" t="s">
        <v>20</v>
      </c>
      <c r="B23" s="73" t="s">
        <v>317</v>
      </c>
      <c r="C23" s="73" t="s">
        <v>21</v>
      </c>
      <c r="D23" s="81">
        <v>2100</v>
      </c>
      <c r="E23" s="81"/>
      <c r="F23" s="81">
        <v>2100</v>
      </c>
      <c r="G23" s="81">
        <v>2100</v>
      </c>
      <c r="H23" s="64"/>
      <c r="I23" s="81">
        <v>2100</v>
      </c>
    </row>
    <row r="24" spans="1:9" ht="93.75" x14ac:dyDescent="0.3">
      <c r="A24" s="80" t="s">
        <v>33</v>
      </c>
      <c r="B24" s="69" t="s">
        <v>318</v>
      </c>
      <c r="C24" s="69"/>
      <c r="D24" s="78">
        <f>D25</f>
        <v>400</v>
      </c>
      <c r="E24" s="78"/>
      <c r="F24" s="78">
        <f>F25</f>
        <v>400</v>
      </c>
      <c r="G24" s="78">
        <f>G25</f>
        <v>400</v>
      </c>
      <c r="H24" s="64"/>
      <c r="I24" s="78">
        <f>I25</f>
        <v>400</v>
      </c>
    </row>
    <row r="25" spans="1:9" ht="18.75" x14ac:dyDescent="0.3">
      <c r="A25" s="80" t="s">
        <v>20</v>
      </c>
      <c r="B25" s="73" t="s">
        <v>318</v>
      </c>
      <c r="C25" s="73" t="s">
        <v>21</v>
      </c>
      <c r="D25" s="81">
        <v>400</v>
      </c>
      <c r="E25" s="81"/>
      <c r="F25" s="81">
        <v>400</v>
      </c>
      <c r="G25" s="81">
        <v>400</v>
      </c>
      <c r="H25" s="64"/>
      <c r="I25" s="81">
        <v>400</v>
      </c>
    </row>
    <row r="26" spans="1:9" ht="93.75" x14ac:dyDescent="0.3">
      <c r="A26" s="80" t="s">
        <v>34</v>
      </c>
      <c r="B26" s="69" t="s">
        <v>319</v>
      </c>
      <c r="C26" s="69"/>
      <c r="D26" s="78">
        <v>450</v>
      </c>
      <c r="E26" s="78"/>
      <c r="F26" s="78">
        <v>450</v>
      </c>
      <c r="G26" s="78">
        <v>450</v>
      </c>
      <c r="H26" s="64"/>
      <c r="I26" s="78">
        <v>450</v>
      </c>
    </row>
    <row r="27" spans="1:9" ht="18.75" x14ac:dyDescent="0.3">
      <c r="A27" s="80" t="s">
        <v>20</v>
      </c>
      <c r="B27" s="73" t="s">
        <v>319</v>
      </c>
      <c r="C27" s="73" t="s">
        <v>21</v>
      </c>
      <c r="D27" s="81">
        <v>450</v>
      </c>
      <c r="E27" s="81"/>
      <c r="F27" s="81">
        <v>450</v>
      </c>
      <c r="G27" s="81">
        <v>450</v>
      </c>
      <c r="H27" s="64"/>
      <c r="I27" s="81">
        <v>450</v>
      </c>
    </row>
    <row r="28" spans="1:9" ht="78" x14ac:dyDescent="0.3">
      <c r="A28" s="82" t="s">
        <v>256</v>
      </c>
      <c r="B28" s="69" t="s">
        <v>35</v>
      </c>
      <c r="C28" s="69"/>
      <c r="D28" s="83">
        <f>D29+D31</f>
        <v>232</v>
      </c>
      <c r="E28" s="83"/>
      <c r="F28" s="83">
        <f>F29+F31</f>
        <v>232</v>
      </c>
      <c r="G28" s="83">
        <f>G29+G31</f>
        <v>232</v>
      </c>
      <c r="H28" s="64"/>
      <c r="I28" s="83">
        <f>I29+I31</f>
        <v>232</v>
      </c>
    </row>
    <row r="29" spans="1:9" ht="56.25" x14ac:dyDescent="0.3">
      <c r="A29" s="80" t="s">
        <v>36</v>
      </c>
      <c r="B29" s="73" t="s">
        <v>320</v>
      </c>
      <c r="C29" s="73"/>
      <c r="D29" s="84">
        <f>D30</f>
        <v>200</v>
      </c>
      <c r="E29" s="84"/>
      <c r="F29" s="84">
        <f>F30</f>
        <v>200</v>
      </c>
      <c r="G29" s="84">
        <f>G30</f>
        <v>200</v>
      </c>
      <c r="H29" s="64"/>
      <c r="I29" s="84">
        <f>I30</f>
        <v>200</v>
      </c>
    </row>
    <row r="30" spans="1:9" ht="18.75" x14ac:dyDescent="0.3">
      <c r="A30" s="80" t="s">
        <v>20</v>
      </c>
      <c r="B30" s="73" t="s">
        <v>320</v>
      </c>
      <c r="C30" s="73" t="s">
        <v>21</v>
      </c>
      <c r="D30" s="84">
        <f>200</f>
        <v>200</v>
      </c>
      <c r="E30" s="84"/>
      <c r="F30" s="84">
        <f>200</f>
        <v>200</v>
      </c>
      <c r="G30" s="84">
        <f>200</f>
        <v>200</v>
      </c>
      <c r="H30" s="64"/>
      <c r="I30" s="84">
        <f>200</f>
        <v>200</v>
      </c>
    </row>
    <row r="31" spans="1:9" ht="75" x14ac:dyDescent="0.3">
      <c r="A31" s="80" t="s">
        <v>37</v>
      </c>
      <c r="B31" s="69" t="s">
        <v>321</v>
      </c>
      <c r="C31" s="69"/>
      <c r="D31" s="83">
        <f>D32</f>
        <v>32</v>
      </c>
      <c r="E31" s="83"/>
      <c r="F31" s="83">
        <f>F32</f>
        <v>32</v>
      </c>
      <c r="G31" s="83">
        <f>G32</f>
        <v>32</v>
      </c>
      <c r="H31" s="64"/>
      <c r="I31" s="83">
        <f>I32</f>
        <v>32</v>
      </c>
    </row>
    <row r="32" spans="1:9" ht="56.25" x14ac:dyDescent="0.3">
      <c r="A32" s="80" t="s">
        <v>14</v>
      </c>
      <c r="B32" s="73" t="s">
        <v>321</v>
      </c>
      <c r="C32" s="73" t="s">
        <v>15</v>
      </c>
      <c r="D32" s="84">
        <f>32</f>
        <v>32</v>
      </c>
      <c r="E32" s="84"/>
      <c r="F32" s="84">
        <f>32</f>
        <v>32</v>
      </c>
      <c r="G32" s="84">
        <f>32</f>
        <v>32</v>
      </c>
      <c r="H32" s="64"/>
      <c r="I32" s="84">
        <f>32</f>
        <v>32</v>
      </c>
    </row>
    <row r="33" spans="1:9" ht="39" x14ac:dyDescent="0.3">
      <c r="A33" s="82" t="s">
        <v>340</v>
      </c>
      <c r="B33" s="85" t="s">
        <v>341</v>
      </c>
      <c r="C33" s="73"/>
      <c r="D33" s="78">
        <f>D34</f>
        <v>1200</v>
      </c>
      <c r="E33" s="78"/>
      <c r="F33" s="78">
        <f>F34</f>
        <v>1200</v>
      </c>
      <c r="G33" s="78">
        <f>G34</f>
        <v>1200</v>
      </c>
      <c r="H33" s="64"/>
      <c r="I33" s="78">
        <f>I34</f>
        <v>1200</v>
      </c>
    </row>
    <row r="34" spans="1:9" ht="112.5" x14ac:dyDescent="0.3">
      <c r="A34" s="80" t="s">
        <v>85</v>
      </c>
      <c r="B34" s="86" t="s">
        <v>262</v>
      </c>
      <c r="C34" s="86"/>
      <c r="D34" s="87">
        <f>D35</f>
        <v>1200</v>
      </c>
      <c r="E34" s="87"/>
      <c r="F34" s="87">
        <f>F35</f>
        <v>1200</v>
      </c>
      <c r="G34" s="87">
        <f>G35</f>
        <v>1200</v>
      </c>
      <c r="H34" s="64"/>
      <c r="I34" s="87">
        <f>I35</f>
        <v>1200</v>
      </c>
    </row>
    <row r="35" spans="1:9" ht="18.75" x14ac:dyDescent="0.3">
      <c r="A35" s="80" t="s">
        <v>20</v>
      </c>
      <c r="B35" s="86" t="s">
        <v>262</v>
      </c>
      <c r="C35" s="86" t="s">
        <v>21</v>
      </c>
      <c r="D35" s="88">
        <v>1200</v>
      </c>
      <c r="E35" s="88"/>
      <c r="F35" s="88">
        <v>1200</v>
      </c>
      <c r="G35" s="88">
        <v>1200</v>
      </c>
      <c r="H35" s="64"/>
      <c r="I35" s="88">
        <v>1200</v>
      </c>
    </row>
    <row r="36" spans="1:9" ht="51.75" customHeight="1" x14ac:dyDescent="0.3">
      <c r="A36" s="74" t="s">
        <v>322</v>
      </c>
      <c r="B36" s="69" t="s">
        <v>38</v>
      </c>
      <c r="C36" s="69"/>
      <c r="D36" s="89">
        <f>D37</f>
        <v>8013.5</v>
      </c>
      <c r="E36" s="89"/>
      <c r="F36" s="89">
        <f>F37</f>
        <v>8013.5</v>
      </c>
      <c r="G36" s="89">
        <f>G37</f>
        <v>8013.5</v>
      </c>
      <c r="H36" s="64"/>
      <c r="I36" s="89">
        <f>I37</f>
        <v>8013.5</v>
      </c>
    </row>
    <row r="37" spans="1:9" ht="104.25" customHeight="1" x14ac:dyDescent="0.35">
      <c r="A37" s="77" t="s">
        <v>39</v>
      </c>
      <c r="B37" s="69" t="s">
        <v>40</v>
      </c>
      <c r="C37" s="69"/>
      <c r="D37" s="83">
        <f>D38+D40+D42+D46+D44</f>
        <v>8013.5</v>
      </c>
      <c r="E37" s="83"/>
      <c r="F37" s="83">
        <f>F38+F40+F42+F46+F44</f>
        <v>8013.5</v>
      </c>
      <c r="G37" s="83">
        <f>G38+G40+G42+G46+G44</f>
        <v>8013.5</v>
      </c>
      <c r="H37" s="64"/>
      <c r="I37" s="83">
        <f>I38+I40+I42+I46+I44</f>
        <v>8013.5</v>
      </c>
    </row>
    <row r="38" spans="1:9" ht="40.5" customHeight="1" x14ac:dyDescent="0.3">
      <c r="A38" s="79" t="s">
        <v>41</v>
      </c>
      <c r="B38" s="69" t="s">
        <v>42</v>
      </c>
      <c r="C38" s="69"/>
      <c r="D38" s="83">
        <f>D39</f>
        <v>5000</v>
      </c>
      <c r="E38" s="83"/>
      <c r="F38" s="83">
        <f>F39</f>
        <v>5000</v>
      </c>
      <c r="G38" s="83">
        <f>G39</f>
        <v>5000</v>
      </c>
      <c r="H38" s="64"/>
      <c r="I38" s="83">
        <f>I39</f>
        <v>5000</v>
      </c>
    </row>
    <row r="39" spans="1:9" ht="18.75" x14ac:dyDescent="0.3">
      <c r="A39" s="80" t="s">
        <v>18</v>
      </c>
      <c r="B39" s="73" t="s">
        <v>42</v>
      </c>
      <c r="C39" s="73" t="s">
        <v>19</v>
      </c>
      <c r="D39" s="84">
        <v>5000</v>
      </c>
      <c r="E39" s="84"/>
      <c r="F39" s="84">
        <v>5000</v>
      </c>
      <c r="G39" s="84">
        <v>5000</v>
      </c>
      <c r="H39" s="64"/>
      <c r="I39" s="84">
        <v>5000</v>
      </c>
    </row>
    <row r="40" spans="1:9" ht="37.5" x14ac:dyDescent="0.3">
      <c r="A40" s="79" t="s">
        <v>43</v>
      </c>
      <c r="B40" s="69" t="s">
        <v>44</v>
      </c>
      <c r="C40" s="69"/>
      <c r="D40" s="90">
        <f>D41</f>
        <v>13.5</v>
      </c>
      <c r="E40" s="90"/>
      <c r="F40" s="90">
        <f>F41</f>
        <v>13.5</v>
      </c>
      <c r="G40" s="90">
        <f>G41</f>
        <v>13.5</v>
      </c>
      <c r="H40" s="64"/>
      <c r="I40" s="90">
        <f>I41</f>
        <v>13.5</v>
      </c>
    </row>
    <row r="41" spans="1:9" ht="18.75" x14ac:dyDescent="0.3">
      <c r="A41" s="80" t="s">
        <v>18</v>
      </c>
      <c r="B41" s="73" t="s">
        <v>44</v>
      </c>
      <c r="C41" s="73" t="s">
        <v>19</v>
      </c>
      <c r="D41" s="84">
        <v>13.5</v>
      </c>
      <c r="E41" s="84"/>
      <c r="F41" s="84">
        <v>13.5</v>
      </c>
      <c r="G41" s="84">
        <v>13.5</v>
      </c>
      <c r="H41" s="64"/>
      <c r="I41" s="84">
        <v>13.5</v>
      </c>
    </row>
    <row r="42" spans="1:9" ht="56.25" x14ac:dyDescent="0.3">
      <c r="A42" s="80" t="s">
        <v>45</v>
      </c>
      <c r="B42" s="69" t="s">
        <v>46</v>
      </c>
      <c r="C42" s="69"/>
      <c r="D42" s="83">
        <f>D43</f>
        <v>3000</v>
      </c>
      <c r="E42" s="83"/>
      <c r="F42" s="83">
        <f>F43</f>
        <v>3000</v>
      </c>
      <c r="G42" s="83">
        <f>G43</f>
        <v>3000</v>
      </c>
      <c r="H42" s="64"/>
      <c r="I42" s="83">
        <f>I43</f>
        <v>3000</v>
      </c>
    </row>
    <row r="43" spans="1:9" ht="18.75" x14ac:dyDescent="0.3">
      <c r="A43" s="80" t="s">
        <v>18</v>
      </c>
      <c r="B43" s="73" t="s">
        <v>46</v>
      </c>
      <c r="C43" s="73" t="s">
        <v>19</v>
      </c>
      <c r="D43" s="84">
        <v>3000</v>
      </c>
      <c r="E43" s="84"/>
      <c r="F43" s="84">
        <v>3000</v>
      </c>
      <c r="G43" s="84">
        <v>3000</v>
      </c>
      <c r="H43" s="64"/>
      <c r="I43" s="84">
        <v>3000</v>
      </c>
    </row>
    <row r="44" spans="1:9" ht="100.5" customHeight="1" x14ac:dyDescent="0.3">
      <c r="A44" s="91" t="s">
        <v>253</v>
      </c>
      <c r="B44" s="92" t="s">
        <v>254</v>
      </c>
      <c r="C44" s="92"/>
      <c r="D44" s="83">
        <f>D45</f>
        <v>0</v>
      </c>
      <c r="E44" s="83"/>
      <c r="F44" s="83">
        <f>F45</f>
        <v>0</v>
      </c>
      <c r="G44" s="83">
        <f>G45</f>
        <v>0</v>
      </c>
      <c r="H44" s="64"/>
      <c r="I44" s="83">
        <f>I45</f>
        <v>0</v>
      </c>
    </row>
    <row r="45" spans="1:9" ht="18.75" x14ac:dyDescent="0.3">
      <c r="A45" s="93" t="s">
        <v>18</v>
      </c>
      <c r="B45" s="73" t="s">
        <v>254</v>
      </c>
      <c r="C45" s="73" t="s">
        <v>19</v>
      </c>
      <c r="D45" s="84"/>
      <c r="E45" s="84"/>
      <c r="F45" s="84"/>
      <c r="G45" s="84"/>
      <c r="H45" s="64"/>
      <c r="I45" s="84"/>
    </row>
    <row r="46" spans="1:9" ht="56.25" x14ac:dyDescent="0.3">
      <c r="A46" s="93" t="s">
        <v>251</v>
      </c>
      <c r="B46" s="92" t="s">
        <v>252</v>
      </c>
      <c r="C46" s="92"/>
      <c r="D46" s="83">
        <f>D47</f>
        <v>0</v>
      </c>
      <c r="E46" s="83"/>
      <c r="F46" s="83">
        <f>F47</f>
        <v>0</v>
      </c>
      <c r="G46" s="83">
        <f>G47</f>
        <v>0</v>
      </c>
      <c r="H46" s="64"/>
      <c r="I46" s="83">
        <f>I47</f>
        <v>0</v>
      </c>
    </row>
    <row r="47" spans="1:9" ht="27" customHeight="1" x14ac:dyDescent="0.3">
      <c r="A47" s="93" t="s">
        <v>18</v>
      </c>
      <c r="B47" s="94" t="s">
        <v>252</v>
      </c>
      <c r="C47" s="94" t="s">
        <v>19</v>
      </c>
      <c r="D47" s="84"/>
      <c r="E47" s="84"/>
      <c r="F47" s="84"/>
      <c r="G47" s="84"/>
      <c r="H47" s="64"/>
      <c r="I47" s="84"/>
    </row>
    <row r="48" spans="1:9" ht="74.25" customHeight="1" x14ac:dyDescent="0.3">
      <c r="A48" s="74" t="s">
        <v>348</v>
      </c>
      <c r="B48" s="69" t="s">
        <v>47</v>
      </c>
      <c r="C48" s="95"/>
      <c r="D48" s="96">
        <f>D49+D70+D77</f>
        <v>66703.189999999988</v>
      </c>
      <c r="E48" s="96">
        <f>E49+E70+E77</f>
        <v>11574.789999999999</v>
      </c>
      <c r="F48" s="96">
        <f>F49+F70+F77</f>
        <v>78277.98</v>
      </c>
      <c r="G48" s="96">
        <f>G49+G70+G77</f>
        <v>45312.05</v>
      </c>
      <c r="H48" s="96">
        <f>H49+H77+H70</f>
        <v>21244.019999999997</v>
      </c>
      <c r="I48" s="96">
        <f>I49+I70+I77</f>
        <v>66556.070000000007</v>
      </c>
    </row>
    <row r="49" spans="1:9" ht="60.75" customHeight="1" x14ac:dyDescent="0.35">
      <c r="A49" s="77" t="s">
        <v>62</v>
      </c>
      <c r="B49" s="69" t="s">
        <v>63</v>
      </c>
      <c r="C49" s="69"/>
      <c r="D49" s="83">
        <f>D50+D55+D57+D59+D61+D63+D65</f>
        <v>57616.039999999994</v>
      </c>
      <c r="E49" s="83">
        <f>E50+E55+E57+E59+E61+E63+E65+E67+E68+E69</f>
        <v>14431.939999999999</v>
      </c>
      <c r="F49" s="83">
        <f>F50+F55+F57+F59+F61+F63+F65+F67+F68+F69</f>
        <v>72047.98</v>
      </c>
      <c r="G49" s="83">
        <f>G50+G55+G57+G59+G61+G63+G65</f>
        <v>36454.9</v>
      </c>
      <c r="H49" s="83">
        <f>H50+H55+H57+H59+H61+H63+H65+H67+H68+H69</f>
        <v>24101.17</v>
      </c>
      <c r="I49" s="83">
        <f>I50+I55+I57+I59+I61+I63+I65+I67+I68+I69</f>
        <v>60556.070000000007</v>
      </c>
    </row>
    <row r="50" spans="1:9" ht="57.75" customHeight="1" x14ac:dyDescent="0.3">
      <c r="A50" s="79" t="s">
        <v>64</v>
      </c>
      <c r="B50" s="69" t="s">
        <v>65</v>
      </c>
      <c r="C50" s="69"/>
      <c r="D50" s="83">
        <f>D51</f>
        <v>34890.639999999999</v>
      </c>
      <c r="E50" s="83"/>
      <c r="F50" s="83">
        <f>F51</f>
        <v>0</v>
      </c>
      <c r="G50" s="83">
        <f>G51</f>
        <v>18511</v>
      </c>
      <c r="H50" s="64"/>
      <c r="I50" s="83">
        <f>I51</f>
        <v>0</v>
      </c>
    </row>
    <row r="51" spans="1:9" ht="18.75" x14ac:dyDescent="0.3">
      <c r="A51" s="80" t="s">
        <v>20</v>
      </c>
      <c r="B51" s="69" t="s">
        <v>65</v>
      </c>
      <c r="C51" s="69" t="s">
        <v>21</v>
      </c>
      <c r="D51" s="83">
        <f>D52+D53+D54</f>
        <v>34890.639999999999</v>
      </c>
      <c r="E51" s="83"/>
      <c r="F51" s="83">
        <f>F52+F53+F54</f>
        <v>0</v>
      </c>
      <c r="G51" s="83">
        <f>G52+G53+G54</f>
        <v>18511</v>
      </c>
      <c r="H51" s="64"/>
      <c r="I51" s="83">
        <f>I52+I53+I54</f>
        <v>0</v>
      </c>
    </row>
    <row r="52" spans="1:9" ht="37.5" x14ac:dyDescent="0.3">
      <c r="A52" s="80" t="s">
        <v>66</v>
      </c>
      <c r="B52" s="73" t="s">
        <v>65</v>
      </c>
      <c r="C52" s="73" t="s">
        <v>21</v>
      </c>
      <c r="D52" s="84">
        <v>11842.31</v>
      </c>
      <c r="E52" s="84"/>
      <c r="F52" s="84">
        <v>0</v>
      </c>
      <c r="G52" s="84">
        <v>6287.03</v>
      </c>
      <c r="H52" s="64"/>
      <c r="I52" s="84">
        <v>0</v>
      </c>
    </row>
    <row r="53" spans="1:9" ht="37.5" x14ac:dyDescent="0.3">
      <c r="A53" s="80" t="s">
        <v>67</v>
      </c>
      <c r="B53" s="73" t="s">
        <v>65</v>
      </c>
      <c r="C53" s="73" t="s">
        <v>21</v>
      </c>
      <c r="D53" s="84">
        <v>20319.36</v>
      </c>
      <c r="E53" s="84"/>
      <c r="F53" s="84">
        <v>0</v>
      </c>
      <c r="G53" s="84">
        <v>10776.13</v>
      </c>
      <c r="H53" s="64"/>
      <c r="I53" s="84">
        <v>0</v>
      </c>
    </row>
    <row r="54" spans="1:9" ht="37.5" x14ac:dyDescent="0.3">
      <c r="A54" s="80" t="s">
        <v>53</v>
      </c>
      <c r="B54" s="73" t="s">
        <v>65</v>
      </c>
      <c r="C54" s="73" t="s">
        <v>21</v>
      </c>
      <c r="D54" s="84">
        <v>2728.97</v>
      </c>
      <c r="E54" s="84"/>
      <c r="F54" s="84">
        <v>0</v>
      </c>
      <c r="G54" s="84">
        <v>1447.84</v>
      </c>
      <c r="H54" s="64"/>
      <c r="I54" s="84">
        <v>0</v>
      </c>
    </row>
    <row r="55" spans="1:9" ht="118.5" customHeight="1" x14ac:dyDescent="0.3">
      <c r="A55" s="82" t="s">
        <v>349</v>
      </c>
      <c r="B55" s="69" t="s">
        <v>69</v>
      </c>
      <c r="C55" s="69"/>
      <c r="D55" s="83">
        <f>D56</f>
        <v>15000</v>
      </c>
      <c r="E55" s="83"/>
      <c r="F55" s="83">
        <f>F56</f>
        <v>15000</v>
      </c>
      <c r="G55" s="83">
        <f>G56</f>
        <v>15000</v>
      </c>
      <c r="H55" s="64"/>
      <c r="I55" s="83">
        <f>I56</f>
        <v>15000</v>
      </c>
    </row>
    <row r="56" spans="1:9" ht="18.75" x14ac:dyDescent="0.3">
      <c r="A56" s="80" t="s">
        <v>20</v>
      </c>
      <c r="B56" s="73" t="s">
        <v>69</v>
      </c>
      <c r="C56" s="73" t="s">
        <v>21</v>
      </c>
      <c r="D56" s="84">
        <v>15000</v>
      </c>
      <c r="E56" s="84"/>
      <c r="F56" s="84">
        <v>15000</v>
      </c>
      <c r="G56" s="84">
        <v>15000</v>
      </c>
      <c r="H56" s="64"/>
      <c r="I56" s="84">
        <v>15000</v>
      </c>
    </row>
    <row r="57" spans="1:9" ht="75" x14ac:dyDescent="0.3">
      <c r="A57" s="80" t="s">
        <v>70</v>
      </c>
      <c r="B57" s="97" t="s">
        <v>71</v>
      </c>
      <c r="C57" s="75"/>
      <c r="D57" s="83">
        <f>D58</f>
        <v>4800</v>
      </c>
      <c r="E57" s="83"/>
      <c r="F57" s="83">
        <f>F58</f>
        <v>4800</v>
      </c>
      <c r="G57" s="83">
        <f>G58</f>
        <v>0</v>
      </c>
      <c r="H57" s="64"/>
      <c r="I57" s="83">
        <f>I58</f>
        <v>0</v>
      </c>
    </row>
    <row r="58" spans="1:9" ht="56.25" x14ac:dyDescent="0.3">
      <c r="A58" s="80" t="s">
        <v>14</v>
      </c>
      <c r="B58" s="98" t="s">
        <v>71</v>
      </c>
      <c r="C58" s="73" t="s">
        <v>15</v>
      </c>
      <c r="D58" s="84">
        <v>4800</v>
      </c>
      <c r="E58" s="84"/>
      <c r="F58" s="84">
        <v>4800</v>
      </c>
      <c r="G58" s="84"/>
      <c r="H58" s="64"/>
      <c r="I58" s="84"/>
    </row>
    <row r="59" spans="1:9" ht="37.5" x14ac:dyDescent="0.3">
      <c r="A59" s="80" t="s">
        <v>72</v>
      </c>
      <c r="B59" s="97" t="s">
        <v>73</v>
      </c>
      <c r="C59" s="69"/>
      <c r="D59" s="83">
        <f>D60</f>
        <v>500</v>
      </c>
      <c r="E59" s="83"/>
      <c r="F59" s="83">
        <f>F60</f>
        <v>500</v>
      </c>
      <c r="G59" s="83">
        <f>G60</f>
        <v>500</v>
      </c>
      <c r="H59" s="64"/>
      <c r="I59" s="83">
        <f>I60</f>
        <v>500</v>
      </c>
    </row>
    <row r="60" spans="1:9" ht="37.5" x14ac:dyDescent="0.3">
      <c r="A60" s="80" t="s">
        <v>16</v>
      </c>
      <c r="B60" s="98" t="s">
        <v>73</v>
      </c>
      <c r="C60" s="73" t="s">
        <v>17</v>
      </c>
      <c r="D60" s="84">
        <v>500</v>
      </c>
      <c r="E60" s="84"/>
      <c r="F60" s="84">
        <v>500</v>
      </c>
      <c r="G60" s="84">
        <v>500</v>
      </c>
      <c r="H60" s="64"/>
      <c r="I60" s="84">
        <v>500</v>
      </c>
    </row>
    <row r="61" spans="1:9" ht="131.25" x14ac:dyDescent="0.3">
      <c r="A61" s="80" t="s">
        <v>74</v>
      </c>
      <c r="B61" s="97" t="s">
        <v>75</v>
      </c>
      <c r="C61" s="97" t="s">
        <v>0</v>
      </c>
      <c r="D61" s="99">
        <f>D62</f>
        <v>1026</v>
      </c>
      <c r="E61" s="99"/>
      <c r="F61" s="99">
        <f>F62</f>
        <v>1026</v>
      </c>
      <c r="G61" s="99">
        <f>G62</f>
        <v>1025.9000000000001</v>
      </c>
      <c r="H61" s="64"/>
      <c r="I61" s="99">
        <f>I62</f>
        <v>1025.9000000000001</v>
      </c>
    </row>
    <row r="62" spans="1:9" ht="37.5" x14ac:dyDescent="0.3">
      <c r="A62" s="80" t="s">
        <v>16</v>
      </c>
      <c r="B62" s="86" t="s">
        <v>75</v>
      </c>
      <c r="C62" s="86" t="s">
        <v>17</v>
      </c>
      <c r="D62" s="84">
        <v>1026</v>
      </c>
      <c r="E62" s="84"/>
      <c r="F62" s="84">
        <v>1026</v>
      </c>
      <c r="G62" s="84">
        <v>1025.9000000000001</v>
      </c>
      <c r="H62" s="64"/>
      <c r="I62" s="84">
        <v>1025.9000000000001</v>
      </c>
    </row>
    <row r="63" spans="1:9" ht="223.5" customHeight="1" x14ac:dyDescent="0.3">
      <c r="A63" s="100" t="s">
        <v>76</v>
      </c>
      <c r="B63" s="97" t="s">
        <v>77</v>
      </c>
      <c r="C63" s="97" t="s">
        <v>0</v>
      </c>
      <c r="D63" s="99">
        <f>D64</f>
        <v>1027.2</v>
      </c>
      <c r="E63" s="99"/>
      <c r="F63" s="99">
        <f>F64</f>
        <v>1027.2</v>
      </c>
      <c r="G63" s="99">
        <f>G64</f>
        <v>1027.2</v>
      </c>
      <c r="H63" s="64"/>
      <c r="I63" s="99">
        <f>I64</f>
        <v>1027.2</v>
      </c>
    </row>
    <row r="64" spans="1:9" ht="37.5" x14ac:dyDescent="0.3">
      <c r="A64" s="80" t="s">
        <v>16</v>
      </c>
      <c r="B64" s="86" t="s">
        <v>77</v>
      </c>
      <c r="C64" s="86" t="s">
        <v>17</v>
      </c>
      <c r="D64" s="84">
        <v>1027.2</v>
      </c>
      <c r="E64" s="84"/>
      <c r="F64" s="84">
        <v>1027.2</v>
      </c>
      <c r="G64" s="84">
        <v>1027.2</v>
      </c>
      <c r="H64" s="64"/>
      <c r="I64" s="84">
        <v>1027.2</v>
      </c>
    </row>
    <row r="65" spans="1:9" ht="168.75" x14ac:dyDescent="0.3">
      <c r="A65" s="100" t="s">
        <v>78</v>
      </c>
      <c r="B65" s="97" t="s">
        <v>79</v>
      </c>
      <c r="C65" s="97" t="s">
        <v>0</v>
      </c>
      <c r="D65" s="99">
        <f>D66</f>
        <v>372.2</v>
      </c>
      <c r="E65" s="99"/>
      <c r="F65" s="99">
        <f>F66</f>
        <v>372.2</v>
      </c>
      <c r="G65" s="99">
        <f>G66</f>
        <v>390.8</v>
      </c>
      <c r="H65" s="64"/>
      <c r="I65" s="99">
        <f>I66</f>
        <v>390.8</v>
      </c>
    </row>
    <row r="66" spans="1:9" ht="37.5" x14ac:dyDescent="0.3">
      <c r="A66" s="80" t="s">
        <v>16</v>
      </c>
      <c r="B66" s="86" t="s">
        <v>79</v>
      </c>
      <c r="C66" s="86" t="s">
        <v>17</v>
      </c>
      <c r="D66" s="84">
        <v>372.2</v>
      </c>
      <c r="E66" s="84"/>
      <c r="F66" s="84">
        <v>372.2</v>
      </c>
      <c r="G66" s="84">
        <v>390.8</v>
      </c>
      <c r="H66" s="64"/>
      <c r="I66" s="84">
        <v>390.8</v>
      </c>
    </row>
    <row r="67" spans="1:9" ht="112.5" x14ac:dyDescent="0.3">
      <c r="A67" s="80" t="s">
        <v>360</v>
      </c>
      <c r="B67" s="73" t="s">
        <v>358</v>
      </c>
      <c r="C67" s="73" t="s">
        <v>357</v>
      </c>
      <c r="D67" s="84">
        <v>11842.31</v>
      </c>
      <c r="E67" s="127">
        <v>19771.82</v>
      </c>
      <c r="F67" s="84">
        <f>D67+E67</f>
        <v>31614.129999999997</v>
      </c>
      <c r="G67" s="84">
        <v>6287.03</v>
      </c>
      <c r="H67" s="127">
        <v>19761.87</v>
      </c>
      <c r="I67" s="84">
        <f>G67+H67</f>
        <v>26048.899999999998</v>
      </c>
    </row>
    <row r="68" spans="1:9" ht="112.5" x14ac:dyDescent="0.3">
      <c r="A68" s="80" t="s">
        <v>361</v>
      </c>
      <c r="B68" s="73" t="s">
        <v>359</v>
      </c>
      <c r="C68" s="73" t="s">
        <v>357</v>
      </c>
      <c r="D68" s="84">
        <v>20319.36</v>
      </c>
      <c r="E68" s="127">
        <v>-6468.68</v>
      </c>
      <c r="F68" s="84">
        <f>D68+E68</f>
        <v>13850.68</v>
      </c>
      <c r="G68" s="84">
        <v>10776.13</v>
      </c>
      <c r="H68" s="127">
        <v>2454.23</v>
      </c>
      <c r="I68" s="84">
        <f>G68+H68</f>
        <v>13230.359999999999</v>
      </c>
    </row>
    <row r="69" spans="1:9" ht="112.5" x14ac:dyDescent="0.3">
      <c r="A69" s="80" t="s">
        <v>362</v>
      </c>
      <c r="B69" s="73" t="s">
        <v>359</v>
      </c>
      <c r="C69" s="73" t="s">
        <v>357</v>
      </c>
      <c r="D69" s="84">
        <v>2728.97</v>
      </c>
      <c r="E69" s="127">
        <v>1128.8</v>
      </c>
      <c r="F69" s="84">
        <f>D69+E69</f>
        <v>3857.7699999999995</v>
      </c>
      <c r="G69" s="84">
        <v>1447.84</v>
      </c>
      <c r="H69" s="127">
        <v>1885.07</v>
      </c>
      <c r="I69" s="84">
        <f>G69+H69</f>
        <v>3332.91</v>
      </c>
    </row>
    <row r="70" spans="1:9" ht="59.25" customHeight="1" x14ac:dyDescent="0.3">
      <c r="A70" s="82" t="s">
        <v>48</v>
      </c>
      <c r="B70" s="97" t="s">
        <v>49</v>
      </c>
      <c r="C70" s="95"/>
      <c r="D70" s="99">
        <f>D71+D73+D76</f>
        <v>8857.15</v>
      </c>
      <c r="E70" s="99">
        <f>E71+E73+E75</f>
        <v>-2857.15</v>
      </c>
      <c r="F70" s="99">
        <f>F71+F73+F76</f>
        <v>6000</v>
      </c>
      <c r="G70" s="99">
        <f>G71+G73+G76</f>
        <v>8857.15</v>
      </c>
      <c r="H70" s="131">
        <f>H71+H73+H75</f>
        <v>-2857.15</v>
      </c>
      <c r="I70" s="99">
        <f>G70+H70</f>
        <v>6000</v>
      </c>
    </row>
    <row r="71" spans="1:9" ht="16.5" customHeight="1" x14ac:dyDescent="0.3">
      <c r="A71" s="80" t="s">
        <v>50</v>
      </c>
      <c r="B71" s="97" t="s">
        <v>51</v>
      </c>
      <c r="C71" s="97" t="s">
        <v>0</v>
      </c>
      <c r="D71" s="99">
        <f t="shared" ref="D71:I71" si="0">D72</f>
        <v>6000</v>
      </c>
      <c r="E71" s="99">
        <f t="shared" si="0"/>
        <v>0</v>
      </c>
      <c r="F71" s="99">
        <f t="shared" si="0"/>
        <v>6000</v>
      </c>
      <c r="G71" s="99">
        <f t="shared" si="0"/>
        <v>6000</v>
      </c>
      <c r="H71" s="132">
        <f t="shared" si="0"/>
        <v>0</v>
      </c>
      <c r="I71" s="99">
        <f t="shared" si="0"/>
        <v>6000</v>
      </c>
    </row>
    <row r="72" spans="1:9" ht="18" customHeight="1" x14ac:dyDescent="0.3">
      <c r="A72" s="80" t="s">
        <v>18</v>
      </c>
      <c r="B72" s="98" t="s">
        <v>51</v>
      </c>
      <c r="C72" s="98" t="s">
        <v>19</v>
      </c>
      <c r="D72" s="101">
        <v>6000</v>
      </c>
      <c r="E72" s="101"/>
      <c r="F72" s="101">
        <f>D72+E72</f>
        <v>6000</v>
      </c>
      <c r="G72" s="101">
        <v>6000</v>
      </c>
      <c r="H72" s="132"/>
      <c r="I72" s="101">
        <f>G72+H72</f>
        <v>6000</v>
      </c>
    </row>
    <row r="73" spans="1:9" ht="112.5" x14ac:dyDescent="0.3">
      <c r="A73" s="80" t="s">
        <v>54</v>
      </c>
      <c r="B73" s="97" t="s">
        <v>55</v>
      </c>
      <c r="C73" s="97"/>
      <c r="D73" s="99">
        <f>D74</f>
        <v>857.15</v>
      </c>
      <c r="E73" s="99">
        <f>E74</f>
        <v>-857.15</v>
      </c>
      <c r="F73" s="99">
        <f>D73+E73</f>
        <v>0</v>
      </c>
      <c r="G73" s="99">
        <f>G74</f>
        <v>857.15</v>
      </c>
      <c r="H73" s="126">
        <f>H74</f>
        <v>-857.15</v>
      </c>
      <c r="I73" s="99">
        <f>G73+H73</f>
        <v>0</v>
      </c>
    </row>
    <row r="74" spans="1:9" ht="21" customHeight="1" x14ac:dyDescent="0.3">
      <c r="A74" s="80" t="s">
        <v>18</v>
      </c>
      <c r="B74" s="86" t="s">
        <v>55</v>
      </c>
      <c r="C74" s="86" t="s">
        <v>19</v>
      </c>
      <c r="D74" s="101">
        <v>857.15</v>
      </c>
      <c r="E74" s="129">
        <v>-857.15</v>
      </c>
      <c r="F74" s="101">
        <v>857.15</v>
      </c>
      <c r="G74" s="101">
        <v>857.15</v>
      </c>
      <c r="H74" s="130">
        <v>-857.15</v>
      </c>
      <c r="I74" s="101">
        <v>857.15</v>
      </c>
    </row>
    <row r="75" spans="1:9" ht="224.25" customHeight="1" x14ac:dyDescent="0.25">
      <c r="A75" s="80" t="s">
        <v>350</v>
      </c>
      <c r="B75" s="97" t="s">
        <v>57</v>
      </c>
      <c r="C75" s="97"/>
      <c r="D75" s="99">
        <f>D76</f>
        <v>2000</v>
      </c>
      <c r="E75" s="99">
        <f>E76</f>
        <v>-2000</v>
      </c>
      <c r="F75" s="99">
        <f>D75+E75</f>
        <v>0</v>
      </c>
      <c r="G75" s="99">
        <f>G76</f>
        <v>2000</v>
      </c>
      <c r="H75" s="128">
        <f>H76</f>
        <v>-2000</v>
      </c>
      <c r="I75" s="99">
        <f>G75+H75</f>
        <v>0</v>
      </c>
    </row>
    <row r="76" spans="1:9" ht="18.75" x14ac:dyDescent="0.3">
      <c r="A76" s="80" t="s">
        <v>351</v>
      </c>
      <c r="B76" s="98" t="s">
        <v>57</v>
      </c>
      <c r="C76" s="98" t="s">
        <v>19</v>
      </c>
      <c r="D76" s="101">
        <v>2000</v>
      </c>
      <c r="E76" s="129">
        <v>-2000</v>
      </c>
      <c r="F76" s="101">
        <f>D76+E76</f>
        <v>0</v>
      </c>
      <c r="G76" s="101">
        <v>2000</v>
      </c>
      <c r="H76" s="130">
        <v>-2000</v>
      </c>
      <c r="I76" s="101">
        <f>G76+H76</f>
        <v>0</v>
      </c>
    </row>
    <row r="77" spans="1:9" ht="34.5" customHeight="1" x14ac:dyDescent="0.3">
      <c r="A77" s="102" t="s">
        <v>58</v>
      </c>
      <c r="B77" s="97" t="s">
        <v>59</v>
      </c>
      <c r="C77" s="97"/>
      <c r="D77" s="99">
        <f>D78+D80</f>
        <v>230</v>
      </c>
      <c r="E77" s="99"/>
      <c r="F77" s="99">
        <f>F78+F80</f>
        <v>230</v>
      </c>
      <c r="G77" s="99">
        <f>G78+G80</f>
        <v>0</v>
      </c>
      <c r="H77" s="64"/>
      <c r="I77" s="99">
        <f>I78+I80</f>
        <v>0</v>
      </c>
    </row>
    <row r="78" spans="1:9" ht="42" customHeight="1" x14ac:dyDescent="0.3">
      <c r="A78" s="80" t="s">
        <v>60</v>
      </c>
      <c r="B78" s="97" t="s">
        <v>61</v>
      </c>
      <c r="C78" s="97"/>
      <c r="D78" s="99">
        <f>D79</f>
        <v>0</v>
      </c>
      <c r="E78" s="99"/>
      <c r="F78" s="99">
        <f>F79</f>
        <v>0</v>
      </c>
      <c r="G78" s="99">
        <f>G79</f>
        <v>0</v>
      </c>
      <c r="H78" s="64"/>
      <c r="I78" s="99">
        <f>I79</f>
        <v>0</v>
      </c>
    </row>
    <row r="79" spans="1:9" ht="16.5" customHeight="1" x14ac:dyDescent="0.3">
      <c r="A79" s="80" t="s">
        <v>18</v>
      </c>
      <c r="B79" s="86" t="s">
        <v>61</v>
      </c>
      <c r="C79" s="86" t="s">
        <v>19</v>
      </c>
      <c r="D79" s="101"/>
      <c r="E79" s="101"/>
      <c r="F79" s="101"/>
      <c r="G79" s="101"/>
      <c r="H79" s="64"/>
      <c r="I79" s="101"/>
    </row>
    <row r="80" spans="1:9" ht="74.25" customHeight="1" x14ac:dyDescent="0.3">
      <c r="A80" s="79" t="s">
        <v>81</v>
      </c>
      <c r="B80" s="69" t="s">
        <v>82</v>
      </c>
      <c r="C80" s="73"/>
      <c r="D80" s="78">
        <f>D81</f>
        <v>230</v>
      </c>
      <c r="E80" s="78"/>
      <c r="F80" s="78">
        <f>F81</f>
        <v>230</v>
      </c>
      <c r="G80" s="78">
        <f>G81</f>
        <v>0</v>
      </c>
      <c r="H80" s="64"/>
      <c r="I80" s="78">
        <f>I81</f>
        <v>0</v>
      </c>
    </row>
    <row r="81" spans="1:9" ht="56.25" x14ac:dyDescent="0.3">
      <c r="A81" s="80" t="s">
        <v>14</v>
      </c>
      <c r="B81" s="73" t="s">
        <v>82</v>
      </c>
      <c r="C81" s="73" t="s">
        <v>15</v>
      </c>
      <c r="D81" s="81">
        <v>230</v>
      </c>
      <c r="E81" s="81"/>
      <c r="F81" s="81">
        <v>230</v>
      </c>
      <c r="G81" s="81">
        <v>0</v>
      </c>
      <c r="H81" s="64"/>
      <c r="I81" s="81">
        <v>0</v>
      </c>
    </row>
    <row r="82" spans="1:9" ht="58.5" x14ac:dyDescent="0.3">
      <c r="A82" s="82" t="s">
        <v>265</v>
      </c>
      <c r="B82" s="97" t="s">
        <v>83</v>
      </c>
      <c r="C82" s="97"/>
      <c r="D82" s="87">
        <f>D83+D100+D125+D148+D153+D158</f>
        <v>364740.85</v>
      </c>
      <c r="E82" s="87"/>
      <c r="F82" s="87">
        <f>F83+F100+F125+F148+F153+F158</f>
        <v>364740.85</v>
      </c>
      <c r="G82" s="87">
        <f>G83+G100+G125+G148+G153+G158</f>
        <v>364759.64999999997</v>
      </c>
      <c r="H82" s="64"/>
      <c r="I82" s="87">
        <f>I83+I100+I125+I148+I153+I158</f>
        <v>364759.64999999997</v>
      </c>
    </row>
    <row r="83" spans="1:9" ht="56.25" x14ac:dyDescent="0.3">
      <c r="A83" s="103" t="s">
        <v>183</v>
      </c>
      <c r="B83" s="69" t="s">
        <v>184</v>
      </c>
      <c r="C83" s="64"/>
      <c r="D83" s="83">
        <f>D84+D96+D86+D98+D88+D90+D92+D94</f>
        <v>98519.1</v>
      </c>
      <c r="E83" s="83"/>
      <c r="F83" s="83">
        <f>F84+F96+F86+F98+F88+F90+F92+F94</f>
        <v>98519.1</v>
      </c>
      <c r="G83" s="83">
        <f>G84+G96+G86+G98+G88+G90+G92+G94</f>
        <v>98519.1</v>
      </c>
      <c r="H83" s="64"/>
      <c r="I83" s="83">
        <f>I84+I96+I86+I98+I88+I90+I92+I94</f>
        <v>98519.1</v>
      </c>
    </row>
    <row r="84" spans="1:9" ht="75" x14ac:dyDescent="0.3">
      <c r="A84" s="79" t="s">
        <v>185</v>
      </c>
      <c r="B84" s="69" t="s">
        <v>186</v>
      </c>
      <c r="C84" s="75"/>
      <c r="D84" s="83">
        <f>D85</f>
        <v>40910.199999999997</v>
      </c>
      <c r="E84" s="83"/>
      <c r="F84" s="83">
        <f>F85</f>
        <v>40910.199999999997</v>
      </c>
      <c r="G84" s="83">
        <f>G85</f>
        <v>40910.199999999997</v>
      </c>
      <c r="H84" s="64"/>
      <c r="I84" s="83">
        <f>I85</f>
        <v>40910.199999999997</v>
      </c>
    </row>
    <row r="85" spans="1:9" ht="56.25" customHeight="1" x14ac:dyDescent="0.3">
      <c r="A85" s="80" t="s">
        <v>10</v>
      </c>
      <c r="B85" s="73" t="s">
        <v>186</v>
      </c>
      <c r="C85" s="73" t="s">
        <v>11</v>
      </c>
      <c r="D85" s="84">
        <v>40910.199999999997</v>
      </c>
      <c r="E85" s="84"/>
      <c r="F85" s="84">
        <v>40910.199999999997</v>
      </c>
      <c r="G85" s="84">
        <v>40910.199999999997</v>
      </c>
      <c r="H85" s="64"/>
      <c r="I85" s="84">
        <v>40910.199999999997</v>
      </c>
    </row>
    <row r="86" spans="1:9" ht="19.5" customHeight="1" x14ac:dyDescent="0.3">
      <c r="A86" s="79" t="s">
        <v>189</v>
      </c>
      <c r="B86" s="69" t="s">
        <v>190</v>
      </c>
      <c r="C86" s="75"/>
      <c r="D86" s="83">
        <f>D87</f>
        <v>1000</v>
      </c>
      <c r="E86" s="83"/>
      <c r="F86" s="83">
        <f>F87</f>
        <v>1000</v>
      </c>
      <c r="G86" s="83">
        <f>G87</f>
        <v>1000</v>
      </c>
      <c r="H86" s="64"/>
      <c r="I86" s="83">
        <f>I87</f>
        <v>1000</v>
      </c>
    </row>
    <row r="87" spans="1:9" ht="58.5" customHeight="1" x14ac:dyDescent="0.3">
      <c r="A87" s="80" t="s">
        <v>10</v>
      </c>
      <c r="B87" s="73" t="s">
        <v>190</v>
      </c>
      <c r="C87" s="73" t="s">
        <v>11</v>
      </c>
      <c r="D87" s="84">
        <v>1000</v>
      </c>
      <c r="E87" s="84"/>
      <c r="F87" s="84">
        <v>1000</v>
      </c>
      <c r="G87" s="84">
        <v>1000</v>
      </c>
      <c r="H87" s="64"/>
      <c r="I87" s="84">
        <v>1000</v>
      </c>
    </row>
    <row r="88" spans="1:9" ht="56.25" x14ac:dyDescent="0.3">
      <c r="A88" s="80" t="s">
        <v>352</v>
      </c>
      <c r="B88" s="69" t="s">
        <v>194</v>
      </c>
      <c r="C88" s="69"/>
      <c r="D88" s="83">
        <f>D89</f>
        <v>735</v>
      </c>
      <c r="E88" s="83"/>
      <c r="F88" s="83">
        <f>F89</f>
        <v>735</v>
      </c>
      <c r="G88" s="83">
        <f>G89</f>
        <v>735</v>
      </c>
      <c r="H88" s="64"/>
      <c r="I88" s="83">
        <f>I89</f>
        <v>735</v>
      </c>
    </row>
    <row r="89" spans="1:9" ht="62.25" customHeight="1" x14ac:dyDescent="0.3">
      <c r="A89" s="80" t="s">
        <v>10</v>
      </c>
      <c r="B89" s="73" t="s">
        <v>194</v>
      </c>
      <c r="C89" s="104">
        <v>600</v>
      </c>
      <c r="D89" s="84">
        <v>735</v>
      </c>
      <c r="E89" s="84"/>
      <c r="F89" s="84">
        <v>735</v>
      </c>
      <c r="G89" s="84">
        <v>735</v>
      </c>
      <c r="H89" s="64"/>
      <c r="I89" s="84">
        <v>735</v>
      </c>
    </row>
    <row r="90" spans="1:9" ht="56.25" x14ac:dyDescent="0.3">
      <c r="A90" s="80" t="s">
        <v>195</v>
      </c>
      <c r="B90" s="69" t="s">
        <v>196</v>
      </c>
      <c r="C90" s="69"/>
      <c r="D90" s="83">
        <f>D91</f>
        <v>1000</v>
      </c>
      <c r="E90" s="83"/>
      <c r="F90" s="83">
        <f>F91</f>
        <v>1000</v>
      </c>
      <c r="G90" s="83">
        <f>G91</f>
        <v>1000</v>
      </c>
      <c r="H90" s="64"/>
      <c r="I90" s="83">
        <f>I91</f>
        <v>1000</v>
      </c>
    </row>
    <row r="91" spans="1:9" ht="56.25" customHeight="1" x14ac:dyDescent="0.3">
      <c r="A91" s="80" t="s">
        <v>10</v>
      </c>
      <c r="B91" s="73" t="s">
        <v>196</v>
      </c>
      <c r="C91" s="104">
        <v>600</v>
      </c>
      <c r="D91" s="84">
        <v>1000</v>
      </c>
      <c r="E91" s="84"/>
      <c r="F91" s="84">
        <v>1000</v>
      </c>
      <c r="G91" s="84">
        <v>1000</v>
      </c>
      <c r="H91" s="64"/>
      <c r="I91" s="84">
        <v>1000</v>
      </c>
    </row>
    <row r="92" spans="1:9" ht="37.5" x14ac:dyDescent="0.3">
      <c r="A92" s="80" t="s">
        <v>197</v>
      </c>
      <c r="B92" s="69" t="s">
        <v>258</v>
      </c>
      <c r="C92" s="69"/>
      <c r="D92" s="83">
        <f>D93</f>
        <v>15</v>
      </c>
      <c r="E92" s="83"/>
      <c r="F92" s="83">
        <f>F93</f>
        <v>15</v>
      </c>
      <c r="G92" s="83">
        <f>G93</f>
        <v>15</v>
      </c>
      <c r="H92" s="64"/>
      <c r="I92" s="83">
        <f>I93</f>
        <v>15</v>
      </c>
    </row>
    <row r="93" spans="1:9" ht="56.25" x14ac:dyDescent="0.3">
      <c r="A93" s="80" t="s">
        <v>14</v>
      </c>
      <c r="B93" s="73" t="s">
        <v>258</v>
      </c>
      <c r="C93" s="104">
        <v>200</v>
      </c>
      <c r="D93" s="84">
        <v>15</v>
      </c>
      <c r="E93" s="84"/>
      <c r="F93" s="84">
        <v>15</v>
      </c>
      <c r="G93" s="84">
        <v>15</v>
      </c>
      <c r="H93" s="64"/>
      <c r="I93" s="84">
        <v>15</v>
      </c>
    </row>
    <row r="94" spans="1:9" ht="75" x14ac:dyDescent="0.3">
      <c r="A94" s="80" t="s">
        <v>198</v>
      </c>
      <c r="B94" s="69" t="s">
        <v>259</v>
      </c>
      <c r="C94" s="69"/>
      <c r="D94" s="83">
        <f>D95</f>
        <v>386</v>
      </c>
      <c r="E94" s="83"/>
      <c r="F94" s="83">
        <f>F95</f>
        <v>386</v>
      </c>
      <c r="G94" s="83">
        <f>G95</f>
        <v>386</v>
      </c>
      <c r="H94" s="64"/>
      <c r="I94" s="83">
        <f>I95</f>
        <v>386</v>
      </c>
    </row>
    <row r="95" spans="1:9" ht="56.25" x14ac:dyDescent="0.3">
      <c r="A95" s="80" t="s">
        <v>14</v>
      </c>
      <c r="B95" s="73" t="s">
        <v>259</v>
      </c>
      <c r="C95" s="73" t="s">
        <v>15</v>
      </c>
      <c r="D95" s="84">
        <v>386</v>
      </c>
      <c r="E95" s="84"/>
      <c r="F95" s="84">
        <v>386</v>
      </c>
      <c r="G95" s="84">
        <v>386</v>
      </c>
      <c r="H95" s="64"/>
      <c r="I95" s="84">
        <v>386</v>
      </c>
    </row>
    <row r="96" spans="1:9" ht="93.75" x14ac:dyDescent="0.3">
      <c r="A96" s="80" t="s">
        <v>187</v>
      </c>
      <c r="B96" s="97" t="s">
        <v>188</v>
      </c>
      <c r="C96" s="69"/>
      <c r="D96" s="83">
        <f>D97</f>
        <v>52388.4</v>
      </c>
      <c r="E96" s="83"/>
      <c r="F96" s="83">
        <f>F97</f>
        <v>52388.4</v>
      </c>
      <c r="G96" s="83">
        <f>G97</f>
        <v>52388.4</v>
      </c>
      <c r="H96" s="64"/>
      <c r="I96" s="83">
        <f>I97</f>
        <v>52388.4</v>
      </c>
    </row>
    <row r="97" spans="1:9" ht="61.5" customHeight="1" x14ac:dyDescent="0.3">
      <c r="A97" s="80" t="s">
        <v>10</v>
      </c>
      <c r="B97" s="73" t="s">
        <v>188</v>
      </c>
      <c r="C97" s="73" t="s">
        <v>11</v>
      </c>
      <c r="D97" s="84">
        <v>52388.4</v>
      </c>
      <c r="E97" s="84"/>
      <c r="F97" s="84">
        <v>52388.4</v>
      </c>
      <c r="G97" s="84">
        <v>52388.4</v>
      </c>
      <c r="H97" s="64"/>
      <c r="I97" s="84">
        <v>52388.4</v>
      </c>
    </row>
    <row r="98" spans="1:9" ht="152.25" customHeight="1" x14ac:dyDescent="0.3">
      <c r="A98" s="80" t="s">
        <v>191</v>
      </c>
      <c r="B98" s="97" t="s">
        <v>192</v>
      </c>
      <c r="C98" s="105"/>
      <c r="D98" s="106">
        <f>D99</f>
        <v>2084.5</v>
      </c>
      <c r="E98" s="106"/>
      <c r="F98" s="106">
        <f>F99</f>
        <v>2084.5</v>
      </c>
      <c r="G98" s="106">
        <f>G99</f>
        <v>2084.5</v>
      </c>
      <c r="H98" s="64"/>
      <c r="I98" s="106">
        <f>I99</f>
        <v>2084.5</v>
      </c>
    </row>
    <row r="99" spans="1:9" ht="60.75" customHeight="1" x14ac:dyDescent="0.3">
      <c r="A99" s="80" t="s">
        <v>10</v>
      </c>
      <c r="B99" s="86" t="s">
        <v>192</v>
      </c>
      <c r="C99" s="104">
        <v>600</v>
      </c>
      <c r="D99" s="104">
        <v>2084.5</v>
      </c>
      <c r="E99" s="104"/>
      <c r="F99" s="104">
        <v>2084.5</v>
      </c>
      <c r="G99" s="104">
        <v>2084.5</v>
      </c>
      <c r="H99" s="64"/>
      <c r="I99" s="104">
        <v>2084.5</v>
      </c>
    </row>
    <row r="100" spans="1:9" ht="56.25" x14ac:dyDescent="0.3">
      <c r="A100" s="102" t="s">
        <v>342</v>
      </c>
      <c r="B100" s="97" t="s">
        <v>84</v>
      </c>
      <c r="C100" s="97"/>
      <c r="D100" s="87">
        <f>D101+D103+D107+D109+D111+D113+D115+D117+D119+D121+D123+D105</f>
        <v>224922.4</v>
      </c>
      <c r="E100" s="87"/>
      <c r="F100" s="87">
        <f>F101+F103+F107+F109+F111+F113+F115+F117+F119+F121+F123+F105</f>
        <v>224922.4</v>
      </c>
      <c r="G100" s="87">
        <f>G101+G103+G107+G109+G111+G113+G115+G117+G119+G121+G123+G105</f>
        <v>224922.4</v>
      </c>
      <c r="H100" s="64"/>
      <c r="I100" s="87">
        <f>I101+I103+I107+I109+I111+I113+I115+I117+I119+I121+I123+I105</f>
        <v>224922.4</v>
      </c>
    </row>
    <row r="101" spans="1:9" ht="51.75" customHeight="1" x14ac:dyDescent="0.3">
      <c r="A101" s="80" t="s">
        <v>199</v>
      </c>
      <c r="B101" s="69" t="s">
        <v>200</v>
      </c>
      <c r="C101" s="69"/>
      <c r="D101" s="83">
        <f>D102</f>
        <v>41257.5</v>
      </c>
      <c r="E101" s="83"/>
      <c r="F101" s="83">
        <f>F102</f>
        <v>41257.5</v>
      </c>
      <c r="G101" s="83">
        <f>G102</f>
        <v>41257.5</v>
      </c>
      <c r="H101" s="64"/>
      <c r="I101" s="83">
        <f>I102</f>
        <v>41257.5</v>
      </c>
    </row>
    <row r="102" spans="1:9" ht="60.75" customHeight="1" x14ac:dyDescent="0.3">
      <c r="A102" s="80" t="s">
        <v>10</v>
      </c>
      <c r="B102" s="73" t="s">
        <v>200</v>
      </c>
      <c r="C102" s="73" t="s">
        <v>11</v>
      </c>
      <c r="D102" s="84">
        <v>41257.5</v>
      </c>
      <c r="E102" s="84"/>
      <c r="F102" s="84">
        <v>41257.5</v>
      </c>
      <c r="G102" s="84">
        <v>41257.5</v>
      </c>
      <c r="H102" s="64"/>
      <c r="I102" s="84">
        <v>41257.5</v>
      </c>
    </row>
    <row r="103" spans="1:9" ht="26.25" customHeight="1" x14ac:dyDescent="0.3">
      <c r="A103" s="80" t="s">
        <v>203</v>
      </c>
      <c r="B103" s="69" t="s">
        <v>204</v>
      </c>
      <c r="C103" s="69"/>
      <c r="D103" s="83">
        <f>D104</f>
        <v>1799.8</v>
      </c>
      <c r="E103" s="83"/>
      <c r="F103" s="83">
        <f>F104</f>
        <v>1799.8</v>
      </c>
      <c r="G103" s="83">
        <f>G104</f>
        <v>1799.8</v>
      </c>
      <c r="H103" s="64"/>
      <c r="I103" s="83">
        <f>I104</f>
        <v>1799.8</v>
      </c>
    </row>
    <row r="104" spans="1:9" ht="63" customHeight="1" x14ac:dyDescent="0.3">
      <c r="A104" s="80" t="s">
        <v>10</v>
      </c>
      <c r="B104" s="73" t="s">
        <v>204</v>
      </c>
      <c r="C104" s="73" t="s">
        <v>11</v>
      </c>
      <c r="D104" s="84">
        <v>1799.8</v>
      </c>
      <c r="E104" s="84"/>
      <c r="F104" s="84">
        <v>1799.8</v>
      </c>
      <c r="G104" s="84">
        <v>1799.8</v>
      </c>
      <c r="H104" s="64"/>
      <c r="I104" s="84">
        <v>1799.8</v>
      </c>
    </row>
    <row r="105" spans="1:9" ht="33" customHeight="1" x14ac:dyDescent="0.3">
      <c r="A105" s="80" t="s">
        <v>131</v>
      </c>
      <c r="B105" s="69" t="s">
        <v>295</v>
      </c>
      <c r="C105" s="69"/>
      <c r="D105" s="83">
        <f>D106</f>
        <v>825.5</v>
      </c>
      <c r="E105" s="83"/>
      <c r="F105" s="83">
        <f>F106</f>
        <v>825.5</v>
      </c>
      <c r="G105" s="83">
        <f>G106</f>
        <v>825.5</v>
      </c>
      <c r="H105" s="64"/>
      <c r="I105" s="83">
        <f>I106</f>
        <v>825.5</v>
      </c>
    </row>
    <row r="106" spans="1:9" ht="57" customHeight="1" x14ac:dyDescent="0.3">
      <c r="A106" s="80" t="s">
        <v>10</v>
      </c>
      <c r="B106" s="73" t="s">
        <v>295</v>
      </c>
      <c r="C106" s="73" t="s">
        <v>11</v>
      </c>
      <c r="D106" s="84">
        <v>825.5</v>
      </c>
      <c r="E106" s="84"/>
      <c r="F106" s="84">
        <v>825.5</v>
      </c>
      <c r="G106" s="84">
        <v>825.5</v>
      </c>
      <c r="H106" s="64"/>
      <c r="I106" s="84">
        <v>825.5</v>
      </c>
    </row>
    <row r="107" spans="1:9" ht="37.5" customHeight="1" x14ac:dyDescent="0.3">
      <c r="A107" s="80" t="s">
        <v>205</v>
      </c>
      <c r="B107" s="69" t="s">
        <v>206</v>
      </c>
      <c r="C107" s="69"/>
      <c r="D107" s="83">
        <f>D108</f>
        <v>2619.6999999999998</v>
      </c>
      <c r="E107" s="83"/>
      <c r="F107" s="83">
        <f>F108</f>
        <v>2619.6999999999998</v>
      </c>
      <c r="G107" s="83">
        <f>G108</f>
        <v>2619.6999999999998</v>
      </c>
      <c r="H107" s="64"/>
      <c r="I107" s="83">
        <f>I108</f>
        <v>2619.6999999999998</v>
      </c>
    </row>
    <row r="108" spans="1:9" ht="57" customHeight="1" x14ac:dyDescent="0.3">
      <c r="A108" s="80" t="s">
        <v>10</v>
      </c>
      <c r="B108" s="73" t="s">
        <v>206</v>
      </c>
      <c r="C108" s="73" t="s">
        <v>11</v>
      </c>
      <c r="D108" s="84">
        <v>2619.6999999999998</v>
      </c>
      <c r="E108" s="84"/>
      <c r="F108" s="84">
        <v>2619.6999999999998</v>
      </c>
      <c r="G108" s="84">
        <v>2619.6999999999998</v>
      </c>
      <c r="H108" s="64"/>
      <c r="I108" s="84">
        <v>2619.6999999999998</v>
      </c>
    </row>
    <row r="109" spans="1:9" ht="56.25" x14ac:dyDescent="0.3">
      <c r="A109" s="80" t="s">
        <v>207</v>
      </c>
      <c r="B109" s="69" t="s">
        <v>208</v>
      </c>
      <c r="C109" s="69"/>
      <c r="D109" s="83">
        <f>D110</f>
        <v>2900</v>
      </c>
      <c r="E109" s="83"/>
      <c r="F109" s="83">
        <f>F110</f>
        <v>2900</v>
      </c>
      <c r="G109" s="83">
        <f>G110</f>
        <v>2900</v>
      </c>
      <c r="H109" s="64"/>
      <c r="I109" s="83">
        <f>I110</f>
        <v>2900</v>
      </c>
    </row>
    <row r="110" spans="1:9" ht="65.25" customHeight="1" x14ac:dyDescent="0.3">
      <c r="A110" s="80" t="s">
        <v>10</v>
      </c>
      <c r="B110" s="73" t="s">
        <v>208</v>
      </c>
      <c r="C110" s="73" t="s">
        <v>11</v>
      </c>
      <c r="D110" s="84">
        <v>2900</v>
      </c>
      <c r="E110" s="84"/>
      <c r="F110" s="84">
        <v>2900</v>
      </c>
      <c r="G110" s="84">
        <v>2900</v>
      </c>
      <c r="H110" s="64"/>
      <c r="I110" s="84">
        <v>2900</v>
      </c>
    </row>
    <row r="111" spans="1:9" ht="37.5" x14ac:dyDescent="0.3">
      <c r="A111" s="80" t="s">
        <v>209</v>
      </c>
      <c r="B111" s="69" t="s">
        <v>210</v>
      </c>
      <c r="C111" s="69"/>
      <c r="D111" s="83">
        <f>D112</f>
        <v>1125</v>
      </c>
      <c r="E111" s="83"/>
      <c r="F111" s="83">
        <f>F112</f>
        <v>1125</v>
      </c>
      <c r="G111" s="83">
        <f>G112</f>
        <v>1125</v>
      </c>
      <c r="H111" s="64"/>
      <c r="I111" s="83">
        <f>I112</f>
        <v>1125</v>
      </c>
    </row>
    <row r="112" spans="1:9" ht="62.25" customHeight="1" x14ac:dyDescent="0.3">
      <c r="A112" s="80" t="s">
        <v>10</v>
      </c>
      <c r="B112" s="73" t="s">
        <v>210</v>
      </c>
      <c r="C112" s="73" t="s">
        <v>11</v>
      </c>
      <c r="D112" s="84">
        <v>1125</v>
      </c>
      <c r="E112" s="84"/>
      <c r="F112" s="84">
        <v>1125</v>
      </c>
      <c r="G112" s="84">
        <v>1125</v>
      </c>
      <c r="H112" s="64"/>
      <c r="I112" s="84">
        <v>1125</v>
      </c>
    </row>
    <row r="113" spans="1:9" ht="56.25" x14ac:dyDescent="0.3">
      <c r="A113" s="80" t="s">
        <v>324</v>
      </c>
      <c r="B113" s="69" t="s">
        <v>211</v>
      </c>
      <c r="C113" s="69"/>
      <c r="D113" s="83">
        <f>D114</f>
        <v>0</v>
      </c>
      <c r="E113" s="83"/>
      <c r="F113" s="83">
        <f>F114</f>
        <v>0</v>
      </c>
      <c r="G113" s="83">
        <f>G114</f>
        <v>0</v>
      </c>
      <c r="H113" s="64"/>
      <c r="I113" s="83">
        <f>I114</f>
        <v>0</v>
      </c>
    </row>
    <row r="114" spans="1:9" ht="57.75" customHeight="1" x14ac:dyDescent="0.3">
      <c r="A114" s="80" t="s">
        <v>10</v>
      </c>
      <c r="B114" s="73" t="s">
        <v>211</v>
      </c>
      <c r="C114" s="73" t="s">
        <v>11</v>
      </c>
      <c r="D114" s="84"/>
      <c r="E114" s="84"/>
      <c r="F114" s="84"/>
      <c r="G114" s="84"/>
      <c r="H114" s="64"/>
      <c r="I114" s="84"/>
    </row>
    <row r="115" spans="1:9" ht="37.5" x14ac:dyDescent="0.3">
      <c r="A115" s="80" t="s">
        <v>212</v>
      </c>
      <c r="B115" s="69" t="s">
        <v>214</v>
      </c>
      <c r="C115" s="69"/>
      <c r="D115" s="83">
        <f>D116</f>
        <v>123.6</v>
      </c>
      <c r="E115" s="83"/>
      <c r="F115" s="83">
        <f>F116</f>
        <v>123.6</v>
      </c>
      <c r="G115" s="83">
        <f>G116</f>
        <v>123.6</v>
      </c>
      <c r="H115" s="64"/>
      <c r="I115" s="83">
        <f>I116</f>
        <v>123.6</v>
      </c>
    </row>
    <row r="116" spans="1:9" ht="59.25" customHeight="1" x14ac:dyDescent="0.3">
      <c r="A116" s="80" t="s">
        <v>10</v>
      </c>
      <c r="B116" s="73" t="s">
        <v>214</v>
      </c>
      <c r="C116" s="73" t="s">
        <v>11</v>
      </c>
      <c r="D116" s="84">
        <v>123.6</v>
      </c>
      <c r="E116" s="84"/>
      <c r="F116" s="84">
        <v>123.6</v>
      </c>
      <c r="G116" s="84">
        <v>123.6</v>
      </c>
      <c r="H116" s="64"/>
      <c r="I116" s="84">
        <v>123.6</v>
      </c>
    </row>
    <row r="117" spans="1:9" ht="56.25" x14ac:dyDescent="0.3">
      <c r="A117" s="80" t="s">
        <v>213</v>
      </c>
      <c r="B117" s="69" t="s">
        <v>260</v>
      </c>
      <c r="C117" s="69"/>
      <c r="D117" s="83">
        <f>D118</f>
        <v>494.9</v>
      </c>
      <c r="E117" s="83"/>
      <c r="F117" s="83">
        <f>F118</f>
        <v>494.9</v>
      </c>
      <c r="G117" s="83">
        <f>G118</f>
        <v>494.9</v>
      </c>
      <c r="H117" s="64"/>
      <c r="I117" s="83">
        <f>I118</f>
        <v>494.9</v>
      </c>
    </row>
    <row r="118" spans="1:9" ht="56.25" x14ac:dyDescent="0.3">
      <c r="A118" s="80" t="s">
        <v>14</v>
      </c>
      <c r="B118" s="73" t="s">
        <v>260</v>
      </c>
      <c r="C118" s="73" t="s">
        <v>15</v>
      </c>
      <c r="D118" s="84">
        <v>494.9</v>
      </c>
      <c r="E118" s="84"/>
      <c r="F118" s="84">
        <v>494.9</v>
      </c>
      <c r="G118" s="84">
        <v>494.9</v>
      </c>
      <c r="H118" s="64"/>
      <c r="I118" s="84">
        <v>494.9</v>
      </c>
    </row>
    <row r="119" spans="1:9" ht="37.5" x14ac:dyDescent="0.3">
      <c r="A119" s="80" t="s">
        <v>215</v>
      </c>
      <c r="B119" s="69" t="s">
        <v>261</v>
      </c>
      <c r="C119" s="69"/>
      <c r="D119" s="83">
        <f>D120</f>
        <v>135</v>
      </c>
      <c r="E119" s="83"/>
      <c r="F119" s="83">
        <f>F120</f>
        <v>135</v>
      </c>
      <c r="G119" s="83">
        <f>G120</f>
        <v>135</v>
      </c>
      <c r="H119" s="64"/>
      <c r="I119" s="83">
        <f>I120</f>
        <v>135</v>
      </c>
    </row>
    <row r="120" spans="1:9" ht="56.25" x14ac:dyDescent="0.3">
      <c r="A120" s="80" t="s">
        <v>14</v>
      </c>
      <c r="B120" s="73" t="s">
        <v>261</v>
      </c>
      <c r="C120" s="73" t="s">
        <v>15</v>
      </c>
      <c r="D120" s="84">
        <v>135</v>
      </c>
      <c r="E120" s="84"/>
      <c r="F120" s="84">
        <v>135</v>
      </c>
      <c r="G120" s="84">
        <v>135</v>
      </c>
      <c r="H120" s="64"/>
      <c r="I120" s="84">
        <v>135</v>
      </c>
    </row>
    <row r="121" spans="1:9" ht="93.75" x14ac:dyDescent="0.3">
      <c r="A121" s="80" t="s">
        <v>187</v>
      </c>
      <c r="B121" s="97" t="s">
        <v>201</v>
      </c>
      <c r="C121" s="69"/>
      <c r="D121" s="83">
        <f>D122</f>
        <v>173340</v>
      </c>
      <c r="E121" s="83"/>
      <c r="F121" s="83">
        <f>F122</f>
        <v>173340</v>
      </c>
      <c r="G121" s="83">
        <f>G122</f>
        <v>173340</v>
      </c>
      <c r="H121" s="64"/>
      <c r="I121" s="83">
        <f>I122</f>
        <v>173340</v>
      </c>
    </row>
    <row r="122" spans="1:9" ht="63" customHeight="1" x14ac:dyDescent="0.3">
      <c r="A122" s="80" t="s">
        <v>10</v>
      </c>
      <c r="B122" s="73" t="s">
        <v>201</v>
      </c>
      <c r="C122" s="73" t="s">
        <v>11</v>
      </c>
      <c r="D122" s="84">
        <v>173340</v>
      </c>
      <c r="E122" s="84"/>
      <c r="F122" s="84">
        <v>173340</v>
      </c>
      <c r="G122" s="84">
        <v>173340</v>
      </c>
      <c r="H122" s="64"/>
      <c r="I122" s="84">
        <v>173340</v>
      </c>
    </row>
    <row r="123" spans="1:9" ht="149.25" customHeight="1" x14ac:dyDescent="0.3">
      <c r="A123" s="80" t="s">
        <v>191</v>
      </c>
      <c r="B123" s="97" t="s">
        <v>202</v>
      </c>
      <c r="C123" s="105"/>
      <c r="D123" s="83">
        <f>D124</f>
        <v>301.39999999999998</v>
      </c>
      <c r="E123" s="83"/>
      <c r="F123" s="83">
        <f>F124</f>
        <v>301.39999999999998</v>
      </c>
      <c r="G123" s="83">
        <f>G124</f>
        <v>301.39999999999998</v>
      </c>
      <c r="H123" s="64"/>
      <c r="I123" s="83">
        <f>I124</f>
        <v>301.39999999999998</v>
      </c>
    </row>
    <row r="124" spans="1:9" ht="54.75" customHeight="1" x14ac:dyDescent="0.3">
      <c r="A124" s="80" t="s">
        <v>10</v>
      </c>
      <c r="B124" s="86" t="s">
        <v>202</v>
      </c>
      <c r="C124" s="104">
        <v>600</v>
      </c>
      <c r="D124" s="84">
        <v>301.39999999999998</v>
      </c>
      <c r="E124" s="84"/>
      <c r="F124" s="84">
        <v>301.39999999999998</v>
      </c>
      <c r="G124" s="84">
        <v>301.39999999999998</v>
      </c>
      <c r="H124" s="64"/>
      <c r="I124" s="84">
        <v>301.39999999999998</v>
      </c>
    </row>
    <row r="125" spans="1:9" ht="37.5" x14ac:dyDescent="0.3">
      <c r="A125" s="102" t="s">
        <v>364</v>
      </c>
      <c r="B125" s="69" t="s">
        <v>86</v>
      </c>
      <c r="C125" s="69"/>
      <c r="D125" s="83">
        <f>D126+D128+D130+D132+D134+D136+D138+D140+D142+D144+D146</f>
        <v>25653.999999999996</v>
      </c>
      <c r="E125" s="83"/>
      <c r="F125" s="83">
        <f>F126+F128+F130+F132+F134+F136+F138+F140+F142+F144+F146</f>
        <v>25653.999999999996</v>
      </c>
      <c r="G125" s="83">
        <f>G126+G128+G130+G132+G134+G136+G138+G140+G142+G144+G146</f>
        <v>25653.999999999996</v>
      </c>
      <c r="H125" s="64"/>
      <c r="I125" s="83">
        <f>I126+I128+I130+I132+I134+I136+I138+I140+I142+I144+I146</f>
        <v>25653.999999999996</v>
      </c>
    </row>
    <row r="126" spans="1:9" ht="60" customHeight="1" x14ac:dyDescent="0.3">
      <c r="A126" s="80" t="s">
        <v>219</v>
      </c>
      <c r="B126" s="69" t="s">
        <v>299</v>
      </c>
      <c r="C126" s="69"/>
      <c r="D126" s="83">
        <f>D127</f>
        <v>6</v>
      </c>
      <c r="E126" s="83"/>
      <c r="F126" s="83">
        <f>F127</f>
        <v>6</v>
      </c>
      <c r="G126" s="83">
        <f>G127</f>
        <v>6</v>
      </c>
      <c r="H126" s="64"/>
      <c r="I126" s="83">
        <f>I127</f>
        <v>6</v>
      </c>
    </row>
    <row r="127" spans="1:9" ht="56.25" x14ac:dyDescent="0.3">
      <c r="A127" s="80" t="s">
        <v>14</v>
      </c>
      <c r="B127" s="73" t="s">
        <v>299</v>
      </c>
      <c r="C127" s="73" t="s">
        <v>15</v>
      </c>
      <c r="D127" s="84">
        <v>6</v>
      </c>
      <c r="E127" s="84"/>
      <c r="F127" s="84">
        <v>6</v>
      </c>
      <c r="G127" s="84">
        <v>6</v>
      </c>
      <c r="H127" s="64"/>
      <c r="I127" s="84">
        <v>6</v>
      </c>
    </row>
    <row r="128" spans="1:9" ht="37.5" x14ac:dyDescent="0.3">
      <c r="A128" s="80" t="s">
        <v>221</v>
      </c>
      <c r="B128" s="69" t="s">
        <v>266</v>
      </c>
      <c r="C128" s="69"/>
      <c r="D128" s="83">
        <f>D129</f>
        <v>800</v>
      </c>
      <c r="E128" s="83"/>
      <c r="F128" s="83">
        <f>F129</f>
        <v>800</v>
      </c>
      <c r="G128" s="83">
        <f>G129</f>
        <v>800</v>
      </c>
      <c r="H128" s="64"/>
      <c r="I128" s="83">
        <f>I129</f>
        <v>800</v>
      </c>
    </row>
    <row r="129" spans="1:9" ht="60" customHeight="1" x14ac:dyDescent="0.3">
      <c r="A129" s="80" t="s">
        <v>10</v>
      </c>
      <c r="B129" s="73" t="s">
        <v>266</v>
      </c>
      <c r="C129" s="73" t="s">
        <v>11</v>
      </c>
      <c r="D129" s="84">
        <v>800</v>
      </c>
      <c r="E129" s="84"/>
      <c r="F129" s="84">
        <v>800</v>
      </c>
      <c r="G129" s="84">
        <v>800</v>
      </c>
      <c r="H129" s="64"/>
      <c r="I129" s="84">
        <v>800</v>
      </c>
    </row>
    <row r="130" spans="1:9" ht="34.5" customHeight="1" x14ac:dyDescent="0.3">
      <c r="A130" s="80" t="s">
        <v>223</v>
      </c>
      <c r="B130" s="69" t="s">
        <v>267</v>
      </c>
      <c r="C130" s="69"/>
      <c r="D130" s="83">
        <f>D131</f>
        <v>9</v>
      </c>
      <c r="E130" s="83"/>
      <c r="F130" s="83">
        <f>F131</f>
        <v>9</v>
      </c>
      <c r="G130" s="83">
        <f>G131</f>
        <v>9</v>
      </c>
      <c r="H130" s="64"/>
      <c r="I130" s="83">
        <f>I131</f>
        <v>9</v>
      </c>
    </row>
    <row r="131" spans="1:9" ht="57" customHeight="1" x14ac:dyDescent="0.3">
      <c r="A131" s="80" t="s">
        <v>10</v>
      </c>
      <c r="B131" s="73" t="s">
        <v>267</v>
      </c>
      <c r="C131" s="73" t="s">
        <v>11</v>
      </c>
      <c r="D131" s="84">
        <v>9</v>
      </c>
      <c r="E131" s="84"/>
      <c r="F131" s="84">
        <v>9</v>
      </c>
      <c r="G131" s="84">
        <v>9</v>
      </c>
      <c r="H131" s="64"/>
      <c r="I131" s="84">
        <v>9</v>
      </c>
    </row>
    <row r="132" spans="1:9" ht="37.5" x14ac:dyDescent="0.3">
      <c r="A132" s="80" t="s">
        <v>224</v>
      </c>
      <c r="B132" s="69" t="s">
        <v>268</v>
      </c>
      <c r="C132" s="69"/>
      <c r="D132" s="83">
        <f>D133</f>
        <v>187.5</v>
      </c>
      <c r="E132" s="83"/>
      <c r="F132" s="83">
        <f>F133</f>
        <v>187.5</v>
      </c>
      <c r="G132" s="83">
        <f>G133</f>
        <v>187.5</v>
      </c>
      <c r="H132" s="64"/>
      <c r="I132" s="83">
        <f>I133</f>
        <v>187.5</v>
      </c>
    </row>
    <row r="133" spans="1:9" ht="58.5" customHeight="1" x14ac:dyDescent="0.3">
      <c r="A133" s="80" t="s">
        <v>10</v>
      </c>
      <c r="B133" s="73" t="s">
        <v>268</v>
      </c>
      <c r="C133" s="73" t="s">
        <v>11</v>
      </c>
      <c r="D133" s="84">
        <v>187.5</v>
      </c>
      <c r="E133" s="84"/>
      <c r="F133" s="84">
        <v>187.5</v>
      </c>
      <c r="G133" s="84">
        <v>187.5</v>
      </c>
      <c r="H133" s="64"/>
      <c r="I133" s="84">
        <v>187.5</v>
      </c>
    </row>
    <row r="134" spans="1:9" ht="18.75" x14ac:dyDescent="0.3">
      <c r="A134" s="80" t="s">
        <v>225</v>
      </c>
      <c r="B134" s="69" t="s">
        <v>269</v>
      </c>
      <c r="C134" s="69"/>
      <c r="D134" s="83">
        <f>D135</f>
        <v>1000</v>
      </c>
      <c r="E134" s="83"/>
      <c r="F134" s="83">
        <f>F135</f>
        <v>1000</v>
      </c>
      <c r="G134" s="83">
        <f>G135</f>
        <v>1000</v>
      </c>
      <c r="H134" s="64"/>
      <c r="I134" s="83">
        <f>I135</f>
        <v>1000</v>
      </c>
    </row>
    <row r="135" spans="1:9" ht="56.25" x14ac:dyDescent="0.3">
      <c r="A135" s="80" t="s">
        <v>14</v>
      </c>
      <c r="B135" s="73" t="s">
        <v>269</v>
      </c>
      <c r="C135" s="73" t="s">
        <v>15</v>
      </c>
      <c r="D135" s="84">
        <v>1000</v>
      </c>
      <c r="E135" s="84"/>
      <c r="F135" s="84">
        <v>1000</v>
      </c>
      <c r="G135" s="84">
        <v>1000</v>
      </c>
      <c r="H135" s="64"/>
      <c r="I135" s="84">
        <v>1000</v>
      </c>
    </row>
    <row r="136" spans="1:9" ht="24" customHeight="1" x14ac:dyDescent="0.3">
      <c r="A136" s="80" t="s">
        <v>226</v>
      </c>
      <c r="B136" s="69" t="s">
        <v>270</v>
      </c>
      <c r="C136" s="69"/>
      <c r="D136" s="83">
        <f>D137</f>
        <v>192</v>
      </c>
      <c r="E136" s="83"/>
      <c r="F136" s="83">
        <f>F137</f>
        <v>192</v>
      </c>
      <c r="G136" s="83">
        <f>G137</f>
        <v>192</v>
      </c>
      <c r="H136" s="64"/>
      <c r="I136" s="83">
        <f>I137</f>
        <v>192</v>
      </c>
    </row>
    <row r="137" spans="1:9" ht="56.25" x14ac:dyDescent="0.3">
      <c r="A137" s="80" t="s">
        <v>14</v>
      </c>
      <c r="B137" s="73" t="s">
        <v>270</v>
      </c>
      <c r="C137" s="73" t="s">
        <v>15</v>
      </c>
      <c r="D137" s="84">
        <v>192</v>
      </c>
      <c r="E137" s="84"/>
      <c r="F137" s="84">
        <v>192</v>
      </c>
      <c r="G137" s="84">
        <v>192</v>
      </c>
      <c r="H137" s="64"/>
      <c r="I137" s="84">
        <v>192</v>
      </c>
    </row>
    <row r="138" spans="1:9" ht="63" customHeight="1" x14ac:dyDescent="0.3">
      <c r="A138" s="80" t="s">
        <v>227</v>
      </c>
      <c r="B138" s="69" t="s">
        <v>271</v>
      </c>
      <c r="C138" s="69"/>
      <c r="D138" s="83">
        <f>D139</f>
        <v>761.1</v>
      </c>
      <c r="E138" s="83"/>
      <c r="F138" s="83">
        <f>F139</f>
        <v>761.1</v>
      </c>
      <c r="G138" s="83">
        <f>G139</f>
        <v>761.1</v>
      </c>
      <c r="H138" s="64"/>
      <c r="I138" s="83">
        <f>I139</f>
        <v>761.1</v>
      </c>
    </row>
    <row r="139" spans="1:9" ht="37.5" x14ac:dyDescent="0.3">
      <c r="A139" s="80" t="s">
        <v>16</v>
      </c>
      <c r="B139" s="73" t="s">
        <v>271</v>
      </c>
      <c r="C139" s="73" t="s">
        <v>17</v>
      </c>
      <c r="D139" s="84">
        <v>761.1</v>
      </c>
      <c r="E139" s="84"/>
      <c r="F139" s="84">
        <v>761.1</v>
      </c>
      <c r="G139" s="84">
        <v>761.1</v>
      </c>
      <c r="H139" s="64"/>
      <c r="I139" s="84">
        <v>761.1</v>
      </c>
    </row>
    <row r="140" spans="1:9" ht="75" x14ac:dyDescent="0.3">
      <c r="A140" s="80" t="s">
        <v>185</v>
      </c>
      <c r="B140" s="69" t="s">
        <v>272</v>
      </c>
      <c r="C140" s="69"/>
      <c r="D140" s="83">
        <f>D141</f>
        <v>20978.1</v>
      </c>
      <c r="E140" s="83"/>
      <c r="F140" s="83">
        <f>F141</f>
        <v>20978.1</v>
      </c>
      <c r="G140" s="83">
        <f>G141</f>
        <v>20978.1</v>
      </c>
      <c r="H140" s="64"/>
      <c r="I140" s="83">
        <f>I141</f>
        <v>20978.1</v>
      </c>
    </row>
    <row r="141" spans="1:9" ht="60.75" customHeight="1" x14ac:dyDescent="0.3">
      <c r="A141" s="80" t="s">
        <v>10</v>
      </c>
      <c r="B141" s="73" t="s">
        <v>272</v>
      </c>
      <c r="C141" s="73" t="s">
        <v>11</v>
      </c>
      <c r="D141" s="84">
        <v>20978.1</v>
      </c>
      <c r="E141" s="84"/>
      <c r="F141" s="84">
        <v>20978.1</v>
      </c>
      <c r="G141" s="84">
        <v>20978.1</v>
      </c>
      <c r="H141" s="64"/>
      <c r="I141" s="84">
        <v>20978.1</v>
      </c>
    </row>
    <row r="142" spans="1:9" ht="56.25" x14ac:dyDescent="0.3">
      <c r="A142" s="80" t="s">
        <v>217</v>
      </c>
      <c r="B142" s="69" t="s">
        <v>273</v>
      </c>
      <c r="C142" s="69"/>
      <c r="D142" s="83">
        <f>D143</f>
        <v>1380.3</v>
      </c>
      <c r="E142" s="83"/>
      <c r="F142" s="83">
        <f>F143</f>
        <v>1380.3</v>
      </c>
      <c r="G142" s="83">
        <f>G143</f>
        <v>1380.3</v>
      </c>
      <c r="H142" s="64"/>
      <c r="I142" s="83">
        <f>I143</f>
        <v>1380.3</v>
      </c>
    </row>
    <row r="143" spans="1:9" ht="57" customHeight="1" x14ac:dyDescent="0.3">
      <c r="A143" s="80" t="s">
        <v>10</v>
      </c>
      <c r="B143" s="73" t="s">
        <v>273</v>
      </c>
      <c r="C143" s="73" t="s">
        <v>11</v>
      </c>
      <c r="D143" s="84">
        <v>1380.3</v>
      </c>
      <c r="E143" s="84"/>
      <c r="F143" s="84">
        <v>1380.3</v>
      </c>
      <c r="G143" s="84">
        <v>1380.3</v>
      </c>
      <c r="H143" s="64"/>
      <c r="I143" s="84">
        <v>1380.3</v>
      </c>
    </row>
    <row r="144" spans="1:9" ht="56.25" x14ac:dyDescent="0.3">
      <c r="A144" s="80" t="s">
        <v>275</v>
      </c>
      <c r="B144" s="73" t="s">
        <v>274</v>
      </c>
      <c r="C144" s="73"/>
      <c r="D144" s="83">
        <f>D145</f>
        <v>140</v>
      </c>
      <c r="E144" s="83"/>
      <c r="F144" s="83">
        <f>F145</f>
        <v>140</v>
      </c>
      <c r="G144" s="83">
        <f>G145</f>
        <v>140</v>
      </c>
      <c r="H144" s="64"/>
      <c r="I144" s="83">
        <f>I145</f>
        <v>140</v>
      </c>
    </row>
    <row r="145" spans="1:9" ht="53.25" customHeight="1" x14ac:dyDescent="0.3">
      <c r="A145" s="80" t="s">
        <v>10</v>
      </c>
      <c r="B145" s="73" t="s">
        <v>274</v>
      </c>
      <c r="C145" s="73" t="s">
        <v>11</v>
      </c>
      <c r="D145" s="84">
        <v>140</v>
      </c>
      <c r="E145" s="84"/>
      <c r="F145" s="84">
        <v>140</v>
      </c>
      <c r="G145" s="84">
        <v>140</v>
      </c>
      <c r="H145" s="64"/>
      <c r="I145" s="84">
        <v>140</v>
      </c>
    </row>
    <row r="146" spans="1:9" ht="37.5" x14ac:dyDescent="0.3">
      <c r="A146" s="80" t="s">
        <v>276</v>
      </c>
      <c r="B146" s="69" t="s">
        <v>277</v>
      </c>
      <c r="C146" s="69"/>
      <c r="D146" s="83">
        <f>D147</f>
        <v>200</v>
      </c>
      <c r="E146" s="83"/>
      <c r="F146" s="83">
        <f>F147</f>
        <v>200</v>
      </c>
      <c r="G146" s="83">
        <f>G147</f>
        <v>200</v>
      </c>
      <c r="H146" s="64"/>
      <c r="I146" s="83">
        <f>I147</f>
        <v>200</v>
      </c>
    </row>
    <row r="147" spans="1:9" ht="53.25" customHeight="1" x14ac:dyDescent="0.3">
      <c r="A147" s="80" t="s">
        <v>10</v>
      </c>
      <c r="B147" s="73" t="s">
        <v>277</v>
      </c>
      <c r="C147" s="73" t="s">
        <v>11</v>
      </c>
      <c r="D147" s="84">
        <v>200</v>
      </c>
      <c r="E147" s="84"/>
      <c r="F147" s="84">
        <v>200</v>
      </c>
      <c r="G147" s="84">
        <v>200</v>
      </c>
      <c r="H147" s="64"/>
      <c r="I147" s="84">
        <v>200</v>
      </c>
    </row>
    <row r="148" spans="1:9" ht="56.25" x14ac:dyDescent="0.3">
      <c r="A148" s="102" t="s">
        <v>228</v>
      </c>
      <c r="B148" s="69" t="s">
        <v>218</v>
      </c>
      <c r="C148" s="69"/>
      <c r="D148" s="83">
        <f>D149+D151</f>
        <v>1200</v>
      </c>
      <c r="E148" s="83"/>
      <c r="F148" s="83">
        <f>F149+F151</f>
        <v>1200</v>
      </c>
      <c r="G148" s="83">
        <f>G149+G151</f>
        <v>1200</v>
      </c>
      <c r="H148" s="64"/>
      <c r="I148" s="83">
        <f>I149+I151</f>
        <v>1200</v>
      </c>
    </row>
    <row r="149" spans="1:9" ht="37.5" x14ac:dyDescent="0.3">
      <c r="A149" s="80" t="s">
        <v>230</v>
      </c>
      <c r="B149" s="69" t="s">
        <v>220</v>
      </c>
      <c r="C149" s="69"/>
      <c r="D149" s="83">
        <f>D150</f>
        <v>554.70000000000005</v>
      </c>
      <c r="E149" s="83"/>
      <c r="F149" s="83">
        <f>F150</f>
        <v>554.70000000000005</v>
      </c>
      <c r="G149" s="83">
        <f>G150</f>
        <v>554.70000000000005</v>
      </c>
      <c r="H149" s="64"/>
      <c r="I149" s="83">
        <f>I150</f>
        <v>554.70000000000005</v>
      </c>
    </row>
    <row r="150" spans="1:9" ht="56.25" x14ac:dyDescent="0.3">
      <c r="A150" s="80" t="s">
        <v>14</v>
      </c>
      <c r="B150" s="73" t="s">
        <v>220</v>
      </c>
      <c r="C150" s="73" t="s">
        <v>15</v>
      </c>
      <c r="D150" s="84">
        <v>554.70000000000005</v>
      </c>
      <c r="E150" s="84"/>
      <c r="F150" s="84">
        <v>554.70000000000005</v>
      </c>
      <c r="G150" s="84">
        <v>554.70000000000005</v>
      </c>
      <c r="H150" s="64"/>
      <c r="I150" s="84">
        <v>554.70000000000005</v>
      </c>
    </row>
    <row r="151" spans="1:9" ht="56.25" x14ac:dyDescent="0.3">
      <c r="A151" s="80" t="s">
        <v>231</v>
      </c>
      <c r="B151" s="69" t="s">
        <v>222</v>
      </c>
      <c r="C151" s="69"/>
      <c r="D151" s="83">
        <f>D152</f>
        <v>645.29999999999995</v>
      </c>
      <c r="E151" s="83"/>
      <c r="F151" s="83">
        <f>F152</f>
        <v>645.29999999999995</v>
      </c>
      <c r="G151" s="83">
        <f>G152</f>
        <v>645.29999999999995</v>
      </c>
      <c r="H151" s="64"/>
      <c r="I151" s="83">
        <f>I152</f>
        <v>645.29999999999995</v>
      </c>
    </row>
    <row r="152" spans="1:9" ht="56.25" x14ac:dyDescent="0.3">
      <c r="A152" s="80" t="s">
        <v>14</v>
      </c>
      <c r="B152" s="73" t="s">
        <v>222</v>
      </c>
      <c r="C152" s="73" t="s">
        <v>15</v>
      </c>
      <c r="D152" s="84">
        <v>645.29999999999995</v>
      </c>
      <c r="E152" s="84"/>
      <c r="F152" s="84">
        <v>645.29999999999995</v>
      </c>
      <c r="G152" s="84">
        <v>645.29999999999995</v>
      </c>
      <c r="H152" s="64"/>
      <c r="I152" s="84">
        <v>645.29999999999995</v>
      </c>
    </row>
    <row r="153" spans="1:9" ht="56.25" x14ac:dyDescent="0.3">
      <c r="A153" s="102" t="s">
        <v>233</v>
      </c>
      <c r="B153" s="69" t="s">
        <v>229</v>
      </c>
      <c r="C153" s="69"/>
      <c r="D153" s="83">
        <f>D154+D156</f>
        <v>48.6</v>
      </c>
      <c r="E153" s="83"/>
      <c r="F153" s="83">
        <f>F154+F156</f>
        <v>48.6</v>
      </c>
      <c r="G153" s="83">
        <f>G154+G156</f>
        <v>48.6</v>
      </c>
      <c r="H153" s="64"/>
      <c r="I153" s="83">
        <f>I154+I156</f>
        <v>48.6</v>
      </c>
    </row>
    <row r="154" spans="1:9" ht="37.5" x14ac:dyDescent="0.3">
      <c r="A154" s="80" t="s">
        <v>234</v>
      </c>
      <c r="B154" s="69" t="s">
        <v>232</v>
      </c>
      <c r="C154" s="69"/>
      <c r="D154" s="83">
        <f>D155</f>
        <v>27.5</v>
      </c>
      <c r="E154" s="83"/>
      <c r="F154" s="83">
        <f>F155</f>
        <v>27.5</v>
      </c>
      <c r="G154" s="83">
        <f>G155</f>
        <v>27.5</v>
      </c>
      <c r="H154" s="64"/>
      <c r="I154" s="83">
        <f>I155</f>
        <v>27.5</v>
      </c>
    </row>
    <row r="155" spans="1:9" ht="56.25" x14ac:dyDescent="0.3">
      <c r="A155" s="80" t="s">
        <v>14</v>
      </c>
      <c r="B155" s="73" t="s">
        <v>232</v>
      </c>
      <c r="C155" s="73" t="s">
        <v>15</v>
      </c>
      <c r="D155" s="84">
        <v>27.5</v>
      </c>
      <c r="E155" s="84"/>
      <c r="F155" s="84">
        <v>27.5</v>
      </c>
      <c r="G155" s="84">
        <v>27.5</v>
      </c>
      <c r="H155" s="64"/>
      <c r="I155" s="84">
        <v>27.5</v>
      </c>
    </row>
    <row r="156" spans="1:9" ht="56.25" x14ac:dyDescent="0.3">
      <c r="A156" s="80" t="s">
        <v>235</v>
      </c>
      <c r="B156" s="69" t="s">
        <v>278</v>
      </c>
      <c r="C156" s="69"/>
      <c r="D156" s="83">
        <f>D157</f>
        <v>21.1</v>
      </c>
      <c r="E156" s="83"/>
      <c r="F156" s="83">
        <f>F157</f>
        <v>21.1</v>
      </c>
      <c r="G156" s="83">
        <f>G157</f>
        <v>21.1</v>
      </c>
      <c r="H156" s="64"/>
      <c r="I156" s="83">
        <f>I157</f>
        <v>21.1</v>
      </c>
    </row>
    <row r="157" spans="1:9" ht="40.5" customHeight="1" x14ac:dyDescent="0.3">
      <c r="A157" s="80" t="s">
        <v>14</v>
      </c>
      <c r="B157" s="73" t="s">
        <v>278</v>
      </c>
      <c r="C157" s="73" t="s">
        <v>15</v>
      </c>
      <c r="D157" s="84">
        <v>21.1</v>
      </c>
      <c r="E157" s="84"/>
      <c r="F157" s="84">
        <v>21.1</v>
      </c>
      <c r="G157" s="84">
        <v>21.1</v>
      </c>
      <c r="H157" s="64"/>
      <c r="I157" s="84">
        <v>21.1</v>
      </c>
    </row>
    <row r="158" spans="1:9" ht="42.75" customHeight="1" x14ac:dyDescent="0.3">
      <c r="A158" s="107" t="s">
        <v>311</v>
      </c>
      <c r="B158" s="69" t="s">
        <v>312</v>
      </c>
      <c r="C158" s="69"/>
      <c r="D158" s="83">
        <f>D159+D161</f>
        <v>14396.75</v>
      </c>
      <c r="E158" s="83"/>
      <c r="F158" s="83">
        <f>F159+F161</f>
        <v>14396.75</v>
      </c>
      <c r="G158" s="83">
        <f>G159+G161</f>
        <v>14415.55</v>
      </c>
      <c r="H158" s="64"/>
      <c r="I158" s="83">
        <f>I159+I161</f>
        <v>14415.55</v>
      </c>
    </row>
    <row r="159" spans="1:9" ht="37.5" x14ac:dyDescent="0.3">
      <c r="A159" s="80" t="s">
        <v>313</v>
      </c>
      <c r="B159" s="69" t="s">
        <v>314</v>
      </c>
      <c r="C159" s="69"/>
      <c r="D159" s="83">
        <f>D160</f>
        <v>2497.63</v>
      </c>
      <c r="E159" s="83"/>
      <c r="F159" s="83">
        <f>F160</f>
        <v>2497.63</v>
      </c>
      <c r="G159" s="83">
        <f>G160</f>
        <v>2497.63</v>
      </c>
      <c r="H159" s="64"/>
      <c r="I159" s="83">
        <f>I160</f>
        <v>2497.63</v>
      </c>
    </row>
    <row r="160" spans="1:9" ht="121.5" customHeight="1" x14ac:dyDescent="0.3">
      <c r="A160" s="80" t="s">
        <v>12</v>
      </c>
      <c r="B160" s="73" t="s">
        <v>314</v>
      </c>
      <c r="C160" s="73" t="s">
        <v>13</v>
      </c>
      <c r="D160" s="84">
        <v>2497.63</v>
      </c>
      <c r="E160" s="84"/>
      <c r="F160" s="84">
        <v>2497.63</v>
      </c>
      <c r="G160" s="84">
        <v>2497.63</v>
      </c>
      <c r="H160" s="64"/>
      <c r="I160" s="84">
        <v>2497.63</v>
      </c>
    </row>
    <row r="161" spans="1:9" ht="31.5" customHeight="1" x14ac:dyDescent="0.3">
      <c r="A161" s="80" t="s">
        <v>298</v>
      </c>
      <c r="B161" s="69" t="s">
        <v>315</v>
      </c>
      <c r="C161" s="69"/>
      <c r="D161" s="83">
        <f>D162+D163+D164</f>
        <v>11899.119999999999</v>
      </c>
      <c r="E161" s="83"/>
      <c r="F161" s="83">
        <f>F162+F163+F164</f>
        <v>11899.119999999999</v>
      </c>
      <c r="G161" s="83">
        <f>G162+G163+G164</f>
        <v>11917.919999999998</v>
      </c>
      <c r="H161" s="64"/>
      <c r="I161" s="83">
        <f>I162+I163+I164</f>
        <v>11917.919999999998</v>
      </c>
    </row>
    <row r="162" spans="1:9" ht="125.25" customHeight="1" x14ac:dyDescent="0.3">
      <c r="A162" s="80" t="s">
        <v>12</v>
      </c>
      <c r="B162" s="73" t="s">
        <v>315</v>
      </c>
      <c r="C162" s="98" t="s">
        <v>13</v>
      </c>
      <c r="D162" s="84">
        <v>8513.2099999999991</v>
      </c>
      <c r="E162" s="84"/>
      <c r="F162" s="84">
        <v>8513.2099999999991</v>
      </c>
      <c r="G162" s="84">
        <v>8513.2099999999991</v>
      </c>
      <c r="H162" s="64"/>
      <c r="I162" s="84">
        <v>8513.2099999999991</v>
      </c>
    </row>
    <row r="163" spans="1:9" ht="33.75" customHeight="1" x14ac:dyDescent="0.3">
      <c r="A163" s="80" t="s">
        <v>14</v>
      </c>
      <c r="B163" s="73" t="s">
        <v>315</v>
      </c>
      <c r="C163" s="73" t="s">
        <v>15</v>
      </c>
      <c r="D163" s="84">
        <v>3383.91</v>
      </c>
      <c r="E163" s="84"/>
      <c r="F163" s="84">
        <v>3383.91</v>
      </c>
      <c r="G163" s="84">
        <v>3402.71</v>
      </c>
      <c r="H163" s="64"/>
      <c r="I163" s="84">
        <v>3402.71</v>
      </c>
    </row>
    <row r="164" spans="1:9" ht="18.75" x14ac:dyDescent="0.3">
      <c r="A164" s="80" t="s">
        <v>20</v>
      </c>
      <c r="B164" s="73" t="s">
        <v>315</v>
      </c>
      <c r="C164" s="73" t="s">
        <v>21</v>
      </c>
      <c r="D164" s="84">
        <v>2</v>
      </c>
      <c r="E164" s="84"/>
      <c r="F164" s="84">
        <v>2</v>
      </c>
      <c r="G164" s="84">
        <v>2</v>
      </c>
      <c r="H164" s="64"/>
      <c r="I164" s="84">
        <v>2</v>
      </c>
    </row>
    <row r="165" spans="1:9" ht="58.5" x14ac:dyDescent="0.35">
      <c r="A165" s="77" t="s">
        <v>353</v>
      </c>
      <c r="B165" s="69" t="s">
        <v>126</v>
      </c>
      <c r="C165" s="69"/>
      <c r="D165" s="83">
        <f>D166+D175+D188+D193+D206</f>
        <v>64180.31</v>
      </c>
      <c r="E165" s="83"/>
      <c r="F165" s="83">
        <f>F166+F175+F188+F193+F206</f>
        <v>64180.31</v>
      </c>
      <c r="G165" s="83">
        <f>G166+G175+G188+G193+G206</f>
        <v>64113.81</v>
      </c>
      <c r="H165" s="64"/>
      <c r="I165" s="83">
        <f>I166+I175+I188+I193+I206</f>
        <v>64113.81</v>
      </c>
    </row>
    <row r="166" spans="1:9" ht="34.5" customHeight="1" x14ac:dyDescent="0.3">
      <c r="A166" s="103" t="s">
        <v>127</v>
      </c>
      <c r="B166" s="69" t="s">
        <v>128</v>
      </c>
      <c r="C166" s="69"/>
      <c r="D166" s="83">
        <f>D167+D169+D171+D173</f>
        <v>11874.7</v>
      </c>
      <c r="E166" s="83"/>
      <c r="F166" s="83">
        <f>F167+F169+F171+F173</f>
        <v>11874.7</v>
      </c>
      <c r="G166" s="83">
        <f>G167+G169+G171+G173</f>
        <v>11874.7</v>
      </c>
      <c r="H166" s="64"/>
      <c r="I166" s="83">
        <f>I167+I169+I171+I173</f>
        <v>11874.7</v>
      </c>
    </row>
    <row r="167" spans="1:9" ht="37.5" x14ac:dyDescent="0.3">
      <c r="A167" s="79" t="s">
        <v>129</v>
      </c>
      <c r="B167" s="69" t="s">
        <v>130</v>
      </c>
      <c r="C167" s="69"/>
      <c r="D167" s="83">
        <f>D168</f>
        <v>68.2</v>
      </c>
      <c r="E167" s="83"/>
      <c r="F167" s="83">
        <f>F168</f>
        <v>68.2</v>
      </c>
      <c r="G167" s="83">
        <f>G168</f>
        <v>68.2</v>
      </c>
      <c r="H167" s="64"/>
      <c r="I167" s="83">
        <f>I168</f>
        <v>68.2</v>
      </c>
    </row>
    <row r="168" spans="1:9" ht="51" customHeight="1" x14ac:dyDescent="0.3">
      <c r="A168" s="80" t="s">
        <v>10</v>
      </c>
      <c r="B168" s="73" t="s">
        <v>130</v>
      </c>
      <c r="C168" s="73" t="s">
        <v>11</v>
      </c>
      <c r="D168" s="84">
        <v>68.2</v>
      </c>
      <c r="E168" s="84"/>
      <c r="F168" s="84">
        <v>68.2</v>
      </c>
      <c r="G168" s="84">
        <v>68.2</v>
      </c>
      <c r="H168" s="64"/>
      <c r="I168" s="84">
        <v>68.2</v>
      </c>
    </row>
    <row r="169" spans="1:9" ht="37.5" x14ac:dyDescent="0.3">
      <c r="A169" s="108" t="s">
        <v>131</v>
      </c>
      <c r="B169" s="85" t="s">
        <v>132</v>
      </c>
      <c r="C169" s="69"/>
      <c r="D169" s="83">
        <f>D170</f>
        <v>0</v>
      </c>
      <c r="E169" s="83"/>
      <c r="F169" s="83">
        <f>F170</f>
        <v>0</v>
      </c>
      <c r="G169" s="83">
        <f>G170</f>
        <v>0</v>
      </c>
      <c r="H169" s="64"/>
      <c r="I169" s="83">
        <f>I170</f>
        <v>0</v>
      </c>
    </row>
    <row r="170" spans="1:9" ht="58.5" customHeight="1" x14ac:dyDescent="0.3">
      <c r="A170" s="80" t="s">
        <v>10</v>
      </c>
      <c r="B170" s="109" t="s">
        <v>132</v>
      </c>
      <c r="C170" s="73" t="s">
        <v>11</v>
      </c>
      <c r="D170" s="84"/>
      <c r="E170" s="84"/>
      <c r="F170" s="84"/>
      <c r="G170" s="84"/>
      <c r="H170" s="64"/>
      <c r="I170" s="84"/>
    </row>
    <row r="171" spans="1:9" ht="18.75" customHeight="1" x14ac:dyDescent="0.3">
      <c r="A171" s="108" t="s">
        <v>133</v>
      </c>
      <c r="B171" s="85" t="s">
        <v>134</v>
      </c>
      <c r="C171" s="69"/>
      <c r="D171" s="90">
        <f>D172</f>
        <v>11533.6</v>
      </c>
      <c r="E171" s="90"/>
      <c r="F171" s="90">
        <f>F172</f>
        <v>11533.6</v>
      </c>
      <c r="G171" s="90">
        <f>G172</f>
        <v>11533.6</v>
      </c>
      <c r="H171" s="64"/>
      <c r="I171" s="90">
        <f>I172</f>
        <v>11533.6</v>
      </c>
    </row>
    <row r="172" spans="1:9" ht="58.5" customHeight="1" x14ac:dyDescent="0.3">
      <c r="A172" s="80" t="s">
        <v>10</v>
      </c>
      <c r="B172" s="109" t="s">
        <v>134</v>
      </c>
      <c r="C172" s="73" t="s">
        <v>11</v>
      </c>
      <c r="D172" s="84">
        <v>11533.6</v>
      </c>
      <c r="E172" s="84"/>
      <c r="F172" s="84">
        <v>11533.6</v>
      </c>
      <c r="G172" s="84">
        <v>11533.6</v>
      </c>
      <c r="H172" s="64"/>
      <c r="I172" s="84">
        <v>11533.6</v>
      </c>
    </row>
    <row r="173" spans="1:9" ht="91.5" customHeight="1" x14ac:dyDescent="0.3">
      <c r="A173" s="80" t="s">
        <v>338</v>
      </c>
      <c r="B173" s="85" t="s">
        <v>339</v>
      </c>
      <c r="C173" s="69"/>
      <c r="D173" s="83">
        <f>D174</f>
        <v>272.89999999999998</v>
      </c>
      <c r="E173" s="83"/>
      <c r="F173" s="83">
        <f>F174</f>
        <v>272.89999999999998</v>
      </c>
      <c r="G173" s="83">
        <f>G174</f>
        <v>272.89999999999998</v>
      </c>
      <c r="H173" s="64"/>
      <c r="I173" s="83">
        <f>I174</f>
        <v>272.89999999999998</v>
      </c>
    </row>
    <row r="174" spans="1:9" ht="59.25" customHeight="1" x14ac:dyDescent="0.3">
      <c r="A174" s="80" t="s">
        <v>10</v>
      </c>
      <c r="B174" s="109" t="s">
        <v>339</v>
      </c>
      <c r="C174" s="73" t="s">
        <v>11</v>
      </c>
      <c r="D174" s="84">
        <v>272.89999999999998</v>
      </c>
      <c r="E174" s="84"/>
      <c r="F174" s="84">
        <v>272.89999999999998</v>
      </c>
      <c r="G174" s="84">
        <v>272.89999999999998</v>
      </c>
      <c r="H174" s="64"/>
      <c r="I174" s="84">
        <v>272.89999999999998</v>
      </c>
    </row>
    <row r="175" spans="1:9" ht="37.5" x14ac:dyDescent="0.3">
      <c r="A175" s="103" t="s">
        <v>135</v>
      </c>
      <c r="B175" s="69" t="s">
        <v>136</v>
      </c>
      <c r="C175" s="69"/>
      <c r="D175" s="83">
        <f>D176+D178+D180+D182+D184+D186</f>
        <v>16495.399999999998</v>
      </c>
      <c r="E175" s="83"/>
      <c r="F175" s="83">
        <f>F176+F178+F180+F182+F184+F186</f>
        <v>16495.399999999998</v>
      </c>
      <c r="G175" s="83">
        <f>G176+G178+G180+G182+G184+G186</f>
        <v>16359.099999999999</v>
      </c>
      <c r="H175" s="64"/>
      <c r="I175" s="83">
        <f>I176+I178+I180+I182+I184+I186</f>
        <v>16359.099999999999</v>
      </c>
    </row>
    <row r="176" spans="1:9" ht="18.75" x14ac:dyDescent="0.3">
      <c r="A176" s="79" t="s">
        <v>137</v>
      </c>
      <c r="B176" s="69" t="s">
        <v>138</v>
      </c>
      <c r="C176" s="69"/>
      <c r="D176" s="83">
        <f>D177</f>
        <v>81.3</v>
      </c>
      <c r="E176" s="83"/>
      <c r="F176" s="83">
        <f>F177</f>
        <v>81.3</v>
      </c>
      <c r="G176" s="83">
        <f>G177</f>
        <v>80.3</v>
      </c>
      <c r="H176" s="64"/>
      <c r="I176" s="83">
        <f>I177</f>
        <v>80.3</v>
      </c>
    </row>
    <row r="177" spans="1:9" ht="60.75" customHeight="1" x14ac:dyDescent="0.3">
      <c r="A177" s="80" t="s">
        <v>10</v>
      </c>
      <c r="B177" s="73" t="s">
        <v>138</v>
      </c>
      <c r="C177" s="73" t="s">
        <v>11</v>
      </c>
      <c r="D177" s="84">
        <v>81.3</v>
      </c>
      <c r="E177" s="84"/>
      <c r="F177" s="84">
        <v>81.3</v>
      </c>
      <c r="G177" s="84">
        <v>80.3</v>
      </c>
      <c r="H177" s="64"/>
      <c r="I177" s="84">
        <v>80.3</v>
      </c>
    </row>
    <row r="178" spans="1:9" ht="18.75" customHeight="1" x14ac:dyDescent="0.3">
      <c r="A178" s="79" t="s">
        <v>139</v>
      </c>
      <c r="B178" s="69" t="s">
        <v>140</v>
      </c>
      <c r="C178" s="69"/>
      <c r="D178" s="83">
        <f>D179</f>
        <v>230</v>
      </c>
      <c r="E178" s="83"/>
      <c r="F178" s="83">
        <f>F179</f>
        <v>230</v>
      </c>
      <c r="G178" s="83">
        <f>G179</f>
        <v>230</v>
      </c>
      <c r="H178" s="64"/>
      <c r="I178" s="83">
        <f>I179</f>
        <v>230</v>
      </c>
    </row>
    <row r="179" spans="1:9" ht="52.5" customHeight="1" x14ac:dyDescent="0.3">
      <c r="A179" s="80" t="s">
        <v>10</v>
      </c>
      <c r="B179" s="73" t="s">
        <v>140</v>
      </c>
      <c r="C179" s="73" t="s">
        <v>11</v>
      </c>
      <c r="D179" s="84">
        <v>230</v>
      </c>
      <c r="E179" s="84"/>
      <c r="F179" s="84">
        <v>230</v>
      </c>
      <c r="G179" s="84">
        <v>230</v>
      </c>
      <c r="H179" s="64"/>
      <c r="I179" s="84">
        <v>230</v>
      </c>
    </row>
    <row r="180" spans="1:9" ht="18" customHeight="1" x14ac:dyDescent="0.3">
      <c r="A180" s="80" t="s">
        <v>141</v>
      </c>
      <c r="B180" s="69" t="s">
        <v>142</v>
      </c>
      <c r="C180" s="69"/>
      <c r="D180" s="83">
        <f>D181</f>
        <v>135.30000000000001</v>
      </c>
      <c r="E180" s="83"/>
      <c r="F180" s="83">
        <f>F181</f>
        <v>135.30000000000001</v>
      </c>
      <c r="G180" s="83">
        <f>G181</f>
        <v>0</v>
      </c>
      <c r="H180" s="64"/>
      <c r="I180" s="83">
        <f>I181</f>
        <v>0</v>
      </c>
    </row>
    <row r="181" spans="1:9" ht="51" customHeight="1" x14ac:dyDescent="0.3">
      <c r="A181" s="80" t="s">
        <v>10</v>
      </c>
      <c r="B181" s="73" t="s">
        <v>142</v>
      </c>
      <c r="C181" s="73" t="s">
        <v>11</v>
      </c>
      <c r="D181" s="84">
        <v>135.30000000000001</v>
      </c>
      <c r="E181" s="84"/>
      <c r="F181" s="84">
        <v>135.30000000000001</v>
      </c>
      <c r="G181" s="84"/>
      <c r="H181" s="64"/>
      <c r="I181" s="84"/>
    </row>
    <row r="182" spans="1:9" ht="18.75" x14ac:dyDescent="0.3">
      <c r="A182" s="80" t="s">
        <v>143</v>
      </c>
      <c r="B182" s="69" t="s">
        <v>144</v>
      </c>
      <c r="C182" s="69"/>
      <c r="D182" s="83">
        <f>D183</f>
        <v>126</v>
      </c>
      <c r="E182" s="83"/>
      <c r="F182" s="83">
        <f>F183</f>
        <v>126</v>
      </c>
      <c r="G182" s="83">
        <f>G183</f>
        <v>126</v>
      </c>
      <c r="H182" s="64"/>
      <c r="I182" s="83">
        <f>I183</f>
        <v>126</v>
      </c>
    </row>
    <row r="183" spans="1:9" ht="57" customHeight="1" x14ac:dyDescent="0.3">
      <c r="A183" s="80" t="s">
        <v>10</v>
      </c>
      <c r="B183" s="73" t="s">
        <v>144</v>
      </c>
      <c r="C183" s="73" t="s">
        <v>11</v>
      </c>
      <c r="D183" s="84">
        <v>126</v>
      </c>
      <c r="E183" s="84"/>
      <c r="F183" s="84">
        <v>126</v>
      </c>
      <c r="G183" s="84">
        <v>126</v>
      </c>
      <c r="H183" s="64"/>
      <c r="I183" s="84">
        <v>126</v>
      </c>
    </row>
    <row r="184" spans="1:9" ht="21.75" customHeight="1" x14ac:dyDescent="0.3">
      <c r="A184" s="80" t="s">
        <v>133</v>
      </c>
      <c r="B184" s="69" t="s">
        <v>145</v>
      </c>
      <c r="C184" s="69"/>
      <c r="D184" s="83">
        <f>D185</f>
        <v>15842.5</v>
      </c>
      <c r="E184" s="83"/>
      <c r="F184" s="83">
        <f>F185</f>
        <v>15842.5</v>
      </c>
      <c r="G184" s="83">
        <f>G185</f>
        <v>15842.5</v>
      </c>
      <c r="H184" s="64"/>
      <c r="I184" s="83">
        <f>I185</f>
        <v>15842.5</v>
      </c>
    </row>
    <row r="185" spans="1:9" ht="54" customHeight="1" x14ac:dyDescent="0.3">
      <c r="A185" s="80" t="s">
        <v>10</v>
      </c>
      <c r="B185" s="73" t="s">
        <v>145</v>
      </c>
      <c r="C185" s="73" t="s">
        <v>11</v>
      </c>
      <c r="D185" s="84">
        <v>15842.5</v>
      </c>
      <c r="E185" s="84"/>
      <c r="F185" s="84">
        <v>15842.5</v>
      </c>
      <c r="G185" s="84">
        <v>15842.5</v>
      </c>
      <c r="H185" s="64"/>
      <c r="I185" s="84">
        <v>15842.5</v>
      </c>
    </row>
    <row r="186" spans="1:9" ht="56.25" x14ac:dyDescent="0.3">
      <c r="A186" s="80" t="s">
        <v>171</v>
      </c>
      <c r="B186" s="97" t="s">
        <v>172</v>
      </c>
      <c r="C186" s="69"/>
      <c r="D186" s="83">
        <f>D187</f>
        <v>80.3</v>
      </c>
      <c r="E186" s="83"/>
      <c r="F186" s="83">
        <f>F187</f>
        <v>80.3</v>
      </c>
      <c r="G186" s="83">
        <f>G187</f>
        <v>80.3</v>
      </c>
      <c r="H186" s="64"/>
      <c r="I186" s="83">
        <f>I187</f>
        <v>80.3</v>
      </c>
    </row>
    <row r="187" spans="1:9" ht="45" customHeight="1" x14ac:dyDescent="0.3">
      <c r="A187" s="80" t="s">
        <v>14</v>
      </c>
      <c r="B187" s="86" t="s">
        <v>172</v>
      </c>
      <c r="C187" s="73" t="s">
        <v>15</v>
      </c>
      <c r="D187" s="84">
        <v>80.3</v>
      </c>
      <c r="E187" s="84"/>
      <c r="F187" s="84">
        <v>80.3</v>
      </c>
      <c r="G187" s="84">
        <v>80.3</v>
      </c>
      <c r="H187" s="64"/>
      <c r="I187" s="84">
        <v>80.3</v>
      </c>
    </row>
    <row r="188" spans="1:9" ht="36" customHeight="1" x14ac:dyDescent="0.3">
      <c r="A188" s="102" t="s">
        <v>146</v>
      </c>
      <c r="B188" s="69" t="s">
        <v>147</v>
      </c>
      <c r="C188" s="69"/>
      <c r="D188" s="83">
        <f>D189+D191</f>
        <v>1614.8</v>
      </c>
      <c r="E188" s="83"/>
      <c r="F188" s="83">
        <f>F189+F191</f>
        <v>1614.8</v>
      </c>
      <c r="G188" s="83">
        <f>G189+G191</f>
        <v>1596.2</v>
      </c>
      <c r="H188" s="64"/>
      <c r="I188" s="83">
        <f>I189+I191</f>
        <v>1596.2</v>
      </c>
    </row>
    <row r="189" spans="1:9" ht="18.75" customHeight="1" x14ac:dyDescent="0.3">
      <c r="A189" s="80" t="s">
        <v>141</v>
      </c>
      <c r="B189" s="69" t="s">
        <v>148</v>
      </c>
      <c r="C189" s="69"/>
      <c r="D189" s="83">
        <f>D190</f>
        <v>18.600000000000001</v>
      </c>
      <c r="E189" s="83"/>
      <c r="F189" s="83">
        <f>F190</f>
        <v>18.600000000000001</v>
      </c>
      <c r="G189" s="83">
        <f>G190</f>
        <v>0</v>
      </c>
      <c r="H189" s="64"/>
      <c r="I189" s="83">
        <f>I190</f>
        <v>0</v>
      </c>
    </row>
    <row r="190" spans="1:9" ht="57.75" customHeight="1" x14ac:dyDescent="0.3">
      <c r="A190" s="80" t="s">
        <v>10</v>
      </c>
      <c r="B190" s="73" t="s">
        <v>148</v>
      </c>
      <c r="C190" s="73" t="s">
        <v>11</v>
      </c>
      <c r="D190" s="84">
        <v>18.600000000000001</v>
      </c>
      <c r="E190" s="84"/>
      <c r="F190" s="84">
        <v>18.600000000000001</v>
      </c>
      <c r="G190" s="84"/>
      <c r="H190" s="64"/>
      <c r="I190" s="84"/>
    </row>
    <row r="191" spans="1:9" ht="15" customHeight="1" x14ac:dyDescent="0.3">
      <c r="A191" s="80" t="s">
        <v>133</v>
      </c>
      <c r="B191" s="69" t="s">
        <v>149</v>
      </c>
      <c r="C191" s="69"/>
      <c r="D191" s="83">
        <f>D192</f>
        <v>1596.2</v>
      </c>
      <c r="E191" s="83"/>
      <c r="F191" s="83">
        <f>F192</f>
        <v>1596.2</v>
      </c>
      <c r="G191" s="83">
        <f>G192</f>
        <v>1596.2</v>
      </c>
      <c r="H191" s="64"/>
      <c r="I191" s="83">
        <f>I192</f>
        <v>1596.2</v>
      </c>
    </row>
    <row r="192" spans="1:9" ht="58.5" customHeight="1" x14ac:dyDescent="0.3">
      <c r="A192" s="80" t="s">
        <v>10</v>
      </c>
      <c r="B192" s="73" t="s">
        <v>149</v>
      </c>
      <c r="C192" s="73" t="s">
        <v>11</v>
      </c>
      <c r="D192" s="84">
        <v>1596.2</v>
      </c>
      <c r="E192" s="84"/>
      <c r="F192" s="84">
        <v>1596.2</v>
      </c>
      <c r="G192" s="84">
        <v>1596.2</v>
      </c>
      <c r="H192" s="64"/>
      <c r="I192" s="84">
        <v>1596.2</v>
      </c>
    </row>
    <row r="193" spans="1:9" ht="55.5" customHeight="1" x14ac:dyDescent="0.3">
      <c r="A193" s="102" t="s">
        <v>150</v>
      </c>
      <c r="B193" s="69" t="s">
        <v>151</v>
      </c>
      <c r="C193" s="69"/>
      <c r="D193" s="83">
        <f>D194+D196+D198+D200+D202+D204</f>
        <v>31141.999999999996</v>
      </c>
      <c r="E193" s="83"/>
      <c r="F193" s="83">
        <f>F194+F196+F198+F200+F202+F204</f>
        <v>31141.999999999996</v>
      </c>
      <c r="G193" s="83">
        <f>G194+G196+G198+G200+G202+G204</f>
        <v>31230.399999999998</v>
      </c>
      <c r="H193" s="64"/>
      <c r="I193" s="83">
        <f>I194+I196+I198+I200+I202+I204</f>
        <v>31230.399999999998</v>
      </c>
    </row>
    <row r="194" spans="1:9" ht="14.25" customHeight="1" x14ac:dyDescent="0.3">
      <c r="A194" s="80" t="s">
        <v>133</v>
      </c>
      <c r="B194" s="69" t="s">
        <v>152</v>
      </c>
      <c r="C194" s="69"/>
      <c r="D194" s="83">
        <f>D195</f>
        <v>29913.8</v>
      </c>
      <c r="E194" s="83"/>
      <c r="F194" s="83">
        <f>F195</f>
        <v>29913.8</v>
      </c>
      <c r="G194" s="83">
        <f>G195</f>
        <v>30002.2</v>
      </c>
      <c r="H194" s="64"/>
      <c r="I194" s="83">
        <f>I195</f>
        <v>30002.2</v>
      </c>
    </row>
    <row r="195" spans="1:9" ht="54.75" customHeight="1" x14ac:dyDescent="0.3">
      <c r="A195" s="80" t="s">
        <v>10</v>
      </c>
      <c r="B195" s="73" t="s">
        <v>152</v>
      </c>
      <c r="C195" s="73" t="s">
        <v>11</v>
      </c>
      <c r="D195" s="84">
        <v>29913.8</v>
      </c>
      <c r="E195" s="84"/>
      <c r="F195" s="84">
        <v>29913.8</v>
      </c>
      <c r="G195" s="84">
        <v>30002.2</v>
      </c>
      <c r="H195" s="64"/>
      <c r="I195" s="84">
        <v>30002.2</v>
      </c>
    </row>
    <row r="196" spans="1:9" ht="37.5" x14ac:dyDescent="0.3">
      <c r="A196" s="80" t="s">
        <v>153</v>
      </c>
      <c r="B196" s="69" t="s">
        <v>154</v>
      </c>
      <c r="C196" s="69"/>
      <c r="D196" s="83">
        <f>D197</f>
        <v>400</v>
      </c>
      <c r="E196" s="83"/>
      <c r="F196" s="83">
        <f>F197</f>
        <v>400</v>
      </c>
      <c r="G196" s="83">
        <f>G197</f>
        <v>400</v>
      </c>
      <c r="H196" s="64"/>
      <c r="I196" s="83">
        <f>I197</f>
        <v>400</v>
      </c>
    </row>
    <row r="197" spans="1:9" ht="40.5" customHeight="1" x14ac:dyDescent="0.3">
      <c r="A197" s="80" t="s">
        <v>14</v>
      </c>
      <c r="B197" s="73" t="s">
        <v>154</v>
      </c>
      <c r="C197" s="73" t="s">
        <v>15</v>
      </c>
      <c r="D197" s="84">
        <v>400</v>
      </c>
      <c r="E197" s="84"/>
      <c r="F197" s="84">
        <v>400</v>
      </c>
      <c r="G197" s="84">
        <v>400</v>
      </c>
      <c r="H197" s="64"/>
      <c r="I197" s="84">
        <v>400</v>
      </c>
    </row>
    <row r="198" spans="1:9" ht="18.75" x14ac:dyDescent="0.3">
      <c r="A198" s="80" t="s">
        <v>155</v>
      </c>
      <c r="B198" s="69" t="s">
        <v>156</v>
      </c>
      <c r="C198" s="69"/>
      <c r="D198" s="83">
        <f>D199</f>
        <v>250</v>
      </c>
      <c r="E198" s="83"/>
      <c r="F198" s="83">
        <f>F199</f>
        <v>250</v>
      </c>
      <c r="G198" s="83">
        <f>G199</f>
        <v>250</v>
      </c>
      <c r="H198" s="64"/>
      <c r="I198" s="83">
        <f>I199</f>
        <v>250</v>
      </c>
    </row>
    <row r="199" spans="1:9" ht="63" customHeight="1" x14ac:dyDescent="0.3">
      <c r="A199" s="80" t="s">
        <v>10</v>
      </c>
      <c r="B199" s="73" t="s">
        <v>156</v>
      </c>
      <c r="C199" s="73" t="s">
        <v>11</v>
      </c>
      <c r="D199" s="84">
        <v>250</v>
      </c>
      <c r="E199" s="84"/>
      <c r="F199" s="84">
        <v>250</v>
      </c>
      <c r="G199" s="84">
        <v>250</v>
      </c>
      <c r="H199" s="64"/>
      <c r="I199" s="84">
        <v>250</v>
      </c>
    </row>
    <row r="200" spans="1:9" ht="56.25" x14ac:dyDescent="0.3">
      <c r="A200" s="80" t="s">
        <v>354</v>
      </c>
      <c r="B200" s="69" t="s">
        <v>333</v>
      </c>
      <c r="C200" s="69"/>
      <c r="D200" s="83">
        <f>D201</f>
        <v>164.1</v>
      </c>
      <c r="E200" s="83"/>
      <c r="F200" s="83">
        <f>F201</f>
        <v>164.1</v>
      </c>
      <c r="G200" s="83">
        <f>G201</f>
        <v>164.1</v>
      </c>
      <c r="H200" s="64"/>
      <c r="I200" s="83">
        <f>I201</f>
        <v>164.1</v>
      </c>
    </row>
    <row r="201" spans="1:9" ht="56.25" customHeight="1" x14ac:dyDescent="0.3">
      <c r="A201" s="80" t="s">
        <v>10</v>
      </c>
      <c r="B201" s="73" t="s">
        <v>333</v>
      </c>
      <c r="C201" s="73" t="s">
        <v>11</v>
      </c>
      <c r="D201" s="84">
        <v>164.1</v>
      </c>
      <c r="E201" s="84"/>
      <c r="F201" s="84">
        <v>164.1</v>
      </c>
      <c r="G201" s="84">
        <v>164.1</v>
      </c>
      <c r="H201" s="64"/>
      <c r="I201" s="84">
        <v>164.1</v>
      </c>
    </row>
    <row r="202" spans="1:9" ht="150" x14ac:dyDescent="0.3">
      <c r="A202" s="80" t="s">
        <v>337</v>
      </c>
      <c r="B202" s="69" t="s">
        <v>335</v>
      </c>
      <c r="C202" s="69"/>
      <c r="D202" s="83">
        <f>D203</f>
        <v>250</v>
      </c>
      <c r="E202" s="83"/>
      <c r="F202" s="83">
        <f>F203</f>
        <v>250</v>
      </c>
      <c r="G202" s="83">
        <v>250</v>
      </c>
      <c r="H202" s="64"/>
      <c r="I202" s="83">
        <v>250</v>
      </c>
    </row>
    <row r="203" spans="1:9" ht="60.75" customHeight="1" x14ac:dyDescent="0.3">
      <c r="A203" s="80" t="s">
        <v>10</v>
      </c>
      <c r="B203" s="73" t="s">
        <v>335</v>
      </c>
      <c r="C203" s="73" t="s">
        <v>11</v>
      </c>
      <c r="D203" s="84">
        <v>250</v>
      </c>
      <c r="E203" s="84"/>
      <c r="F203" s="84">
        <v>250</v>
      </c>
      <c r="G203" s="84">
        <v>250</v>
      </c>
      <c r="H203" s="64"/>
      <c r="I203" s="84">
        <v>250</v>
      </c>
    </row>
    <row r="204" spans="1:9" ht="93.75" x14ac:dyDescent="0.3">
      <c r="A204" s="80" t="s">
        <v>336</v>
      </c>
      <c r="B204" s="69" t="s">
        <v>335</v>
      </c>
      <c r="C204" s="69"/>
      <c r="D204" s="83">
        <f>D205</f>
        <v>164.1</v>
      </c>
      <c r="E204" s="83"/>
      <c r="F204" s="83">
        <f>F205</f>
        <v>164.1</v>
      </c>
      <c r="G204" s="83">
        <f>G205</f>
        <v>164.1</v>
      </c>
      <c r="H204" s="64"/>
      <c r="I204" s="83">
        <f>I205</f>
        <v>164.1</v>
      </c>
    </row>
    <row r="205" spans="1:9" ht="57.75" customHeight="1" x14ac:dyDescent="0.3">
      <c r="A205" s="80" t="s">
        <v>10</v>
      </c>
      <c r="B205" s="73" t="s">
        <v>335</v>
      </c>
      <c r="C205" s="73" t="s">
        <v>11</v>
      </c>
      <c r="D205" s="84">
        <v>164.1</v>
      </c>
      <c r="E205" s="84"/>
      <c r="F205" s="84">
        <v>164.1</v>
      </c>
      <c r="G205" s="84">
        <v>164.1</v>
      </c>
      <c r="H205" s="64"/>
      <c r="I205" s="84">
        <v>164.1</v>
      </c>
    </row>
    <row r="206" spans="1:9" ht="42.75" customHeight="1" x14ac:dyDescent="0.3">
      <c r="A206" s="110" t="s">
        <v>311</v>
      </c>
      <c r="B206" s="73" t="s">
        <v>326</v>
      </c>
      <c r="C206" s="73"/>
      <c r="D206" s="83">
        <f>D207+D209</f>
        <v>3053.41</v>
      </c>
      <c r="E206" s="83"/>
      <c r="F206" s="83">
        <f>F207+F209</f>
        <v>3053.41</v>
      </c>
      <c r="G206" s="83">
        <f>G207+G209</f>
        <v>3053.41</v>
      </c>
      <c r="H206" s="64"/>
      <c r="I206" s="83">
        <f>I207+I209</f>
        <v>3053.41</v>
      </c>
    </row>
    <row r="207" spans="1:9" ht="37.5" x14ac:dyDescent="0.3">
      <c r="A207" s="111" t="s">
        <v>313</v>
      </c>
      <c r="B207" s="73" t="s">
        <v>327</v>
      </c>
      <c r="C207" s="73"/>
      <c r="D207" s="83">
        <f>D208</f>
        <v>1421.7</v>
      </c>
      <c r="E207" s="83"/>
      <c r="F207" s="83">
        <f>F208</f>
        <v>1421.7</v>
      </c>
      <c r="G207" s="83">
        <f>G208</f>
        <v>1421.7</v>
      </c>
      <c r="H207" s="64"/>
      <c r="I207" s="83">
        <f>I208</f>
        <v>1421.7</v>
      </c>
    </row>
    <row r="208" spans="1:9" ht="114" customHeight="1" x14ac:dyDescent="0.3">
      <c r="A208" s="111" t="s">
        <v>12</v>
      </c>
      <c r="B208" s="73" t="s">
        <v>327</v>
      </c>
      <c r="C208" s="73" t="s">
        <v>13</v>
      </c>
      <c r="D208" s="84">
        <v>1421.7</v>
      </c>
      <c r="E208" s="84"/>
      <c r="F208" s="84">
        <v>1421.7</v>
      </c>
      <c r="G208" s="84">
        <v>1421.7</v>
      </c>
      <c r="H208" s="64"/>
      <c r="I208" s="84">
        <v>1421.7</v>
      </c>
    </row>
    <row r="209" spans="1:9" ht="37.5" x14ac:dyDescent="0.3">
      <c r="A209" s="111" t="s">
        <v>298</v>
      </c>
      <c r="B209" s="73" t="s">
        <v>328</v>
      </c>
      <c r="C209" s="109"/>
      <c r="D209" s="83">
        <f>D210+D211+D212</f>
        <v>1631.71</v>
      </c>
      <c r="E209" s="83"/>
      <c r="F209" s="83">
        <f>F210+F211+F212</f>
        <v>1631.71</v>
      </c>
      <c r="G209" s="83">
        <f>G210+G211+G212</f>
        <v>1631.71</v>
      </c>
      <c r="H209" s="64"/>
      <c r="I209" s="83">
        <f>I210+I211+I212</f>
        <v>1631.71</v>
      </c>
    </row>
    <row r="210" spans="1:9" ht="108" customHeight="1" x14ac:dyDescent="0.3">
      <c r="A210" s="111" t="s">
        <v>12</v>
      </c>
      <c r="B210" s="73" t="s">
        <v>328</v>
      </c>
      <c r="C210" s="73" t="s">
        <v>13</v>
      </c>
      <c r="D210" s="84">
        <v>1075.71</v>
      </c>
      <c r="E210" s="84"/>
      <c r="F210" s="84">
        <v>1075.71</v>
      </c>
      <c r="G210" s="84">
        <v>1075.71</v>
      </c>
      <c r="H210" s="64"/>
      <c r="I210" s="84">
        <v>1075.71</v>
      </c>
    </row>
    <row r="211" spans="1:9" ht="56.25" x14ac:dyDescent="0.3">
      <c r="A211" s="111" t="s">
        <v>14</v>
      </c>
      <c r="B211" s="73" t="s">
        <v>328</v>
      </c>
      <c r="C211" s="73" t="s">
        <v>15</v>
      </c>
      <c r="D211" s="84">
        <v>555</v>
      </c>
      <c r="E211" s="84"/>
      <c r="F211" s="84">
        <v>555</v>
      </c>
      <c r="G211" s="84">
        <v>555</v>
      </c>
      <c r="H211" s="64"/>
      <c r="I211" s="84">
        <v>555</v>
      </c>
    </row>
    <row r="212" spans="1:9" ht="18.75" x14ac:dyDescent="0.3">
      <c r="A212" s="111" t="s">
        <v>20</v>
      </c>
      <c r="B212" s="73" t="s">
        <v>328</v>
      </c>
      <c r="C212" s="73" t="s">
        <v>21</v>
      </c>
      <c r="D212" s="84">
        <v>1</v>
      </c>
      <c r="E212" s="84"/>
      <c r="F212" s="84">
        <v>1</v>
      </c>
      <c r="G212" s="84">
        <v>1</v>
      </c>
      <c r="H212" s="64"/>
      <c r="I212" s="84">
        <v>1</v>
      </c>
    </row>
    <row r="213" spans="1:9" ht="78" x14ac:dyDescent="0.3">
      <c r="A213" s="82" t="s">
        <v>330</v>
      </c>
      <c r="B213" s="69" t="s">
        <v>157</v>
      </c>
      <c r="C213" s="69"/>
      <c r="D213" s="83">
        <f>D214+D217+D222</f>
        <v>601.81999999999994</v>
      </c>
      <c r="E213" s="83"/>
      <c r="F213" s="83">
        <f>F214+F217+F222</f>
        <v>601.81999999999994</v>
      </c>
      <c r="G213" s="83">
        <f>G214+G217+G222</f>
        <v>801.81999999999994</v>
      </c>
      <c r="H213" s="64"/>
      <c r="I213" s="83">
        <f>I214+I217+I222</f>
        <v>801.81999999999994</v>
      </c>
    </row>
    <row r="214" spans="1:9" ht="56.25" x14ac:dyDescent="0.3">
      <c r="A214" s="102" t="s">
        <v>158</v>
      </c>
      <c r="B214" s="69" t="s">
        <v>159</v>
      </c>
      <c r="C214" s="69"/>
      <c r="D214" s="83">
        <f>D215</f>
        <v>0</v>
      </c>
      <c r="E214" s="83"/>
      <c r="F214" s="83">
        <f>F215</f>
        <v>0</v>
      </c>
      <c r="G214" s="83">
        <f>G215</f>
        <v>0</v>
      </c>
      <c r="H214" s="64"/>
      <c r="I214" s="83">
        <f>I215</f>
        <v>0</v>
      </c>
    </row>
    <row r="215" spans="1:9" ht="75" x14ac:dyDescent="0.3">
      <c r="A215" s="80" t="s">
        <v>160</v>
      </c>
      <c r="B215" s="69" t="s">
        <v>161</v>
      </c>
      <c r="C215" s="69"/>
      <c r="D215" s="83">
        <f>D216</f>
        <v>0</v>
      </c>
      <c r="E215" s="83"/>
      <c r="F215" s="83">
        <f>F216</f>
        <v>0</v>
      </c>
      <c r="G215" s="83">
        <f>G216</f>
        <v>0</v>
      </c>
      <c r="H215" s="64"/>
      <c r="I215" s="83">
        <f>I216</f>
        <v>0</v>
      </c>
    </row>
    <row r="216" spans="1:9" ht="46.5" customHeight="1" x14ac:dyDescent="0.3">
      <c r="A216" s="80" t="s">
        <v>14</v>
      </c>
      <c r="B216" s="73" t="s">
        <v>161</v>
      </c>
      <c r="C216" s="73" t="s">
        <v>15</v>
      </c>
      <c r="D216" s="84"/>
      <c r="E216" s="84"/>
      <c r="F216" s="84"/>
      <c r="G216" s="84"/>
      <c r="H216" s="64"/>
      <c r="I216" s="84"/>
    </row>
    <row r="217" spans="1:9" ht="37.5" x14ac:dyDescent="0.3">
      <c r="A217" s="102" t="s">
        <v>162</v>
      </c>
      <c r="B217" s="69" t="s">
        <v>163</v>
      </c>
      <c r="C217" s="69"/>
      <c r="D217" s="83">
        <f>D218+D220</f>
        <v>301.82</v>
      </c>
      <c r="E217" s="83"/>
      <c r="F217" s="83">
        <f>F218+F220</f>
        <v>301.82</v>
      </c>
      <c r="G217" s="83">
        <f>G218+G220</f>
        <v>401.82</v>
      </c>
      <c r="H217" s="64"/>
      <c r="I217" s="83">
        <f>I218+I220</f>
        <v>401.82</v>
      </c>
    </row>
    <row r="218" spans="1:9" ht="56.25" x14ac:dyDescent="0.3">
      <c r="A218" s="80" t="s">
        <v>164</v>
      </c>
      <c r="B218" s="69" t="s">
        <v>316</v>
      </c>
      <c r="C218" s="69"/>
      <c r="D218" s="83">
        <f>D219</f>
        <v>1.82</v>
      </c>
      <c r="E218" s="83"/>
      <c r="F218" s="83">
        <f>F219</f>
        <v>1.82</v>
      </c>
      <c r="G218" s="83">
        <f>G219</f>
        <v>1.82</v>
      </c>
      <c r="H218" s="64"/>
      <c r="I218" s="83">
        <f>I219</f>
        <v>1.82</v>
      </c>
    </row>
    <row r="219" spans="1:9" ht="42.75" customHeight="1" x14ac:dyDescent="0.3">
      <c r="A219" s="80" t="s">
        <v>14</v>
      </c>
      <c r="B219" s="73" t="s">
        <v>316</v>
      </c>
      <c r="C219" s="73" t="s">
        <v>15</v>
      </c>
      <c r="D219" s="84">
        <v>1.82</v>
      </c>
      <c r="E219" s="84"/>
      <c r="F219" s="84">
        <v>1.82</v>
      </c>
      <c r="G219" s="84">
        <v>1.82</v>
      </c>
      <c r="H219" s="64"/>
      <c r="I219" s="84">
        <v>1.82</v>
      </c>
    </row>
    <row r="220" spans="1:9" ht="93" customHeight="1" x14ac:dyDescent="0.3">
      <c r="A220" s="80" t="s">
        <v>166</v>
      </c>
      <c r="B220" s="69" t="s">
        <v>165</v>
      </c>
      <c r="C220" s="69"/>
      <c r="D220" s="83">
        <f>D221</f>
        <v>300</v>
      </c>
      <c r="E220" s="83"/>
      <c r="F220" s="83">
        <f>F221</f>
        <v>300</v>
      </c>
      <c r="G220" s="83">
        <f>G221</f>
        <v>400</v>
      </c>
      <c r="H220" s="64"/>
      <c r="I220" s="83">
        <f>I221</f>
        <v>400</v>
      </c>
    </row>
    <row r="221" spans="1:9" ht="42.75" customHeight="1" x14ac:dyDescent="0.3">
      <c r="A221" s="80" t="s">
        <v>14</v>
      </c>
      <c r="B221" s="73" t="s">
        <v>165</v>
      </c>
      <c r="C221" s="73" t="s">
        <v>15</v>
      </c>
      <c r="D221" s="84">
        <v>300</v>
      </c>
      <c r="E221" s="84"/>
      <c r="F221" s="84">
        <v>300</v>
      </c>
      <c r="G221" s="84">
        <v>400</v>
      </c>
      <c r="H221" s="64"/>
      <c r="I221" s="84">
        <v>400</v>
      </c>
    </row>
    <row r="222" spans="1:9" ht="33" customHeight="1" x14ac:dyDescent="0.3">
      <c r="A222" s="102" t="s">
        <v>167</v>
      </c>
      <c r="B222" s="69" t="s">
        <v>168</v>
      </c>
      <c r="C222" s="69"/>
      <c r="D222" s="83">
        <f>D223</f>
        <v>300</v>
      </c>
      <c r="E222" s="83"/>
      <c r="F222" s="83">
        <f>F223</f>
        <v>300</v>
      </c>
      <c r="G222" s="83">
        <f>G223</f>
        <v>400</v>
      </c>
      <c r="H222" s="64"/>
      <c r="I222" s="83">
        <f>I223</f>
        <v>400</v>
      </c>
    </row>
    <row r="223" spans="1:9" ht="54" customHeight="1" x14ac:dyDescent="0.3">
      <c r="A223" s="80" t="s">
        <v>169</v>
      </c>
      <c r="B223" s="69" t="s">
        <v>170</v>
      </c>
      <c r="C223" s="69"/>
      <c r="D223" s="83">
        <f>D224</f>
        <v>300</v>
      </c>
      <c r="E223" s="83"/>
      <c r="F223" s="83">
        <f>F224</f>
        <v>300</v>
      </c>
      <c r="G223" s="83">
        <f>G224</f>
        <v>400</v>
      </c>
      <c r="H223" s="64"/>
      <c r="I223" s="83">
        <f>I224</f>
        <v>400</v>
      </c>
    </row>
    <row r="224" spans="1:9" ht="36.75" customHeight="1" x14ac:dyDescent="0.3">
      <c r="A224" s="80" t="s">
        <v>14</v>
      </c>
      <c r="B224" s="73" t="s">
        <v>170</v>
      </c>
      <c r="C224" s="73" t="s">
        <v>15</v>
      </c>
      <c r="D224" s="84">
        <v>300</v>
      </c>
      <c r="E224" s="84"/>
      <c r="F224" s="84">
        <v>300</v>
      </c>
      <c r="G224" s="84">
        <v>400</v>
      </c>
      <c r="H224" s="64"/>
      <c r="I224" s="84">
        <v>400</v>
      </c>
    </row>
    <row r="225" spans="1:9" ht="78" x14ac:dyDescent="0.35">
      <c r="A225" s="77" t="s">
        <v>329</v>
      </c>
      <c r="B225" s="69" t="s">
        <v>89</v>
      </c>
      <c r="C225" s="69"/>
      <c r="D225" s="83">
        <f>D226+D231+D234+D241+D237+D250</f>
        <v>77542.720000000001</v>
      </c>
      <c r="E225" s="83"/>
      <c r="F225" s="83">
        <f>F226+F231+F234+F241+F237+F250</f>
        <v>77542.720000000001</v>
      </c>
      <c r="G225" s="83">
        <f>G226+G231+G234+G241+G237+G250</f>
        <v>78364.84</v>
      </c>
      <c r="H225" s="64"/>
      <c r="I225" s="83">
        <f>I226+I231+I234+I241+I237+I250</f>
        <v>78364.84</v>
      </c>
    </row>
    <row r="226" spans="1:9" ht="76.5" customHeight="1" x14ac:dyDescent="0.3">
      <c r="A226" s="103" t="s">
        <v>90</v>
      </c>
      <c r="B226" s="69" t="s">
        <v>91</v>
      </c>
      <c r="C226" s="69"/>
      <c r="D226" s="83">
        <f>D227+D229</f>
        <v>10</v>
      </c>
      <c r="E226" s="83"/>
      <c r="F226" s="83">
        <f>F227+F229</f>
        <v>10</v>
      </c>
      <c r="G226" s="83">
        <f>G227+G229</f>
        <v>10</v>
      </c>
      <c r="H226" s="64"/>
      <c r="I226" s="83">
        <f>I227+I229</f>
        <v>10</v>
      </c>
    </row>
    <row r="227" spans="1:9" ht="37.5" x14ac:dyDescent="0.3">
      <c r="A227" s="79" t="s">
        <v>92</v>
      </c>
      <c r="B227" s="69" t="s">
        <v>93</v>
      </c>
      <c r="C227" s="69"/>
      <c r="D227" s="83">
        <f>D228</f>
        <v>5</v>
      </c>
      <c r="E227" s="83"/>
      <c r="F227" s="83">
        <f>F228</f>
        <v>5</v>
      </c>
      <c r="G227" s="83">
        <f>G228</f>
        <v>5</v>
      </c>
      <c r="H227" s="64"/>
      <c r="I227" s="83">
        <f>I228</f>
        <v>5</v>
      </c>
    </row>
    <row r="228" spans="1:9" ht="43.5" customHeight="1" x14ac:dyDescent="0.3">
      <c r="A228" s="80" t="s">
        <v>14</v>
      </c>
      <c r="B228" s="73" t="s">
        <v>93</v>
      </c>
      <c r="C228" s="73" t="s">
        <v>15</v>
      </c>
      <c r="D228" s="84">
        <v>5</v>
      </c>
      <c r="E228" s="84"/>
      <c r="F228" s="84">
        <v>5</v>
      </c>
      <c r="G228" s="84">
        <v>5</v>
      </c>
      <c r="H228" s="64"/>
      <c r="I228" s="84">
        <v>5</v>
      </c>
    </row>
    <row r="229" spans="1:9" ht="37.5" x14ac:dyDescent="0.3">
      <c r="A229" s="80" t="s">
        <v>94</v>
      </c>
      <c r="B229" s="69" t="s">
        <v>95</v>
      </c>
      <c r="C229" s="69"/>
      <c r="D229" s="83">
        <f>D230</f>
        <v>5</v>
      </c>
      <c r="E229" s="83"/>
      <c r="F229" s="83">
        <f>F230</f>
        <v>5</v>
      </c>
      <c r="G229" s="83">
        <f>G230</f>
        <v>5</v>
      </c>
      <c r="H229" s="64"/>
      <c r="I229" s="83">
        <f>I230</f>
        <v>5</v>
      </c>
    </row>
    <row r="230" spans="1:9" ht="41.25" customHeight="1" x14ac:dyDescent="0.3">
      <c r="A230" s="80" t="s">
        <v>14</v>
      </c>
      <c r="B230" s="73" t="s">
        <v>95</v>
      </c>
      <c r="C230" s="73" t="s">
        <v>15</v>
      </c>
      <c r="D230" s="84">
        <v>5</v>
      </c>
      <c r="E230" s="84"/>
      <c r="F230" s="84">
        <v>5</v>
      </c>
      <c r="G230" s="84">
        <v>5</v>
      </c>
      <c r="H230" s="64"/>
      <c r="I230" s="84">
        <v>5</v>
      </c>
    </row>
    <row r="231" spans="1:9" ht="75" x14ac:dyDescent="0.3">
      <c r="A231" s="102" t="s">
        <v>96</v>
      </c>
      <c r="B231" s="69" t="s">
        <v>97</v>
      </c>
      <c r="C231" s="69"/>
      <c r="D231" s="83">
        <f>D232</f>
        <v>10</v>
      </c>
      <c r="E231" s="83"/>
      <c r="F231" s="83">
        <f>F232</f>
        <v>10</v>
      </c>
      <c r="G231" s="83">
        <f>G232</f>
        <v>10</v>
      </c>
      <c r="H231" s="64"/>
      <c r="I231" s="83">
        <f>I232</f>
        <v>10</v>
      </c>
    </row>
    <row r="232" spans="1:9" ht="37.5" x14ac:dyDescent="0.3">
      <c r="A232" s="112" t="s">
        <v>325</v>
      </c>
      <c r="B232" s="69" t="s">
        <v>98</v>
      </c>
      <c r="C232" s="69"/>
      <c r="D232" s="83">
        <f>D233</f>
        <v>10</v>
      </c>
      <c r="E232" s="83"/>
      <c r="F232" s="83">
        <f>F233</f>
        <v>10</v>
      </c>
      <c r="G232" s="83">
        <f>G233</f>
        <v>10</v>
      </c>
      <c r="H232" s="64"/>
      <c r="I232" s="83">
        <f>I233</f>
        <v>10</v>
      </c>
    </row>
    <row r="233" spans="1:9" ht="38.25" customHeight="1" x14ac:dyDescent="0.3">
      <c r="A233" s="80" t="s">
        <v>14</v>
      </c>
      <c r="B233" s="73" t="s">
        <v>98</v>
      </c>
      <c r="C233" s="73" t="s">
        <v>15</v>
      </c>
      <c r="D233" s="84">
        <v>10</v>
      </c>
      <c r="E233" s="84"/>
      <c r="F233" s="84">
        <v>10</v>
      </c>
      <c r="G233" s="84">
        <v>10</v>
      </c>
      <c r="H233" s="64"/>
      <c r="I233" s="84">
        <v>10</v>
      </c>
    </row>
    <row r="234" spans="1:9" ht="51.75" customHeight="1" x14ac:dyDescent="0.3">
      <c r="A234" s="102" t="s">
        <v>99</v>
      </c>
      <c r="B234" s="69" t="s">
        <v>100</v>
      </c>
      <c r="C234" s="69"/>
      <c r="D234" s="83">
        <f>D235</f>
        <v>60</v>
      </c>
      <c r="E234" s="83"/>
      <c r="F234" s="83">
        <f>F235</f>
        <v>60</v>
      </c>
      <c r="G234" s="83">
        <f>G235</f>
        <v>70</v>
      </c>
      <c r="H234" s="64"/>
      <c r="I234" s="83">
        <f>I235</f>
        <v>70</v>
      </c>
    </row>
    <row r="235" spans="1:9" ht="75.75" customHeight="1" x14ac:dyDescent="0.3">
      <c r="A235" s="80" t="s">
        <v>101</v>
      </c>
      <c r="B235" s="69" t="s">
        <v>102</v>
      </c>
      <c r="C235" s="69"/>
      <c r="D235" s="83">
        <f>D236</f>
        <v>60</v>
      </c>
      <c r="E235" s="83"/>
      <c r="F235" s="83">
        <f>F236</f>
        <v>60</v>
      </c>
      <c r="G235" s="83">
        <f>G236</f>
        <v>70</v>
      </c>
      <c r="H235" s="64"/>
      <c r="I235" s="83">
        <f>I236</f>
        <v>70</v>
      </c>
    </row>
    <row r="236" spans="1:9" ht="43.5" customHeight="1" x14ac:dyDescent="0.3">
      <c r="A236" s="80" t="s">
        <v>14</v>
      </c>
      <c r="B236" s="73" t="s">
        <v>102</v>
      </c>
      <c r="C236" s="73" t="s">
        <v>15</v>
      </c>
      <c r="D236" s="84">
        <v>60</v>
      </c>
      <c r="E236" s="84"/>
      <c r="F236" s="84">
        <v>60</v>
      </c>
      <c r="G236" s="84">
        <v>70</v>
      </c>
      <c r="H236" s="64"/>
      <c r="I236" s="84">
        <v>70</v>
      </c>
    </row>
    <row r="237" spans="1:9" ht="37.5" x14ac:dyDescent="0.3">
      <c r="A237" s="107" t="s">
        <v>303</v>
      </c>
      <c r="B237" s="73" t="s">
        <v>304</v>
      </c>
      <c r="C237" s="73"/>
      <c r="D237" s="84">
        <f>D238</f>
        <v>3298.6</v>
      </c>
      <c r="E237" s="84"/>
      <c r="F237" s="84">
        <f>F238</f>
        <v>3298.6</v>
      </c>
      <c r="G237" s="84">
        <f>G238</f>
        <v>3303.05</v>
      </c>
      <c r="H237" s="64"/>
      <c r="I237" s="84">
        <f>I238</f>
        <v>3303.05</v>
      </c>
    </row>
    <row r="238" spans="1:9" ht="37.5" x14ac:dyDescent="0.3">
      <c r="A238" s="80" t="s">
        <v>305</v>
      </c>
      <c r="B238" s="73" t="s">
        <v>306</v>
      </c>
      <c r="C238" s="73"/>
      <c r="D238" s="84">
        <f>D239+D240</f>
        <v>3298.6</v>
      </c>
      <c r="E238" s="84"/>
      <c r="F238" s="84">
        <f>F239+F240</f>
        <v>3298.6</v>
      </c>
      <c r="G238" s="84">
        <f>G239+G240</f>
        <v>3303.05</v>
      </c>
      <c r="H238" s="64"/>
      <c r="I238" s="84">
        <f>I239+I240</f>
        <v>3303.05</v>
      </c>
    </row>
    <row r="239" spans="1:9" ht="111" customHeight="1" x14ac:dyDescent="0.3">
      <c r="A239" s="80" t="s">
        <v>12</v>
      </c>
      <c r="B239" s="73" t="s">
        <v>306</v>
      </c>
      <c r="C239" s="113" t="s">
        <v>13</v>
      </c>
      <c r="D239" s="101">
        <v>3019.54</v>
      </c>
      <c r="E239" s="101"/>
      <c r="F239" s="84">
        <v>3019.54</v>
      </c>
      <c r="G239" s="84">
        <v>3019.54</v>
      </c>
      <c r="H239" s="125"/>
      <c r="I239" s="84">
        <v>3019.54</v>
      </c>
    </row>
    <row r="240" spans="1:9" ht="36.75" customHeight="1" x14ac:dyDescent="0.3">
      <c r="A240" s="80" t="s">
        <v>14</v>
      </c>
      <c r="B240" s="73" t="s">
        <v>306</v>
      </c>
      <c r="C240" s="113" t="s">
        <v>15</v>
      </c>
      <c r="D240" s="84">
        <v>279.06</v>
      </c>
      <c r="E240" s="84"/>
      <c r="F240" s="84">
        <v>279.06</v>
      </c>
      <c r="G240" s="84">
        <v>283.51</v>
      </c>
      <c r="H240" s="64"/>
      <c r="I240" s="84">
        <v>283.51</v>
      </c>
    </row>
    <row r="241" spans="1:9" ht="39" x14ac:dyDescent="0.3">
      <c r="A241" s="82" t="s">
        <v>279</v>
      </c>
      <c r="B241" s="97" t="s">
        <v>280</v>
      </c>
      <c r="C241" s="86"/>
      <c r="D241" s="99">
        <f>D242+D244+D248</f>
        <v>47831.97</v>
      </c>
      <c r="E241" s="99"/>
      <c r="F241" s="99">
        <f>F242+F244+F248</f>
        <v>47831.97</v>
      </c>
      <c r="G241" s="99">
        <f>G242+G244+G248</f>
        <v>48538.17</v>
      </c>
      <c r="H241" s="64"/>
      <c r="I241" s="99">
        <f>I242+I244+I248</f>
        <v>48538.17</v>
      </c>
    </row>
    <row r="242" spans="1:9" ht="37.5" x14ac:dyDescent="0.3">
      <c r="A242" s="80" t="s">
        <v>281</v>
      </c>
      <c r="B242" s="97" t="s">
        <v>282</v>
      </c>
      <c r="C242" s="97" t="s">
        <v>0</v>
      </c>
      <c r="D242" s="87">
        <f>D243</f>
        <v>37650</v>
      </c>
      <c r="E242" s="87"/>
      <c r="F242" s="87">
        <f>F243</f>
        <v>37650</v>
      </c>
      <c r="G242" s="87">
        <f>G243</f>
        <v>38350</v>
      </c>
      <c r="H242" s="64"/>
      <c r="I242" s="87">
        <f>I243</f>
        <v>38350</v>
      </c>
    </row>
    <row r="243" spans="1:9" ht="21.75" customHeight="1" x14ac:dyDescent="0.3">
      <c r="A243" s="80" t="s">
        <v>18</v>
      </c>
      <c r="B243" s="86" t="s">
        <v>282</v>
      </c>
      <c r="C243" s="86" t="s">
        <v>19</v>
      </c>
      <c r="D243" s="88">
        <v>37650</v>
      </c>
      <c r="E243" s="88"/>
      <c r="F243" s="88">
        <v>37650</v>
      </c>
      <c r="G243" s="88">
        <v>38350</v>
      </c>
      <c r="H243" s="64"/>
      <c r="I243" s="88">
        <v>38350</v>
      </c>
    </row>
    <row r="244" spans="1:9" ht="32.25" customHeight="1" x14ac:dyDescent="0.3">
      <c r="A244" s="80" t="s">
        <v>283</v>
      </c>
      <c r="B244" s="86" t="s">
        <v>284</v>
      </c>
      <c r="C244" s="97" t="s">
        <v>0</v>
      </c>
      <c r="D244" s="87">
        <f>D245+D246+D247</f>
        <v>9528.77</v>
      </c>
      <c r="E244" s="87"/>
      <c r="F244" s="87">
        <f>F245+F246+F247</f>
        <v>9528.77</v>
      </c>
      <c r="G244" s="87">
        <f>G245+G246+G247</f>
        <v>9534.9700000000012</v>
      </c>
      <c r="H244" s="64"/>
      <c r="I244" s="87">
        <f>I245+I246+I247</f>
        <v>9534.9700000000012</v>
      </c>
    </row>
    <row r="245" spans="1:9" ht="117" customHeight="1" x14ac:dyDescent="0.3">
      <c r="A245" s="80" t="s">
        <v>12</v>
      </c>
      <c r="B245" s="86" t="s">
        <v>284</v>
      </c>
      <c r="C245" s="86" t="s">
        <v>13</v>
      </c>
      <c r="D245" s="88">
        <v>8832.01</v>
      </c>
      <c r="E245" s="88"/>
      <c r="F245" s="88">
        <v>8832.01</v>
      </c>
      <c r="G245" s="88">
        <v>8831.9500000000007</v>
      </c>
      <c r="H245" s="64"/>
      <c r="I245" s="88">
        <v>8831.9500000000007</v>
      </c>
    </row>
    <row r="246" spans="1:9" ht="37.5" customHeight="1" x14ac:dyDescent="0.3">
      <c r="A246" s="80" t="s">
        <v>14</v>
      </c>
      <c r="B246" s="86" t="s">
        <v>284</v>
      </c>
      <c r="C246" s="86" t="s">
        <v>15</v>
      </c>
      <c r="D246" s="88">
        <v>694.66</v>
      </c>
      <c r="E246" s="88"/>
      <c r="F246" s="88">
        <v>694.66</v>
      </c>
      <c r="G246" s="88">
        <v>700.92</v>
      </c>
      <c r="H246" s="64"/>
      <c r="I246" s="88">
        <v>700.92</v>
      </c>
    </row>
    <row r="247" spans="1:9" ht="23.25" customHeight="1" x14ac:dyDescent="0.3">
      <c r="A247" s="80" t="s">
        <v>20</v>
      </c>
      <c r="B247" s="86" t="s">
        <v>284</v>
      </c>
      <c r="C247" s="86" t="s">
        <v>21</v>
      </c>
      <c r="D247" s="101">
        <v>2.1</v>
      </c>
      <c r="E247" s="101"/>
      <c r="F247" s="101">
        <v>2.1</v>
      </c>
      <c r="G247" s="101">
        <v>2.1</v>
      </c>
      <c r="H247" s="64"/>
      <c r="I247" s="101">
        <v>2.1</v>
      </c>
    </row>
    <row r="248" spans="1:9" ht="75" customHeight="1" x14ac:dyDescent="0.3">
      <c r="A248" s="80" t="s">
        <v>285</v>
      </c>
      <c r="B248" s="97" t="s">
        <v>286</v>
      </c>
      <c r="C248" s="86"/>
      <c r="D248" s="99">
        <f>D249</f>
        <v>653.20000000000005</v>
      </c>
      <c r="E248" s="99"/>
      <c r="F248" s="99">
        <f>F249</f>
        <v>653.20000000000005</v>
      </c>
      <c r="G248" s="99">
        <f>G249</f>
        <v>653.20000000000005</v>
      </c>
      <c r="H248" s="64"/>
      <c r="I248" s="99">
        <f>I249</f>
        <v>653.20000000000005</v>
      </c>
    </row>
    <row r="249" spans="1:9" ht="17.25" customHeight="1" x14ac:dyDescent="0.3">
      <c r="A249" s="80" t="s">
        <v>18</v>
      </c>
      <c r="B249" s="86" t="s">
        <v>286</v>
      </c>
      <c r="C249" s="86" t="s">
        <v>19</v>
      </c>
      <c r="D249" s="88">
        <v>653.20000000000005</v>
      </c>
      <c r="E249" s="88"/>
      <c r="F249" s="88">
        <v>653.20000000000005</v>
      </c>
      <c r="G249" s="88">
        <v>653.20000000000005</v>
      </c>
      <c r="H249" s="83"/>
      <c r="I249" s="88">
        <v>653.20000000000005</v>
      </c>
    </row>
    <row r="250" spans="1:9" ht="36.75" customHeight="1" x14ac:dyDescent="0.3">
      <c r="A250" s="114" t="s">
        <v>307</v>
      </c>
      <c r="B250" s="85" t="s">
        <v>308</v>
      </c>
      <c r="C250" s="85"/>
      <c r="D250" s="83">
        <f>D251</f>
        <v>26332.149999999998</v>
      </c>
      <c r="E250" s="83"/>
      <c r="F250" s="83">
        <f>F251</f>
        <v>26332.149999999998</v>
      </c>
      <c r="G250" s="83">
        <f>G251</f>
        <v>26433.62</v>
      </c>
      <c r="H250" s="83"/>
      <c r="I250" s="83">
        <f>I251</f>
        <v>26433.62</v>
      </c>
    </row>
    <row r="251" spans="1:9" ht="34.5" customHeight="1" x14ac:dyDescent="0.3">
      <c r="A251" s="114" t="s">
        <v>309</v>
      </c>
      <c r="B251" s="85" t="s">
        <v>310</v>
      </c>
      <c r="C251" s="85"/>
      <c r="D251" s="83">
        <f>D252+D253+D254</f>
        <v>26332.149999999998</v>
      </c>
      <c r="E251" s="83"/>
      <c r="F251" s="83">
        <f>F252+F253+F254</f>
        <v>26332.149999999998</v>
      </c>
      <c r="G251" s="83">
        <f>G252+G253+G254</f>
        <v>26433.62</v>
      </c>
      <c r="H251" s="83"/>
      <c r="I251" s="83">
        <f>I252+I253+I254</f>
        <v>26433.62</v>
      </c>
    </row>
    <row r="252" spans="1:9" ht="108.75" customHeight="1" x14ac:dyDescent="0.3">
      <c r="A252" s="115" t="s">
        <v>12</v>
      </c>
      <c r="B252" s="113" t="s">
        <v>310</v>
      </c>
      <c r="C252" s="113" t="s">
        <v>13</v>
      </c>
      <c r="D252" s="116">
        <v>21915.62</v>
      </c>
      <c r="E252" s="116"/>
      <c r="F252" s="116">
        <v>21915.62</v>
      </c>
      <c r="G252" s="116">
        <v>21915.62</v>
      </c>
      <c r="H252" s="83"/>
      <c r="I252" s="116">
        <v>21915.62</v>
      </c>
    </row>
    <row r="253" spans="1:9" ht="36" customHeight="1" x14ac:dyDescent="0.3">
      <c r="A253" s="115" t="s">
        <v>14</v>
      </c>
      <c r="B253" s="113" t="s">
        <v>310</v>
      </c>
      <c r="C253" s="113" t="s">
        <v>15</v>
      </c>
      <c r="D253" s="88">
        <v>4400.53</v>
      </c>
      <c r="E253" s="88"/>
      <c r="F253" s="88">
        <v>4400.53</v>
      </c>
      <c r="G253" s="88">
        <v>4502</v>
      </c>
      <c r="H253" s="83"/>
      <c r="I253" s="88">
        <v>4502</v>
      </c>
    </row>
    <row r="254" spans="1:9" ht="18.75" x14ac:dyDescent="0.3">
      <c r="A254" s="115" t="s">
        <v>20</v>
      </c>
      <c r="B254" s="113" t="s">
        <v>310</v>
      </c>
      <c r="C254" s="113" t="s">
        <v>21</v>
      </c>
      <c r="D254" s="88">
        <v>16</v>
      </c>
      <c r="E254" s="88"/>
      <c r="F254" s="88">
        <v>16</v>
      </c>
      <c r="G254" s="88">
        <v>16</v>
      </c>
      <c r="H254" s="83"/>
      <c r="I254" s="88">
        <v>16</v>
      </c>
    </row>
    <row r="255" spans="1:9" ht="75" x14ac:dyDescent="0.3">
      <c r="A255" s="107" t="s">
        <v>355</v>
      </c>
      <c r="B255" s="97" t="s">
        <v>174</v>
      </c>
      <c r="C255" s="69"/>
      <c r="D255" s="83">
        <f>D256+D259+D265+D267</f>
        <v>12393.5</v>
      </c>
      <c r="E255" s="83">
        <f>E256+E259+E267+E264</f>
        <v>-12000</v>
      </c>
      <c r="F255" s="83">
        <f>F256+F259+F265+F267</f>
        <v>393.5</v>
      </c>
      <c r="G255" s="83">
        <f>G256+G259+G265+G267</f>
        <v>393.5</v>
      </c>
      <c r="H255" s="83">
        <f>H256+H259+H267+H264</f>
        <v>0</v>
      </c>
      <c r="I255" s="83">
        <f>I256+I259+I265+I267</f>
        <v>393.5</v>
      </c>
    </row>
    <row r="256" spans="1:9" ht="39" x14ac:dyDescent="0.3">
      <c r="A256" s="82" t="s">
        <v>175</v>
      </c>
      <c r="B256" s="97" t="s">
        <v>176</v>
      </c>
      <c r="C256" s="69"/>
      <c r="D256" s="83">
        <f>D257</f>
        <v>393.5</v>
      </c>
      <c r="E256" s="83"/>
      <c r="F256" s="83">
        <f>F257</f>
        <v>393.5</v>
      </c>
      <c r="G256" s="83">
        <f>G257</f>
        <v>393.5</v>
      </c>
      <c r="H256" s="64"/>
      <c r="I256" s="83">
        <f>I257</f>
        <v>393.5</v>
      </c>
    </row>
    <row r="257" spans="1:9" ht="40.5" customHeight="1" x14ac:dyDescent="0.3">
      <c r="A257" s="80" t="s">
        <v>177</v>
      </c>
      <c r="B257" s="97" t="s">
        <v>178</v>
      </c>
      <c r="C257" s="69"/>
      <c r="D257" s="83">
        <f>D258</f>
        <v>393.5</v>
      </c>
      <c r="E257" s="83"/>
      <c r="F257" s="83">
        <f>F258</f>
        <v>393.5</v>
      </c>
      <c r="G257" s="83">
        <f>G258</f>
        <v>393.5</v>
      </c>
      <c r="H257" s="64"/>
      <c r="I257" s="83">
        <f>I258</f>
        <v>393.5</v>
      </c>
    </row>
    <row r="258" spans="1:9" ht="37.5" x14ac:dyDescent="0.3">
      <c r="A258" s="80" t="s">
        <v>16</v>
      </c>
      <c r="B258" s="98" t="s">
        <v>178</v>
      </c>
      <c r="C258" s="98" t="s">
        <v>17</v>
      </c>
      <c r="D258" s="84">
        <f>363.5+30</f>
        <v>393.5</v>
      </c>
      <c r="E258" s="84"/>
      <c r="F258" s="84">
        <f>363.5+30</f>
        <v>393.5</v>
      </c>
      <c r="G258" s="84">
        <f>363.5+30</f>
        <v>393.5</v>
      </c>
      <c r="H258" s="64"/>
      <c r="I258" s="84">
        <f>363.5+30</f>
        <v>393.5</v>
      </c>
    </row>
    <row r="259" spans="1:9" ht="39" x14ac:dyDescent="0.3">
      <c r="A259" s="82" t="s">
        <v>246</v>
      </c>
      <c r="B259" s="97" t="s">
        <v>247</v>
      </c>
      <c r="C259" s="86"/>
      <c r="D259" s="99">
        <f>D260+D262</f>
        <v>0</v>
      </c>
      <c r="E259" s="99"/>
      <c r="F259" s="99">
        <f>F260+F262</f>
        <v>0</v>
      </c>
      <c r="G259" s="99">
        <f>G260+G262</f>
        <v>0</v>
      </c>
      <c r="H259" s="64"/>
      <c r="I259" s="99">
        <f>I260+I262</f>
        <v>0</v>
      </c>
    </row>
    <row r="260" spans="1:9" ht="59.25" customHeight="1" x14ac:dyDescent="0.3">
      <c r="A260" s="80" t="s">
        <v>248</v>
      </c>
      <c r="B260" s="97" t="s">
        <v>249</v>
      </c>
      <c r="C260" s="86"/>
      <c r="D260" s="99">
        <f>D261</f>
        <v>0</v>
      </c>
      <c r="E260" s="99"/>
      <c r="F260" s="99">
        <f>F261</f>
        <v>0</v>
      </c>
      <c r="G260" s="99">
        <f>G261</f>
        <v>0</v>
      </c>
      <c r="H260" s="64"/>
      <c r="I260" s="99">
        <f>I261</f>
        <v>0</v>
      </c>
    </row>
    <row r="261" spans="1:9" ht="20.25" customHeight="1" x14ac:dyDescent="0.3">
      <c r="A261" s="80" t="s">
        <v>18</v>
      </c>
      <c r="B261" s="86" t="s">
        <v>249</v>
      </c>
      <c r="C261" s="86" t="s">
        <v>19</v>
      </c>
      <c r="D261" s="117"/>
      <c r="E261" s="117"/>
      <c r="F261" s="117"/>
      <c r="G261" s="117"/>
      <c r="H261" s="64"/>
      <c r="I261" s="117"/>
    </row>
    <row r="262" spans="1:9" ht="39" x14ac:dyDescent="0.3">
      <c r="A262" s="82" t="s">
        <v>180</v>
      </c>
      <c r="B262" s="97" t="s">
        <v>250</v>
      </c>
      <c r="C262" s="97"/>
      <c r="D262" s="99">
        <f>D263</f>
        <v>0</v>
      </c>
      <c r="E262" s="99"/>
      <c r="F262" s="99">
        <f>F263</f>
        <v>0</v>
      </c>
      <c r="G262" s="99">
        <f>G263</f>
        <v>0</v>
      </c>
      <c r="H262" s="64"/>
      <c r="I262" s="99">
        <f>I263</f>
        <v>0</v>
      </c>
    </row>
    <row r="263" spans="1:9" ht="22.5" customHeight="1" x14ac:dyDescent="0.3">
      <c r="A263" s="80" t="s">
        <v>18</v>
      </c>
      <c r="B263" s="86" t="s">
        <v>250</v>
      </c>
      <c r="C263" s="86" t="s">
        <v>19</v>
      </c>
      <c r="D263" s="101"/>
      <c r="E263" s="101"/>
      <c r="F263" s="101"/>
      <c r="G263" s="101"/>
      <c r="H263" s="64"/>
      <c r="I263" s="101"/>
    </row>
    <row r="264" spans="1:9" ht="36" customHeight="1" x14ac:dyDescent="0.3">
      <c r="A264" s="82" t="s">
        <v>180</v>
      </c>
      <c r="B264" s="97" t="s">
        <v>365</v>
      </c>
      <c r="C264" s="86"/>
      <c r="D264" s="101"/>
      <c r="E264" s="101"/>
      <c r="F264" s="101"/>
      <c r="G264" s="101"/>
      <c r="H264" s="64"/>
      <c r="I264" s="101"/>
    </row>
    <row r="265" spans="1:9" ht="33.75" customHeight="1" x14ac:dyDescent="0.3">
      <c r="A265" s="80" t="s">
        <v>131</v>
      </c>
      <c r="B265" s="97" t="s">
        <v>181</v>
      </c>
      <c r="C265" s="97"/>
      <c r="D265" s="83">
        <f>D266</f>
        <v>0</v>
      </c>
      <c r="E265" s="83"/>
      <c r="F265" s="83">
        <f>F266</f>
        <v>0</v>
      </c>
      <c r="G265" s="83">
        <f>G266</f>
        <v>0</v>
      </c>
      <c r="H265" s="64"/>
      <c r="I265" s="83">
        <f>I266</f>
        <v>0</v>
      </c>
    </row>
    <row r="266" spans="1:9" ht="36.75" customHeight="1" x14ac:dyDescent="0.3">
      <c r="A266" s="115" t="s">
        <v>14</v>
      </c>
      <c r="B266" s="86" t="s">
        <v>181</v>
      </c>
      <c r="C266" s="86" t="s">
        <v>15</v>
      </c>
      <c r="D266" s="84"/>
      <c r="E266" s="84"/>
      <c r="F266" s="84"/>
      <c r="G266" s="84"/>
      <c r="H266" s="64"/>
      <c r="I266" s="84"/>
    </row>
    <row r="267" spans="1:9" ht="39" x14ac:dyDescent="0.3">
      <c r="A267" s="82" t="s">
        <v>236</v>
      </c>
      <c r="B267" s="97" t="s">
        <v>237</v>
      </c>
      <c r="C267" s="86"/>
      <c r="D267" s="99">
        <f>D268</f>
        <v>12000</v>
      </c>
      <c r="E267" s="99">
        <f>E268+E270</f>
        <v>-12000</v>
      </c>
      <c r="F267" s="99">
        <f>F268</f>
        <v>0</v>
      </c>
      <c r="G267" s="99">
        <f>G268</f>
        <v>0</v>
      </c>
      <c r="H267" s="64"/>
      <c r="I267" s="99">
        <f>I268</f>
        <v>0</v>
      </c>
    </row>
    <row r="268" spans="1:9" ht="27.75" customHeight="1" x14ac:dyDescent="0.3">
      <c r="A268" s="80" t="s">
        <v>238</v>
      </c>
      <c r="B268" s="97" t="s">
        <v>239</v>
      </c>
      <c r="C268" s="97"/>
      <c r="D268" s="99">
        <f>D269+D271</f>
        <v>12000</v>
      </c>
      <c r="E268" s="99">
        <f>E269</f>
        <v>-2400</v>
      </c>
      <c r="F268" s="99">
        <f>F269+F271</f>
        <v>0</v>
      </c>
      <c r="G268" s="99">
        <f>G269+G271</f>
        <v>0</v>
      </c>
      <c r="H268" s="64"/>
      <c r="I268" s="99">
        <f>I269+I271</f>
        <v>0</v>
      </c>
    </row>
    <row r="269" spans="1:9" ht="21.75" customHeight="1" x14ac:dyDescent="0.3">
      <c r="A269" s="80" t="s">
        <v>18</v>
      </c>
      <c r="B269" s="86" t="s">
        <v>239</v>
      </c>
      <c r="C269" s="86" t="s">
        <v>19</v>
      </c>
      <c r="D269" s="101">
        <v>2400</v>
      </c>
      <c r="E269" s="101">
        <v>-2400</v>
      </c>
      <c r="F269" s="101">
        <f>D269+E269</f>
        <v>0</v>
      </c>
      <c r="G269" s="101">
        <v>0</v>
      </c>
      <c r="H269" s="64"/>
      <c r="I269" s="101">
        <v>0</v>
      </c>
    </row>
    <row r="270" spans="1:9" ht="113.25" customHeight="1" x14ac:dyDescent="0.3">
      <c r="A270" s="80" t="s">
        <v>356</v>
      </c>
      <c r="B270" s="97" t="s">
        <v>240</v>
      </c>
      <c r="C270" s="97"/>
      <c r="D270" s="99">
        <f>D271</f>
        <v>9600</v>
      </c>
      <c r="E270" s="99">
        <v>-9600</v>
      </c>
      <c r="F270" s="99">
        <f>D270+E270</f>
        <v>0</v>
      </c>
      <c r="G270" s="99"/>
      <c r="H270" s="124"/>
      <c r="I270" s="99">
        <f>I271</f>
        <v>0</v>
      </c>
    </row>
    <row r="271" spans="1:9" ht="18.75" x14ac:dyDescent="0.3">
      <c r="A271" s="80" t="s">
        <v>18</v>
      </c>
      <c r="B271" s="86" t="s">
        <v>240</v>
      </c>
      <c r="C271" s="86" t="s">
        <v>19</v>
      </c>
      <c r="D271" s="101">
        <v>9600</v>
      </c>
      <c r="E271" s="101">
        <v>-9600</v>
      </c>
      <c r="F271" s="101">
        <f>D271+E271</f>
        <v>0</v>
      </c>
      <c r="G271" s="101">
        <v>0</v>
      </c>
      <c r="H271" s="64"/>
      <c r="I271" s="101">
        <v>0</v>
      </c>
    </row>
    <row r="272" spans="1:9" ht="39" x14ac:dyDescent="0.3">
      <c r="A272" s="82" t="s">
        <v>331</v>
      </c>
      <c r="B272" s="69" t="s">
        <v>103</v>
      </c>
      <c r="C272" s="69"/>
      <c r="D272" s="83">
        <f>D273+D282</f>
        <v>1600</v>
      </c>
      <c r="E272" s="83"/>
      <c r="F272" s="83">
        <f>F273+F282</f>
        <v>1600</v>
      </c>
      <c r="G272" s="83">
        <f>G273+G282</f>
        <v>0</v>
      </c>
      <c r="H272" s="64"/>
      <c r="I272" s="83">
        <f>I273+I282</f>
        <v>0</v>
      </c>
    </row>
    <row r="273" spans="1:9" ht="89.25" customHeight="1" x14ac:dyDescent="0.3">
      <c r="A273" s="102" t="s">
        <v>332</v>
      </c>
      <c r="B273" s="69" t="s">
        <v>104</v>
      </c>
      <c r="C273" s="69"/>
      <c r="D273" s="83">
        <f>D274+D276+D278+D280</f>
        <v>1415</v>
      </c>
      <c r="E273" s="83"/>
      <c r="F273" s="83">
        <f>F274+F276+F278+F280</f>
        <v>1415</v>
      </c>
      <c r="G273" s="83">
        <f>G274+G276+G278+G280</f>
        <v>0</v>
      </c>
      <c r="H273" s="64"/>
      <c r="I273" s="83">
        <f>I274+I276+I278+I280</f>
        <v>0</v>
      </c>
    </row>
    <row r="274" spans="1:9" ht="87.75" customHeight="1" x14ac:dyDescent="0.3">
      <c r="A274" s="80" t="s">
        <v>105</v>
      </c>
      <c r="B274" s="69" t="s">
        <v>106</v>
      </c>
      <c r="C274" s="69"/>
      <c r="D274" s="83">
        <f>D275</f>
        <v>310</v>
      </c>
      <c r="E274" s="83"/>
      <c r="F274" s="83">
        <f>F275</f>
        <v>310</v>
      </c>
      <c r="G274" s="83">
        <f>G275</f>
        <v>0</v>
      </c>
      <c r="H274" s="64"/>
      <c r="I274" s="83">
        <f>I275</f>
        <v>0</v>
      </c>
    </row>
    <row r="275" spans="1:9" ht="37.5" x14ac:dyDescent="0.3">
      <c r="A275" s="80" t="s">
        <v>16</v>
      </c>
      <c r="B275" s="73" t="s">
        <v>106</v>
      </c>
      <c r="C275" s="73" t="s">
        <v>17</v>
      </c>
      <c r="D275" s="84">
        <v>310</v>
      </c>
      <c r="E275" s="84"/>
      <c r="F275" s="84">
        <v>310</v>
      </c>
      <c r="G275" s="84"/>
      <c r="H275" s="64"/>
      <c r="I275" s="84"/>
    </row>
    <row r="276" spans="1:9" ht="37.5" x14ac:dyDescent="0.3">
      <c r="A276" s="80" t="s">
        <v>107</v>
      </c>
      <c r="B276" s="69" t="s">
        <v>108</v>
      </c>
      <c r="C276" s="69"/>
      <c r="D276" s="83">
        <f>D277</f>
        <v>550</v>
      </c>
      <c r="E276" s="83"/>
      <c r="F276" s="83">
        <f>F277</f>
        <v>550</v>
      </c>
      <c r="G276" s="83">
        <f>G277</f>
        <v>0</v>
      </c>
      <c r="H276" s="64"/>
      <c r="I276" s="83">
        <f>I277</f>
        <v>0</v>
      </c>
    </row>
    <row r="277" spans="1:9" ht="38.25" customHeight="1" x14ac:dyDescent="0.3">
      <c r="A277" s="80" t="s">
        <v>14</v>
      </c>
      <c r="B277" s="73" t="s">
        <v>108</v>
      </c>
      <c r="C277" s="73" t="s">
        <v>15</v>
      </c>
      <c r="D277" s="84">
        <v>550</v>
      </c>
      <c r="E277" s="84"/>
      <c r="F277" s="84">
        <v>550</v>
      </c>
      <c r="G277" s="84"/>
      <c r="H277" s="64"/>
      <c r="I277" s="84"/>
    </row>
    <row r="278" spans="1:9" ht="56.25" x14ac:dyDescent="0.3">
      <c r="A278" s="80" t="s">
        <v>109</v>
      </c>
      <c r="B278" s="69" t="s">
        <v>110</v>
      </c>
      <c r="C278" s="69"/>
      <c r="D278" s="83">
        <f>D279</f>
        <v>190</v>
      </c>
      <c r="E278" s="83"/>
      <c r="F278" s="83">
        <f>F279</f>
        <v>190</v>
      </c>
      <c r="G278" s="83">
        <f>G279</f>
        <v>0</v>
      </c>
      <c r="H278" s="64"/>
      <c r="I278" s="83">
        <f>I279</f>
        <v>0</v>
      </c>
    </row>
    <row r="279" spans="1:9" ht="18.75" x14ac:dyDescent="0.3">
      <c r="A279" s="80" t="s">
        <v>20</v>
      </c>
      <c r="B279" s="73" t="s">
        <v>110</v>
      </c>
      <c r="C279" s="73" t="s">
        <v>21</v>
      </c>
      <c r="D279" s="84">
        <v>190</v>
      </c>
      <c r="E279" s="84"/>
      <c r="F279" s="84">
        <v>190</v>
      </c>
      <c r="G279" s="84"/>
      <c r="H279" s="64"/>
      <c r="I279" s="84"/>
    </row>
    <row r="280" spans="1:9" ht="37.5" x14ac:dyDescent="0.3">
      <c r="A280" s="80" t="s">
        <v>111</v>
      </c>
      <c r="B280" s="69" t="s">
        <v>112</v>
      </c>
      <c r="C280" s="69"/>
      <c r="D280" s="83">
        <f>D281</f>
        <v>365</v>
      </c>
      <c r="E280" s="83"/>
      <c r="F280" s="83">
        <f>F281</f>
        <v>365</v>
      </c>
      <c r="G280" s="83">
        <f>G281</f>
        <v>0</v>
      </c>
      <c r="H280" s="64"/>
      <c r="I280" s="83">
        <f>I281</f>
        <v>0</v>
      </c>
    </row>
    <row r="281" spans="1:9" ht="39" customHeight="1" x14ac:dyDescent="0.3">
      <c r="A281" s="80" t="s">
        <v>14</v>
      </c>
      <c r="B281" s="73" t="s">
        <v>112</v>
      </c>
      <c r="C281" s="73" t="s">
        <v>15</v>
      </c>
      <c r="D281" s="84">
        <v>365</v>
      </c>
      <c r="E281" s="84"/>
      <c r="F281" s="84">
        <v>365</v>
      </c>
      <c r="G281" s="84"/>
      <c r="H281" s="64"/>
      <c r="I281" s="84"/>
    </row>
    <row r="282" spans="1:9" ht="36.75" customHeight="1" x14ac:dyDescent="0.3">
      <c r="A282" s="102" t="s">
        <v>113</v>
      </c>
      <c r="B282" s="69" t="s">
        <v>114</v>
      </c>
      <c r="C282" s="69"/>
      <c r="D282" s="83">
        <f>D283</f>
        <v>185</v>
      </c>
      <c r="E282" s="83"/>
      <c r="F282" s="83">
        <f>F283</f>
        <v>185</v>
      </c>
      <c r="G282" s="83">
        <f>G283</f>
        <v>0</v>
      </c>
      <c r="H282" s="64"/>
      <c r="I282" s="83">
        <f>I283</f>
        <v>0</v>
      </c>
    </row>
    <row r="283" spans="1:9" ht="31.5" customHeight="1" x14ac:dyDescent="0.3">
      <c r="A283" s="80" t="s">
        <v>115</v>
      </c>
      <c r="B283" s="69" t="s">
        <v>116</v>
      </c>
      <c r="C283" s="69"/>
      <c r="D283" s="83">
        <f>D284</f>
        <v>185</v>
      </c>
      <c r="E283" s="83"/>
      <c r="F283" s="83">
        <f>F284</f>
        <v>185</v>
      </c>
      <c r="G283" s="83">
        <f>G284</f>
        <v>0</v>
      </c>
      <c r="H283" s="64"/>
      <c r="I283" s="83">
        <f>I284</f>
        <v>0</v>
      </c>
    </row>
    <row r="284" spans="1:9" ht="18.75" customHeight="1" x14ac:dyDescent="0.3">
      <c r="A284" s="80" t="s">
        <v>16</v>
      </c>
      <c r="B284" s="104" t="s">
        <v>116</v>
      </c>
      <c r="C284" s="104">
        <v>300</v>
      </c>
      <c r="D284" s="84">
        <v>185</v>
      </c>
      <c r="E284" s="84"/>
      <c r="F284" s="84">
        <v>185</v>
      </c>
      <c r="G284" s="84"/>
      <c r="H284" s="64"/>
      <c r="I284" s="84"/>
    </row>
    <row r="285" spans="1:9" ht="15.75" customHeight="1" x14ac:dyDescent="0.3">
      <c r="A285" s="82" t="s">
        <v>22</v>
      </c>
      <c r="B285" s="97" t="s">
        <v>23</v>
      </c>
      <c r="C285" s="97" t="s">
        <v>0</v>
      </c>
      <c r="D285" s="87">
        <f t="shared" ref="D285:I285" si="1">D286</f>
        <v>11016.970000000001</v>
      </c>
      <c r="E285" s="87">
        <f t="shared" si="1"/>
        <v>0</v>
      </c>
      <c r="F285" s="87">
        <f t="shared" si="1"/>
        <v>11016.970000000001</v>
      </c>
      <c r="G285" s="87">
        <f t="shared" si="1"/>
        <v>11081.84</v>
      </c>
      <c r="H285" s="126">
        <f t="shared" si="1"/>
        <v>0</v>
      </c>
      <c r="I285" s="87">
        <f t="shared" si="1"/>
        <v>11081.84</v>
      </c>
    </row>
    <row r="286" spans="1:9" ht="15" customHeight="1" x14ac:dyDescent="0.25">
      <c r="A286" s="80" t="s">
        <v>117</v>
      </c>
      <c r="B286" s="97" t="s">
        <v>118</v>
      </c>
      <c r="C286" s="97"/>
      <c r="D286" s="87">
        <f>D287+D291+D295+D297+D299+D301+D303+D305+D307+D309+D313+D317+D319+D293+D289</f>
        <v>11016.970000000001</v>
      </c>
      <c r="E286" s="87">
        <f>E287+E291+E295+E297+E299+E301+E303+E305+E307+E309+E313+E317+E319+E293+E289</f>
        <v>0</v>
      </c>
      <c r="F286" s="87">
        <f t="shared" ref="F286:I286" si="2">F287+F291+F295+F297+F299+F301+F303+F305+F307+F309+F313+F317+F319+F293+F289</f>
        <v>11016.970000000001</v>
      </c>
      <c r="G286" s="87">
        <f t="shared" si="2"/>
        <v>11081.84</v>
      </c>
      <c r="H286" s="87">
        <f t="shared" si="2"/>
        <v>0</v>
      </c>
      <c r="I286" s="87">
        <f t="shared" si="2"/>
        <v>11081.84</v>
      </c>
    </row>
    <row r="287" spans="1:9" ht="14.25" customHeight="1" x14ac:dyDescent="0.3">
      <c r="A287" s="80" t="s">
        <v>119</v>
      </c>
      <c r="B287" s="97" t="s">
        <v>120</v>
      </c>
      <c r="C287" s="97"/>
      <c r="D287" s="87">
        <f>D288</f>
        <v>1632</v>
      </c>
      <c r="E287" s="87"/>
      <c r="F287" s="87">
        <f>F288</f>
        <v>1632</v>
      </c>
      <c r="G287" s="87">
        <f>G288</f>
        <v>1632</v>
      </c>
      <c r="H287" s="64"/>
      <c r="I287" s="87">
        <f>I288</f>
        <v>1632</v>
      </c>
    </row>
    <row r="288" spans="1:9" ht="18" customHeight="1" x14ac:dyDescent="0.3">
      <c r="A288" s="80" t="s">
        <v>12</v>
      </c>
      <c r="B288" s="86" t="s">
        <v>120</v>
      </c>
      <c r="C288" s="86" t="s">
        <v>13</v>
      </c>
      <c r="D288" s="88">
        <v>1632</v>
      </c>
      <c r="E288" s="88"/>
      <c r="F288" s="88">
        <v>1632</v>
      </c>
      <c r="G288" s="88">
        <v>1632</v>
      </c>
      <c r="H288" s="64"/>
      <c r="I288" s="88">
        <v>1632</v>
      </c>
    </row>
    <row r="289" spans="1:9" ht="18.75" customHeight="1" x14ac:dyDescent="0.3">
      <c r="A289" s="79" t="s">
        <v>344</v>
      </c>
      <c r="B289" s="97" t="s">
        <v>345</v>
      </c>
      <c r="C289" s="97"/>
      <c r="D289" s="87">
        <f>D290</f>
        <v>750.91</v>
      </c>
      <c r="E289" s="87">
        <f t="shared" ref="E289:G289" si="3">E290</f>
        <v>0</v>
      </c>
      <c r="F289" s="87">
        <f t="shared" si="3"/>
        <v>750.91</v>
      </c>
      <c r="G289" s="87">
        <f t="shared" si="3"/>
        <v>750.91</v>
      </c>
      <c r="H289" s="87">
        <f t="shared" ref="H289" si="4">H290</f>
        <v>0</v>
      </c>
      <c r="I289" s="87">
        <f t="shared" ref="I289" si="5">I290</f>
        <v>750.91</v>
      </c>
    </row>
    <row r="290" spans="1:9" ht="113.25" customHeight="1" x14ac:dyDescent="0.25">
      <c r="A290" s="80" t="s">
        <v>12</v>
      </c>
      <c r="B290" s="86" t="s">
        <v>345</v>
      </c>
      <c r="C290" s="86" t="s">
        <v>13</v>
      </c>
      <c r="D290" s="88">
        <v>750.91</v>
      </c>
      <c r="E290" s="88"/>
      <c r="F290" s="88">
        <f>D290+E290</f>
        <v>750.91</v>
      </c>
      <c r="G290" s="88">
        <v>750.91</v>
      </c>
      <c r="H290" s="118">
        <v>0</v>
      </c>
      <c r="I290" s="88">
        <f>G290+H290</f>
        <v>750.91</v>
      </c>
    </row>
    <row r="291" spans="1:9" ht="65.25" customHeight="1" x14ac:dyDescent="0.3">
      <c r="A291" s="80" t="s">
        <v>24</v>
      </c>
      <c r="B291" s="97" t="s">
        <v>241</v>
      </c>
      <c r="C291" s="97" t="s">
        <v>0</v>
      </c>
      <c r="D291" s="87">
        <f>D292</f>
        <v>1135.4000000000001</v>
      </c>
      <c r="E291" s="87"/>
      <c r="F291" s="87">
        <f>F292</f>
        <v>1135.4000000000001</v>
      </c>
      <c r="G291" s="87">
        <f>G292</f>
        <v>1135.4000000000001</v>
      </c>
      <c r="H291" s="64"/>
      <c r="I291" s="87">
        <f>I292</f>
        <v>1135.4000000000001</v>
      </c>
    </row>
    <row r="292" spans="1:9" ht="27.75" customHeight="1" x14ac:dyDescent="0.3">
      <c r="A292" s="80" t="s">
        <v>18</v>
      </c>
      <c r="B292" s="86" t="s">
        <v>241</v>
      </c>
      <c r="C292" s="86" t="s">
        <v>19</v>
      </c>
      <c r="D292" s="88">
        <v>1135.4000000000001</v>
      </c>
      <c r="E292" s="88"/>
      <c r="F292" s="88">
        <v>1135.4000000000001</v>
      </c>
      <c r="G292" s="88">
        <v>1135.4000000000001</v>
      </c>
      <c r="H292" s="64"/>
      <c r="I292" s="88">
        <v>1135.4000000000001</v>
      </c>
    </row>
    <row r="293" spans="1:9" ht="53.25" customHeight="1" x14ac:dyDescent="0.25">
      <c r="A293" s="80" t="s">
        <v>300</v>
      </c>
      <c r="B293" s="97" t="s">
        <v>363</v>
      </c>
      <c r="C293" s="97" t="s">
        <v>0</v>
      </c>
      <c r="D293" s="87">
        <f>D294</f>
        <v>0</v>
      </c>
      <c r="E293" s="87"/>
      <c r="F293" s="87">
        <f>F294</f>
        <v>0</v>
      </c>
      <c r="G293" s="87">
        <f>G294</f>
        <v>60.8</v>
      </c>
      <c r="H293" s="87"/>
      <c r="I293" s="87">
        <f>I294</f>
        <v>60.8</v>
      </c>
    </row>
    <row r="294" spans="1:9" ht="22.5" customHeight="1" x14ac:dyDescent="0.25">
      <c r="A294" s="80" t="s">
        <v>18</v>
      </c>
      <c r="B294" s="86" t="s">
        <v>363</v>
      </c>
      <c r="C294" s="86" t="s">
        <v>19</v>
      </c>
      <c r="D294" s="86"/>
      <c r="E294" s="86"/>
      <c r="F294" s="86"/>
      <c r="G294" s="88">
        <v>60.8</v>
      </c>
      <c r="H294" s="88"/>
      <c r="I294" s="88">
        <v>60.8</v>
      </c>
    </row>
    <row r="295" spans="1:9" ht="21" customHeight="1" x14ac:dyDescent="0.3">
      <c r="A295" s="80" t="s">
        <v>18</v>
      </c>
      <c r="B295" s="97" t="s">
        <v>242</v>
      </c>
      <c r="C295" s="97" t="s">
        <v>0</v>
      </c>
      <c r="D295" s="87">
        <f>D296</f>
        <v>82</v>
      </c>
      <c r="E295" s="87"/>
      <c r="F295" s="87">
        <f>F296</f>
        <v>82</v>
      </c>
      <c r="G295" s="87">
        <f>G296</f>
        <v>82</v>
      </c>
      <c r="H295" s="64"/>
      <c r="I295" s="87">
        <f>I296</f>
        <v>82</v>
      </c>
    </row>
    <row r="296" spans="1:9" ht="105.75" customHeight="1" x14ac:dyDescent="0.3">
      <c r="A296" s="80" t="s">
        <v>25</v>
      </c>
      <c r="B296" s="86" t="s">
        <v>242</v>
      </c>
      <c r="C296" s="86" t="s">
        <v>19</v>
      </c>
      <c r="D296" s="88">
        <v>82</v>
      </c>
      <c r="E296" s="88"/>
      <c r="F296" s="88">
        <v>82</v>
      </c>
      <c r="G296" s="88">
        <v>82</v>
      </c>
      <c r="H296" s="64"/>
      <c r="I296" s="88">
        <v>82</v>
      </c>
    </row>
    <row r="297" spans="1:9" ht="206.25" customHeight="1" x14ac:dyDescent="0.3">
      <c r="A297" s="100" t="s">
        <v>182</v>
      </c>
      <c r="B297" s="97" t="s">
        <v>288</v>
      </c>
      <c r="C297" s="69"/>
      <c r="D297" s="99">
        <f>D298</f>
        <v>26.8</v>
      </c>
      <c r="E297" s="99"/>
      <c r="F297" s="99">
        <f>F298</f>
        <v>26.8</v>
      </c>
      <c r="G297" s="99">
        <f>G298</f>
        <v>26.8</v>
      </c>
      <c r="H297" s="64"/>
      <c r="I297" s="99">
        <f>I298</f>
        <v>26.8</v>
      </c>
    </row>
    <row r="298" spans="1:9" ht="43.5" customHeight="1" x14ac:dyDescent="0.3">
      <c r="A298" s="80" t="s">
        <v>14</v>
      </c>
      <c r="B298" s="98" t="s">
        <v>288</v>
      </c>
      <c r="C298" s="98" t="s">
        <v>17</v>
      </c>
      <c r="D298" s="84">
        <v>26.8</v>
      </c>
      <c r="E298" s="84"/>
      <c r="F298" s="84">
        <v>26.8</v>
      </c>
      <c r="G298" s="84">
        <v>26.8</v>
      </c>
      <c r="H298" s="64"/>
      <c r="I298" s="84">
        <v>26.8</v>
      </c>
    </row>
    <row r="299" spans="1:9" ht="171" customHeight="1" x14ac:dyDescent="0.3">
      <c r="A299" s="100" t="s">
        <v>80</v>
      </c>
      <c r="B299" s="97" t="s">
        <v>289</v>
      </c>
      <c r="C299" s="97" t="s">
        <v>0</v>
      </c>
      <c r="D299" s="99">
        <f>D300</f>
        <v>8.9</v>
      </c>
      <c r="E299" s="99"/>
      <c r="F299" s="99">
        <f>F300</f>
        <v>8.9</v>
      </c>
      <c r="G299" s="99">
        <f>G300</f>
        <v>8.9</v>
      </c>
      <c r="H299" s="64"/>
      <c r="I299" s="99">
        <f>I300</f>
        <v>8.9</v>
      </c>
    </row>
    <row r="300" spans="1:9" ht="55.5" customHeight="1" x14ac:dyDescent="0.3">
      <c r="A300" s="80" t="s">
        <v>14</v>
      </c>
      <c r="B300" s="86" t="s">
        <v>289</v>
      </c>
      <c r="C300" s="86" t="s">
        <v>15</v>
      </c>
      <c r="D300" s="84">
        <v>8.9</v>
      </c>
      <c r="E300" s="84"/>
      <c r="F300" s="84">
        <v>8.9</v>
      </c>
      <c r="G300" s="84">
        <v>8.9</v>
      </c>
      <c r="H300" s="64"/>
      <c r="I300" s="84">
        <v>8.9</v>
      </c>
    </row>
    <row r="301" spans="1:9" ht="130.5" customHeight="1" x14ac:dyDescent="0.3">
      <c r="A301" s="80" t="s">
        <v>87</v>
      </c>
      <c r="B301" s="69" t="s">
        <v>263</v>
      </c>
      <c r="C301" s="69"/>
      <c r="D301" s="83">
        <f>D302</f>
        <v>48.3</v>
      </c>
      <c r="E301" s="83"/>
      <c r="F301" s="83">
        <f>F302</f>
        <v>48.3</v>
      </c>
      <c r="G301" s="83">
        <f>G302</f>
        <v>48.3</v>
      </c>
      <c r="H301" s="64"/>
      <c r="I301" s="83">
        <f>I302</f>
        <v>48.3</v>
      </c>
    </row>
    <row r="302" spans="1:9" ht="48.75" customHeight="1" x14ac:dyDescent="0.3">
      <c r="A302" s="80" t="s">
        <v>14</v>
      </c>
      <c r="B302" s="73" t="s">
        <v>263</v>
      </c>
      <c r="C302" s="73" t="s">
        <v>15</v>
      </c>
      <c r="D302" s="84">
        <v>48.3</v>
      </c>
      <c r="E302" s="84"/>
      <c r="F302" s="84">
        <v>48.3</v>
      </c>
      <c r="G302" s="84">
        <v>48.3</v>
      </c>
      <c r="H302" s="64"/>
      <c r="I302" s="84">
        <v>48.3</v>
      </c>
    </row>
    <row r="303" spans="1:9" ht="27.75" customHeight="1" x14ac:dyDescent="0.3">
      <c r="A303" s="100" t="s">
        <v>88</v>
      </c>
      <c r="B303" s="119" t="s">
        <v>264</v>
      </c>
      <c r="C303" s="97"/>
      <c r="D303" s="87">
        <f>D304</f>
        <v>116.9</v>
      </c>
      <c r="E303" s="87"/>
      <c r="F303" s="87">
        <f>F304</f>
        <v>116.9</v>
      </c>
      <c r="G303" s="87">
        <f>G304</f>
        <v>116.9</v>
      </c>
      <c r="H303" s="64"/>
      <c r="I303" s="87">
        <f>I304</f>
        <v>116.9</v>
      </c>
    </row>
    <row r="304" spans="1:9" ht="48" customHeight="1" x14ac:dyDescent="0.3">
      <c r="A304" s="80" t="s">
        <v>14</v>
      </c>
      <c r="B304" s="73" t="s">
        <v>264</v>
      </c>
      <c r="C304" s="73" t="s">
        <v>15</v>
      </c>
      <c r="D304" s="84">
        <v>116.9</v>
      </c>
      <c r="E304" s="84"/>
      <c r="F304" s="84">
        <v>116.9</v>
      </c>
      <c r="G304" s="84">
        <v>116.9</v>
      </c>
      <c r="H304" s="64"/>
      <c r="I304" s="84">
        <v>116.9</v>
      </c>
    </row>
    <row r="305" spans="1:9" ht="19.5" customHeight="1" x14ac:dyDescent="0.3">
      <c r="A305" s="80" t="s">
        <v>18</v>
      </c>
      <c r="B305" s="97" t="s">
        <v>244</v>
      </c>
      <c r="C305" s="97"/>
      <c r="D305" s="87">
        <f>D306</f>
        <v>4.5</v>
      </c>
      <c r="E305" s="87"/>
      <c r="F305" s="87">
        <f>F306</f>
        <v>4.5</v>
      </c>
      <c r="G305" s="87">
        <f>G306</f>
        <v>4.5</v>
      </c>
      <c r="H305" s="64"/>
      <c r="I305" s="87">
        <f>I306</f>
        <v>4.5</v>
      </c>
    </row>
    <row r="306" spans="1:9" ht="170.25" customHeight="1" x14ac:dyDescent="0.3">
      <c r="A306" s="100" t="s">
        <v>243</v>
      </c>
      <c r="B306" s="86" t="s">
        <v>244</v>
      </c>
      <c r="C306" s="86" t="s">
        <v>15</v>
      </c>
      <c r="D306" s="88">
        <v>4.5</v>
      </c>
      <c r="E306" s="88"/>
      <c r="F306" s="88">
        <v>4.5</v>
      </c>
      <c r="G306" s="88">
        <v>4.5</v>
      </c>
      <c r="H306" s="64"/>
      <c r="I306" s="88">
        <v>4.5</v>
      </c>
    </row>
    <row r="307" spans="1:9" ht="45" customHeight="1" x14ac:dyDescent="0.3">
      <c r="A307" s="80" t="s">
        <v>14</v>
      </c>
      <c r="B307" s="97" t="s">
        <v>245</v>
      </c>
      <c r="C307" s="97"/>
      <c r="D307" s="87">
        <f>D308</f>
        <v>5</v>
      </c>
      <c r="E307" s="87"/>
      <c r="F307" s="87">
        <f>F308</f>
        <v>5</v>
      </c>
      <c r="G307" s="87">
        <f>G308</f>
        <v>5</v>
      </c>
      <c r="H307" s="64"/>
      <c r="I307" s="87">
        <f>I308</f>
        <v>5</v>
      </c>
    </row>
    <row r="308" spans="1:9" ht="186.75" customHeight="1" x14ac:dyDescent="0.3">
      <c r="A308" s="100" t="s">
        <v>26</v>
      </c>
      <c r="B308" s="86" t="s">
        <v>245</v>
      </c>
      <c r="C308" s="86" t="s">
        <v>15</v>
      </c>
      <c r="D308" s="88">
        <v>5</v>
      </c>
      <c r="E308" s="88"/>
      <c r="F308" s="88">
        <v>5</v>
      </c>
      <c r="G308" s="88">
        <v>5</v>
      </c>
      <c r="H308" s="64"/>
      <c r="I308" s="88">
        <v>5</v>
      </c>
    </row>
    <row r="309" spans="1:9" ht="58.5" customHeight="1" x14ac:dyDescent="0.25">
      <c r="A309" s="80" t="s">
        <v>287</v>
      </c>
      <c r="B309" s="97" t="s">
        <v>123</v>
      </c>
      <c r="C309" s="97" t="s">
        <v>0</v>
      </c>
      <c r="D309" s="87">
        <f>D310+D311+D312</f>
        <v>445.46000000000004</v>
      </c>
      <c r="E309" s="87">
        <f>E310+E311+E312</f>
        <v>0</v>
      </c>
      <c r="F309" s="87">
        <f t="shared" ref="F309:I309" si="6">F310+F311+F312</f>
        <v>445.46000000000004</v>
      </c>
      <c r="G309" s="87">
        <f t="shared" si="6"/>
        <v>449.53</v>
      </c>
      <c r="H309" s="87">
        <f t="shared" si="6"/>
        <v>0</v>
      </c>
      <c r="I309" s="87">
        <f t="shared" si="6"/>
        <v>449.53</v>
      </c>
    </row>
    <row r="310" spans="1:9" ht="108.75" customHeight="1" x14ac:dyDescent="0.25">
      <c r="A310" s="80" t="s">
        <v>12</v>
      </c>
      <c r="B310" s="86" t="s">
        <v>123</v>
      </c>
      <c r="C310" s="86" t="s">
        <v>13</v>
      </c>
      <c r="D310" s="88">
        <v>357.62</v>
      </c>
      <c r="E310" s="88">
        <v>0</v>
      </c>
      <c r="F310" s="88">
        <f>D310+E310</f>
        <v>357.62</v>
      </c>
      <c r="G310" s="88">
        <v>357.62</v>
      </c>
      <c r="H310" s="120">
        <v>0</v>
      </c>
      <c r="I310" s="88">
        <f>G310+H310</f>
        <v>357.62</v>
      </c>
    </row>
    <row r="311" spans="1:9" ht="36" customHeight="1" x14ac:dyDescent="0.3">
      <c r="A311" s="80" t="s">
        <v>14</v>
      </c>
      <c r="B311" s="86" t="s">
        <v>123</v>
      </c>
      <c r="C311" s="86" t="s">
        <v>15</v>
      </c>
      <c r="D311" s="88">
        <v>87.84</v>
      </c>
      <c r="E311" s="88">
        <v>0</v>
      </c>
      <c r="F311" s="88">
        <f>D311+E311</f>
        <v>87.84</v>
      </c>
      <c r="G311" s="88">
        <v>91.91</v>
      </c>
      <c r="H311" s="83">
        <v>0</v>
      </c>
      <c r="I311" s="88">
        <f>G311+H311</f>
        <v>91.91</v>
      </c>
    </row>
    <row r="312" spans="1:9" ht="18" customHeight="1" x14ac:dyDescent="0.3">
      <c r="A312" s="80" t="s">
        <v>20</v>
      </c>
      <c r="B312" s="86" t="s">
        <v>123</v>
      </c>
      <c r="C312" s="86" t="s">
        <v>21</v>
      </c>
      <c r="D312" s="88">
        <f>16-16</f>
        <v>0</v>
      </c>
      <c r="E312" s="88"/>
      <c r="F312" s="88">
        <f>16-16</f>
        <v>0</v>
      </c>
      <c r="G312" s="88">
        <f>16-16</f>
        <v>0</v>
      </c>
      <c r="H312" s="83"/>
      <c r="I312" s="88">
        <f>16-16</f>
        <v>0</v>
      </c>
    </row>
    <row r="313" spans="1:9" ht="40.5" customHeight="1" x14ac:dyDescent="0.3">
      <c r="A313" s="80" t="s">
        <v>298</v>
      </c>
      <c r="B313" s="97" t="s">
        <v>179</v>
      </c>
      <c r="C313" s="97"/>
      <c r="D313" s="83">
        <f>D314+D315+D316</f>
        <v>0</v>
      </c>
      <c r="E313" s="83"/>
      <c r="F313" s="83">
        <f>F314+F315+F316</f>
        <v>0</v>
      </c>
      <c r="G313" s="83">
        <f>G314+G315+G316</f>
        <v>0</v>
      </c>
      <c r="H313" s="83"/>
      <c r="I313" s="83">
        <f>I314+I315+I316</f>
        <v>0</v>
      </c>
    </row>
    <row r="314" spans="1:9" ht="115.5" customHeight="1" x14ac:dyDescent="0.3">
      <c r="A314" s="80" t="s">
        <v>12</v>
      </c>
      <c r="B314" s="98" t="s">
        <v>179</v>
      </c>
      <c r="C314" s="98" t="s">
        <v>13</v>
      </c>
      <c r="D314" s="84">
        <f>1075.71+8513.21-8513.21-1075.71</f>
        <v>0</v>
      </c>
      <c r="E314" s="84"/>
      <c r="F314" s="84">
        <f>1075.71+8513.21-8513.21-1075.71</f>
        <v>0</v>
      </c>
      <c r="G314" s="84">
        <f>1075.71+8513.21-8513.21-1075.71</f>
        <v>0</v>
      </c>
      <c r="H314" s="83"/>
      <c r="I314" s="84">
        <f>1075.71+8513.21-8513.21-1075.71</f>
        <v>0</v>
      </c>
    </row>
    <row r="315" spans="1:9" ht="38.25" customHeight="1" x14ac:dyDescent="0.3">
      <c r="A315" s="80" t="s">
        <v>14</v>
      </c>
      <c r="B315" s="86" t="s">
        <v>179</v>
      </c>
      <c r="C315" s="73" t="s">
        <v>15</v>
      </c>
      <c r="D315" s="84">
        <f>555+3383.91-3383.91-555</f>
        <v>0</v>
      </c>
      <c r="E315" s="84"/>
      <c r="F315" s="84">
        <f>555+3383.91-3383.91-555</f>
        <v>0</v>
      </c>
      <c r="G315" s="84">
        <f>555+3402.71-3402.71-555</f>
        <v>0</v>
      </c>
      <c r="H315" s="64"/>
      <c r="I315" s="84">
        <f>555+3402.71-3402.71-555</f>
        <v>0</v>
      </c>
    </row>
    <row r="316" spans="1:9" ht="27" customHeight="1" x14ac:dyDescent="0.3">
      <c r="A316" s="80" t="s">
        <v>20</v>
      </c>
      <c r="B316" s="86" t="s">
        <v>179</v>
      </c>
      <c r="C316" s="73" t="s">
        <v>21</v>
      </c>
      <c r="D316" s="84">
        <f>1+2-2-1</f>
        <v>0</v>
      </c>
      <c r="E316" s="84"/>
      <c r="F316" s="84">
        <f>1+2-2-1</f>
        <v>0</v>
      </c>
      <c r="G316" s="84">
        <f>1+2-2-1</f>
        <v>0</v>
      </c>
      <c r="H316" s="64"/>
      <c r="I316" s="84">
        <f>1+2-2-1</f>
        <v>0</v>
      </c>
    </row>
    <row r="317" spans="1:9" ht="57.75" customHeight="1" x14ac:dyDescent="0.3">
      <c r="A317" s="80" t="s">
        <v>121</v>
      </c>
      <c r="B317" s="97" t="s">
        <v>122</v>
      </c>
      <c r="C317" s="97"/>
      <c r="D317" s="87">
        <f>D318</f>
        <v>3000</v>
      </c>
      <c r="E317" s="87"/>
      <c r="F317" s="87">
        <f>F318</f>
        <v>3000</v>
      </c>
      <c r="G317" s="87">
        <f>G318</f>
        <v>3000</v>
      </c>
      <c r="H317" s="64"/>
      <c r="I317" s="87">
        <f>I318</f>
        <v>3000</v>
      </c>
    </row>
    <row r="318" spans="1:9" ht="19.5" customHeight="1" x14ac:dyDescent="0.3">
      <c r="A318" s="80" t="s">
        <v>20</v>
      </c>
      <c r="B318" s="86" t="s">
        <v>122</v>
      </c>
      <c r="C318" s="86" t="s">
        <v>21</v>
      </c>
      <c r="D318" s="88">
        <v>3000</v>
      </c>
      <c r="E318" s="88"/>
      <c r="F318" s="88">
        <v>3000</v>
      </c>
      <c r="G318" s="88">
        <v>3000</v>
      </c>
      <c r="H318" s="64"/>
      <c r="I318" s="88">
        <v>3000</v>
      </c>
    </row>
    <row r="319" spans="1:9" ht="38.25" customHeight="1" x14ac:dyDescent="0.25">
      <c r="A319" s="80" t="s">
        <v>27</v>
      </c>
      <c r="B319" s="97" t="s">
        <v>124</v>
      </c>
      <c r="C319" s="97"/>
      <c r="D319" s="87">
        <f>D320+D322+D321</f>
        <v>3760.8</v>
      </c>
      <c r="E319" s="87"/>
      <c r="F319" s="87">
        <f>F320+F322+F321</f>
        <v>3760.8</v>
      </c>
      <c r="G319" s="87">
        <f>G320+G322+G321</f>
        <v>3760.8</v>
      </c>
      <c r="H319" s="101"/>
      <c r="I319" s="87">
        <f>I320+I322+I321</f>
        <v>3760.8</v>
      </c>
    </row>
    <row r="320" spans="1:9" ht="36" customHeight="1" x14ac:dyDescent="0.25">
      <c r="A320" s="80" t="s">
        <v>14</v>
      </c>
      <c r="B320" s="98" t="s">
        <v>124</v>
      </c>
      <c r="C320" s="98" t="s">
        <v>15</v>
      </c>
      <c r="D320" s="121">
        <v>210</v>
      </c>
      <c r="E320" s="121"/>
      <c r="F320" s="121">
        <v>210</v>
      </c>
      <c r="G320" s="121">
        <v>210</v>
      </c>
      <c r="H320" s="101"/>
      <c r="I320" s="121">
        <v>210</v>
      </c>
    </row>
    <row r="321" spans="1:9" ht="36.75" customHeight="1" x14ac:dyDescent="0.25">
      <c r="A321" s="80" t="s">
        <v>16</v>
      </c>
      <c r="B321" s="98" t="s">
        <v>124</v>
      </c>
      <c r="C321" s="98" t="s">
        <v>17</v>
      </c>
      <c r="D321" s="121">
        <v>3480.8</v>
      </c>
      <c r="E321" s="121"/>
      <c r="F321" s="121">
        <v>3480.8</v>
      </c>
      <c r="G321" s="121">
        <v>3480.8</v>
      </c>
      <c r="H321" s="101"/>
      <c r="I321" s="121">
        <v>3480.8</v>
      </c>
    </row>
    <row r="322" spans="1:9" ht="19.5" customHeight="1" x14ac:dyDescent="0.25">
      <c r="A322" s="80" t="s">
        <v>20</v>
      </c>
      <c r="B322" s="86" t="s">
        <v>125</v>
      </c>
      <c r="C322" s="86" t="s">
        <v>21</v>
      </c>
      <c r="D322" s="88">
        <v>70</v>
      </c>
      <c r="E322" s="88"/>
      <c r="F322" s="88">
        <v>70</v>
      </c>
      <c r="G322" s="88">
        <v>70</v>
      </c>
      <c r="H322" s="101"/>
      <c r="I322" s="88">
        <v>70</v>
      </c>
    </row>
    <row r="323" spans="1:9" ht="16.5" customHeight="1" x14ac:dyDescent="0.25">
      <c r="A323" s="80" t="s">
        <v>296</v>
      </c>
      <c r="B323" s="86" t="s">
        <v>297</v>
      </c>
      <c r="C323" s="86"/>
      <c r="D323" s="88">
        <v>15200</v>
      </c>
      <c r="E323" s="88"/>
      <c r="F323" s="88">
        <v>15200</v>
      </c>
      <c r="G323" s="122">
        <v>28845</v>
      </c>
      <c r="H323" s="101"/>
      <c r="I323" s="122">
        <v>28845</v>
      </c>
    </row>
    <row r="324" spans="1:9" ht="19.5" customHeight="1" x14ac:dyDescent="0.25">
      <c r="A324" s="80"/>
      <c r="B324" s="86"/>
      <c r="C324" s="86"/>
      <c r="D324" s="86"/>
      <c r="E324" s="86"/>
      <c r="F324" s="86"/>
      <c r="G324" s="123"/>
      <c r="H324" s="101"/>
      <c r="I324" s="123"/>
    </row>
    <row r="325" spans="1:9" ht="18.75" x14ac:dyDescent="0.25">
      <c r="A325" s="80"/>
      <c r="B325" s="86"/>
      <c r="C325" s="86"/>
      <c r="D325" s="86"/>
      <c r="E325" s="86"/>
      <c r="F325" s="86"/>
      <c r="G325" s="123"/>
      <c r="H325" s="101"/>
      <c r="I325" s="123"/>
    </row>
    <row r="326" spans="1:9" ht="18.75" x14ac:dyDescent="0.25">
      <c r="A326" s="80"/>
      <c r="B326" s="86"/>
      <c r="C326" s="86"/>
      <c r="D326" s="86"/>
      <c r="E326" s="86"/>
      <c r="F326" s="86"/>
      <c r="G326" s="123"/>
      <c r="H326" s="101"/>
      <c r="I326" s="123"/>
    </row>
    <row r="327" spans="1:9" ht="18.75" x14ac:dyDescent="0.25">
      <c r="A327" s="80"/>
      <c r="B327" s="97"/>
      <c r="C327" s="97"/>
      <c r="D327" s="97"/>
      <c r="E327" s="97"/>
      <c r="F327" s="97"/>
      <c r="G327" s="87"/>
      <c r="H327" s="101"/>
      <c r="I327" s="87"/>
    </row>
    <row r="328" spans="1:9" ht="15.75" x14ac:dyDescent="0.25">
      <c r="A328" s="25"/>
      <c r="B328" s="37"/>
      <c r="C328" s="37"/>
      <c r="D328" s="37"/>
      <c r="E328" s="37"/>
      <c r="F328" s="37"/>
      <c r="G328" s="20"/>
      <c r="I328" s="20"/>
    </row>
    <row r="329" spans="1:9" ht="15.75" x14ac:dyDescent="0.25">
      <c r="A329" s="25"/>
      <c r="B329" s="37"/>
      <c r="C329" s="37"/>
      <c r="D329" s="37"/>
      <c r="E329" s="37"/>
      <c r="F329" s="37"/>
      <c r="G329" s="37"/>
      <c r="I329" s="37"/>
    </row>
    <row r="330" spans="1:9" ht="15.75" x14ac:dyDescent="0.25">
      <c r="A330" s="25"/>
      <c r="B330" s="37"/>
      <c r="C330" s="37"/>
      <c r="D330" s="37"/>
      <c r="E330" s="37"/>
      <c r="F330" s="37"/>
      <c r="G330" s="37"/>
      <c r="I330" s="37"/>
    </row>
    <row r="331" spans="1:9" ht="15.75" x14ac:dyDescent="0.25">
      <c r="A331" s="25"/>
      <c r="B331" s="37"/>
      <c r="C331" s="37"/>
      <c r="D331" s="37"/>
      <c r="E331" s="37"/>
      <c r="F331" s="37"/>
      <c r="G331" s="37"/>
      <c r="I331" s="37"/>
    </row>
    <row r="332" spans="1:9" ht="15.75" x14ac:dyDescent="0.25">
      <c r="A332" s="25"/>
      <c r="B332" s="37"/>
      <c r="C332" s="37"/>
      <c r="D332" s="37"/>
      <c r="E332" s="37"/>
      <c r="F332" s="37"/>
      <c r="G332" s="37"/>
      <c r="I332" s="37"/>
    </row>
    <row r="333" spans="1:9" ht="15.75" x14ac:dyDescent="0.25">
      <c r="A333" s="25"/>
      <c r="B333" s="37"/>
      <c r="C333" s="37"/>
      <c r="D333" s="37"/>
      <c r="E333" s="37"/>
      <c r="F333" s="37"/>
      <c r="G333" s="37"/>
      <c r="I333" s="37"/>
    </row>
    <row r="334" spans="1:9" ht="15.75" x14ac:dyDescent="0.25">
      <c r="A334" s="25"/>
      <c r="B334" s="37"/>
      <c r="C334" s="37"/>
      <c r="D334" s="37"/>
      <c r="E334" s="37"/>
      <c r="F334" s="37"/>
      <c r="G334" s="37"/>
      <c r="I334" s="37"/>
    </row>
    <row r="335" spans="1:9" ht="15.75" x14ac:dyDescent="0.25">
      <c r="A335" s="25"/>
    </row>
    <row r="341" spans="1:9" ht="15.75" x14ac:dyDescent="0.25">
      <c r="B341" s="37"/>
      <c r="C341" s="37"/>
      <c r="D341" s="37"/>
      <c r="E341" s="37"/>
      <c r="F341" s="37"/>
      <c r="G341" s="41"/>
      <c r="I341" s="41"/>
    </row>
    <row r="342" spans="1:9" ht="15.75" x14ac:dyDescent="0.25">
      <c r="A342" s="25"/>
      <c r="B342" s="37"/>
      <c r="C342" s="37"/>
      <c r="D342" s="37"/>
      <c r="E342" s="37"/>
      <c r="F342" s="37"/>
      <c r="G342" s="41"/>
      <c r="I342" s="41"/>
    </row>
    <row r="343" spans="1:9" ht="15.75" x14ac:dyDescent="0.25">
      <c r="A343" s="25"/>
      <c r="B343" s="37"/>
      <c r="C343" s="37"/>
      <c r="D343" s="37"/>
      <c r="E343" s="37"/>
      <c r="F343" s="37"/>
      <c r="G343" s="41"/>
      <c r="I343" s="41"/>
    </row>
    <row r="344" spans="1:9" ht="15.75" x14ac:dyDescent="0.25">
      <c r="A344" s="25"/>
      <c r="B344" s="37"/>
      <c r="C344" s="37"/>
      <c r="D344" s="37"/>
      <c r="E344" s="37"/>
      <c r="F344" s="37"/>
      <c r="G344" s="41"/>
      <c r="I344" s="41"/>
    </row>
    <row r="345" spans="1:9" ht="15.75" x14ac:dyDescent="0.25">
      <c r="A345" s="25"/>
      <c r="B345" s="37"/>
      <c r="C345" s="37"/>
      <c r="D345" s="37"/>
      <c r="E345" s="37"/>
      <c r="F345" s="37"/>
      <c r="G345" s="41"/>
      <c r="I345" s="41"/>
    </row>
    <row r="346" spans="1:9" ht="15.75" x14ac:dyDescent="0.25">
      <c r="A346" s="25"/>
      <c r="B346" s="37"/>
      <c r="C346" s="37"/>
      <c r="D346" s="37"/>
      <c r="E346" s="37"/>
      <c r="F346" s="37"/>
      <c r="G346" s="41"/>
      <c r="I346" s="41"/>
    </row>
    <row r="347" spans="1:9" ht="15.75" x14ac:dyDescent="0.25">
      <c r="A347" s="25"/>
      <c r="B347" s="37"/>
      <c r="C347" s="37"/>
      <c r="D347" s="37"/>
      <c r="E347" s="37"/>
      <c r="F347" s="37"/>
      <c r="G347" s="41"/>
      <c r="I347" s="41"/>
    </row>
    <row r="348" spans="1:9" ht="15.75" x14ac:dyDescent="0.25">
      <c r="A348" s="25"/>
      <c r="B348" s="37"/>
      <c r="C348" s="37"/>
      <c r="D348" s="37"/>
      <c r="E348" s="37"/>
      <c r="F348" s="37"/>
      <c r="G348" s="41"/>
      <c r="I348" s="41"/>
    </row>
    <row r="349" spans="1:9" ht="15.75" x14ac:dyDescent="0.25">
      <c r="A349" s="25"/>
      <c r="B349" s="37"/>
      <c r="C349" s="37"/>
      <c r="D349" s="37"/>
      <c r="E349" s="37"/>
      <c r="F349" s="37"/>
      <c r="G349" s="41"/>
      <c r="I349" s="41"/>
    </row>
    <row r="350" spans="1:9" ht="15.75" x14ac:dyDescent="0.25">
      <c r="A350" s="25"/>
      <c r="B350" s="37"/>
      <c r="C350" s="37"/>
      <c r="D350" s="37"/>
      <c r="E350" s="37"/>
      <c r="F350" s="37"/>
      <c r="G350" s="41"/>
      <c r="I350" s="41"/>
    </row>
    <row r="351" spans="1:9" ht="15.75" x14ac:dyDescent="0.25">
      <c r="A351" s="25"/>
      <c r="B351" s="37"/>
      <c r="C351" s="37"/>
      <c r="D351" s="37"/>
      <c r="E351" s="37"/>
      <c r="F351" s="37"/>
      <c r="G351" s="41"/>
      <c r="I351" s="41"/>
    </row>
    <row r="352" spans="1:9" ht="15.75" x14ac:dyDescent="0.25">
      <c r="A352" s="25"/>
      <c r="B352" s="37"/>
      <c r="C352" s="37"/>
      <c r="D352" s="37"/>
      <c r="E352" s="37"/>
      <c r="F352" s="37"/>
      <c r="G352" s="41"/>
      <c r="I352" s="41"/>
    </row>
    <row r="353" spans="1:9" ht="15.75" x14ac:dyDescent="0.25">
      <c r="A353" s="25"/>
      <c r="B353" s="37"/>
      <c r="C353" s="37"/>
      <c r="D353" s="37"/>
      <c r="E353" s="37"/>
      <c r="F353" s="37"/>
      <c r="G353" s="41"/>
      <c r="I353" s="41"/>
    </row>
    <row r="354" spans="1:9" ht="15.75" x14ac:dyDescent="0.25">
      <c r="A354" s="25"/>
      <c r="B354" s="37"/>
      <c r="C354" s="37"/>
      <c r="D354" s="37"/>
      <c r="E354" s="37"/>
      <c r="F354" s="37"/>
      <c r="G354" s="41"/>
      <c r="I354" s="41"/>
    </row>
    <row r="355" spans="1:9" ht="15.75" x14ac:dyDescent="0.25">
      <c r="A355" s="25"/>
      <c r="B355" s="37"/>
      <c r="C355" s="37"/>
      <c r="D355" s="37"/>
      <c r="E355" s="37"/>
      <c r="F355" s="37"/>
      <c r="G355" s="41"/>
      <c r="I355" s="41"/>
    </row>
    <row r="356" spans="1:9" ht="15.75" x14ac:dyDescent="0.25">
      <c r="A356" s="25"/>
      <c r="B356" s="37"/>
      <c r="C356" s="37"/>
      <c r="D356" s="37"/>
      <c r="E356" s="37"/>
      <c r="F356" s="37"/>
      <c r="G356" s="41"/>
      <c r="I356" s="41"/>
    </row>
    <row r="357" spans="1:9" ht="15.75" x14ac:dyDescent="0.25">
      <c r="A357" s="25"/>
      <c r="B357" s="37"/>
      <c r="C357" s="37"/>
      <c r="D357" s="37"/>
      <c r="E357" s="37"/>
      <c r="F357" s="37"/>
      <c r="G357" s="41"/>
      <c r="I357" s="41"/>
    </row>
    <row r="358" spans="1:9" ht="15.75" x14ac:dyDescent="0.25">
      <c r="A358" s="25"/>
      <c r="B358" s="37"/>
      <c r="C358" s="37"/>
      <c r="D358" s="37"/>
      <c r="E358" s="37"/>
      <c r="F358" s="37"/>
      <c r="G358" s="41"/>
      <c r="I358" s="41"/>
    </row>
    <row r="359" spans="1:9" ht="15.75" x14ac:dyDescent="0.25">
      <c r="A359" s="25"/>
      <c r="B359" s="37"/>
      <c r="C359" s="37"/>
      <c r="D359" s="37"/>
      <c r="E359" s="37"/>
      <c r="F359" s="37"/>
      <c r="G359" s="41"/>
      <c r="I359" s="41"/>
    </row>
    <row r="360" spans="1:9" ht="15.75" x14ac:dyDescent="0.25">
      <c r="A360" s="25"/>
      <c r="B360" s="37"/>
      <c r="C360" s="37"/>
      <c r="D360" s="37"/>
      <c r="E360" s="37"/>
      <c r="F360" s="37"/>
      <c r="G360" s="41"/>
      <c r="I360" s="41"/>
    </row>
    <row r="361" spans="1:9" ht="15.75" x14ac:dyDescent="0.25">
      <c r="A361" s="25"/>
      <c r="B361" s="37"/>
      <c r="C361" s="37"/>
      <c r="D361" s="37"/>
      <c r="E361" s="37"/>
      <c r="F361" s="37"/>
      <c r="G361" s="41"/>
      <c r="I361" s="41"/>
    </row>
    <row r="362" spans="1:9" ht="15.75" x14ac:dyDescent="0.25">
      <c r="A362" s="25"/>
      <c r="B362" s="37"/>
      <c r="C362" s="37"/>
      <c r="D362" s="37"/>
      <c r="E362" s="37"/>
      <c r="F362" s="37"/>
      <c r="G362" s="41"/>
      <c r="I362" s="41"/>
    </row>
    <row r="363" spans="1:9" ht="15.75" x14ac:dyDescent="0.25">
      <c r="A363" s="25"/>
      <c r="B363" s="37"/>
      <c r="C363" s="37"/>
      <c r="D363" s="37"/>
      <c r="E363" s="37"/>
      <c r="F363" s="37"/>
      <c r="G363" s="41"/>
      <c r="I363" s="41"/>
    </row>
    <row r="364" spans="1:9" ht="15.75" x14ac:dyDescent="0.25">
      <c r="A364" s="25"/>
      <c r="B364" s="37"/>
      <c r="C364" s="37"/>
      <c r="D364" s="37"/>
      <c r="E364" s="37"/>
      <c r="F364" s="37"/>
      <c r="G364" s="41"/>
      <c r="I364" s="41"/>
    </row>
    <row r="365" spans="1:9" ht="15.75" x14ac:dyDescent="0.25">
      <c r="A365" s="25"/>
      <c r="B365" s="37"/>
      <c r="C365" s="37"/>
      <c r="D365" s="37"/>
      <c r="E365" s="37"/>
      <c r="F365" s="37"/>
      <c r="G365" s="41"/>
      <c r="I365" s="41"/>
    </row>
    <row r="366" spans="1:9" ht="15.75" x14ac:dyDescent="0.25">
      <c r="A366" s="25"/>
      <c r="B366" s="37"/>
      <c r="C366" s="37"/>
      <c r="D366" s="37"/>
      <c r="E366" s="37"/>
      <c r="F366" s="37"/>
      <c r="G366" s="41"/>
      <c r="I366" s="41"/>
    </row>
    <row r="367" spans="1:9" ht="15.75" x14ac:dyDescent="0.25">
      <c r="A367" s="25"/>
      <c r="B367" s="37"/>
      <c r="C367" s="37"/>
      <c r="D367" s="37"/>
      <c r="E367" s="37"/>
      <c r="F367" s="37"/>
      <c r="G367" s="41"/>
      <c r="I367" s="41"/>
    </row>
    <row r="368" spans="1:9" ht="15.75" x14ac:dyDescent="0.25">
      <c r="A368" s="25"/>
      <c r="B368" s="37"/>
      <c r="C368" s="37"/>
      <c r="D368" s="37"/>
      <c r="E368" s="37"/>
      <c r="F368" s="37"/>
      <c r="G368" s="41"/>
      <c r="I368" s="41"/>
    </row>
    <row r="369" spans="1:9" ht="15.75" x14ac:dyDescent="0.25">
      <c r="A369" s="25"/>
      <c r="B369" s="37"/>
      <c r="C369" s="37"/>
      <c r="D369" s="37"/>
      <c r="E369" s="37"/>
      <c r="F369" s="37"/>
      <c r="G369" s="41"/>
      <c r="I369" s="41"/>
    </row>
    <row r="370" spans="1:9" ht="15.75" x14ac:dyDescent="0.25">
      <c r="A370" s="25"/>
      <c r="B370" s="37"/>
      <c r="C370" s="37"/>
      <c r="D370" s="37"/>
      <c r="E370" s="37"/>
      <c r="F370" s="37"/>
      <c r="G370" s="41"/>
      <c r="I370" s="41"/>
    </row>
    <row r="371" spans="1:9" ht="15.75" x14ac:dyDescent="0.25">
      <c r="A371" s="25"/>
      <c r="B371" s="37"/>
      <c r="C371" s="37"/>
      <c r="D371" s="37"/>
      <c r="E371" s="37"/>
      <c r="F371" s="37"/>
      <c r="G371" s="41"/>
      <c r="I371" s="41"/>
    </row>
    <row r="372" spans="1:9" ht="15.75" x14ac:dyDescent="0.25">
      <c r="A372" s="38"/>
      <c r="B372" s="37"/>
      <c r="C372" s="37"/>
      <c r="D372" s="37"/>
      <c r="E372" s="37"/>
      <c r="F372" s="37"/>
      <c r="G372" s="41"/>
      <c r="I372" s="41"/>
    </row>
    <row r="373" spans="1:9" ht="15.75" x14ac:dyDescent="0.25">
      <c r="A373" s="25"/>
      <c r="B373" s="37"/>
      <c r="C373" s="37"/>
      <c r="D373" s="37"/>
      <c r="E373" s="37"/>
      <c r="F373" s="37"/>
      <c r="G373" s="41"/>
      <c r="I373" s="41"/>
    </row>
    <row r="374" spans="1:9" ht="15.75" x14ac:dyDescent="0.25">
      <c r="A374" s="38"/>
      <c r="B374" s="37"/>
      <c r="C374" s="37"/>
      <c r="D374" s="37"/>
      <c r="E374" s="37"/>
      <c r="F374" s="37"/>
      <c r="G374" s="41"/>
      <c r="I374" s="41"/>
    </row>
    <row r="375" spans="1:9" ht="15.75" x14ac:dyDescent="0.25">
      <c r="A375" s="25"/>
      <c r="B375" s="37"/>
      <c r="C375" s="37"/>
      <c r="D375" s="37"/>
      <c r="E375" s="37"/>
      <c r="F375" s="37"/>
      <c r="G375" s="41"/>
      <c r="I375" s="41"/>
    </row>
    <row r="376" spans="1:9" ht="15.75" x14ac:dyDescent="0.25">
      <c r="A376" s="25"/>
      <c r="B376" s="37"/>
      <c r="C376" s="37"/>
      <c r="D376" s="37"/>
      <c r="E376" s="37"/>
      <c r="F376" s="37"/>
      <c r="G376" s="41"/>
      <c r="I376" s="41"/>
    </row>
    <row r="377" spans="1:9" ht="15.75" x14ac:dyDescent="0.25">
      <c r="A377" s="25"/>
      <c r="B377" s="37"/>
      <c r="C377" s="37"/>
      <c r="D377" s="37"/>
      <c r="E377" s="37"/>
      <c r="F377" s="37"/>
      <c r="G377" s="41"/>
      <c r="I377" s="41"/>
    </row>
    <row r="378" spans="1:9" ht="15.75" x14ac:dyDescent="0.25">
      <c r="A378" s="25"/>
      <c r="B378" s="37"/>
      <c r="C378" s="37"/>
      <c r="D378" s="37"/>
      <c r="E378" s="37"/>
      <c r="F378" s="37"/>
      <c r="G378" s="41"/>
      <c r="I378" s="41"/>
    </row>
    <row r="379" spans="1:9" ht="15.75" x14ac:dyDescent="0.25">
      <c r="A379" s="25"/>
      <c r="B379" s="37"/>
      <c r="C379" s="37"/>
      <c r="D379" s="37"/>
      <c r="E379" s="37"/>
      <c r="F379" s="37"/>
      <c r="G379" s="41"/>
      <c r="I379" s="41"/>
    </row>
    <row r="380" spans="1:9" ht="15.75" x14ac:dyDescent="0.25">
      <c r="A380" s="25"/>
      <c r="B380" s="37"/>
      <c r="C380" s="37"/>
      <c r="D380" s="37"/>
      <c r="E380" s="37"/>
      <c r="F380" s="37"/>
      <c r="G380" s="41"/>
      <c r="I380" s="41"/>
    </row>
    <row r="381" spans="1:9" ht="15.75" x14ac:dyDescent="0.25">
      <c r="A381" s="25"/>
      <c r="B381" s="37"/>
      <c r="C381" s="37"/>
      <c r="D381" s="37"/>
      <c r="E381" s="37"/>
      <c r="F381" s="37"/>
      <c r="G381" s="41"/>
      <c r="I381" s="41"/>
    </row>
    <row r="382" spans="1:9" ht="15.75" x14ac:dyDescent="0.25">
      <c r="A382" s="25"/>
      <c r="B382" s="37"/>
      <c r="C382" s="37"/>
      <c r="D382" s="37"/>
      <c r="E382" s="37"/>
      <c r="F382" s="37"/>
      <c r="G382" s="41"/>
      <c r="I382" s="41"/>
    </row>
    <row r="383" spans="1:9" ht="15.75" x14ac:dyDescent="0.25">
      <c r="A383" s="25"/>
      <c r="B383" s="37"/>
      <c r="C383" s="37"/>
      <c r="D383" s="37"/>
      <c r="E383" s="37"/>
      <c r="F383" s="37"/>
      <c r="G383" s="41"/>
      <c r="I383" s="41"/>
    </row>
    <row r="384" spans="1:9" ht="15.75" x14ac:dyDescent="0.25">
      <c r="A384" s="25"/>
      <c r="B384" s="37"/>
      <c r="C384" s="37"/>
      <c r="D384" s="37"/>
      <c r="E384" s="37"/>
      <c r="F384" s="37"/>
      <c r="G384" s="41"/>
      <c r="I384" s="41"/>
    </row>
    <row r="385" spans="1:9" ht="15.75" x14ac:dyDescent="0.25">
      <c r="A385" s="25"/>
      <c r="B385" s="37"/>
      <c r="C385" s="37"/>
      <c r="D385" s="37"/>
      <c r="E385" s="37"/>
      <c r="F385" s="37"/>
      <c r="G385" s="41"/>
      <c r="I385" s="41"/>
    </row>
    <row r="386" spans="1:9" ht="15.75" x14ac:dyDescent="0.25">
      <c r="A386" s="25"/>
      <c r="B386" s="37"/>
      <c r="C386" s="37"/>
      <c r="D386" s="37"/>
      <c r="E386" s="37"/>
      <c r="F386" s="37"/>
      <c r="G386" s="41"/>
      <c r="I386" s="41"/>
    </row>
    <row r="387" spans="1:9" ht="15.75" x14ac:dyDescent="0.25">
      <c r="A387" s="25"/>
      <c r="B387" s="37"/>
      <c r="C387" s="37"/>
      <c r="D387" s="37"/>
      <c r="E387" s="37"/>
      <c r="F387" s="37"/>
      <c r="G387" s="41"/>
      <c r="I387" s="41"/>
    </row>
    <row r="388" spans="1:9" ht="15.75" x14ac:dyDescent="0.25">
      <c r="A388" s="25"/>
      <c r="B388" s="37"/>
      <c r="C388" s="37"/>
      <c r="D388" s="37"/>
      <c r="E388" s="37"/>
      <c r="F388" s="37"/>
      <c r="G388" s="41"/>
      <c r="I388" s="41"/>
    </row>
    <row r="389" spans="1:9" ht="15.75" x14ac:dyDescent="0.25">
      <c r="A389" s="38"/>
      <c r="B389" s="37"/>
      <c r="C389" s="37"/>
      <c r="D389" s="37"/>
      <c r="E389" s="37"/>
      <c r="F389" s="37"/>
      <c r="G389" s="41"/>
      <c r="I389" s="41"/>
    </row>
    <row r="390" spans="1:9" ht="15.75" x14ac:dyDescent="0.25">
      <c r="A390" s="25"/>
      <c r="B390" s="37"/>
      <c r="C390" s="37"/>
      <c r="D390" s="37"/>
      <c r="E390" s="37"/>
      <c r="F390" s="37"/>
      <c r="G390" s="41"/>
      <c r="I390" s="41"/>
    </row>
    <row r="391" spans="1:9" ht="15.75" x14ac:dyDescent="0.25">
      <c r="A391" s="25"/>
      <c r="B391" s="37"/>
      <c r="C391" s="37"/>
      <c r="D391" s="37"/>
      <c r="E391" s="37"/>
      <c r="F391" s="37"/>
      <c r="G391" s="41"/>
      <c r="I391" s="41"/>
    </row>
    <row r="392" spans="1:9" ht="15.75" x14ac:dyDescent="0.25">
      <c r="A392" s="25"/>
      <c r="B392" s="37"/>
      <c r="C392" s="37"/>
      <c r="D392" s="37"/>
      <c r="E392" s="37"/>
      <c r="F392" s="37"/>
      <c r="G392" s="41"/>
      <c r="I392" s="41"/>
    </row>
    <row r="393" spans="1:9" ht="15.75" x14ac:dyDescent="0.25">
      <c r="A393" s="25"/>
      <c r="B393" s="37"/>
      <c r="C393" s="37"/>
      <c r="D393" s="37"/>
      <c r="E393" s="37"/>
      <c r="F393" s="37"/>
      <c r="G393" s="41"/>
      <c r="I393" s="41"/>
    </row>
    <row r="394" spans="1:9" ht="15.75" x14ac:dyDescent="0.25">
      <c r="A394" s="25"/>
      <c r="B394" s="37"/>
      <c r="C394" s="37"/>
      <c r="D394" s="37"/>
      <c r="E394" s="37"/>
      <c r="F394" s="37"/>
      <c r="G394" s="41"/>
      <c r="I394" s="41"/>
    </row>
    <row r="395" spans="1:9" ht="15.75" x14ac:dyDescent="0.25">
      <c r="A395" s="25"/>
      <c r="B395" s="37"/>
      <c r="C395" s="37"/>
      <c r="D395" s="37"/>
      <c r="E395" s="37"/>
      <c r="F395" s="37"/>
      <c r="G395" s="41"/>
      <c r="I395" s="41"/>
    </row>
    <row r="396" spans="1:9" ht="15.75" x14ac:dyDescent="0.25">
      <c r="A396" s="25"/>
      <c r="B396" s="37"/>
      <c r="C396" s="37"/>
      <c r="D396" s="37"/>
      <c r="E396" s="37"/>
      <c r="F396" s="37"/>
      <c r="G396" s="41"/>
      <c r="I396" s="41"/>
    </row>
    <row r="397" spans="1:9" ht="15.75" x14ac:dyDescent="0.25">
      <c r="A397" s="25"/>
      <c r="B397" s="37"/>
      <c r="C397" s="37"/>
      <c r="D397" s="37"/>
      <c r="E397" s="37"/>
      <c r="F397" s="37"/>
      <c r="G397" s="41"/>
      <c r="I397" s="41"/>
    </row>
    <row r="398" spans="1:9" ht="15.75" x14ac:dyDescent="0.25">
      <c r="A398" s="25"/>
      <c r="B398" s="37"/>
      <c r="C398" s="37"/>
      <c r="D398" s="37"/>
      <c r="E398" s="37"/>
      <c r="F398" s="37"/>
      <c r="G398" s="41"/>
      <c r="I398" s="41"/>
    </row>
    <row r="399" spans="1:9" ht="15.75" x14ac:dyDescent="0.25">
      <c r="A399" s="25"/>
      <c r="B399" s="42"/>
      <c r="C399" s="42"/>
      <c r="D399" s="42"/>
      <c r="E399" s="42"/>
      <c r="F399" s="42"/>
      <c r="G399" s="42"/>
      <c r="I399" s="42"/>
    </row>
    <row r="400" spans="1:9" x14ac:dyDescent="0.25">
      <c r="A400" s="42"/>
    </row>
  </sheetData>
  <sheetProtection password="EEDF" sheet="1" objects="1" scenarios="1"/>
  <mergeCells count="13">
    <mergeCell ref="C6:I6"/>
    <mergeCell ref="B7:I7"/>
    <mergeCell ref="B9:I9"/>
    <mergeCell ref="F1:I1"/>
    <mergeCell ref="C2:I2"/>
    <mergeCell ref="C4:I4"/>
    <mergeCell ref="A3:I3"/>
    <mergeCell ref="A8:I8"/>
    <mergeCell ref="A16:A17"/>
    <mergeCell ref="B16:B17"/>
    <mergeCell ref="C16:C17"/>
    <mergeCell ref="D16:I16"/>
    <mergeCell ref="A11:I14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2014-06-16T13:22:44Z</dcterms:modified>
</cp:coreProperties>
</file>