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255" windowWidth="14805" windowHeight="7890"/>
  </bookViews>
  <sheets>
    <sheet name="Доходы 1" sheetId="4" r:id="rId1"/>
    <sheet name="Расходы 2" sheetId="3" r:id="rId2"/>
    <sheet name="Программные 3" sheetId="2" r:id="rId3"/>
    <sheet name="источники 4" sheetId="5" r:id="rId4"/>
    <sheet name="Прил 29 т.21" sheetId="6" r:id="rId5"/>
    <sheet name="прил 19т11" sheetId="7" r:id="rId6"/>
    <sheet name="Прил 39 т.31" sheetId="8" r:id="rId7"/>
    <sheet name="Прил 20 т12" sheetId="9" r:id="rId8"/>
    <sheet name="прил 30 т.22" sheetId="10" r:id="rId9"/>
    <sheet name="прил10 т.2" sheetId="12" r:id="rId10"/>
    <sheet name="прил 27 т19" sheetId="11" r:id="rId11"/>
  </sheets>
  <definedNames>
    <definedName name="_xlnm.Print_Area" localSheetId="3">'источники 4'!$A$1:$K$28</definedName>
  </definedNames>
  <calcPr calcId="145621"/>
</workbook>
</file>

<file path=xl/calcChain.xml><?xml version="1.0" encoding="utf-8"?>
<calcChain xmlns="http://schemas.openxmlformats.org/spreadsheetml/2006/main">
  <c r="C28" i="12" l="1"/>
  <c r="C19" i="12" s="1"/>
  <c r="C21" i="12"/>
  <c r="C24" i="12"/>
  <c r="C25" i="12"/>
  <c r="C22" i="12"/>
  <c r="C23" i="12"/>
  <c r="C26" i="12"/>
  <c r="C27" i="12"/>
  <c r="I31" i="5" l="1"/>
  <c r="I30" i="5" s="1"/>
  <c r="I34" i="5"/>
  <c r="I33" i="5" s="1"/>
  <c r="I29" i="5" l="1"/>
  <c r="E19" i="12"/>
  <c r="D19" i="12"/>
  <c r="B21" i="11" l="1"/>
  <c r="D19" i="11"/>
  <c r="C19" i="11"/>
  <c r="B19" i="11"/>
  <c r="D17" i="10" l="1"/>
  <c r="C17" i="10"/>
  <c r="B17" i="10"/>
  <c r="B18" i="9"/>
  <c r="B19" i="9"/>
  <c r="D17" i="9"/>
  <c r="C17" i="9"/>
  <c r="B17" i="9"/>
  <c r="D17" i="8"/>
  <c r="C17" i="8"/>
  <c r="B17" i="8"/>
  <c r="B23" i="7"/>
  <c r="B22" i="7" l="1"/>
  <c r="B20" i="7"/>
  <c r="B19" i="7"/>
  <c r="B21" i="7"/>
  <c r="B18" i="7"/>
  <c r="B17" i="7"/>
  <c r="D16" i="7"/>
  <c r="C16" i="7"/>
  <c r="B20" i="6"/>
  <c r="B17" i="6" s="1"/>
  <c r="C17" i="6"/>
  <c r="D17" i="6"/>
  <c r="B16" i="7" l="1"/>
  <c r="I27" i="5"/>
  <c r="I26" i="5" s="1"/>
  <c r="I25" i="5" s="1"/>
  <c r="K27" i="5"/>
  <c r="K26" i="5" s="1"/>
  <c r="K25" i="5" s="1"/>
  <c r="J27" i="5"/>
  <c r="J26" i="5" s="1"/>
  <c r="J25" i="5" s="1"/>
  <c r="I23" i="5"/>
  <c r="I22" i="5" s="1"/>
  <c r="I21" i="5" s="1"/>
  <c r="K23" i="5"/>
  <c r="J23" i="5"/>
  <c r="J22" i="5" s="1"/>
  <c r="J21" i="5" s="1"/>
  <c r="K22" i="5"/>
  <c r="K21" i="5" s="1"/>
  <c r="K20" i="5" l="1"/>
  <c r="K19" i="5" s="1"/>
  <c r="J20" i="5"/>
  <c r="J19" i="5" s="1"/>
  <c r="I20" i="5"/>
  <c r="I19" i="5" l="1"/>
</calcChain>
</file>

<file path=xl/sharedStrings.xml><?xml version="1.0" encoding="utf-8"?>
<sst xmlns="http://schemas.openxmlformats.org/spreadsheetml/2006/main" count="4669" uniqueCount="877">
  <si>
    <t/>
  </si>
  <si>
    <t>Наименование</t>
  </si>
  <si>
    <t>ЦСР</t>
  </si>
  <si>
    <t>ВР</t>
  </si>
  <si>
    <t>Сумма (тыс. рублей)</t>
  </si>
  <si>
    <t>2020 год</t>
  </si>
  <si>
    <t>2021 год</t>
  </si>
  <si>
    <t>2022 год</t>
  </si>
  <si>
    <t>ВСЕГО</t>
  </si>
  <si>
    <t>Муниципальная программа "Развитие экономики в Княжпогостском районе"</t>
  </si>
  <si>
    <t>01 0 00 00000</t>
  </si>
  <si>
    <t>Подпрограмма "Развитие малого и среднего предпринимательства в Княжпогостском районе"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</si>
  <si>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</si>
  <si>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</si>
  <si>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01 1 2Б 00000</t>
  </si>
  <si>
    <t>Иные бюджетные ассигнования</t>
  </si>
  <si>
    <t>800</t>
  </si>
  <si>
    <t>Субсидии на возмещение субъектам предпринимательской деятельности, осуществляющим регулярные перевозки пассажиров и багажа автомобильным транспортом по муниципальным маршрутам регулярных перевозок</t>
  </si>
  <si>
    <t>01 1 2К S2790</t>
  </si>
  <si>
    <t>Реализация народных проектов в сфере ПРЕДПРИНИМАТЕЛЬСТВА, прошедших отбор в рамках проекта "Народный бюджет"</t>
  </si>
  <si>
    <t>01 1 I4 S2560</t>
  </si>
  <si>
    <t>Подпрограмма "Развитие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</si>
  <si>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</si>
  <si>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агропромышленного комплекса</t>
  </si>
  <si>
    <t>01 3 1И 00000</t>
  </si>
  <si>
    <t>Реализация народных проектов в сфере АГРОПРОМЫШЛЕННОГО комплекса, прошедших отбор в рамках проекта "Народный бюджет"</t>
  </si>
  <si>
    <t>01 3 1И S2550</t>
  </si>
  <si>
    <t>Подпрограмма 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</si>
  <si>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</si>
  <si>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</si>
  <si>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</si>
  <si>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Подпрограмма "Содействие занятости населения муниципального района "Княжпогостский""</t>
  </si>
  <si>
    <t>01 6 00 00000</t>
  </si>
  <si>
    <t>Реализация народных проектов в сфере занятости населения</t>
  </si>
  <si>
    <t>01 6 1В 00000</t>
  </si>
  <si>
    <t>Реализация народных проектов в сфере ЗАНЯТОСТИ НАСЕЛЕНИЯ, прошедших отбор в рамках проекта "Народный бюджет"</t>
  </si>
  <si>
    <t>01 6 1В S2540</t>
  </si>
  <si>
    <t>Межбюджетные трансферты</t>
  </si>
  <si>
    <t>500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</si>
  <si>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</si>
  <si>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</si>
  <si>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</si>
  <si>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</si>
  <si>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</si>
  <si>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</si>
  <si>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</si>
  <si>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</si>
  <si>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Содержание автомобильных дорог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</si>
  <si>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 1 1A 74090</t>
  </si>
  <si>
    <t>02 1 1А 64503</t>
  </si>
  <si>
    <t>02 1 1А S2220</t>
  </si>
  <si>
    <t>На выполнение мероприятий по содержанию улично-дорожной сети поселений</t>
  </si>
  <si>
    <t>02 1 1У 64599</t>
  </si>
  <si>
    <t>Капитальный ремонт и ремонт автомобильных дорого общего пользования местного значения</t>
  </si>
  <si>
    <t>02 1 1Б 00000</t>
  </si>
  <si>
    <t>Капитальный ремонт и ремонт автомобильных дорого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</si>
  <si>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 1 1Б 74090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</si>
  <si>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</si>
  <si>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</si>
  <si>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</si>
  <si>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</si>
  <si>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</si>
  <si>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</si>
  <si>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</si>
  <si>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</si>
  <si>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</si>
  <si>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</si>
  <si>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</si>
  <si>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</si>
  <si>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</si>
  <si>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</si>
  <si>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</si>
  <si>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</si>
  <si>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</si>
  <si>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</si>
  <si>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</si>
  <si>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Социальное обеспечение и иные выплаты населению</t>
  </si>
  <si>
    <t>300</t>
  </si>
  <si>
    <t>Исполнение судебных решений в сфере жилищного законодательства</t>
  </si>
  <si>
    <t>03 1 1П 64593</t>
  </si>
  <si>
    <t>Обеспечение мероприятий по расселению непригодного для проживания жилищного фонда</t>
  </si>
  <si>
    <t>03 1 F3 67483</t>
  </si>
  <si>
    <t>Капитальные вложения в объекты государственной (муниципальной) собственности</t>
  </si>
  <si>
    <t>400</t>
  </si>
  <si>
    <t>03 1 F3 67484</t>
  </si>
  <si>
    <t>03 1 F3 6748S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</si>
  <si>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</si>
  <si>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</si>
  <si>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</si>
  <si>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</si>
  <si>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03 1 1Е R0820</t>
  </si>
  <si>
    <t>Снос аварийных домов</t>
  </si>
  <si>
    <t>03 1 1М 00000</t>
  </si>
  <si>
    <t>03 1 1М 64571</t>
  </si>
  <si>
    <t>Подпрограмма "Обеспечение населения качественными жилищно-коммунальными услугами"</t>
  </si>
  <si>
    <t>03 2 00 00000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</si>
  <si>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</si>
  <si>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2Б 74090</t>
  </si>
  <si>
    <t>Выполнение мероприятий по обустройству мест захоронения, транспортировки и вывоз в морг тел умерших</t>
  </si>
  <si>
    <t>03 2 2Л 64591</t>
  </si>
  <si>
    <t>Мероприятия по обустройству мест захоронения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</si>
  <si>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2Л 74090</t>
  </si>
  <si>
    <t>Создание условий для обеспечения жителей поселения услугами бытового обслуживания</t>
  </si>
  <si>
    <t>03 2 2М 64594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</si>
  <si>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</si>
  <si>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2Н 74090</t>
  </si>
  <si>
    <t>Обеспечение мероприятий по постановке на учет бесхозяйных объектов</t>
  </si>
  <si>
    <t>03 2 2П 64596</t>
  </si>
  <si>
    <t>Обеспечение мероприятий по проведению ремонтных работ источников холодного водоснабжения</t>
  </si>
  <si>
    <t>03 2 2Р 64598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</si>
  <si>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</si>
  <si>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2Р 74090</t>
  </si>
  <si>
    <t>Оплата коммунальных услуг по муниципальному жилищному фонду</t>
  </si>
  <si>
    <t>03 2 2В 00000</t>
  </si>
  <si>
    <t>Реализация народых проектов в сфере благоустройства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</si>
  <si>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</si>
  <si>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</si>
  <si>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S2480</t>
  </si>
  <si>
    <t>Модернизация и ремонт коммунальных систем инженерной инфраструктуры и другого имущества</t>
  </si>
  <si>
    <t>03 2 2Ж 00000</t>
  </si>
  <si>
    <t>03 2 2Ж 64572</t>
  </si>
  <si>
    <t>Разработка и утверждение схем водоснабжения, водоотведения</t>
  </si>
  <si>
    <t>03 2 2И 00000</t>
  </si>
  <si>
    <t>Содержание объектов муниципальной собственности</t>
  </si>
  <si>
    <t>03 2 2К 00000</t>
  </si>
  <si>
    <t>Межбюджетные трансферты на содержание объектов муниципальной собственности</t>
  </si>
  <si>
    <t>03 2 2К 64586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</si>
  <si>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</si>
  <si>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2К 74090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</si>
  <si>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</si>
  <si>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</si>
  <si>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</si>
  <si>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</si>
  <si>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</si>
  <si>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 3 3А S2410</t>
  </si>
  <si>
    <t>Осуществление полномочий в области градостроительной деятельности</t>
  </si>
  <si>
    <t>03 3 3Г 64512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</si>
  <si>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</si>
  <si>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</si>
  <si>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</si>
  <si>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</si>
  <si>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формирования современной городской среды</t>
  </si>
  <si>
    <t>03 4 1А 64567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</si>
  <si>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</si>
  <si>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</si>
  <si>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</si>
  <si>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</si>
  <si>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</si>
  <si>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</si>
  <si>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Предоставление субсидий бюджетным, автономным учреждениям и иным некоммерческим организациям</t>
  </si>
  <si>
    <t>600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</si>
  <si>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</si>
  <si>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</si>
  <si>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</si>
  <si>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</si>
  <si>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</si>
  <si>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текущих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</si>
  <si>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</si>
  <si>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</si>
  <si>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1 1Д 74090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</si>
  <si>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</si>
  <si>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</si>
  <si>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дошкольных образовательных организациях</t>
  </si>
  <si>
    <t>04 1 1Л S2010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</si>
  <si>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</si>
  <si>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</si>
  <si>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</si>
  <si>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</si>
  <si>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</si>
  <si>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</si>
  <si>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программы.</t>
  </si>
  <si>
    <t>04 2 2А 53030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</si>
  <si>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</si>
  <si>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</si>
  <si>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</si>
  <si>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</si>
  <si>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</si>
  <si>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</si>
  <si>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</si>
  <si>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2 2Г 74090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</si>
  <si>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</si>
  <si>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S2010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</si>
  <si>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</si>
  <si>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</si>
  <si>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</si>
  <si>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</si>
  <si>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</si>
  <si>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</si>
  <si>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</si>
  <si>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</si>
  <si>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</si>
  <si>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Реализация народных проектов в сфере образования, прошедших отбор в рамках проекта "Народный бюджет"</t>
  </si>
  <si>
    <t>04 2 2С S2020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</si>
  <si>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</si>
  <si>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</si>
  <si>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</si>
  <si>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</si>
  <si>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Обеспечение жильем молодых семей на территории МР "Княжпогостский"</t>
  </si>
  <si>
    <t>04 3 3К 00000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</si>
  <si>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</si>
  <si>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3К L4970</t>
  </si>
  <si>
    <t>04 3 3Л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</si>
  <si>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</si>
  <si>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</si>
  <si>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Укрепление материально-технической базы в организациях дополнительного образования</t>
  </si>
  <si>
    <t>04 3 3П 00000</t>
  </si>
  <si>
    <t>Укрепление материально-технической базы и создание безопасных условий в организациях дополнительного образования</t>
  </si>
  <si>
    <t>04 3 3П S2010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</si>
  <si>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</si>
  <si>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</si>
  <si>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</si>
  <si>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</si>
  <si>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</t>
  </si>
  <si>
    <t>04 4 4А S2040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</si>
  <si>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</si>
  <si>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</si>
  <si>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</si>
  <si>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</si>
  <si>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</si>
  <si>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</si>
  <si>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</si>
  <si>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</si>
  <si>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</si>
  <si>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</si>
  <si>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</si>
  <si>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</si>
  <si>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</si>
  <si>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</si>
  <si>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S2150</t>
  </si>
  <si>
    <t>Выполнение муниципального задания (ДШИ)</t>
  </si>
  <si>
    <t>05 1 1В 00000</t>
  </si>
  <si>
    <t>05 1 1В S2700</t>
  </si>
  <si>
    <t>Проведение текущих ремонтов</t>
  </si>
  <si>
    <t>05 1 1Г 00000</t>
  </si>
  <si>
    <t>Проведение капитальных ремонтов</t>
  </si>
  <si>
    <t>05 1 1Е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</si>
  <si>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</si>
  <si>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</si>
  <si>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</si>
  <si>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</si>
  <si>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</si>
  <si>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L5190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</si>
  <si>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</si>
  <si>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 2 2А S2470</t>
  </si>
  <si>
    <t>Подписка на периодические издания</t>
  </si>
  <si>
    <t>05 2 2Б 00000</t>
  </si>
  <si>
    <t>Выполнение муниципального задания</t>
  </si>
  <si>
    <t>05 2 2Д 00000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</si>
  <si>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</si>
  <si>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</si>
  <si>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Разработка проектно-сметной документации и проведение экспертиз</t>
  </si>
  <si>
    <t>05 2 2К 00000</t>
  </si>
  <si>
    <t>Подпрограмма "Развитие музейного дела"</t>
  </si>
  <si>
    <t>05 3 00 00000</t>
  </si>
  <si>
    <t>05 3 3Б 00000</t>
  </si>
  <si>
    <t>05 3 3Б S2690</t>
  </si>
  <si>
    <t>Выполнение противоаварийных и противопожарных мероприятий</t>
  </si>
  <si>
    <t>05 3 3В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</si>
  <si>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</si>
  <si>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</si>
  <si>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</si>
  <si>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</si>
  <si>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Содержание объектов сельских учреждений отрасли культура</t>
  </si>
  <si>
    <t>05 4 4А 64595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</si>
  <si>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</si>
  <si>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</si>
  <si>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</si>
  <si>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</si>
  <si>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</si>
  <si>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</si>
  <si>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4В L4670</t>
  </si>
  <si>
    <t>Проведение ремонтных работ</t>
  </si>
  <si>
    <t>05 4 4И 00000</t>
  </si>
  <si>
    <t>Проведение ремонтных работ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</si>
  <si>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05 4 4И 74090</t>
  </si>
  <si>
    <t>Реализация народного проекта в сфере культуры</t>
  </si>
  <si>
    <t>05 4 4Л 00000</t>
  </si>
  <si>
    <t>Реализация народных проектов в сфере КУЛЬТУРЫ, прошедших отбор в рамках проекта "Народный бюджет"</t>
  </si>
  <si>
    <t>05 4 4Л S2460</t>
  </si>
  <si>
    <t>Строительство объектов культуры</t>
  </si>
  <si>
    <t>05 4 4М 00000</t>
  </si>
  <si>
    <t>Субсидии на поддержку отрасли культуры</t>
  </si>
  <si>
    <t>05 4 4Н L5190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</si>
  <si>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</si>
  <si>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</si>
  <si>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</si>
  <si>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</si>
  <si>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</si>
  <si>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</si>
  <si>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</si>
  <si>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</si>
  <si>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</si>
  <si>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</si>
  <si>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05 8 00 00000</t>
  </si>
  <si>
    <t>Выполнение муниципального задания (КЦНК)</t>
  </si>
  <si>
    <t>05 8 8А 00000</t>
  </si>
  <si>
    <t>05 8 8А S2690</t>
  </si>
  <si>
    <t>Субсидия на укрепление материально-технической базы (ЦНК)</t>
  </si>
  <si>
    <t>05 8 8В 00000</t>
  </si>
  <si>
    <t>Субсидии на укрепление материально-технической базы муниципальных учреждений сферы культуры.</t>
  </si>
  <si>
    <t>05 8 8В L4670</t>
  </si>
  <si>
    <t>Восстановление (ремонт) памятников и систем "Вечного огня"</t>
  </si>
  <si>
    <t>05 8 8И 64590</t>
  </si>
  <si>
    <t>Создание виртуальных концертных залов</t>
  </si>
  <si>
    <t>05 8 A3 54530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</si>
  <si>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</si>
  <si>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</si>
  <si>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</si>
  <si>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</si>
  <si>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</si>
  <si>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1А S2500</t>
  </si>
  <si>
    <t>Организация и проведение ремонтных работ муниципальных учреждений спорта</t>
  </si>
  <si>
    <t>06 1 1Ж 64592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</si>
  <si>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</si>
  <si>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</si>
  <si>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</si>
  <si>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</si>
  <si>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Приобретение оборудования и материалов по соблюдению санитарно-эпидемиологического режима в учреждениях</t>
  </si>
  <si>
    <t>06 2 2Д 64600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</si>
  <si>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</si>
  <si>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</si>
  <si>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</si>
  <si>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</si>
  <si>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</si>
  <si>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</si>
  <si>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</si>
  <si>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</si>
  <si>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</si>
  <si>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</si>
  <si>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</si>
  <si>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</si>
  <si>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</si>
  <si>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</si>
  <si>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</si>
  <si>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Подпрограмма "Управление муниципальным имуществом муниципального района "Княжпогостский""</t>
  </si>
  <si>
    <t>07 4 00 00000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</si>
  <si>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</si>
  <si>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4 1Б S2840</t>
  </si>
  <si>
    <t>Руководство и управление в сфере реализации подпрограммы</t>
  </si>
  <si>
    <t>07 4 4Д 00000</t>
  </si>
  <si>
    <t>Реализация мероприятий по учету и управлению объектами муниципальной собственности</t>
  </si>
  <si>
    <t>07 4 4Е 00000</t>
  </si>
  <si>
    <t>07 4 4Е 64587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</si>
  <si>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</si>
  <si>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</si>
  <si>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</si>
  <si>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</si>
  <si>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Субвенции на реализацию государственных полномочий по расчету и предоставлению дотаций на выравнивание бюджетной обеспеченности поселений</t>
  </si>
  <si>
    <t>07 5 5А 73110</t>
  </si>
  <si>
    <t>Руководство и управление в сфере финансов</t>
  </si>
  <si>
    <t>07 5 5Е 00000</t>
  </si>
  <si>
    <t>Осуществление полномочий по формированию, исполнению и контролю за исполнением бюджета поселений</t>
  </si>
  <si>
    <t>07 5 5Е 64502</t>
  </si>
  <si>
    <t>Выравнивание бюджетной обеспеченности поселений из районного фонда финансовой поддержки</t>
  </si>
  <si>
    <t>07 5 5Ж 00000</t>
  </si>
  <si>
    <t>Подпрограмма "Обеспечение реализации муниципальной программы"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</si>
  <si>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</si>
  <si>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</si>
  <si>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</si>
  <si>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Подпрограмма "Организация и проведение выборов и референдумов"</t>
  </si>
  <si>
    <t>07 8 00 00000</t>
  </si>
  <si>
    <t>Расходы на проведение местных выборов и референдумов</t>
  </si>
  <si>
    <t>07 8 1А 64588</t>
  </si>
  <si>
    <t>Муниципальная программа "Безопасность жизнедеятельности и социальная защита населения в Княжпогостском районе"</t>
  </si>
  <si>
    <t>08 0 00 00000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</si>
  <si>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</si>
  <si>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</si>
  <si>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</si>
  <si>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</si>
  <si>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</si>
  <si>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</si>
  <si>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</si>
  <si>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</si>
  <si>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</si>
  <si>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</si>
  <si>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</si>
  <si>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</si>
  <si>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</si>
  <si>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</si>
  <si>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Антитеррористическая пропаганда</t>
  </si>
  <si>
    <t>08 3 3Г 00000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</si>
  <si>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</si>
  <si>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</si>
  <si>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</si>
  <si>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Противопожарные мероприятия</t>
  </si>
  <si>
    <t>08 3 3И 00000</t>
  </si>
  <si>
    <t>Противопожарные мероприятия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</si>
  <si>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 3 3И 74090</t>
  </si>
  <si>
    <t>Создание безопасных условий в организациях в сфере физической культуры и спорта</t>
  </si>
  <si>
    <t>08 3 3И S2100</t>
  </si>
  <si>
    <t>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</si>
  <si>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08 3 3К S2120</t>
  </si>
  <si>
    <t>Осуществление мероприятий по сносу аварийного муниципального имущества</t>
  </si>
  <si>
    <t>08 3 3Л 64597</t>
  </si>
  <si>
    <t>Подпрограмма "Обращение с отходами производства"</t>
  </si>
  <si>
    <t>08 4 00 00000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</si>
  <si>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</si>
  <si>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</si>
  <si>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</si>
  <si>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 4 1Б 74090</t>
  </si>
  <si>
    <t>Мероприятия по организации деятельности по сбору и транспортированию твёрдых коммунальных отходов</t>
  </si>
  <si>
    <t>08 4 1Б S2850</t>
  </si>
  <si>
    <t>Подпрограмма "Профилактика преступлений и правонарушений"</t>
  </si>
  <si>
    <t>08 5 00 00000</t>
  </si>
  <si>
    <t>Организация охраны общественного порядка добровольными народными дружинами</t>
  </si>
  <si>
    <t>08 5 1А 00000</t>
  </si>
  <si>
    <t>08 5 1А 64584</t>
  </si>
  <si>
    <t>Проведение профилактических мероприятий правоохранительной направленности</t>
  </si>
  <si>
    <t>08 5 1Б 00000</t>
  </si>
  <si>
    <t>08 5 1Б 64583</t>
  </si>
  <si>
    <t>Муниципальная программа "Доступная среда"</t>
  </si>
  <si>
    <t>09 0 00 00000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</si>
  <si>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</si>
  <si>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</si>
  <si>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</si>
  <si>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</si>
  <si>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Проведение мероприятий социальной направленности</t>
  </si>
  <si>
    <t>09 1 1Б 00000</t>
  </si>
  <si>
    <t>предоставление на конкурсной основе субсидий СО НКО</t>
  </si>
  <si>
    <t>09 1 1Д 00000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</si>
  <si>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</si>
  <si>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</si>
  <si>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</si>
  <si>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</si>
  <si>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</si>
  <si>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</si>
  <si>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</si>
  <si>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</si>
  <si>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</si>
  <si>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</si>
  <si>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</si>
  <si>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</si>
  <si>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Субвенция на проведение Всероссийской переписи населения 2020 года</t>
  </si>
  <si>
    <t>99 9 00 54690</t>
  </si>
  <si>
    <t>99 9 00 64502</t>
  </si>
  <si>
    <t>Осуществление полномочий по решению Совета МР "Княжпогостский" с 2020 года</t>
  </si>
  <si>
    <t>99 9 00 64585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</si>
  <si>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</si>
  <si>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99 9 00 73040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</si>
  <si>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</si>
  <si>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99 9 00 73050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</si>
  <si>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</si>
  <si>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</si>
  <si>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</t>
  </si>
  <si>
    <t>99 9 00 73080</t>
  </si>
  <si>
    <t>Субвенции на осуществление государственных полномочий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</t>
  </si>
  <si>
    <t>99 9 00 73140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</si>
  <si>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</si>
  <si>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99 9 00 73150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</si>
  <si>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</si>
  <si>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99 9 00 73160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</si>
  <si>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</si>
  <si>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</si>
  <si>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</si>
  <si>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</si>
  <si>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</si>
  <si>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</si>
  <si>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</si>
  <si>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</si>
  <si>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НЕ УКАЗАНО</t>
  </si>
  <si>
    <t>000</t>
  </si>
  <si>
    <t>Приложение 3</t>
  </si>
  <si>
    <t>РАСПРЕДЕЛЕНИЕ БЮДЖЕТНЫХ АССИГНОВАНИЙ ПО ЦЕЛЕВЫМ СТАТЬЯМ (МУНИЦИПАЛЬНЫМ ПРОГРАММАМ МУНИЦИПАЛЬНОГО РАЙОНА "КНЯЖПОГОСТСКИЙ"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</si>
  <si>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</si>
  <si>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</si>
  <si>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</si>
  <si>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</si>
  <si>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</si>
  <si>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</si>
  <si>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</si>
  <si>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</si>
  <si>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</si>
  <si>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</si>
  <si>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</si>
  <si>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</si>
  <si>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</si>
  <si>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</si>
  <si>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</si>
  <si>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МУНИЦИПАЛЬНЫМ ИМУЩЕСТВОМ, ЗЕМЛЯМИ И ПРИРОДНЫМИ РЕСУРСАМИ АДМИНИСТРАЦИИ МР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</si>
  <si>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</si>
  <si>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</si>
  <si>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</si>
  <si>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</si>
  <si>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992</t>
  </si>
  <si>
    <t>Приложение 2</t>
  </si>
  <si>
    <t>ВЕДОМСТВЕННАЯ СТРУКТУРА РАСХОДОВ
БЮДЖЕТА МУНИЦИПАЛЬНОГО РАЙОНА "КНЯЖПОГОСТСКИЙ"
НА 2020 ГОД И ПЛАНОВЫЙ ПЕРИОД 2021 И 2022 ГОДОВ</t>
  </si>
  <si>
    <t>Мин</t>
  </si>
  <si>
    <t>Приложение 1</t>
  </si>
  <si>
    <t>Объем поступлений доходов в бюджет муниципального района "Княжпогостский" на 2020 год и плановый период 2021 и 2022 годов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</si>
  <si>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</si>
  <si>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</si>
  <si>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</si>
  <si>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</si>
  <si>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</si>
  <si>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</si>
  <si>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</si>
  <si>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</si>
  <si>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</si>
  <si>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</si>
  <si>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</si>
  <si>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</si>
  <si>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</si>
  <si>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</si>
  <si>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</si>
  <si>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</si>
  <si>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</si>
  <si>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</si>
  <si>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</si>
  <si>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</si>
  <si>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</si>
  <si>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</si>
  <si>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</si>
  <si>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</si>
  <si>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</si>
  <si>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</si>
  <si>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</si>
  <si>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</si>
  <si>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</si>
  <si>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</si>
  <si>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</si>
  <si>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</si>
  <si>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</si>
  <si>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</si>
  <si>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</si>
  <si>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</si>
  <si>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</si>
  <si>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</si>
  <si>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</si>
  <si>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</si>
  <si>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</si>
  <si>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</si>
  <si>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</si>
  <si>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</si>
  <si>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</si>
  <si>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</si>
  <si>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</si>
  <si>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</si>
  <si>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</si>
  <si>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</si>
  <si>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</si>
  <si>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</si>
  <si>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</si>
  <si>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1 06 00000 00 0000 000</t>
  </si>
  <si>
    <t>НАЛОГИ НА ИМУЩЕСТВО</t>
  </si>
  <si>
    <t>1 06 06000 00 0000 110</t>
  </si>
  <si>
    <t>Земельный налог</t>
  </si>
  <si>
    <t>1 06 06030 00 0000 110</t>
  </si>
  <si>
    <t>Земельный налог с организаций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</si>
  <si>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</si>
  <si>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</si>
  <si>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1 06 06040 00 0000 110</t>
  </si>
  <si>
    <t>Земельный налог с физических лиц</t>
  </si>
  <si>
    <t>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</si>
  <si>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</si>
  <si>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</si>
  <si>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</si>
  <si>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</si>
  <si>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</si>
  <si>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</si>
  <si>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</si>
  <si>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</si>
  <si>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</si>
  <si>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</si>
  <si>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</si>
  <si>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</si>
  <si>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</si>
  <si>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</si>
  <si>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</si>
  <si>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</si>
  <si>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</si>
  <si>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</si>
  <si>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</si>
  <si>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</si>
  <si>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</si>
  <si>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</si>
  <si>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</si>
  <si>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</si>
  <si>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</si>
  <si>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</si>
  <si>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</si>
  <si>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</si>
  <si>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</si>
  <si>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</si>
  <si>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</si>
  <si>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</si>
  <si>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</si>
  <si>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</si>
  <si>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</si>
  <si>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</si>
  <si>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</si>
  <si>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</si>
  <si>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</si>
  <si>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</si>
  <si>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</si>
  <si>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</si>
  <si>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</si>
  <si>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</si>
  <si>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</si>
  <si>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</si>
  <si>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</si>
  <si>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</si>
  <si>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</si>
  <si>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</si>
  <si>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</si>
  <si>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</si>
  <si>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</si>
  <si>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</si>
  <si>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</si>
  <si>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</si>
  <si>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</si>
  <si>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</si>
  <si>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</si>
  <si>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</si>
  <si>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</si>
  <si>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</si>
  <si>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</si>
  <si>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</si>
  <si>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</si>
  <si>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</si>
  <si>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</si>
  <si>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</si>
  <si>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</si>
  <si>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</si>
  <si>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</si>
  <si>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</si>
  <si>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</si>
  <si>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</si>
  <si>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</si>
  <si>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</si>
  <si>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</si>
  <si>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</si>
  <si>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</si>
  <si>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</si>
  <si>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</si>
  <si>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</si>
  <si>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</si>
  <si>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</si>
  <si>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</si>
  <si>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</si>
  <si>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</si>
  <si>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</si>
  <si>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</si>
  <si>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</si>
  <si>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</si>
  <si>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</si>
  <si>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</si>
  <si>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</si>
  <si>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</si>
  <si>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</si>
  <si>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</si>
  <si>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</si>
  <si>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</si>
  <si>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</si>
  <si>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</si>
  <si>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</si>
  <si>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</si>
  <si>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</si>
  <si>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</si>
  <si>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</si>
  <si>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</si>
  <si>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</si>
  <si>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</si>
  <si>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</si>
  <si>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</si>
  <si>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</si>
  <si>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</si>
  <si>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</si>
  <si>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</si>
  <si>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</si>
  <si>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</si>
  <si>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</si>
  <si>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</si>
  <si>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</si>
  <si>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</si>
  <si>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</si>
  <si>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</si>
  <si>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</si>
  <si>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</si>
  <si>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</si>
  <si>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</si>
  <si>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</si>
  <si>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</si>
  <si>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</si>
  <si>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</si>
  <si>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</si>
  <si>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</si>
  <si>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</si>
  <si>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</si>
  <si>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</si>
  <si>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</si>
  <si>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</si>
  <si>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</si>
  <si>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</si>
  <si>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</si>
  <si>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</si>
  <si>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</si>
  <si>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</si>
  <si>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</si>
  <si>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</si>
  <si>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</si>
  <si>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</si>
  <si>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</si>
  <si>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</si>
  <si>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</si>
  <si>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</si>
  <si>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</si>
  <si>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</si>
  <si>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</si>
  <si>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</si>
  <si>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</si>
  <si>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</si>
  <si>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</si>
  <si>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</si>
  <si>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</si>
  <si>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</si>
  <si>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</si>
  <si>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2 02 25497 00 0000 150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</si>
  <si>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</si>
  <si>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</si>
  <si>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</si>
  <si>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</si>
  <si>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</si>
  <si>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</si>
  <si>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</si>
  <si>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2 02 29999 00 0000 150</t>
  </si>
  <si>
    <t>Прочие субсидии</t>
  </si>
  <si>
    <t>2 02 29999 05 0000 150</t>
  </si>
  <si>
    <t>Прочие субсидии бюджетам муниципальных районов</t>
  </si>
  <si>
    <t>2 02 29999 05 0000 151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</si>
  <si>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</si>
  <si>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</si>
  <si>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</si>
  <si>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</si>
  <si>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</si>
  <si>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</si>
  <si>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</si>
  <si>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</si>
  <si>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</si>
  <si>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</si>
  <si>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</si>
  <si>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</si>
  <si>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</si>
  <si>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</si>
  <si>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</si>
  <si>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</si>
  <si>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</si>
  <si>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</si>
  <si>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</si>
  <si>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</si>
  <si>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2 02 35176 05 0000 150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</si>
  <si>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</si>
  <si>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2 02 35469 00 0000 150</t>
  </si>
  <si>
    <t>Субвенции бюджетам на проведение Всероссийской переписи населения 2020 года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</si>
  <si>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</si>
  <si>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</si>
  <si>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2 02 39999 00 0000 150</t>
  </si>
  <si>
    <t>Прочие субвенции</t>
  </si>
  <si>
    <t>2 02 39999 05 0000 150</t>
  </si>
  <si>
    <t>Прочие субвенции бюджетам муниципальных районов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</si>
  <si>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</si>
  <si>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</si>
  <si>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</si>
  <si>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</si>
  <si>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</si>
  <si>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</si>
  <si>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</si>
  <si>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</si>
  <si>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</si>
  <si>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</si>
  <si>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2 02 45453 00 0000 150</t>
  </si>
  <si>
    <t>Межбюджетные трансферты, передаваемые бюджетам на создание виртуальных концертных залов</t>
  </si>
  <si>
    <t>2 02 45453 05 0000 150</t>
  </si>
  <si>
    <t>Межбюджетные трансферты, передаваемые бюджетам муниципальных районов на создание виртуальных концертных залов</t>
  </si>
  <si>
    <t>ВСЕГО ДОХОДОВ</t>
  </si>
  <si>
    <t>Приложение 4</t>
  </si>
  <si>
    <t xml:space="preserve">к проекту решения Совета </t>
  </si>
  <si>
    <t xml:space="preserve">Источники  финансирования дефицита 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</si>
  <si>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</si>
  <si>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</si>
  <si>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</si>
  <si>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</si>
  <si>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</si>
  <si>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</si>
  <si>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</si>
  <si>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</si>
  <si>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</si>
  <si>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</si>
  <si>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</si>
  <si>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</si>
  <si>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</si>
  <si>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</si>
  <si>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</si>
  <si>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</si>
  <si>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</si>
  <si>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</si>
  <si>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</si>
  <si>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</si>
  <si>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</si>
  <si>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</si>
  <si>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</si>
  <si>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</si>
  <si>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</si>
  <si>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</si>
  <si>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</si>
  <si>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</si>
  <si>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</si>
  <si>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</si>
  <si>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</si>
  <si>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Приведение в нормативное состояние канализационных и инженерных сетей</t>
  </si>
  <si>
    <t>03 2 2Д 00000</t>
  </si>
  <si>
    <t>Приложение 29</t>
  </si>
  <si>
    <t>к решению Совета муниципального района</t>
  </si>
  <si>
    <t xml:space="preserve"> "Княжпогостский" от 18 декабря 2019г. №52</t>
  </si>
  <si>
    <t>Таблица 21</t>
  </si>
  <si>
    <t>Распределение межбюджетных трансфертов</t>
  </si>
  <si>
    <t xml:space="preserve"> на выполнение мероприятий по обустройству мест захоронения и транспортировкт тел умерших</t>
  </si>
  <si>
    <t>Наименование поселений</t>
  </si>
  <si>
    <t>МБ</t>
  </si>
  <si>
    <t>ВСЕГО:</t>
  </si>
  <si>
    <t>Городское поселение "Емва"</t>
  </si>
  <si>
    <t>Сельское поселение "Мещура"</t>
  </si>
  <si>
    <t>Сельское поселение "Иоссер"</t>
  </si>
  <si>
    <t>Сельское поселение "Тракт"</t>
  </si>
  <si>
    <t>к решению Совета муниципального района "Княжпогостский"                                                         от 18 декабря 2019г. №52</t>
  </si>
  <si>
    <t>Приложение 10</t>
  </si>
  <si>
    <t>Приложение 19</t>
  </si>
  <si>
    <t>Таблица 11</t>
  </si>
  <si>
    <t>на осуществление полномочий по решению Совета МР "Княжпогостский" на 2020 год и плановый период 2021 и 2022 годов</t>
  </si>
  <si>
    <t>Сумма, тысяч рублей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</si>
  <si>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</si>
  <si>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</si>
  <si>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</si>
  <si>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"Чиньяворык"</t>
  </si>
  <si>
    <t>Приложение 39</t>
  </si>
  <si>
    <t>Таблица 31</t>
  </si>
  <si>
    <t xml:space="preserve"> на выполнение мероприятий по проведению ремонтных работ источников холодного водоснабжения</t>
  </si>
  <si>
    <t>Приложение 20</t>
  </si>
  <si>
    <t>Таблица 12</t>
  </si>
  <si>
    <t xml:space="preserve"> на содержание объектов муниципальной собственности</t>
  </si>
  <si>
    <t>Приложение 30</t>
  </si>
  <si>
    <t>к решению Совета муниципального  района</t>
  </si>
  <si>
    <t>Таблица 22</t>
  </si>
  <si>
    <t>на модернизацию и ремонт коммунальных систем инженерной инфраструктуры и другого имущества</t>
  </si>
  <si>
    <t xml:space="preserve">к решению Совета муниципального </t>
  </si>
  <si>
    <t>района "Княжпогостский"</t>
  </si>
  <si>
    <t>Приложение 27</t>
  </si>
  <si>
    <t>к решению Совета муниципального</t>
  </si>
  <si>
    <t xml:space="preserve"> района "Княжпогостский"</t>
  </si>
  <si>
    <t>от 18 декабря 2019г. №  52</t>
  </si>
  <si>
    <t>Таблица 19</t>
  </si>
  <si>
    <t xml:space="preserve"> на восстановление (ремонт) памятников и систем "Вечного огня"</t>
  </si>
  <si>
    <t>к решению Совета муниципального района "Княжпогостский"                                  от 18 декабря 2019г. №52</t>
  </si>
  <si>
    <t>к решению Совета муниципального района "Княжпогостский"                                                                            от 18 декабря 2019г. №52</t>
  </si>
  <si>
    <t>Приложение №5</t>
  </si>
  <si>
    <t>Приложение 6</t>
  </si>
  <si>
    <t>Приложение 7</t>
  </si>
  <si>
    <t>Приложение 8</t>
  </si>
  <si>
    <t>Приложение 9</t>
  </si>
  <si>
    <t xml:space="preserve">Приложение №10 </t>
  </si>
  <si>
    <t xml:space="preserve">Приложение №11 </t>
  </si>
  <si>
    <t xml:space="preserve">к решению Совета </t>
  </si>
  <si>
    <t>муниципального района "Княжпогостский"</t>
  </si>
  <si>
    <t>от 18 декабря 2019г. № 52</t>
  </si>
  <si>
    <t>Таблица 2</t>
  </si>
  <si>
    <t>Распределение дотаций</t>
  </si>
  <si>
    <t>на выравнивание бюджетной обеспеченности поселений из районного фонда финансовой поддержки на 2020 год и плановый период 2021 и 2022 годов</t>
  </si>
  <si>
    <t>к решению Совета муниципального района "Княжпогостский" от 27 ноября 2020г. № 143</t>
  </si>
  <si>
    <t>к решению Совета муниципального района "Княжпогостский"                               от 27 ноября 2020г. № 143</t>
  </si>
  <si>
    <t>от 27 ноября 2020г. № 143</t>
  </si>
  <si>
    <t>к решению Совета муниципального района "Княжпогостский"                                                от 27 ноября 2020г. №143</t>
  </si>
  <si>
    <t>к решению Совета муниципального района "Княжпогостский"                                                     от 27 ноября 2020г. №143</t>
  </si>
  <si>
    <t>бюджета муниципального района "Княжпогостский" на 2020 год и плановый период 2021 и 2022 годов</t>
  </si>
  <si>
    <t>к решению Совета муниципального района "Княжпогостский"                                                                          от 27 ноября 2020г. №143</t>
  </si>
  <si>
    <t>к решению Совета муниципального района "Княжпогостский"  от 27 ноября 2020г. №143</t>
  </si>
  <si>
    <t>к решению Совета муниципального района "Княжпогостский" от 27 ноября 2020г. №143</t>
  </si>
  <si>
    <t>от 27 ноября 2020г. №143</t>
  </si>
  <si>
    <t>к решению Совета муниципального района "Княжпогостский" от 18 декабря 2019г.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</si>
</sst>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0.000"/>
    <numFmt numFmtId="166" formatCode="_(* #,##0_);_(* \(#,##0\);_(* &quot;-&quot;??_);_(@_)"/>
    <numFmt numFmtId="167" formatCode="0.0_)"/>
  </numFmts>
  <fonts count="19" x14ac:knownFonts="1">
    <font>
      <sz val="10"/>
      <color rgb="FF000000"/>
      <name val="Times New Roman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top" wrapText="1"/>
    </xf>
    <xf numFmtId="0" fontId="4" fillId="0" borderId="0">
      <alignment vertical="top" wrapText="1"/>
    </xf>
    <xf numFmtId="0" fontId="5" fillId="0" borderId="0"/>
    <xf numFmtId="0" fontId="4" fillId="0" borderId="0">
      <alignment vertical="top" wrapText="1"/>
    </xf>
    <xf numFmtId="0" fontId="5" fillId="0" borderId="0"/>
    <xf numFmtId="0" fontId="9" fillId="0" borderId="0"/>
    <xf numFmtId="43" fontId="10" fillId="0" borderId="0" applyFont="0" applyFill="0" applyBorder="0" applyAlignment="0" applyProtection="0"/>
    <xf numFmtId="0" fontId="12" fillId="0" borderId="0"/>
  </cellStyleXfs>
  <cellXfs count="176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4" fillId="0" borderId="0" xfId="1" applyFont="1" applyFill="1" applyAlignment="1">
      <alignment vertical="top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1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2"/>
    <xf numFmtId="0" fontId="1" fillId="0" borderId="0" xfId="2" applyFont="1"/>
    <xf numFmtId="0" fontId="1" fillId="0" borderId="0" xfId="2" applyFont="1" applyAlignment="1">
      <alignment wrapText="1"/>
    </xf>
    <xf numFmtId="0" fontId="1" fillId="0" borderId="0" xfId="2" applyFont="1" applyAlignment="1">
      <alignment horizontal="center"/>
    </xf>
    <xf numFmtId="0" fontId="1" fillId="0" borderId="7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top" wrapText="1"/>
    </xf>
    <xf numFmtId="0" fontId="1" fillId="0" borderId="7" xfId="2" applyFont="1" applyBorder="1" applyAlignment="1">
      <alignment horizontal="center"/>
    </xf>
    <xf numFmtId="49" fontId="1" fillId="0" borderId="0" xfId="2" applyNumberFormat="1" applyFont="1" applyBorder="1" applyAlignment="1">
      <alignment vertical="top"/>
    </xf>
    <xf numFmtId="0" fontId="6" fillId="0" borderId="0" xfId="2" applyFont="1" applyBorder="1" applyAlignment="1">
      <alignment horizontal="left" vertical="top" wrapText="1"/>
    </xf>
    <xf numFmtId="164" fontId="6" fillId="0" borderId="0" xfId="2" applyNumberFormat="1" applyFont="1" applyBorder="1" applyAlignment="1">
      <alignment horizontal="center" vertical="top"/>
    </xf>
    <xf numFmtId="164" fontId="1" fillId="0" borderId="0" xfId="2" applyNumberFormat="1" applyFont="1" applyBorder="1" applyAlignment="1">
      <alignment horizontal="center" vertical="top"/>
    </xf>
    <xf numFmtId="0" fontId="1" fillId="0" borderId="0" xfId="2" applyFont="1" applyBorder="1" applyAlignment="1">
      <alignment horizontal="left" vertical="top" wrapText="1"/>
    </xf>
    <xf numFmtId="164" fontId="1" fillId="0" borderId="0" xfId="2" applyNumberFormat="1" applyFont="1" applyFill="1" applyBorder="1" applyAlignment="1">
      <alignment horizontal="center" vertical="top"/>
    </xf>
    <xf numFmtId="0" fontId="6" fillId="0" borderId="0" xfId="2" applyFont="1" applyBorder="1" applyAlignment="1">
      <alignment vertical="top" wrapText="1"/>
    </xf>
    <xf numFmtId="4" fontId="1" fillId="0" borderId="0" xfId="2" applyNumberFormat="1" applyFont="1" applyBorder="1" applyAlignment="1">
      <alignment vertical="top"/>
    </xf>
    <xf numFmtId="164" fontId="1" fillId="0" borderId="0" xfId="2" applyNumberFormat="1" applyFont="1" applyBorder="1" applyAlignment="1">
      <alignment vertical="top"/>
    </xf>
    <xf numFmtId="0" fontId="1" fillId="0" borderId="0" xfId="2" applyFont="1" applyBorder="1" applyAlignment="1">
      <alignment vertical="top" wrapText="1"/>
    </xf>
    <xf numFmtId="4" fontId="1" fillId="0" borderId="0" xfId="2" applyNumberFormat="1" applyFont="1" applyFill="1" applyBorder="1" applyAlignment="1">
      <alignment vertical="top"/>
    </xf>
    <xf numFmtId="49" fontId="7" fillId="0" borderId="0" xfId="2" applyNumberFormat="1" applyFont="1" applyBorder="1"/>
    <xf numFmtId="0" fontId="8" fillId="0" borderId="0" xfId="2" applyFont="1" applyBorder="1" applyAlignment="1">
      <alignment vertical="top"/>
    </xf>
    <xf numFmtId="49" fontId="5" fillId="0" borderId="0" xfId="2" applyNumberFormat="1" applyBorder="1"/>
    <xf numFmtId="0" fontId="5" fillId="0" borderId="0" xfId="2" applyBorder="1"/>
    <xf numFmtId="164" fontId="7" fillId="0" borderId="0" xfId="2" applyNumberFormat="1" applyFont="1" applyBorder="1" applyAlignment="1">
      <alignment vertical="top"/>
    </xf>
    <xf numFmtId="164" fontId="5" fillId="0" borderId="0" xfId="2" applyNumberFormat="1"/>
    <xf numFmtId="164" fontId="5" fillId="0" borderId="0" xfId="2" applyNumberFormat="1" applyBorder="1"/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Alignment="1"/>
    <xf numFmtId="0" fontId="11" fillId="0" borderId="0" xfId="0" applyFont="1" applyFill="1" applyAlignment="1"/>
    <xf numFmtId="0" fontId="13" fillId="0" borderId="0" xfId="7" applyFont="1" applyFill="1" applyBorder="1" applyAlignment="1">
      <alignment wrapText="1"/>
    </xf>
    <xf numFmtId="0" fontId="14" fillId="0" borderId="0" xfId="7" applyFont="1" applyFill="1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7" xfId="0" applyFont="1" applyBorder="1" applyAlignment="1">
      <alignment horizontal="left" wrapText="1"/>
    </xf>
    <xf numFmtId="164" fontId="6" fillId="0" borderId="7" xfId="7" applyNumberFormat="1" applyFont="1" applyFill="1" applyBorder="1" applyAlignment="1">
      <alignment horizontal="center" wrapText="1"/>
    </xf>
    <xf numFmtId="0" fontId="1" fillId="0" borderId="7" xfId="7" applyFont="1" applyFill="1" applyBorder="1" applyAlignment="1">
      <alignment horizontal="left" wrapText="1"/>
    </xf>
    <xf numFmtId="164" fontId="1" fillId="0" borderId="7" xfId="7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66" fontId="16" fillId="0" borderId="0" xfId="6" applyNumberFormat="1" applyFont="1" applyFill="1" applyBorder="1"/>
    <xf numFmtId="166" fontId="0" fillId="0" borderId="0" xfId="6" applyNumberFormat="1" applyFont="1" applyFill="1" applyBorder="1"/>
    <xf numFmtId="0" fontId="1" fillId="0" borderId="7" xfId="0" applyFont="1" applyFill="1" applyBorder="1" applyAlignment="1">
      <alignment horizontal="left"/>
    </xf>
    <xf numFmtId="0" fontId="17" fillId="0" borderId="0" xfId="0" applyFont="1" applyFill="1" applyBorder="1" applyAlignment="1"/>
    <xf numFmtId="166" fontId="17" fillId="0" borderId="0" xfId="6" applyNumberFormat="1" applyFont="1" applyFill="1" applyBorder="1"/>
    <xf numFmtId="0" fontId="1" fillId="0" borderId="0" xfId="7" applyFont="1" applyFill="1" applyBorder="1" applyAlignment="1"/>
    <xf numFmtId="164" fontId="1" fillId="0" borderId="0" xfId="7" applyNumberFormat="1" applyFont="1" applyFill="1" applyBorder="1" applyAlignment="1"/>
    <xf numFmtId="0" fontId="11" fillId="0" borderId="0" xfId="0" applyFont="1" applyFill="1" applyBorder="1" applyAlignment="1"/>
    <xf numFmtId="2" fontId="1" fillId="0" borderId="0" xfId="7" applyNumberFormat="1" applyFont="1" applyFill="1" applyBorder="1" applyAlignment="1"/>
    <xf numFmtId="0" fontId="11" fillId="0" borderId="0" xfId="7" applyFont="1" applyFill="1" applyBorder="1" applyAlignment="1"/>
    <xf numFmtId="4" fontId="11" fillId="0" borderId="0" xfId="7" applyNumberFormat="1" applyFont="1" applyFill="1" applyBorder="1" applyAlignment="1"/>
    <xf numFmtId="167" fontId="11" fillId="0" borderId="0" xfId="7" applyNumberFormat="1" applyFont="1" applyFill="1" applyBorder="1" applyAlignment="1"/>
    <xf numFmtId="0" fontId="18" fillId="0" borderId="0" xfId="7" applyFont="1" applyFill="1" applyBorder="1" applyAlignment="1"/>
    <xf numFmtId="167" fontId="18" fillId="0" borderId="0" xfId="7" applyNumberFormat="1" applyFont="1" applyFill="1" applyBorder="1" applyAlignment="1"/>
    <xf numFmtId="167" fontId="11" fillId="0" borderId="0" xfId="0" applyNumberFormat="1" applyFont="1" applyFill="1" applyBorder="1" applyAlignment="1"/>
    <xf numFmtId="167" fontId="11" fillId="0" borderId="0" xfId="0" applyNumberFormat="1" applyFont="1" applyFill="1" applyAlignment="1"/>
    <xf numFmtId="0" fontId="1" fillId="0" borderId="0" xfId="0" applyFont="1" applyAlignment="1"/>
    <xf numFmtId="0" fontId="0" fillId="0" borderId="0" xfId="0" applyAlignment="1"/>
    <xf numFmtId="0" fontId="1" fillId="0" borderId="0" xfId="7" applyFont="1" applyFill="1" applyBorder="1" applyAlignment="1">
      <alignment wrapText="1"/>
    </xf>
    <xf numFmtId="164" fontId="1" fillId="0" borderId="0" xfId="7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6" fillId="0" borderId="0" xfId="0" applyFont="1" applyBorder="1" applyAlignment="1">
      <alignment horizontal="left" wrapText="1"/>
    </xf>
    <xf numFmtId="164" fontId="6" fillId="0" borderId="0" xfId="7" applyNumberFormat="1" applyFont="1" applyFill="1" applyBorder="1" applyAlignment="1">
      <alignment horizontal="center" wrapText="1"/>
    </xf>
    <xf numFmtId="0" fontId="1" fillId="0" borderId="0" xfId="7" applyFont="1" applyFill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13" xfId="0" applyFont="1" applyFill="1" applyBorder="1" applyAlignment="1">
      <alignment horizontal="center"/>
    </xf>
    <xf numFmtId="0" fontId="6" fillId="0" borderId="12" xfId="7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4" fontId="6" fillId="0" borderId="0" xfId="7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1" fillId="0" borderId="0" xfId="0" applyNumberFormat="1" applyFont="1" applyFill="1" applyAlignment="1"/>
    <xf numFmtId="164" fontId="1" fillId="0" borderId="0" xfId="0" applyNumberFormat="1" applyFont="1" applyFill="1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1" fillId="0" borderId="0" xfId="2" applyFont="1" applyAlignment="1">
      <alignment horizontal="right"/>
    </xf>
    <xf numFmtId="0" fontId="1" fillId="0" borderId="0" xfId="2" applyFont="1" applyAlignment="1">
      <alignment horizontal="right" wrapText="1"/>
    </xf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5" fillId="0" borderId="10" xfId="2" applyBorder="1" applyAlignment="1">
      <alignment horizontal="center" vertical="center" wrapText="1"/>
    </xf>
    <xf numFmtId="0" fontId="5" fillId="0" borderId="11" xfId="2" applyBorder="1" applyAlignment="1">
      <alignment horizontal="center" vertical="center" wrapText="1"/>
    </xf>
    <xf numFmtId="0" fontId="5" fillId="0" borderId="12" xfId="2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5" fillId="0" borderId="13" xfId="2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9" xfId="2" applyFont="1" applyBorder="1" applyAlignment="1">
      <alignment vertical="center" wrapText="1"/>
    </xf>
    <xf numFmtId="0" fontId="5" fillId="0" borderId="14" xfId="2" applyBorder="1" applyAlignment="1">
      <alignment horizontal="center" vertical="center" wrapText="1"/>
    </xf>
    <xf numFmtId="0" fontId="5" fillId="0" borderId="9" xfId="2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6" fillId="0" borderId="0" xfId="7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7" applyNumberFormat="1" applyFont="1" applyFill="1" applyBorder="1" applyAlignment="1">
      <alignment horizontal="center" wrapText="1" shrinkToFit="1"/>
    </xf>
    <xf numFmtId="0" fontId="7" fillId="0" borderId="0" xfId="0" applyFont="1" applyFill="1" applyAlignment="1">
      <alignment horizontal="center" wrapText="1" shrinkToFit="1"/>
    </xf>
    <xf numFmtId="0" fontId="6" fillId="0" borderId="6" xfId="7" applyFont="1" applyFill="1" applyBorder="1" applyAlignment="1">
      <alignment horizontal="center" vertical="center" wrapText="1"/>
    </xf>
    <xf numFmtId="0" fontId="6" fillId="0" borderId="15" xfId="7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/>
    <xf numFmtId="0" fontId="6" fillId="0" borderId="8" xfId="7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8" xfId="7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</cellXfs>
  <cellStyles count="8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_Лист1" xfId="7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tabSelected="1" view="pageBreakPreview" zoomScale="60" zoomScaleNormal="100" workbookViewId="0">
      <selection activeCell="B13" sqref="B13"/>
    </sheetView>
  </sheetViews>
  <sheetFormatPr defaultRowHeight="18.75" x14ac:dyDescent="0.2"/>
  <cols>
    <col min="1" max="1" width="38.1640625" style="1" customWidth="1"/>
    <col min="2" max="2" width="104" style="1" customWidth="1"/>
    <col min="3" max="3" width="19.83203125" style="1" customWidth="1"/>
    <col min="4" max="4" width="20" style="1" customWidth="1"/>
    <col min="5" max="5" width="19.83203125" style="1" customWidth="1"/>
  </cols>
  <sheetData>
    <row r="1" spans="1:5" x14ac:dyDescent="0.3">
      <c r="A1" s="16"/>
      <c r="B1" s="13"/>
      <c r="C1" s="123" t="s">
        <v>487</v>
      </c>
      <c r="D1" s="123"/>
      <c r="E1" s="123"/>
    </row>
    <row r="2" spans="1:5" ht="35.25" customHeight="1" x14ac:dyDescent="0.2">
      <c r="A2" s="16"/>
      <c r="B2" s="13"/>
      <c r="C2" s="124" t="s">
        <v>869</v>
      </c>
      <c r="D2" s="124"/>
      <c r="E2" s="124"/>
    </row>
    <row r="3" spans="1:5" ht="19.899999999999999" customHeight="1" x14ac:dyDescent="0.2">
      <c r="A3" s="16"/>
      <c r="B3" s="13"/>
      <c r="C3" s="124"/>
      <c r="D3" s="124"/>
      <c r="E3" s="124"/>
    </row>
    <row r="4" spans="1:5" x14ac:dyDescent="0.3">
      <c r="A4" s="16"/>
      <c r="B4" s="13"/>
      <c r="C4" s="18"/>
      <c r="D4" s="18"/>
      <c r="E4" s="18"/>
    </row>
    <row r="5" spans="1:5" x14ac:dyDescent="0.3">
      <c r="A5" s="16" t="s">
        <v>0</v>
      </c>
      <c r="B5" s="125" t="s">
        <v>487</v>
      </c>
      <c r="C5" s="125"/>
      <c r="D5" s="125"/>
      <c r="E5" s="125"/>
    </row>
    <row r="6" spans="1:5" ht="57" customHeight="1" x14ac:dyDescent="0.3">
      <c r="A6" s="16" t="s">
        <v>0</v>
      </c>
      <c r="B6" s="13" t="s">
        <v>0</v>
      </c>
      <c r="C6" s="125" t="s">
        <v>823</v>
      </c>
      <c r="D6" s="125"/>
      <c r="E6" s="125"/>
    </row>
    <row r="7" spans="1:5" x14ac:dyDescent="0.3">
      <c r="A7" s="16"/>
      <c r="B7" s="13"/>
      <c r="C7" s="17"/>
      <c r="D7" s="17"/>
      <c r="E7" s="17"/>
    </row>
    <row r="8" spans="1:5" ht="42.75" customHeight="1" x14ac:dyDescent="0.2">
      <c r="A8" s="126" t="s">
        <v>488</v>
      </c>
      <c r="B8" s="126"/>
      <c r="C8" s="126"/>
      <c r="D8" s="126"/>
      <c r="E8" s="126"/>
    </row>
    <row r="9" spans="1:5" x14ac:dyDescent="0.2">
      <c r="A9" s="127" t="s">
        <v>489</v>
      </c>
      <c r="B9" s="127" t="s">
        <v>490</v>
      </c>
      <c r="C9" s="127" t="s">
        <v>4</v>
      </c>
      <c r="D9" s="127"/>
      <c r="E9" s="127"/>
    </row>
    <row r="10" spans="1:5" x14ac:dyDescent="0.2">
      <c r="A10" s="128" t="s">
        <v>0</v>
      </c>
      <c r="B10" s="128" t="s">
        <v>0</v>
      </c>
      <c r="C10" s="19" t="s">
        <v>5</v>
      </c>
      <c r="D10" s="19" t="s">
        <v>6</v>
      </c>
      <c r="E10" s="19" t="s">
        <v>7</v>
      </c>
    </row>
    <row r="11" spans="1:5" x14ac:dyDescent="0.2">
      <c r="A11" s="26">
        <v>1</v>
      </c>
      <c r="B11" s="26">
        <v>2</v>
      </c>
      <c r="C11" s="26">
        <v>3</v>
      </c>
      <c r="D11" s="26">
        <v>4</v>
      </c>
      <c r="E11" s="26">
        <v>5</v>
      </c>
    </row>
    <row r="12" spans="1:5" x14ac:dyDescent="0.2">
      <c r="A12" s="20" t="s">
        <v>491</v>
      </c>
      <c r="B12" s="21" t="s">
        <v>492</v>
      </c>
      <c r="C12" s="24">
        <v>276924.56091</v>
      </c>
      <c r="D12" s="24">
        <v>277315.67742000002</v>
      </c>
      <c r="E12" s="24">
        <v>271871.20160999999</v>
      </c>
    </row>
    <row r="13" spans="1:5" x14ac:dyDescent="0.2">
      <c r="A13" s="20" t="s">
        <v>493</v>
      </c>
      <c r="B13" s="21" t="s">
        <v>494</v>
      </c>
      <c r="C13" s="24">
        <v>218075.4</v>
      </c>
      <c r="D13" s="24">
        <v>227500.34</v>
      </c>
      <c r="E13" s="24">
        <v>221341.56</v>
      </c>
    </row>
    <row r="14" spans="1:5" x14ac:dyDescent="0.2">
      <c r="A14" s="20" t="s">
        <v>495</v>
      </c>
      <c r="B14" s="21" t="s">
        <v>496</v>
      </c>
      <c r="C14" s="24">
        <v>218075.4</v>
      </c>
      <c r="D14" s="24">
        <v>227500.34</v>
      </c>
      <c r="E14" s="24">
        <v>221341.56</v>
      </c>
    </row>
    <row r="15" spans="1:5" ht="93.75" x14ac:dyDescent="0.2">
      <c r="A15" s="20" t="s">
        <v>497</v>
      </c>
      <c r="B15" s="21" t="s">
        <v>498</v>
      </c>
      <c r="C15" s="24">
        <v>216800.4</v>
      </c>
      <c r="D15" s="24">
        <v>226575.34</v>
      </c>
      <c r="E15" s="24">
        <v>220392.56</v>
      </c>
    </row>
    <row r="16" spans="1:5" ht="77.25" customHeight="1" x14ac:dyDescent="0.2">
      <c r="A16" s="22" t="s">
        <v>497</v>
      </c>
      <c r="B16" s="23" t="s">
        <v>498</v>
      </c>
      <c r="C16" s="25">
        <v>216800.4</v>
      </c>
      <c r="D16" s="25">
        <v>226575.34</v>
      </c>
      <c r="E16" s="25">
        <v>220392.56</v>
      </c>
    </row>
    <row r="17" spans="1:5" ht="131.25" x14ac:dyDescent="0.2">
      <c r="A17" s="20" t="s">
        <v>499</v>
      </c>
      <c r="B17" s="21" t="s">
        <v>500</v>
      </c>
      <c r="C17" s="24">
        <v>275</v>
      </c>
      <c r="D17" s="24">
        <v>337</v>
      </c>
      <c r="E17" s="24">
        <v>349</v>
      </c>
    </row>
    <row r="18" spans="1:5" ht="114.75" customHeight="1" x14ac:dyDescent="0.2">
      <c r="A18" s="22" t="s">
        <v>499</v>
      </c>
      <c r="B18" s="23" t="s">
        <v>500</v>
      </c>
      <c r="C18" s="25">
        <v>275</v>
      </c>
      <c r="D18" s="25">
        <v>337</v>
      </c>
      <c r="E18" s="25">
        <v>349</v>
      </c>
    </row>
    <row r="19" spans="1:5" ht="56.25" x14ac:dyDescent="0.2">
      <c r="A19" s="20" t="s">
        <v>501</v>
      </c>
      <c r="B19" s="21" t="s">
        <v>502</v>
      </c>
      <c r="C19" s="24">
        <v>1000</v>
      </c>
      <c r="D19" s="24">
        <v>588</v>
      </c>
      <c r="E19" s="24">
        <v>600</v>
      </c>
    </row>
    <row r="20" spans="1:5" ht="56.25" x14ac:dyDescent="0.2">
      <c r="A20" s="22" t="s">
        <v>501</v>
      </c>
      <c r="B20" s="23" t="s">
        <v>502</v>
      </c>
      <c r="C20" s="25">
        <v>1000</v>
      </c>
      <c r="D20" s="25">
        <v>588</v>
      </c>
      <c r="E20" s="25">
        <v>600</v>
      </c>
    </row>
    <row r="21" spans="1:5" ht="37.5" x14ac:dyDescent="0.2">
      <c r="A21" s="20" t="s">
        <v>503</v>
      </c>
      <c r="B21" s="21" t="s">
        <v>504</v>
      </c>
      <c r="C21" s="24">
        <v>10038.540000000001</v>
      </c>
      <c r="D21" s="24">
        <v>11279.228220000001</v>
      </c>
      <c r="E21" s="24">
        <v>11813.432409999999</v>
      </c>
    </row>
    <row r="22" spans="1:5" ht="37.5" x14ac:dyDescent="0.2">
      <c r="A22" s="20" t="s">
        <v>505</v>
      </c>
      <c r="B22" s="21" t="s">
        <v>506</v>
      </c>
      <c r="C22" s="24">
        <v>10038.540000000001</v>
      </c>
      <c r="D22" s="24">
        <v>11279.228220000001</v>
      </c>
      <c r="E22" s="24">
        <v>11813.432409999999</v>
      </c>
    </row>
    <row r="23" spans="1:5" ht="76.5" customHeight="1" x14ac:dyDescent="0.2">
      <c r="A23" s="20" t="s">
        <v>507</v>
      </c>
      <c r="B23" s="21" t="s">
        <v>508</v>
      </c>
      <c r="C23" s="24">
        <v>4713.82</v>
      </c>
      <c r="D23" s="24">
        <v>5199.5359600000002</v>
      </c>
      <c r="E23" s="24">
        <v>5437.4428500000004</v>
      </c>
    </row>
    <row r="24" spans="1:5" ht="112.5" x14ac:dyDescent="0.2">
      <c r="A24" s="22" t="s">
        <v>509</v>
      </c>
      <c r="B24" s="23" t="s">
        <v>510</v>
      </c>
      <c r="C24" s="25">
        <v>4713.82</v>
      </c>
      <c r="D24" s="25">
        <v>5199.5359600000002</v>
      </c>
      <c r="E24" s="25">
        <v>5437.4428500000004</v>
      </c>
    </row>
    <row r="25" spans="1:5" ht="93.75" customHeight="1" x14ac:dyDescent="0.2">
      <c r="A25" s="20" t="s">
        <v>511</v>
      </c>
      <c r="B25" s="21" t="s">
        <v>512</v>
      </c>
      <c r="C25" s="24">
        <v>29.6</v>
      </c>
      <c r="D25" s="24">
        <v>26.092400000000001</v>
      </c>
      <c r="E25" s="24">
        <v>26.809750000000001</v>
      </c>
    </row>
    <row r="26" spans="1:5" ht="131.25" x14ac:dyDescent="0.2">
      <c r="A26" s="22" t="s">
        <v>513</v>
      </c>
      <c r="B26" s="23" t="s">
        <v>514</v>
      </c>
      <c r="C26" s="25">
        <v>29.6</v>
      </c>
      <c r="D26" s="25">
        <v>26.092400000000001</v>
      </c>
      <c r="E26" s="25">
        <v>26.809750000000001</v>
      </c>
    </row>
    <row r="27" spans="1:5" ht="76.5" customHeight="1" x14ac:dyDescent="0.2">
      <c r="A27" s="20" t="s">
        <v>515</v>
      </c>
      <c r="B27" s="21" t="s">
        <v>516</v>
      </c>
      <c r="C27" s="24">
        <v>5295.12</v>
      </c>
      <c r="D27" s="24">
        <v>6053.5998600000003</v>
      </c>
      <c r="E27" s="24">
        <v>6349.1798099999996</v>
      </c>
    </row>
    <row r="28" spans="1:5" ht="112.5" x14ac:dyDescent="0.2">
      <c r="A28" s="22" t="s">
        <v>517</v>
      </c>
      <c r="B28" s="23" t="s">
        <v>518</v>
      </c>
      <c r="C28" s="25">
        <v>5295.12</v>
      </c>
      <c r="D28" s="25">
        <v>6053.5998600000003</v>
      </c>
      <c r="E28" s="25">
        <v>6349.1798099999996</v>
      </c>
    </row>
    <row r="29" spans="1:5" x14ac:dyDescent="0.2">
      <c r="A29" s="20" t="s">
        <v>519</v>
      </c>
      <c r="B29" s="21" t="s">
        <v>520</v>
      </c>
      <c r="C29" s="24">
        <v>15184.415000000001</v>
      </c>
      <c r="D29" s="24">
        <v>16769</v>
      </c>
      <c r="E29" s="24">
        <v>16769</v>
      </c>
    </row>
    <row r="30" spans="1:5" ht="37.5" x14ac:dyDescent="0.2">
      <c r="A30" s="20" t="s">
        <v>521</v>
      </c>
      <c r="B30" s="21" t="s">
        <v>522</v>
      </c>
      <c r="C30" s="24">
        <v>7300</v>
      </c>
      <c r="D30" s="24">
        <v>8545</v>
      </c>
      <c r="E30" s="24">
        <v>8545</v>
      </c>
    </row>
    <row r="31" spans="1:5" ht="37.5" x14ac:dyDescent="0.2">
      <c r="A31" s="20" t="s">
        <v>523</v>
      </c>
      <c r="B31" s="21" t="s">
        <v>524</v>
      </c>
      <c r="C31" s="24">
        <v>6200</v>
      </c>
      <c r="D31" s="24">
        <v>7290</v>
      </c>
      <c r="E31" s="24">
        <v>7290</v>
      </c>
    </row>
    <row r="32" spans="1:5" ht="37.5" x14ac:dyDescent="0.2">
      <c r="A32" s="22" t="s">
        <v>525</v>
      </c>
      <c r="B32" s="23" t="s">
        <v>524</v>
      </c>
      <c r="C32" s="25">
        <v>6200</v>
      </c>
      <c r="D32" s="25">
        <v>7290</v>
      </c>
      <c r="E32" s="25">
        <v>7290</v>
      </c>
    </row>
    <row r="33" spans="1:5" ht="56.25" x14ac:dyDescent="0.2">
      <c r="A33" s="20" t="s">
        <v>526</v>
      </c>
      <c r="B33" s="21" t="s">
        <v>527</v>
      </c>
      <c r="C33" s="24">
        <v>1100</v>
      </c>
      <c r="D33" s="24">
        <v>1255</v>
      </c>
      <c r="E33" s="24">
        <v>1255</v>
      </c>
    </row>
    <row r="34" spans="1:5" ht="75" x14ac:dyDescent="0.2">
      <c r="A34" s="22" t="s">
        <v>528</v>
      </c>
      <c r="B34" s="23" t="s">
        <v>529</v>
      </c>
      <c r="C34" s="25">
        <v>1100</v>
      </c>
      <c r="D34" s="25">
        <v>1255</v>
      </c>
      <c r="E34" s="25">
        <v>1255</v>
      </c>
    </row>
    <row r="35" spans="1:5" ht="37.5" x14ac:dyDescent="0.2">
      <c r="A35" s="20" t="s">
        <v>530</v>
      </c>
      <c r="B35" s="21" t="s">
        <v>531</v>
      </c>
      <c r="C35" s="24">
        <v>7479.415</v>
      </c>
      <c r="D35" s="24">
        <v>7475</v>
      </c>
      <c r="E35" s="24">
        <v>7475</v>
      </c>
    </row>
    <row r="36" spans="1:5" ht="37.5" x14ac:dyDescent="0.2">
      <c r="A36" s="20" t="s">
        <v>532</v>
      </c>
      <c r="B36" s="21" t="s">
        <v>531</v>
      </c>
      <c r="C36" s="24">
        <v>7475</v>
      </c>
      <c r="D36" s="24">
        <v>7475</v>
      </c>
      <c r="E36" s="24">
        <v>7475</v>
      </c>
    </row>
    <row r="37" spans="1:5" x14ac:dyDescent="0.2">
      <c r="A37" s="22" t="s">
        <v>532</v>
      </c>
      <c r="B37" s="23" t="s">
        <v>531</v>
      </c>
      <c r="C37" s="25">
        <v>7475</v>
      </c>
      <c r="D37" s="25">
        <v>7475</v>
      </c>
      <c r="E37" s="25">
        <v>7475</v>
      </c>
    </row>
    <row r="38" spans="1:5" ht="56.25" x14ac:dyDescent="0.2">
      <c r="A38" s="20" t="s">
        <v>533</v>
      </c>
      <c r="B38" s="21" t="s">
        <v>534</v>
      </c>
      <c r="C38" s="24">
        <v>4.415</v>
      </c>
      <c r="D38" s="24">
        <v>0</v>
      </c>
      <c r="E38" s="24">
        <v>0</v>
      </c>
    </row>
    <row r="39" spans="1:5" ht="37.5" x14ac:dyDescent="0.2">
      <c r="A39" s="22" t="s">
        <v>533</v>
      </c>
      <c r="B39" s="23" t="s">
        <v>534</v>
      </c>
      <c r="C39" s="25">
        <v>4.415</v>
      </c>
      <c r="D39" s="25">
        <v>0</v>
      </c>
      <c r="E39" s="25">
        <v>0</v>
      </c>
    </row>
    <row r="40" spans="1:5" x14ac:dyDescent="0.2">
      <c r="A40" s="20" t="s">
        <v>535</v>
      </c>
      <c r="B40" s="21" t="s">
        <v>536</v>
      </c>
      <c r="C40" s="24">
        <v>155</v>
      </c>
      <c r="D40" s="24">
        <v>155</v>
      </c>
      <c r="E40" s="24">
        <v>155</v>
      </c>
    </row>
    <row r="41" spans="1:5" x14ac:dyDescent="0.2">
      <c r="A41" s="20" t="s">
        <v>537</v>
      </c>
      <c r="B41" s="21" t="s">
        <v>536</v>
      </c>
      <c r="C41" s="24">
        <v>155</v>
      </c>
      <c r="D41" s="24">
        <v>155</v>
      </c>
      <c r="E41" s="24">
        <v>155</v>
      </c>
    </row>
    <row r="42" spans="1:5" x14ac:dyDescent="0.2">
      <c r="A42" s="22" t="s">
        <v>537</v>
      </c>
      <c r="B42" s="23" t="s">
        <v>536</v>
      </c>
      <c r="C42" s="25">
        <v>155</v>
      </c>
      <c r="D42" s="25">
        <v>155</v>
      </c>
      <c r="E42" s="25">
        <v>155</v>
      </c>
    </row>
    <row r="43" spans="1:5" ht="37.5" x14ac:dyDescent="0.2">
      <c r="A43" s="20" t="s">
        <v>538</v>
      </c>
      <c r="B43" s="21" t="s">
        <v>539</v>
      </c>
      <c r="C43" s="24">
        <v>250</v>
      </c>
      <c r="D43" s="24">
        <v>594</v>
      </c>
      <c r="E43" s="24">
        <v>594</v>
      </c>
    </row>
    <row r="44" spans="1:5" ht="39" customHeight="1" x14ac:dyDescent="0.2">
      <c r="A44" s="20" t="s">
        <v>540</v>
      </c>
      <c r="B44" s="21" t="s">
        <v>541</v>
      </c>
      <c r="C44" s="24">
        <v>250</v>
      </c>
      <c r="D44" s="24">
        <v>594</v>
      </c>
      <c r="E44" s="24">
        <v>594</v>
      </c>
    </row>
    <row r="45" spans="1:5" ht="37.5" x14ac:dyDescent="0.2">
      <c r="A45" s="22" t="s">
        <v>540</v>
      </c>
      <c r="B45" s="23" t="s">
        <v>541</v>
      </c>
      <c r="C45" s="25">
        <v>250</v>
      </c>
      <c r="D45" s="25">
        <v>594</v>
      </c>
      <c r="E45" s="25">
        <v>594</v>
      </c>
    </row>
    <row r="46" spans="1:5" x14ac:dyDescent="0.2">
      <c r="A46" s="20" t="s">
        <v>542</v>
      </c>
      <c r="B46" s="21" t="s">
        <v>543</v>
      </c>
      <c r="C46" s="24">
        <v>9.2420000000000009</v>
      </c>
      <c r="D46" s="24">
        <v>0</v>
      </c>
      <c r="E46" s="24">
        <v>0</v>
      </c>
    </row>
    <row r="47" spans="1:5" x14ac:dyDescent="0.2">
      <c r="A47" s="20" t="s">
        <v>544</v>
      </c>
      <c r="B47" s="21" t="s">
        <v>545</v>
      </c>
      <c r="C47" s="24">
        <v>9.2420000000000009</v>
      </c>
      <c r="D47" s="24">
        <v>0</v>
      </c>
      <c r="E47" s="24">
        <v>0</v>
      </c>
    </row>
    <row r="48" spans="1:5" x14ac:dyDescent="0.2">
      <c r="A48" s="20" t="s">
        <v>546</v>
      </c>
      <c r="B48" s="21" t="s">
        <v>547</v>
      </c>
      <c r="C48" s="24">
        <v>5.992</v>
      </c>
      <c r="D48" s="24">
        <v>0</v>
      </c>
      <c r="E48" s="24">
        <v>0</v>
      </c>
    </row>
    <row r="49" spans="1:5" ht="37.5" x14ac:dyDescent="0.2">
      <c r="A49" s="22" t="s">
        <v>548</v>
      </c>
      <c r="B49" s="23" t="s">
        <v>549</v>
      </c>
      <c r="C49" s="25">
        <v>5.992</v>
      </c>
      <c r="D49" s="25">
        <v>0</v>
      </c>
      <c r="E49" s="25">
        <v>0</v>
      </c>
    </row>
    <row r="50" spans="1:5" x14ac:dyDescent="0.2">
      <c r="A50" s="20" t="s">
        <v>550</v>
      </c>
      <c r="B50" s="21" t="s">
        <v>551</v>
      </c>
      <c r="C50" s="24">
        <v>3.25</v>
      </c>
      <c r="D50" s="24">
        <v>0</v>
      </c>
      <c r="E50" s="24">
        <v>0</v>
      </c>
    </row>
    <row r="51" spans="1:5" ht="37.5" x14ac:dyDescent="0.2">
      <c r="A51" s="22" t="s">
        <v>552</v>
      </c>
      <c r="B51" s="23" t="s">
        <v>553</v>
      </c>
      <c r="C51" s="25">
        <v>3.25</v>
      </c>
      <c r="D51" s="25">
        <v>0</v>
      </c>
      <c r="E51" s="25">
        <v>0</v>
      </c>
    </row>
    <row r="52" spans="1:5" x14ac:dyDescent="0.2">
      <c r="A52" s="20" t="s">
        <v>554</v>
      </c>
      <c r="B52" s="21" t="s">
        <v>555</v>
      </c>
      <c r="C52" s="24">
        <v>3300</v>
      </c>
      <c r="D52" s="24">
        <v>3300</v>
      </c>
      <c r="E52" s="24">
        <v>3300</v>
      </c>
    </row>
    <row r="53" spans="1:5" ht="37.5" x14ac:dyDescent="0.2">
      <c r="A53" s="20" t="s">
        <v>556</v>
      </c>
      <c r="B53" s="21" t="s">
        <v>557</v>
      </c>
      <c r="C53" s="24">
        <v>3300</v>
      </c>
      <c r="D53" s="24">
        <v>3300</v>
      </c>
      <c r="E53" s="24">
        <v>3300</v>
      </c>
    </row>
    <row r="54" spans="1:5" ht="56.25" x14ac:dyDescent="0.2">
      <c r="A54" s="20" t="s">
        <v>558</v>
      </c>
      <c r="B54" s="21" t="s">
        <v>559</v>
      </c>
      <c r="C54" s="24">
        <v>3300</v>
      </c>
      <c r="D54" s="24">
        <v>3300</v>
      </c>
      <c r="E54" s="24">
        <v>3300</v>
      </c>
    </row>
    <row r="55" spans="1:5" ht="56.25" x14ac:dyDescent="0.2">
      <c r="A55" s="22" t="s">
        <v>558</v>
      </c>
      <c r="B55" s="23" t="s">
        <v>559</v>
      </c>
      <c r="C55" s="25">
        <v>3300</v>
      </c>
      <c r="D55" s="25">
        <v>3300</v>
      </c>
      <c r="E55" s="25">
        <v>3300</v>
      </c>
    </row>
    <row r="56" spans="1:5" ht="56.25" x14ac:dyDescent="0.2">
      <c r="A56" s="20" t="s">
        <v>560</v>
      </c>
      <c r="B56" s="21" t="s">
        <v>561</v>
      </c>
      <c r="C56" s="24">
        <v>12040</v>
      </c>
      <c r="D56" s="24">
        <v>12390</v>
      </c>
      <c r="E56" s="24">
        <v>12395</v>
      </c>
    </row>
    <row r="57" spans="1:5" ht="96" customHeight="1" x14ac:dyDescent="0.2">
      <c r="A57" s="20" t="s">
        <v>562</v>
      </c>
      <c r="B57" s="21" t="s">
        <v>563</v>
      </c>
      <c r="C57" s="24">
        <v>11850</v>
      </c>
      <c r="D57" s="24">
        <v>12140</v>
      </c>
      <c r="E57" s="24">
        <v>12145</v>
      </c>
    </row>
    <row r="58" spans="1:5" ht="75" x14ac:dyDescent="0.2">
      <c r="A58" s="20" t="s">
        <v>564</v>
      </c>
      <c r="B58" s="21" t="s">
        <v>565</v>
      </c>
      <c r="C58" s="24">
        <v>4650</v>
      </c>
      <c r="D58" s="24">
        <v>4340</v>
      </c>
      <c r="E58" s="24">
        <v>4340</v>
      </c>
    </row>
    <row r="59" spans="1:5" ht="93.75" x14ac:dyDescent="0.2">
      <c r="A59" s="22" t="s">
        <v>566</v>
      </c>
      <c r="B59" s="23" t="s">
        <v>567</v>
      </c>
      <c r="C59" s="25">
        <v>3050</v>
      </c>
      <c r="D59" s="25">
        <v>2790</v>
      </c>
      <c r="E59" s="25">
        <v>2790</v>
      </c>
    </row>
    <row r="60" spans="1:5" ht="72.75" customHeight="1" x14ac:dyDescent="0.2">
      <c r="A60" s="22" t="s">
        <v>568</v>
      </c>
      <c r="B60" s="23" t="s">
        <v>569</v>
      </c>
      <c r="C60" s="25">
        <v>1600</v>
      </c>
      <c r="D60" s="25">
        <v>1550</v>
      </c>
      <c r="E60" s="25">
        <v>1550</v>
      </c>
    </row>
    <row r="61" spans="1:5" ht="93.75" x14ac:dyDescent="0.2">
      <c r="A61" s="20" t="s">
        <v>570</v>
      </c>
      <c r="B61" s="21" t="s">
        <v>571</v>
      </c>
      <c r="C61" s="24">
        <v>300</v>
      </c>
      <c r="D61" s="24">
        <v>250</v>
      </c>
      <c r="E61" s="24">
        <v>255</v>
      </c>
    </row>
    <row r="62" spans="1:5" ht="77.25" customHeight="1" x14ac:dyDescent="0.2">
      <c r="A62" s="22" t="s">
        <v>572</v>
      </c>
      <c r="B62" s="23" t="s">
        <v>573</v>
      </c>
      <c r="C62" s="25">
        <v>300</v>
      </c>
      <c r="D62" s="25">
        <v>250</v>
      </c>
      <c r="E62" s="25">
        <v>255</v>
      </c>
    </row>
    <row r="63" spans="1:5" ht="56.25" x14ac:dyDescent="0.2">
      <c r="A63" s="20" t="s">
        <v>574</v>
      </c>
      <c r="B63" s="21" t="s">
        <v>575</v>
      </c>
      <c r="C63" s="24">
        <v>6900</v>
      </c>
      <c r="D63" s="24">
        <v>7550</v>
      </c>
      <c r="E63" s="24">
        <v>7550</v>
      </c>
    </row>
    <row r="64" spans="1:5" ht="37.5" x14ac:dyDescent="0.2">
      <c r="A64" s="22" t="s">
        <v>576</v>
      </c>
      <c r="B64" s="23" t="s">
        <v>577</v>
      </c>
      <c r="C64" s="25">
        <v>6900</v>
      </c>
      <c r="D64" s="25">
        <v>7550</v>
      </c>
      <c r="E64" s="25">
        <v>7550</v>
      </c>
    </row>
    <row r="65" spans="1:5" ht="93.75" x14ac:dyDescent="0.2">
      <c r="A65" s="20" t="s">
        <v>578</v>
      </c>
      <c r="B65" s="21" t="s">
        <v>579</v>
      </c>
      <c r="C65" s="24">
        <v>190</v>
      </c>
      <c r="D65" s="24">
        <v>250</v>
      </c>
      <c r="E65" s="24">
        <v>250</v>
      </c>
    </row>
    <row r="66" spans="1:5" ht="93.75" x14ac:dyDescent="0.2">
      <c r="A66" s="20" t="s">
        <v>580</v>
      </c>
      <c r="B66" s="21" t="s">
        <v>581</v>
      </c>
      <c r="C66" s="24">
        <v>190</v>
      </c>
      <c r="D66" s="24">
        <v>250</v>
      </c>
      <c r="E66" s="24">
        <v>250</v>
      </c>
    </row>
    <row r="67" spans="1:5" ht="76.5" customHeight="1" x14ac:dyDescent="0.2">
      <c r="A67" s="22" t="s">
        <v>582</v>
      </c>
      <c r="B67" s="23" t="s">
        <v>583</v>
      </c>
      <c r="C67" s="25">
        <v>190</v>
      </c>
      <c r="D67" s="25">
        <v>250</v>
      </c>
      <c r="E67" s="25">
        <v>250</v>
      </c>
    </row>
    <row r="68" spans="1:5" x14ac:dyDescent="0.2">
      <c r="A68" s="20" t="s">
        <v>584</v>
      </c>
      <c r="B68" s="21" t="s">
        <v>585</v>
      </c>
      <c r="C68" s="24">
        <v>13100</v>
      </c>
      <c r="D68" s="24">
        <v>2608.5</v>
      </c>
      <c r="E68" s="24">
        <v>2712.6</v>
      </c>
    </row>
    <row r="69" spans="1:5" x14ac:dyDescent="0.2">
      <c r="A69" s="20" t="s">
        <v>586</v>
      </c>
      <c r="B69" s="21" t="s">
        <v>587</v>
      </c>
      <c r="C69" s="24">
        <v>13100</v>
      </c>
      <c r="D69" s="24">
        <v>2608.5</v>
      </c>
      <c r="E69" s="24">
        <v>2712.6</v>
      </c>
    </row>
    <row r="70" spans="1:5" ht="37.5" x14ac:dyDescent="0.2">
      <c r="A70" s="20" t="s">
        <v>588</v>
      </c>
      <c r="B70" s="21" t="s">
        <v>589</v>
      </c>
      <c r="C70" s="24">
        <v>1000</v>
      </c>
      <c r="D70" s="24">
        <v>784.5</v>
      </c>
      <c r="E70" s="24">
        <v>815.9</v>
      </c>
    </row>
    <row r="71" spans="1:5" ht="37.5" x14ac:dyDescent="0.2">
      <c r="A71" s="22" t="s">
        <v>588</v>
      </c>
      <c r="B71" s="23" t="s">
        <v>589</v>
      </c>
      <c r="C71" s="25">
        <v>1000</v>
      </c>
      <c r="D71" s="25">
        <v>784.5</v>
      </c>
      <c r="E71" s="25">
        <v>815.9</v>
      </c>
    </row>
    <row r="72" spans="1:5" x14ac:dyDescent="0.2">
      <c r="A72" s="20" t="s">
        <v>590</v>
      </c>
      <c r="B72" s="21" t="s">
        <v>591</v>
      </c>
      <c r="C72" s="24">
        <v>1000</v>
      </c>
      <c r="D72" s="24">
        <v>1808</v>
      </c>
      <c r="E72" s="24">
        <v>1880</v>
      </c>
    </row>
    <row r="73" spans="1:5" x14ac:dyDescent="0.2">
      <c r="A73" s="22" t="s">
        <v>590</v>
      </c>
      <c r="B73" s="23" t="s">
        <v>591</v>
      </c>
      <c r="C73" s="25">
        <v>1000</v>
      </c>
      <c r="D73" s="25">
        <v>1808</v>
      </c>
      <c r="E73" s="25">
        <v>1880</v>
      </c>
    </row>
    <row r="74" spans="1:5" x14ac:dyDescent="0.2">
      <c r="A74" s="20" t="s">
        <v>592</v>
      </c>
      <c r="B74" s="21" t="s">
        <v>593</v>
      </c>
      <c r="C74" s="24">
        <v>11100</v>
      </c>
      <c r="D74" s="24">
        <v>16</v>
      </c>
      <c r="E74" s="24">
        <v>16.7</v>
      </c>
    </row>
    <row r="75" spans="1:5" x14ac:dyDescent="0.2">
      <c r="A75" s="22" t="s">
        <v>594</v>
      </c>
      <c r="B75" s="23" t="s">
        <v>595</v>
      </c>
      <c r="C75" s="25">
        <v>11100</v>
      </c>
      <c r="D75" s="25">
        <v>16</v>
      </c>
      <c r="E75" s="25">
        <v>16.7</v>
      </c>
    </row>
    <row r="76" spans="1:5" ht="37.5" x14ac:dyDescent="0.2">
      <c r="A76" s="20" t="s">
        <v>596</v>
      </c>
      <c r="B76" s="21" t="s">
        <v>597</v>
      </c>
      <c r="C76" s="24">
        <v>438.40472</v>
      </c>
      <c r="D76" s="24">
        <v>360</v>
      </c>
      <c r="E76" s="24">
        <v>370</v>
      </c>
    </row>
    <row r="77" spans="1:5" x14ac:dyDescent="0.2">
      <c r="A77" s="20" t="s">
        <v>598</v>
      </c>
      <c r="B77" s="21" t="s">
        <v>599</v>
      </c>
      <c r="C77" s="24">
        <v>438.40472</v>
      </c>
      <c r="D77" s="24">
        <v>360</v>
      </c>
      <c r="E77" s="24">
        <v>370</v>
      </c>
    </row>
    <row r="78" spans="1:5" x14ac:dyDescent="0.2">
      <c r="A78" s="20" t="s">
        <v>600</v>
      </c>
      <c r="B78" s="21" t="s">
        <v>601</v>
      </c>
      <c r="C78" s="24">
        <v>438.40472</v>
      </c>
      <c r="D78" s="24">
        <v>360</v>
      </c>
      <c r="E78" s="24">
        <v>370</v>
      </c>
    </row>
    <row r="79" spans="1:5" ht="21" customHeight="1" x14ac:dyDescent="0.2">
      <c r="A79" s="22" t="s">
        <v>602</v>
      </c>
      <c r="B79" s="23" t="s">
        <v>603</v>
      </c>
      <c r="C79" s="25">
        <v>438.40472</v>
      </c>
      <c r="D79" s="25">
        <v>360</v>
      </c>
      <c r="E79" s="25">
        <v>370</v>
      </c>
    </row>
    <row r="80" spans="1:5" ht="37.5" x14ac:dyDescent="0.2">
      <c r="A80" s="20" t="s">
        <v>604</v>
      </c>
      <c r="B80" s="21" t="s">
        <v>605</v>
      </c>
      <c r="C80" s="24">
        <v>3077</v>
      </c>
      <c r="D80" s="24">
        <v>2862</v>
      </c>
      <c r="E80" s="24">
        <v>2923</v>
      </c>
    </row>
    <row r="81" spans="1:5" ht="93.75" x14ac:dyDescent="0.2">
      <c r="A81" s="20" t="s">
        <v>606</v>
      </c>
      <c r="B81" s="21" t="s">
        <v>607</v>
      </c>
      <c r="C81" s="24">
        <v>1670</v>
      </c>
      <c r="D81" s="24">
        <v>2412</v>
      </c>
      <c r="E81" s="24">
        <v>2450</v>
      </c>
    </row>
    <row r="82" spans="1:5" ht="112.5" x14ac:dyDescent="0.2">
      <c r="A82" s="20" t="s">
        <v>608</v>
      </c>
      <c r="B82" s="21" t="s">
        <v>609</v>
      </c>
      <c r="C82" s="24">
        <v>1670</v>
      </c>
      <c r="D82" s="24">
        <v>2412</v>
      </c>
      <c r="E82" s="24">
        <v>2450</v>
      </c>
    </row>
    <row r="83" spans="1:5" ht="96" customHeight="1" x14ac:dyDescent="0.2">
      <c r="A83" s="22" t="s">
        <v>610</v>
      </c>
      <c r="B83" s="23" t="s">
        <v>611</v>
      </c>
      <c r="C83" s="25">
        <v>1670</v>
      </c>
      <c r="D83" s="25">
        <v>2412</v>
      </c>
      <c r="E83" s="25">
        <v>2450</v>
      </c>
    </row>
    <row r="84" spans="1:5" ht="37.5" x14ac:dyDescent="0.2">
      <c r="A84" s="20" t="s">
        <v>612</v>
      </c>
      <c r="B84" s="21" t="s">
        <v>613</v>
      </c>
      <c r="C84" s="24">
        <v>1389</v>
      </c>
      <c r="D84" s="24">
        <v>450</v>
      </c>
      <c r="E84" s="24">
        <v>473</v>
      </c>
    </row>
    <row r="85" spans="1:5" ht="37.5" x14ac:dyDescent="0.2">
      <c r="A85" s="20" t="s">
        <v>614</v>
      </c>
      <c r="B85" s="21" t="s">
        <v>615</v>
      </c>
      <c r="C85" s="24">
        <v>1050</v>
      </c>
      <c r="D85" s="24">
        <v>330</v>
      </c>
      <c r="E85" s="24">
        <v>323</v>
      </c>
    </row>
    <row r="86" spans="1:5" ht="61.5" customHeight="1" x14ac:dyDescent="0.2">
      <c r="A86" s="22" t="s">
        <v>616</v>
      </c>
      <c r="B86" s="23" t="s">
        <v>617</v>
      </c>
      <c r="C86" s="25">
        <v>590</v>
      </c>
      <c r="D86" s="25">
        <v>30</v>
      </c>
      <c r="E86" s="25">
        <v>23</v>
      </c>
    </row>
    <row r="87" spans="1:5" ht="56.25" x14ac:dyDescent="0.2">
      <c r="A87" s="22" t="s">
        <v>618</v>
      </c>
      <c r="B87" s="23" t="s">
        <v>619</v>
      </c>
      <c r="C87" s="25">
        <v>460</v>
      </c>
      <c r="D87" s="25">
        <v>300</v>
      </c>
      <c r="E87" s="25">
        <v>300</v>
      </c>
    </row>
    <row r="88" spans="1:5" ht="56.25" x14ac:dyDescent="0.2">
      <c r="A88" s="20" t="s">
        <v>620</v>
      </c>
      <c r="B88" s="21" t="s">
        <v>621</v>
      </c>
      <c r="C88" s="24">
        <v>339</v>
      </c>
      <c r="D88" s="24">
        <v>120</v>
      </c>
      <c r="E88" s="24">
        <v>150</v>
      </c>
    </row>
    <row r="89" spans="1:5" ht="56.25" x14ac:dyDescent="0.2">
      <c r="A89" s="22" t="s">
        <v>622</v>
      </c>
      <c r="B89" s="23" t="s">
        <v>623</v>
      </c>
      <c r="C89" s="25">
        <v>339</v>
      </c>
      <c r="D89" s="25">
        <v>120</v>
      </c>
      <c r="E89" s="25">
        <v>150</v>
      </c>
    </row>
    <row r="90" spans="1:5" ht="75" customHeight="1" x14ac:dyDescent="0.2">
      <c r="A90" s="20" t="s">
        <v>624</v>
      </c>
      <c r="B90" s="21" t="s">
        <v>625</v>
      </c>
      <c r="C90" s="24">
        <v>18</v>
      </c>
      <c r="D90" s="24">
        <v>0</v>
      </c>
      <c r="E90" s="24">
        <v>0</v>
      </c>
    </row>
    <row r="91" spans="1:5" ht="75" x14ac:dyDescent="0.2">
      <c r="A91" s="20" t="s">
        <v>626</v>
      </c>
      <c r="B91" s="21" t="s">
        <v>627</v>
      </c>
      <c r="C91" s="24">
        <v>18</v>
      </c>
      <c r="D91" s="24">
        <v>0</v>
      </c>
      <c r="E91" s="24">
        <v>0</v>
      </c>
    </row>
    <row r="92" spans="1:5" ht="95.25" customHeight="1" x14ac:dyDescent="0.2">
      <c r="A92" s="22" t="s">
        <v>628</v>
      </c>
      <c r="B92" s="23" t="s">
        <v>629</v>
      </c>
      <c r="C92" s="25">
        <v>7</v>
      </c>
      <c r="D92" s="25">
        <v>0</v>
      </c>
      <c r="E92" s="25">
        <v>0</v>
      </c>
    </row>
    <row r="93" spans="1:5" ht="93.75" x14ac:dyDescent="0.2">
      <c r="A93" s="22" t="s">
        <v>630</v>
      </c>
      <c r="B93" s="23" t="s">
        <v>631</v>
      </c>
      <c r="C93" s="25">
        <v>11</v>
      </c>
      <c r="D93" s="25">
        <v>0</v>
      </c>
      <c r="E93" s="25">
        <v>0</v>
      </c>
    </row>
    <row r="94" spans="1:5" x14ac:dyDescent="0.2">
      <c r="A94" s="20" t="s">
        <v>632</v>
      </c>
      <c r="B94" s="21" t="s">
        <v>633</v>
      </c>
      <c r="C94" s="24">
        <v>1661.5591899999999</v>
      </c>
      <c r="D94" s="24">
        <v>246.60919999999999</v>
      </c>
      <c r="E94" s="24">
        <v>246.60919999999999</v>
      </c>
    </row>
    <row r="95" spans="1:5" ht="37.5" x14ac:dyDescent="0.2">
      <c r="A95" s="20" t="s">
        <v>634</v>
      </c>
      <c r="B95" s="21" t="s">
        <v>635</v>
      </c>
      <c r="C95" s="24">
        <v>369.22501999999997</v>
      </c>
      <c r="D95" s="24">
        <v>246.60919999999999</v>
      </c>
      <c r="E95" s="24">
        <v>246.60919999999999</v>
      </c>
    </row>
    <row r="96" spans="1:5" ht="54.75" customHeight="1" x14ac:dyDescent="0.2">
      <c r="A96" s="20" t="s">
        <v>636</v>
      </c>
      <c r="B96" s="21" t="s">
        <v>637</v>
      </c>
      <c r="C96" s="24">
        <v>13.45</v>
      </c>
      <c r="D96" s="24">
        <v>0</v>
      </c>
      <c r="E96" s="24">
        <v>0</v>
      </c>
    </row>
    <row r="97" spans="1:5" ht="76.5" customHeight="1" x14ac:dyDescent="0.2">
      <c r="A97" s="22" t="s">
        <v>638</v>
      </c>
      <c r="B97" s="23" t="s">
        <v>639</v>
      </c>
      <c r="C97" s="25">
        <v>13.45</v>
      </c>
      <c r="D97" s="25">
        <v>0</v>
      </c>
      <c r="E97" s="25">
        <v>0</v>
      </c>
    </row>
    <row r="98" spans="1:5" ht="93.75" x14ac:dyDescent="0.2">
      <c r="A98" s="20" t="s">
        <v>640</v>
      </c>
      <c r="B98" s="21" t="s">
        <v>641</v>
      </c>
      <c r="C98" s="24">
        <v>80.69</v>
      </c>
      <c r="D98" s="24">
        <v>0</v>
      </c>
      <c r="E98" s="24">
        <v>0</v>
      </c>
    </row>
    <row r="99" spans="1:5" ht="112.5" x14ac:dyDescent="0.2">
      <c r="A99" s="22" t="s">
        <v>642</v>
      </c>
      <c r="B99" s="23" t="s">
        <v>643</v>
      </c>
      <c r="C99" s="25">
        <v>80.69</v>
      </c>
      <c r="D99" s="25">
        <v>0</v>
      </c>
      <c r="E99" s="25">
        <v>0</v>
      </c>
    </row>
    <row r="100" spans="1:5" ht="56.25" customHeight="1" x14ac:dyDescent="0.2">
      <c r="A100" s="20" t="s">
        <v>644</v>
      </c>
      <c r="B100" s="21" t="s">
        <v>645</v>
      </c>
      <c r="C100" s="24">
        <v>14.75</v>
      </c>
      <c r="D100" s="24">
        <v>0</v>
      </c>
      <c r="E100" s="24">
        <v>0</v>
      </c>
    </row>
    <row r="101" spans="1:5" ht="76.5" customHeight="1" x14ac:dyDescent="0.2">
      <c r="A101" s="22" t="s">
        <v>646</v>
      </c>
      <c r="B101" s="23" t="s">
        <v>647</v>
      </c>
      <c r="C101" s="25">
        <v>14.75</v>
      </c>
      <c r="D101" s="25">
        <v>0</v>
      </c>
      <c r="E101" s="25">
        <v>0</v>
      </c>
    </row>
    <row r="102" spans="1:5" ht="75" x14ac:dyDescent="0.2">
      <c r="A102" s="20" t="s">
        <v>648</v>
      </c>
      <c r="B102" s="21" t="s">
        <v>649</v>
      </c>
      <c r="C102" s="24">
        <v>68.75</v>
      </c>
      <c r="D102" s="24">
        <v>246.60919999999999</v>
      </c>
      <c r="E102" s="24">
        <v>246.60919999999999</v>
      </c>
    </row>
    <row r="103" spans="1:5" ht="112.5" x14ac:dyDescent="0.2">
      <c r="A103" s="22" t="s">
        <v>650</v>
      </c>
      <c r="B103" s="23" t="s">
        <v>651</v>
      </c>
      <c r="C103" s="25">
        <v>0</v>
      </c>
      <c r="D103" s="25">
        <v>246.60919999999999</v>
      </c>
      <c r="E103" s="25">
        <v>246.60919999999999</v>
      </c>
    </row>
    <row r="104" spans="1:5" ht="93.75" x14ac:dyDescent="0.2">
      <c r="A104" s="22" t="s">
        <v>652</v>
      </c>
      <c r="B104" s="23" t="s">
        <v>653</v>
      </c>
      <c r="C104" s="25">
        <v>68.75</v>
      </c>
      <c r="D104" s="25">
        <v>0</v>
      </c>
      <c r="E104" s="25">
        <v>0</v>
      </c>
    </row>
    <row r="105" spans="1:5" ht="77.25" customHeight="1" x14ac:dyDescent="0.2">
      <c r="A105" s="20" t="s">
        <v>654</v>
      </c>
      <c r="B105" s="21" t="s">
        <v>655</v>
      </c>
      <c r="C105" s="24">
        <v>26.515000000000001</v>
      </c>
      <c r="D105" s="24">
        <v>0</v>
      </c>
      <c r="E105" s="24">
        <v>0</v>
      </c>
    </row>
    <row r="106" spans="1:5" ht="95.25" customHeight="1" x14ac:dyDescent="0.2">
      <c r="A106" s="22" t="s">
        <v>656</v>
      </c>
      <c r="B106" s="23" t="s">
        <v>657</v>
      </c>
      <c r="C106" s="25">
        <v>26.515000000000001</v>
      </c>
      <c r="D106" s="25">
        <v>0</v>
      </c>
      <c r="E106" s="25">
        <v>0</v>
      </c>
    </row>
    <row r="107" spans="1:5" ht="75" x14ac:dyDescent="0.2">
      <c r="A107" s="20" t="s">
        <v>658</v>
      </c>
      <c r="B107" s="21" t="s">
        <v>659</v>
      </c>
      <c r="C107" s="24">
        <v>8.1999999999999993</v>
      </c>
      <c r="D107" s="24">
        <v>0</v>
      </c>
      <c r="E107" s="24">
        <v>0</v>
      </c>
    </row>
    <row r="108" spans="1:5" ht="131.25" x14ac:dyDescent="0.2">
      <c r="A108" s="22" t="s">
        <v>660</v>
      </c>
      <c r="B108" s="23" t="s">
        <v>661</v>
      </c>
      <c r="C108" s="25">
        <v>8.1999999999999993</v>
      </c>
      <c r="D108" s="25">
        <v>0</v>
      </c>
      <c r="E108" s="25">
        <v>0</v>
      </c>
    </row>
    <row r="109" spans="1:5" ht="75" x14ac:dyDescent="0.2">
      <c r="A109" s="20" t="s">
        <v>662</v>
      </c>
      <c r="B109" s="21" t="s">
        <v>663</v>
      </c>
      <c r="C109" s="24">
        <v>2.25</v>
      </c>
      <c r="D109" s="24">
        <v>0</v>
      </c>
      <c r="E109" s="24">
        <v>0</v>
      </c>
    </row>
    <row r="110" spans="1:5" ht="93.75" x14ac:dyDescent="0.2">
      <c r="A110" s="22" t="s">
        <v>664</v>
      </c>
      <c r="B110" s="23" t="s">
        <v>665</v>
      </c>
      <c r="C110" s="25">
        <v>2.25</v>
      </c>
      <c r="D110" s="25">
        <v>0</v>
      </c>
      <c r="E110" s="25">
        <v>0</v>
      </c>
    </row>
    <row r="111" spans="1:5" ht="61.5" customHeight="1" x14ac:dyDescent="0.2">
      <c r="A111" s="20" t="s">
        <v>666</v>
      </c>
      <c r="B111" s="21" t="s">
        <v>667</v>
      </c>
      <c r="C111" s="24">
        <v>18.236999999999998</v>
      </c>
      <c r="D111" s="24">
        <v>0</v>
      </c>
      <c r="E111" s="24">
        <v>0</v>
      </c>
    </row>
    <row r="112" spans="1:5" ht="78.75" customHeight="1" x14ac:dyDescent="0.2">
      <c r="A112" s="22" t="s">
        <v>668</v>
      </c>
      <c r="B112" s="23" t="s">
        <v>669</v>
      </c>
      <c r="C112" s="25">
        <v>18.236999999999998</v>
      </c>
      <c r="D112" s="25">
        <v>0</v>
      </c>
      <c r="E112" s="25">
        <v>0</v>
      </c>
    </row>
    <row r="113" spans="1:5" ht="75" x14ac:dyDescent="0.2">
      <c r="A113" s="20" t="s">
        <v>670</v>
      </c>
      <c r="B113" s="21" t="s">
        <v>671</v>
      </c>
      <c r="C113" s="24">
        <v>136.38301999999999</v>
      </c>
      <c r="D113" s="24">
        <v>0</v>
      </c>
      <c r="E113" s="24">
        <v>0</v>
      </c>
    </row>
    <row r="114" spans="1:5" ht="93.75" x14ac:dyDescent="0.2">
      <c r="A114" s="22" t="s">
        <v>672</v>
      </c>
      <c r="B114" s="23" t="s">
        <v>673</v>
      </c>
      <c r="C114" s="25">
        <v>136.38301999999999</v>
      </c>
      <c r="D114" s="25">
        <v>0</v>
      </c>
      <c r="E114" s="25">
        <v>0</v>
      </c>
    </row>
    <row r="115" spans="1:5" x14ac:dyDescent="0.2">
      <c r="A115" s="20" t="s">
        <v>674</v>
      </c>
      <c r="B115" s="21" t="s">
        <v>675</v>
      </c>
      <c r="C115" s="24">
        <v>1242.07617</v>
      </c>
      <c r="D115" s="24">
        <v>0</v>
      </c>
      <c r="E115" s="24">
        <v>0</v>
      </c>
    </row>
    <row r="116" spans="1:5" ht="73.5" customHeight="1" x14ac:dyDescent="0.2">
      <c r="A116" s="20" t="s">
        <v>676</v>
      </c>
      <c r="B116" s="21" t="s">
        <v>677</v>
      </c>
      <c r="C116" s="24">
        <v>1242.07617</v>
      </c>
      <c r="D116" s="24">
        <v>0</v>
      </c>
      <c r="E116" s="24">
        <v>0</v>
      </c>
    </row>
    <row r="117" spans="1:5" ht="75" x14ac:dyDescent="0.2">
      <c r="A117" s="22" t="s">
        <v>678</v>
      </c>
      <c r="B117" s="23" t="s">
        <v>679</v>
      </c>
      <c r="C117" s="25">
        <v>1241.3081299999999</v>
      </c>
      <c r="D117" s="25">
        <v>0</v>
      </c>
      <c r="E117" s="25">
        <v>0</v>
      </c>
    </row>
    <row r="118" spans="1:5" ht="77.25" customHeight="1" x14ac:dyDescent="0.2">
      <c r="A118" s="22" t="s">
        <v>680</v>
      </c>
      <c r="B118" s="23" t="s">
        <v>681</v>
      </c>
      <c r="C118" s="25">
        <v>0.76803999999999994</v>
      </c>
      <c r="D118" s="25">
        <v>0</v>
      </c>
      <c r="E118" s="25">
        <v>0</v>
      </c>
    </row>
    <row r="119" spans="1:5" x14ac:dyDescent="0.2">
      <c r="A119" s="20" t="s">
        <v>682</v>
      </c>
      <c r="B119" s="21" t="s">
        <v>683</v>
      </c>
      <c r="C119" s="24">
        <v>50.258000000000003</v>
      </c>
      <c r="D119" s="24">
        <v>0</v>
      </c>
      <c r="E119" s="24">
        <v>0</v>
      </c>
    </row>
    <row r="120" spans="1:5" ht="112.5" x14ac:dyDescent="0.2">
      <c r="A120" s="20" t="s">
        <v>684</v>
      </c>
      <c r="B120" s="21" t="s">
        <v>685</v>
      </c>
      <c r="C120" s="24">
        <v>50.258000000000003</v>
      </c>
      <c r="D120" s="24">
        <v>0</v>
      </c>
      <c r="E120" s="24">
        <v>0</v>
      </c>
    </row>
    <row r="121" spans="1:5" ht="93.75" customHeight="1" x14ac:dyDescent="0.2">
      <c r="A121" s="22" t="s">
        <v>684</v>
      </c>
      <c r="B121" s="23" t="s">
        <v>685</v>
      </c>
      <c r="C121" s="25">
        <v>50.258000000000003</v>
      </c>
      <c r="D121" s="25">
        <v>0</v>
      </c>
      <c r="E121" s="25">
        <v>0</v>
      </c>
    </row>
    <row r="122" spans="1:5" x14ac:dyDescent="0.2">
      <c r="A122" s="20" t="s">
        <v>686</v>
      </c>
      <c r="B122" s="21" t="s">
        <v>687</v>
      </c>
      <c r="C122" s="24">
        <v>472902.78168000001</v>
      </c>
      <c r="D122" s="24">
        <v>352722.29016999999</v>
      </c>
      <c r="E122" s="24">
        <v>367859.94377999997</v>
      </c>
    </row>
    <row r="123" spans="1:5" ht="37.5" x14ac:dyDescent="0.2">
      <c r="A123" s="20" t="s">
        <v>688</v>
      </c>
      <c r="B123" s="21" t="s">
        <v>689</v>
      </c>
      <c r="C123" s="24">
        <v>472902.78168000001</v>
      </c>
      <c r="D123" s="24">
        <v>352722.29016999999</v>
      </c>
      <c r="E123" s="24">
        <v>367859.94377999997</v>
      </c>
    </row>
    <row r="124" spans="1:5" x14ac:dyDescent="0.2">
      <c r="A124" s="20" t="s">
        <v>690</v>
      </c>
      <c r="B124" s="21" t="s">
        <v>691</v>
      </c>
      <c r="C124" s="24">
        <v>111976.6</v>
      </c>
      <c r="D124" s="24">
        <v>101.2</v>
      </c>
      <c r="E124" s="24">
        <v>213.8</v>
      </c>
    </row>
    <row r="125" spans="1:5" x14ac:dyDescent="0.2">
      <c r="A125" s="20" t="s">
        <v>692</v>
      </c>
      <c r="B125" s="21" t="s">
        <v>693</v>
      </c>
      <c r="C125" s="24">
        <v>23218.1</v>
      </c>
      <c r="D125" s="24">
        <v>101.2</v>
      </c>
      <c r="E125" s="24">
        <v>213.8</v>
      </c>
    </row>
    <row r="126" spans="1:5" ht="41.25" customHeight="1" x14ac:dyDescent="0.2">
      <c r="A126" s="22" t="s">
        <v>694</v>
      </c>
      <c r="B126" s="23" t="s">
        <v>695</v>
      </c>
      <c r="C126" s="25">
        <v>23218.1</v>
      </c>
      <c r="D126" s="25">
        <v>101.2</v>
      </c>
      <c r="E126" s="25">
        <v>213.8</v>
      </c>
    </row>
    <row r="127" spans="1:5" ht="37.5" x14ac:dyDescent="0.2">
      <c r="A127" s="20" t="s">
        <v>696</v>
      </c>
      <c r="B127" s="21" t="s">
        <v>697</v>
      </c>
      <c r="C127" s="24">
        <v>70789.7</v>
      </c>
      <c r="D127" s="24">
        <v>0</v>
      </c>
      <c r="E127" s="24">
        <v>0</v>
      </c>
    </row>
    <row r="128" spans="1:5" ht="37.5" x14ac:dyDescent="0.2">
      <c r="A128" s="22" t="s">
        <v>698</v>
      </c>
      <c r="B128" s="23" t="s">
        <v>699</v>
      </c>
      <c r="C128" s="25">
        <v>70789.7</v>
      </c>
      <c r="D128" s="25">
        <v>0</v>
      </c>
      <c r="E128" s="25">
        <v>0</v>
      </c>
    </row>
    <row r="129" spans="1:5" ht="37.5" x14ac:dyDescent="0.2">
      <c r="A129" s="20" t="s">
        <v>700</v>
      </c>
      <c r="B129" s="21" t="s">
        <v>701</v>
      </c>
      <c r="C129" s="24">
        <v>16000</v>
      </c>
      <c r="D129" s="24">
        <v>0</v>
      </c>
      <c r="E129" s="24">
        <v>0</v>
      </c>
    </row>
    <row r="130" spans="1:5" ht="37.5" x14ac:dyDescent="0.2">
      <c r="A130" s="22" t="s">
        <v>702</v>
      </c>
      <c r="B130" s="23" t="s">
        <v>703</v>
      </c>
      <c r="C130" s="25">
        <v>16000</v>
      </c>
      <c r="D130" s="25">
        <v>0</v>
      </c>
      <c r="E130" s="25">
        <v>0</v>
      </c>
    </row>
    <row r="131" spans="1:5" x14ac:dyDescent="0.2">
      <c r="A131" s="20" t="s">
        <v>704</v>
      </c>
      <c r="B131" s="21" t="s">
        <v>705</v>
      </c>
      <c r="C131" s="24">
        <v>1968.8</v>
      </c>
      <c r="D131" s="24">
        <v>0</v>
      </c>
      <c r="E131" s="24">
        <v>0</v>
      </c>
    </row>
    <row r="132" spans="1:5" x14ac:dyDescent="0.2">
      <c r="A132" s="22" t="s">
        <v>706</v>
      </c>
      <c r="B132" s="23" t="s">
        <v>707</v>
      </c>
      <c r="C132" s="25">
        <v>1968.8</v>
      </c>
      <c r="D132" s="25">
        <v>0</v>
      </c>
      <c r="E132" s="25">
        <v>0</v>
      </c>
    </row>
    <row r="133" spans="1:5" ht="37.5" x14ac:dyDescent="0.2">
      <c r="A133" s="20" t="s">
        <v>708</v>
      </c>
      <c r="B133" s="21" t="s">
        <v>709</v>
      </c>
      <c r="C133" s="24">
        <v>75218.899980000002</v>
      </c>
      <c r="D133" s="24">
        <v>62246.996169999999</v>
      </c>
      <c r="E133" s="24">
        <v>64697.833780000001</v>
      </c>
    </row>
    <row r="134" spans="1:5" ht="75" x14ac:dyDescent="0.2">
      <c r="A134" s="20" t="s">
        <v>710</v>
      </c>
      <c r="B134" s="21" t="s">
        <v>711</v>
      </c>
      <c r="C134" s="24">
        <v>3621.8719999999998</v>
      </c>
      <c r="D134" s="24">
        <v>0</v>
      </c>
      <c r="E134" s="24">
        <v>0</v>
      </c>
    </row>
    <row r="135" spans="1:5" ht="75" x14ac:dyDescent="0.2">
      <c r="A135" s="22" t="s">
        <v>710</v>
      </c>
      <c r="B135" s="23" t="s">
        <v>711</v>
      </c>
      <c r="C135" s="25">
        <v>3621.8719999999998</v>
      </c>
      <c r="D135" s="25">
        <v>0</v>
      </c>
      <c r="E135" s="25">
        <v>0</v>
      </c>
    </row>
    <row r="136" spans="1:5" ht="56.25" x14ac:dyDescent="0.2">
      <c r="A136" s="20" t="s">
        <v>712</v>
      </c>
      <c r="B136" s="21" t="s">
        <v>713</v>
      </c>
      <c r="C136" s="24">
        <v>1112.44182</v>
      </c>
      <c r="D136" s="24">
        <v>0</v>
      </c>
      <c r="E136" s="24">
        <v>0</v>
      </c>
    </row>
    <row r="137" spans="1:5" ht="56.25" x14ac:dyDescent="0.2">
      <c r="A137" s="22" t="s">
        <v>714</v>
      </c>
      <c r="B137" s="23" t="s">
        <v>715</v>
      </c>
      <c r="C137" s="25">
        <v>1112.44182</v>
      </c>
      <c r="D137" s="25">
        <v>0</v>
      </c>
      <c r="E137" s="25">
        <v>0</v>
      </c>
    </row>
    <row r="138" spans="1:5" ht="37.5" x14ac:dyDescent="0.2">
      <c r="A138" s="20" t="s">
        <v>716</v>
      </c>
      <c r="B138" s="21" t="s">
        <v>717</v>
      </c>
      <c r="C138" s="24">
        <v>559.24346000000003</v>
      </c>
      <c r="D138" s="24">
        <v>0</v>
      </c>
      <c r="E138" s="24">
        <v>0</v>
      </c>
    </row>
    <row r="139" spans="1:5" ht="37.5" x14ac:dyDescent="0.2">
      <c r="A139" s="22" t="s">
        <v>718</v>
      </c>
      <c r="B139" s="23" t="s">
        <v>719</v>
      </c>
      <c r="C139" s="25">
        <v>559.24346000000003</v>
      </c>
      <c r="D139" s="25">
        <v>0</v>
      </c>
      <c r="E139" s="25">
        <v>0</v>
      </c>
    </row>
    <row r="140" spans="1:5" x14ac:dyDescent="0.2">
      <c r="A140" s="20" t="s">
        <v>720</v>
      </c>
      <c r="B140" s="21" t="s">
        <v>721</v>
      </c>
      <c r="C140" s="24">
        <v>109.02333</v>
      </c>
      <c r="D140" s="24">
        <v>0</v>
      </c>
      <c r="E140" s="24">
        <v>0</v>
      </c>
    </row>
    <row r="141" spans="1:5" ht="37.5" x14ac:dyDescent="0.2">
      <c r="A141" s="22" t="s">
        <v>722</v>
      </c>
      <c r="B141" s="23" t="s">
        <v>723</v>
      </c>
      <c r="C141" s="25">
        <v>109.02333</v>
      </c>
      <c r="D141" s="25">
        <v>0</v>
      </c>
      <c r="E141" s="25">
        <v>0</v>
      </c>
    </row>
    <row r="142" spans="1:5" x14ac:dyDescent="0.2">
      <c r="A142" s="20" t="s">
        <v>724</v>
      </c>
      <c r="B142" s="21" t="s">
        <v>725</v>
      </c>
      <c r="C142" s="24">
        <v>69816.319369999997</v>
      </c>
      <c r="D142" s="24">
        <v>62246.996169999999</v>
      </c>
      <c r="E142" s="24">
        <v>64697.833780000001</v>
      </c>
    </row>
    <row r="143" spans="1:5" x14ac:dyDescent="0.2">
      <c r="A143" s="22" t="s">
        <v>726</v>
      </c>
      <c r="B143" s="23" t="s">
        <v>727</v>
      </c>
      <c r="C143" s="25">
        <v>67316.319369999997</v>
      </c>
      <c r="D143" s="25">
        <v>62246.996169999999</v>
      </c>
      <c r="E143" s="25">
        <v>64697.833780000001</v>
      </c>
    </row>
    <row r="144" spans="1:5" x14ac:dyDescent="0.2">
      <c r="A144" s="22" t="s">
        <v>728</v>
      </c>
      <c r="B144" s="23" t="s">
        <v>727</v>
      </c>
      <c r="C144" s="25">
        <v>2500</v>
      </c>
      <c r="D144" s="25">
        <v>0</v>
      </c>
      <c r="E144" s="25">
        <v>0</v>
      </c>
    </row>
    <row r="145" spans="1:5" ht="26.25" customHeight="1" x14ac:dyDescent="0.2">
      <c r="A145" s="20" t="s">
        <v>729</v>
      </c>
      <c r="B145" s="21" t="s">
        <v>730</v>
      </c>
      <c r="C145" s="24">
        <v>279693.23369999998</v>
      </c>
      <c r="D145" s="24">
        <v>290336.66200000001</v>
      </c>
      <c r="E145" s="24">
        <v>302910.87800000003</v>
      </c>
    </row>
    <row r="146" spans="1:5" ht="37.5" x14ac:dyDescent="0.2">
      <c r="A146" s="20" t="s">
        <v>731</v>
      </c>
      <c r="B146" s="21" t="s">
        <v>732</v>
      </c>
      <c r="C146" s="24">
        <v>11844.982</v>
      </c>
      <c r="D146" s="24">
        <v>17800.364000000001</v>
      </c>
      <c r="E146" s="24">
        <v>18103.88</v>
      </c>
    </row>
    <row r="147" spans="1:5" ht="37.5" x14ac:dyDescent="0.2">
      <c r="A147" s="22" t="s">
        <v>733</v>
      </c>
      <c r="B147" s="23" t="s">
        <v>734</v>
      </c>
      <c r="C147" s="25">
        <v>11844.982</v>
      </c>
      <c r="D147" s="25">
        <v>17800.364000000001</v>
      </c>
      <c r="E147" s="25">
        <v>18103.88</v>
      </c>
    </row>
    <row r="148" spans="1:5" ht="78.75" customHeight="1" x14ac:dyDescent="0.2">
      <c r="A148" s="20" t="s">
        <v>735</v>
      </c>
      <c r="B148" s="21" t="s">
        <v>736</v>
      </c>
      <c r="C148" s="24">
        <v>2000</v>
      </c>
      <c r="D148" s="24">
        <v>4104.2</v>
      </c>
      <c r="E148" s="24">
        <v>4320.5</v>
      </c>
    </row>
    <row r="149" spans="1:5" ht="75" x14ac:dyDescent="0.2">
      <c r="A149" s="22" t="s">
        <v>737</v>
      </c>
      <c r="B149" s="23" t="s">
        <v>738</v>
      </c>
      <c r="C149" s="25">
        <v>2000</v>
      </c>
      <c r="D149" s="25">
        <v>4104.2</v>
      </c>
      <c r="E149" s="25">
        <v>4320.5</v>
      </c>
    </row>
    <row r="150" spans="1:5" ht="75" x14ac:dyDescent="0.2">
      <c r="A150" s="20" t="s">
        <v>739</v>
      </c>
      <c r="B150" s="21" t="s">
        <v>740</v>
      </c>
      <c r="C150" s="24">
        <v>7735.2449999999999</v>
      </c>
      <c r="D150" s="24">
        <v>0</v>
      </c>
      <c r="E150" s="24">
        <v>0</v>
      </c>
    </row>
    <row r="151" spans="1:5" ht="75" x14ac:dyDescent="0.2">
      <c r="A151" s="22" t="s">
        <v>741</v>
      </c>
      <c r="B151" s="23" t="s">
        <v>742</v>
      </c>
      <c r="C151" s="25">
        <v>7735.2449999999999</v>
      </c>
      <c r="D151" s="25">
        <v>0</v>
      </c>
      <c r="E151" s="25">
        <v>0</v>
      </c>
    </row>
    <row r="152" spans="1:5" ht="61.5" customHeight="1" x14ac:dyDescent="0.2">
      <c r="A152" s="20" t="s">
        <v>743</v>
      </c>
      <c r="B152" s="21" t="s">
        <v>744</v>
      </c>
      <c r="C152" s="24">
        <v>51</v>
      </c>
      <c r="D152" s="24">
        <v>37.1</v>
      </c>
      <c r="E152" s="24">
        <v>208.2</v>
      </c>
    </row>
    <row r="153" spans="1:5" ht="61.5" customHeight="1" x14ac:dyDescent="0.2">
      <c r="A153" s="22" t="s">
        <v>745</v>
      </c>
      <c r="B153" s="23" t="s">
        <v>746</v>
      </c>
      <c r="C153" s="25">
        <v>51</v>
      </c>
      <c r="D153" s="25">
        <v>37.1</v>
      </c>
      <c r="E153" s="25">
        <v>208.2</v>
      </c>
    </row>
    <row r="154" spans="1:5" ht="77.25" customHeight="1" x14ac:dyDescent="0.2">
      <c r="A154" s="20" t="s">
        <v>747</v>
      </c>
      <c r="B154" s="21" t="s">
        <v>748</v>
      </c>
      <c r="C154" s="24">
        <v>834.49800000000005</v>
      </c>
      <c r="D154" s="24">
        <v>834.49800000000005</v>
      </c>
      <c r="E154" s="24">
        <v>834.49800000000005</v>
      </c>
    </row>
    <row r="155" spans="1:5" ht="75" x14ac:dyDescent="0.2">
      <c r="A155" s="22" t="s">
        <v>749</v>
      </c>
      <c r="B155" s="23" t="s">
        <v>750</v>
      </c>
      <c r="C155" s="25">
        <v>834.49800000000005</v>
      </c>
      <c r="D155" s="25">
        <v>834.49800000000005</v>
      </c>
      <c r="E155" s="25">
        <v>834.49800000000005</v>
      </c>
    </row>
    <row r="156" spans="1:5" ht="37.5" x14ac:dyDescent="0.2">
      <c r="A156" s="20" t="s">
        <v>751</v>
      </c>
      <c r="B156" s="21" t="s">
        <v>752</v>
      </c>
      <c r="C156" s="24">
        <v>462.6087</v>
      </c>
      <c r="D156" s="24">
        <v>0</v>
      </c>
      <c r="E156" s="24">
        <v>0</v>
      </c>
    </row>
    <row r="157" spans="1:5" ht="37.5" x14ac:dyDescent="0.2">
      <c r="A157" s="22" t="s">
        <v>753</v>
      </c>
      <c r="B157" s="23" t="s">
        <v>754</v>
      </c>
      <c r="C157" s="25">
        <v>462.6087</v>
      </c>
      <c r="D157" s="25">
        <v>0</v>
      </c>
      <c r="E157" s="25">
        <v>0</v>
      </c>
    </row>
    <row r="158" spans="1:5" x14ac:dyDescent="0.2">
      <c r="A158" s="20" t="s">
        <v>755</v>
      </c>
      <c r="B158" s="21" t="s">
        <v>756</v>
      </c>
      <c r="C158" s="24">
        <v>256764.9</v>
      </c>
      <c r="D158" s="24">
        <v>267560.5</v>
      </c>
      <c r="E158" s="24">
        <v>279443.8</v>
      </c>
    </row>
    <row r="159" spans="1:5" x14ac:dyDescent="0.2">
      <c r="A159" s="22" t="s">
        <v>757</v>
      </c>
      <c r="B159" s="23" t="s">
        <v>758</v>
      </c>
      <c r="C159" s="25">
        <v>256764.9</v>
      </c>
      <c r="D159" s="25">
        <v>267560.5</v>
      </c>
      <c r="E159" s="25">
        <v>279443.8</v>
      </c>
    </row>
    <row r="160" spans="1:5" x14ac:dyDescent="0.2">
      <c r="A160" s="20" t="s">
        <v>759</v>
      </c>
      <c r="B160" s="21" t="s">
        <v>760</v>
      </c>
      <c r="C160" s="24">
        <v>6014.0479999999998</v>
      </c>
      <c r="D160" s="24">
        <v>37.432000000000002</v>
      </c>
      <c r="E160" s="24">
        <v>37.432000000000002</v>
      </c>
    </row>
    <row r="161" spans="1:5" ht="75" x14ac:dyDescent="0.2">
      <c r="A161" s="20" t="s">
        <v>761</v>
      </c>
      <c r="B161" s="21" t="s">
        <v>762</v>
      </c>
      <c r="C161" s="24">
        <v>39.247999999999998</v>
      </c>
      <c r="D161" s="24">
        <v>37.432000000000002</v>
      </c>
      <c r="E161" s="24">
        <v>37.432000000000002</v>
      </c>
    </row>
    <row r="162" spans="1:5" ht="75" x14ac:dyDescent="0.2">
      <c r="A162" s="22" t="s">
        <v>763</v>
      </c>
      <c r="B162" s="23" t="s">
        <v>764</v>
      </c>
      <c r="C162" s="25">
        <v>39.247999999999998</v>
      </c>
      <c r="D162" s="25">
        <v>37.432000000000002</v>
      </c>
      <c r="E162" s="25">
        <v>37.432000000000002</v>
      </c>
    </row>
    <row r="163" spans="1:5" ht="75" x14ac:dyDescent="0.2">
      <c r="A163" s="20" t="s">
        <v>765</v>
      </c>
      <c r="B163" s="21" t="s">
        <v>766</v>
      </c>
      <c r="C163" s="24">
        <v>4974.8</v>
      </c>
      <c r="D163" s="24">
        <v>0</v>
      </c>
      <c r="E163" s="24">
        <v>0</v>
      </c>
    </row>
    <row r="164" spans="1:5" ht="75" x14ac:dyDescent="0.2">
      <c r="A164" s="22" t="s">
        <v>767</v>
      </c>
      <c r="B164" s="23" t="s">
        <v>768</v>
      </c>
      <c r="C164" s="25">
        <v>4974.8</v>
      </c>
      <c r="D164" s="25">
        <v>0</v>
      </c>
      <c r="E164" s="25">
        <v>0</v>
      </c>
    </row>
    <row r="165" spans="1:5" ht="37.5" x14ac:dyDescent="0.2">
      <c r="A165" s="20" t="s">
        <v>769</v>
      </c>
      <c r="B165" s="21" t="s">
        <v>770</v>
      </c>
      <c r="C165" s="24">
        <v>1000</v>
      </c>
      <c r="D165" s="24">
        <v>0</v>
      </c>
      <c r="E165" s="24">
        <v>0</v>
      </c>
    </row>
    <row r="166" spans="1:5" ht="37.5" x14ac:dyDescent="0.2">
      <c r="A166" s="22" t="s">
        <v>771</v>
      </c>
      <c r="B166" s="23" t="s">
        <v>772</v>
      </c>
      <c r="C166" s="25">
        <v>1000</v>
      </c>
      <c r="D166" s="25">
        <v>0</v>
      </c>
      <c r="E166" s="25">
        <v>0</v>
      </c>
    </row>
    <row r="167" spans="1:5" x14ac:dyDescent="0.3">
      <c r="A167" s="122" t="s">
        <v>773</v>
      </c>
      <c r="B167" s="122"/>
      <c r="C167" s="24">
        <v>749827.34199999995</v>
      </c>
      <c r="D167" s="24">
        <v>630037.96759000001</v>
      </c>
      <c r="E167" s="24">
        <v>639731.14538999996</v>
      </c>
    </row>
  </sheetData>
  <mergeCells count="9">
    <mergeCell ref="A167:B167"/>
    <mergeCell ref="C1:E1"/>
    <mergeCell ref="C2:E3"/>
    <mergeCell ref="B5:E5"/>
    <mergeCell ref="C6:E6"/>
    <mergeCell ref="A8:E8"/>
    <mergeCell ref="A9:A10"/>
    <mergeCell ref="B9:B10"/>
    <mergeCell ref="C9:E9"/>
  </mergeCells>
  <pageMargins left="0.39370080000000002" right="0.39370080000000002" top="0.39370080000000002" bottom="0.58740159999999997" header="0.3" footer="0.3"/>
  <pageSetup paperSize="9" scale="52" fitToHeight="0" orientation="portrait" r:id="rId1"/>
  <headerFooter>
    <oddFooter>&amp;C&amp;P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59"/>
  <sheetViews>
    <sheetView view="pageBreakPreview" zoomScaleNormal="100" zoomScaleSheetLayoutView="100" workbookViewId="0">
      <selection activeCell="C17" sqref="C17:E18"/>
    </sheetView>
  </sheetViews>
  <sheetFormatPr defaultRowHeight="15.75" x14ac:dyDescent="0.25"/>
  <cols>
    <col min="1" max="1" width="4.83203125" style="64" customWidth="1"/>
    <col min="2" max="2" width="68" style="64" customWidth="1"/>
    <col min="3" max="3" width="17.5" style="64" customWidth="1"/>
    <col min="4" max="4" width="16.6640625" style="64" customWidth="1"/>
    <col min="5" max="5" width="17.6640625" style="64" customWidth="1"/>
    <col min="6" max="6" width="10.6640625" style="64" customWidth="1"/>
    <col min="7" max="7" width="9.33203125" style="64"/>
    <col min="8" max="8" width="17" style="64" customWidth="1"/>
    <col min="9" max="10" width="15.6640625" style="64" customWidth="1"/>
    <col min="11" max="11" width="15.5" style="64" customWidth="1"/>
    <col min="12" max="256" width="9.33203125" style="64"/>
    <col min="257" max="257" width="4.83203125" style="64" customWidth="1"/>
    <col min="258" max="258" width="68" style="64" customWidth="1"/>
    <col min="259" max="259" width="17.5" style="64" customWidth="1"/>
    <col min="260" max="260" width="16.6640625" style="64" customWidth="1"/>
    <col min="261" max="261" width="17.6640625" style="64" customWidth="1"/>
    <col min="262" max="262" width="10.6640625" style="64" customWidth="1"/>
    <col min="263" max="263" width="9.33203125" style="64"/>
    <col min="264" max="264" width="17" style="64" customWidth="1"/>
    <col min="265" max="266" width="15.6640625" style="64" customWidth="1"/>
    <col min="267" max="267" width="15.5" style="64" customWidth="1"/>
    <col min="268" max="512" width="9.33203125" style="64"/>
    <col min="513" max="513" width="4.83203125" style="64" customWidth="1"/>
    <col min="514" max="514" width="68" style="64" customWidth="1"/>
    <col min="515" max="515" width="17.5" style="64" customWidth="1"/>
    <col min="516" max="516" width="16.6640625" style="64" customWidth="1"/>
    <col min="517" max="517" width="17.6640625" style="64" customWidth="1"/>
    <col min="518" max="518" width="10.6640625" style="64" customWidth="1"/>
    <col min="519" max="519" width="9.33203125" style="64"/>
    <col min="520" max="520" width="17" style="64" customWidth="1"/>
    <col min="521" max="522" width="15.6640625" style="64" customWidth="1"/>
    <col min="523" max="523" width="15.5" style="64" customWidth="1"/>
    <col min="524" max="768" width="9.33203125" style="64"/>
    <col min="769" max="769" width="4.83203125" style="64" customWidth="1"/>
    <col min="770" max="770" width="68" style="64" customWidth="1"/>
    <col min="771" max="771" width="17.5" style="64" customWidth="1"/>
    <col min="772" max="772" width="16.6640625" style="64" customWidth="1"/>
    <col min="773" max="773" width="17.6640625" style="64" customWidth="1"/>
    <col min="774" max="774" width="10.6640625" style="64" customWidth="1"/>
    <col min="775" max="775" width="9.33203125" style="64"/>
    <col min="776" max="776" width="17" style="64" customWidth="1"/>
    <col min="777" max="778" width="15.6640625" style="64" customWidth="1"/>
    <col min="779" max="779" width="15.5" style="64" customWidth="1"/>
    <col min="780" max="1024" width="9.33203125" style="64"/>
    <col min="1025" max="1025" width="4.83203125" style="64" customWidth="1"/>
    <col min="1026" max="1026" width="68" style="64" customWidth="1"/>
    <col min="1027" max="1027" width="17.5" style="64" customWidth="1"/>
    <col min="1028" max="1028" width="16.6640625" style="64" customWidth="1"/>
    <col min="1029" max="1029" width="17.6640625" style="64" customWidth="1"/>
    <col min="1030" max="1030" width="10.6640625" style="64" customWidth="1"/>
    <col min="1031" max="1031" width="9.33203125" style="64"/>
    <col min="1032" max="1032" width="17" style="64" customWidth="1"/>
    <col min="1033" max="1034" width="15.6640625" style="64" customWidth="1"/>
    <col min="1035" max="1035" width="15.5" style="64" customWidth="1"/>
    <col min="1036" max="1280" width="9.33203125" style="64"/>
    <col min="1281" max="1281" width="4.83203125" style="64" customWidth="1"/>
    <col min="1282" max="1282" width="68" style="64" customWidth="1"/>
    <col min="1283" max="1283" width="17.5" style="64" customWidth="1"/>
    <col min="1284" max="1284" width="16.6640625" style="64" customWidth="1"/>
    <col min="1285" max="1285" width="17.6640625" style="64" customWidth="1"/>
    <col min="1286" max="1286" width="10.6640625" style="64" customWidth="1"/>
    <col min="1287" max="1287" width="9.33203125" style="64"/>
    <col min="1288" max="1288" width="17" style="64" customWidth="1"/>
    <col min="1289" max="1290" width="15.6640625" style="64" customWidth="1"/>
    <col min="1291" max="1291" width="15.5" style="64" customWidth="1"/>
    <col min="1292" max="1536" width="9.33203125" style="64"/>
    <col min="1537" max="1537" width="4.83203125" style="64" customWidth="1"/>
    <col min="1538" max="1538" width="68" style="64" customWidth="1"/>
    <col min="1539" max="1539" width="17.5" style="64" customWidth="1"/>
    <col min="1540" max="1540" width="16.6640625" style="64" customWidth="1"/>
    <col min="1541" max="1541" width="17.6640625" style="64" customWidth="1"/>
    <col min="1542" max="1542" width="10.6640625" style="64" customWidth="1"/>
    <col min="1543" max="1543" width="9.33203125" style="64"/>
    <col min="1544" max="1544" width="17" style="64" customWidth="1"/>
    <col min="1545" max="1546" width="15.6640625" style="64" customWidth="1"/>
    <col min="1547" max="1547" width="15.5" style="64" customWidth="1"/>
    <col min="1548" max="1792" width="9.33203125" style="64"/>
    <col min="1793" max="1793" width="4.83203125" style="64" customWidth="1"/>
    <col min="1794" max="1794" width="68" style="64" customWidth="1"/>
    <col min="1795" max="1795" width="17.5" style="64" customWidth="1"/>
    <col min="1796" max="1796" width="16.6640625" style="64" customWidth="1"/>
    <col min="1797" max="1797" width="17.6640625" style="64" customWidth="1"/>
    <col min="1798" max="1798" width="10.6640625" style="64" customWidth="1"/>
    <col min="1799" max="1799" width="9.33203125" style="64"/>
    <col min="1800" max="1800" width="17" style="64" customWidth="1"/>
    <col min="1801" max="1802" width="15.6640625" style="64" customWidth="1"/>
    <col min="1803" max="1803" width="15.5" style="64" customWidth="1"/>
    <col min="1804" max="2048" width="9.33203125" style="64"/>
    <col min="2049" max="2049" width="4.83203125" style="64" customWidth="1"/>
    <col min="2050" max="2050" width="68" style="64" customWidth="1"/>
    <col min="2051" max="2051" width="17.5" style="64" customWidth="1"/>
    <col min="2052" max="2052" width="16.6640625" style="64" customWidth="1"/>
    <col min="2053" max="2053" width="17.6640625" style="64" customWidth="1"/>
    <col min="2054" max="2054" width="10.6640625" style="64" customWidth="1"/>
    <col min="2055" max="2055" width="9.33203125" style="64"/>
    <col min="2056" max="2056" width="17" style="64" customWidth="1"/>
    <col min="2057" max="2058" width="15.6640625" style="64" customWidth="1"/>
    <col min="2059" max="2059" width="15.5" style="64" customWidth="1"/>
    <col min="2060" max="2304" width="9.33203125" style="64"/>
    <col min="2305" max="2305" width="4.83203125" style="64" customWidth="1"/>
    <col min="2306" max="2306" width="68" style="64" customWidth="1"/>
    <col min="2307" max="2307" width="17.5" style="64" customWidth="1"/>
    <col min="2308" max="2308" width="16.6640625" style="64" customWidth="1"/>
    <col min="2309" max="2309" width="17.6640625" style="64" customWidth="1"/>
    <col min="2310" max="2310" width="10.6640625" style="64" customWidth="1"/>
    <col min="2311" max="2311" width="9.33203125" style="64"/>
    <col min="2312" max="2312" width="17" style="64" customWidth="1"/>
    <col min="2313" max="2314" width="15.6640625" style="64" customWidth="1"/>
    <col min="2315" max="2315" width="15.5" style="64" customWidth="1"/>
    <col min="2316" max="2560" width="9.33203125" style="64"/>
    <col min="2561" max="2561" width="4.83203125" style="64" customWidth="1"/>
    <col min="2562" max="2562" width="68" style="64" customWidth="1"/>
    <col min="2563" max="2563" width="17.5" style="64" customWidth="1"/>
    <col min="2564" max="2564" width="16.6640625" style="64" customWidth="1"/>
    <col min="2565" max="2565" width="17.6640625" style="64" customWidth="1"/>
    <col min="2566" max="2566" width="10.6640625" style="64" customWidth="1"/>
    <col min="2567" max="2567" width="9.33203125" style="64"/>
    <col min="2568" max="2568" width="17" style="64" customWidth="1"/>
    <col min="2569" max="2570" width="15.6640625" style="64" customWidth="1"/>
    <col min="2571" max="2571" width="15.5" style="64" customWidth="1"/>
    <col min="2572" max="2816" width="9.33203125" style="64"/>
    <col min="2817" max="2817" width="4.83203125" style="64" customWidth="1"/>
    <col min="2818" max="2818" width="68" style="64" customWidth="1"/>
    <col min="2819" max="2819" width="17.5" style="64" customWidth="1"/>
    <col min="2820" max="2820" width="16.6640625" style="64" customWidth="1"/>
    <col min="2821" max="2821" width="17.6640625" style="64" customWidth="1"/>
    <col min="2822" max="2822" width="10.6640625" style="64" customWidth="1"/>
    <col min="2823" max="2823" width="9.33203125" style="64"/>
    <col min="2824" max="2824" width="17" style="64" customWidth="1"/>
    <col min="2825" max="2826" width="15.6640625" style="64" customWidth="1"/>
    <col min="2827" max="2827" width="15.5" style="64" customWidth="1"/>
    <col min="2828" max="3072" width="9.33203125" style="64"/>
    <col min="3073" max="3073" width="4.83203125" style="64" customWidth="1"/>
    <col min="3074" max="3074" width="68" style="64" customWidth="1"/>
    <col min="3075" max="3075" width="17.5" style="64" customWidth="1"/>
    <col min="3076" max="3076" width="16.6640625" style="64" customWidth="1"/>
    <col min="3077" max="3077" width="17.6640625" style="64" customWidth="1"/>
    <col min="3078" max="3078" width="10.6640625" style="64" customWidth="1"/>
    <col min="3079" max="3079" width="9.33203125" style="64"/>
    <col min="3080" max="3080" width="17" style="64" customWidth="1"/>
    <col min="3081" max="3082" width="15.6640625" style="64" customWidth="1"/>
    <col min="3083" max="3083" width="15.5" style="64" customWidth="1"/>
    <col min="3084" max="3328" width="9.33203125" style="64"/>
    <col min="3329" max="3329" width="4.83203125" style="64" customWidth="1"/>
    <col min="3330" max="3330" width="68" style="64" customWidth="1"/>
    <col min="3331" max="3331" width="17.5" style="64" customWidth="1"/>
    <col min="3332" max="3332" width="16.6640625" style="64" customWidth="1"/>
    <col min="3333" max="3333" width="17.6640625" style="64" customWidth="1"/>
    <col min="3334" max="3334" width="10.6640625" style="64" customWidth="1"/>
    <col min="3335" max="3335" width="9.33203125" style="64"/>
    <col min="3336" max="3336" width="17" style="64" customWidth="1"/>
    <col min="3337" max="3338" width="15.6640625" style="64" customWidth="1"/>
    <col min="3339" max="3339" width="15.5" style="64" customWidth="1"/>
    <col min="3340" max="3584" width="9.33203125" style="64"/>
    <col min="3585" max="3585" width="4.83203125" style="64" customWidth="1"/>
    <col min="3586" max="3586" width="68" style="64" customWidth="1"/>
    <col min="3587" max="3587" width="17.5" style="64" customWidth="1"/>
    <col min="3588" max="3588" width="16.6640625" style="64" customWidth="1"/>
    <col min="3589" max="3589" width="17.6640625" style="64" customWidth="1"/>
    <col min="3590" max="3590" width="10.6640625" style="64" customWidth="1"/>
    <col min="3591" max="3591" width="9.33203125" style="64"/>
    <col min="3592" max="3592" width="17" style="64" customWidth="1"/>
    <col min="3593" max="3594" width="15.6640625" style="64" customWidth="1"/>
    <col min="3595" max="3595" width="15.5" style="64" customWidth="1"/>
    <col min="3596" max="3840" width="9.33203125" style="64"/>
    <col min="3841" max="3841" width="4.83203125" style="64" customWidth="1"/>
    <col min="3842" max="3842" width="68" style="64" customWidth="1"/>
    <col min="3843" max="3843" width="17.5" style="64" customWidth="1"/>
    <col min="3844" max="3844" width="16.6640625" style="64" customWidth="1"/>
    <col min="3845" max="3845" width="17.6640625" style="64" customWidth="1"/>
    <col min="3846" max="3846" width="10.6640625" style="64" customWidth="1"/>
    <col min="3847" max="3847" width="9.33203125" style="64"/>
    <col min="3848" max="3848" width="17" style="64" customWidth="1"/>
    <col min="3849" max="3850" width="15.6640625" style="64" customWidth="1"/>
    <col min="3851" max="3851" width="15.5" style="64" customWidth="1"/>
    <col min="3852" max="4096" width="9.33203125" style="64"/>
    <col min="4097" max="4097" width="4.83203125" style="64" customWidth="1"/>
    <col min="4098" max="4098" width="68" style="64" customWidth="1"/>
    <col min="4099" max="4099" width="17.5" style="64" customWidth="1"/>
    <col min="4100" max="4100" width="16.6640625" style="64" customWidth="1"/>
    <col min="4101" max="4101" width="17.6640625" style="64" customWidth="1"/>
    <col min="4102" max="4102" width="10.6640625" style="64" customWidth="1"/>
    <col min="4103" max="4103" width="9.33203125" style="64"/>
    <col min="4104" max="4104" width="17" style="64" customWidth="1"/>
    <col min="4105" max="4106" width="15.6640625" style="64" customWidth="1"/>
    <col min="4107" max="4107" width="15.5" style="64" customWidth="1"/>
    <col min="4108" max="4352" width="9.33203125" style="64"/>
    <col min="4353" max="4353" width="4.83203125" style="64" customWidth="1"/>
    <col min="4354" max="4354" width="68" style="64" customWidth="1"/>
    <col min="4355" max="4355" width="17.5" style="64" customWidth="1"/>
    <col min="4356" max="4356" width="16.6640625" style="64" customWidth="1"/>
    <col min="4357" max="4357" width="17.6640625" style="64" customWidth="1"/>
    <col min="4358" max="4358" width="10.6640625" style="64" customWidth="1"/>
    <col min="4359" max="4359" width="9.33203125" style="64"/>
    <col min="4360" max="4360" width="17" style="64" customWidth="1"/>
    <col min="4361" max="4362" width="15.6640625" style="64" customWidth="1"/>
    <col min="4363" max="4363" width="15.5" style="64" customWidth="1"/>
    <col min="4364" max="4608" width="9.33203125" style="64"/>
    <col min="4609" max="4609" width="4.83203125" style="64" customWidth="1"/>
    <col min="4610" max="4610" width="68" style="64" customWidth="1"/>
    <col min="4611" max="4611" width="17.5" style="64" customWidth="1"/>
    <col min="4612" max="4612" width="16.6640625" style="64" customWidth="1"/>
    <col min="4613" max="4613" width="17.6640625" style="64" customWidth="1"/>
    <col min="4614" max="4614" width="10.6640625" style="64" customWidth="1"/>
    <col min="4615" max="4615" width="9.33203125" style="64"/>
    <col min="4616" max="4616" width="17" style="64" customWidth="1"/>
    <col min="4617" max="4618" width="15.6640625" style="64" customWidth="1"/>
    <col min="4619" max="4619" width="15.5" style="64" customWidth="1"/>
    <col min="4620" max="4864" width="9.33203125" style="64"/>
    <col min="4865" max="4865" width="4.83203125" style="64" customWidth="1"/>
    <col min="4866" max="4866" width="68" style="64" customWidth="1"/>
    <col min="4867" max="4867" width="17.5" style="64" customWidth="1"/>
    <col min="4868" max="4868" width="16.6640625" style="64" customWidth="1"/>
    <col min="4869" max="4869" width="17.6640625" style="64" customWidth="1"/>
    <col min="4870" max="4870" width="10.6640625" style="64" customWidth="1"/>
    <col min="4871" max="4871" width="9.33203125" style="64"/>
    <col min="4872" max="4872" width="17" style="64" customWidth="1"/>
    <col min="4873" max="4874" width="15.6640625" style="64" customWidth="1"/>
    <col min="4875" max="4875" width="15.5" style="64" customWidth="1"/>
    <col min="4876" max="5120" width="9.33203125" style="64"/>
    <col min="5121" max="5121" width="4.83203125" style="64" customWidth="1"/>
    <col min="5122" max="5122" width="68" style="64" customWidth="1"/>
    <col min="5123" max="5123" width="17.5" style="64" customWidth="1"/>
    <col min="5124" max="5124" width="16.6640625" style="64" customWidth="1"/>
    <col min="5125" max="5125" width="17.6640625" style="64" customWidth="1"/>
    <col min="5126" max="5126" width="10.6640625" style="64" customWidth="1"/>
    <col min="5127" max="5127" width="9.33203125" style="64"/>
    <col min="5128" max="5128" width="17" style="64" customWidth="1"/>
    <col min="5129" max="5130" width="15.6640625" style="64" customWidth="1"/>
    <col min="5131" max="5131" width="15.5" style="64" customWidth="1"/>
    <col min="5132" max="5376" width="9.33203125" style="64"/>
    <col min="5377" max="5377" width="4.83203125" style="64" customWidth="1"/>
    <col min="5378" max="5378" width="68" style="64" customWidth="1"/>
    <col min="5379" max="5379" width="17.5" style="64" customWidth="1"/>
    <col min="5380" max="5380" width="16.6640625" style="64" customWidth="1"/>
    <col min="5381" max="5381" width="17.6640625" style="64" customWidth="1"/>
    <col min="5382" max="5382" width="10.6640625" style="64" customWidth="1"/>
    <col min="5383" max="5383" width="9.33203125" style="64"/>
    <col min="5384" max="5384" width="17" style="64" customWidth="1"/>
    <col min="5385" max="5386" width="15.6640625" style="64" customWidth="1"/>
    <col min="5387" max="5387" width="15.5" style="64" customWidth="1"/>
    <col min="5388" max="5632" width="9.33203125" style="64"/>
    <col min="5633" max="5633" width="4.83203125" style="64" customWidth="1"/>
    <col min="5634" max="5634" width="68" style="64" customWidth="1"/>
    <col min="5635" max="5635" width="17.5" style="64" customWidth="1"/>
    <col min="5636" max="5636" width="16.6640625" style="64" customWidth="1"/>
    <col min="5637" max="5637" width="17.6640625" style="64" customWidth="1"/>
    <col min="5638" max="5638" width="10.6640625" style="64" customWidth="1"/>
    <col min="5639" max="5639" width="9.33203125" style="64"/>
    <col min="5640" max="5640" width="17" style="64" customWidth="1"/>
    <col min="5641" max="5642" width="15.6640625" style="64" customWidth="1"/>
    <col min="5643" max="5643" width="15.5" style="64" customWidth="1"/>
    <col min="5644" max="5888" width="9.33203125" style="64"/>
    <col min="5889" max="5889" width="4.83203125" style="64" customWidth="1"/>
    <col min="5890" max="5890" width="68" style="64" customWidth="1"/>
    <col min="5891" max="5891" width="17.5" style="64" customWidth="1"/>
    <col min="5892" max="5892" width="16.6640625" style="64" customWidth="1"/>
    <col min="5893" max="5893" width="17.6640625" style="64" customWidth="1"/>
    <col min="5894" max="5894" width="10.6640625" style="64" customWidth="1"/>
    <col min="5895" max="5895" width="9.33203125" style="64"/>
    <col min="5896" max="5896" width="17" style="64" customWidth="1"/>
    <col min="5897" max="5898" width="15.6640625" style="64" customWidth="1"/>
    <col min="5899" max="5899" width="15.5" style="64" customWidth="1"/>
    <col min="5900" max="6144" width="9.33203125" style="64"/>
    <col min="6145" max="6145" width="4.83203125" style="64" customWidth="1"/>
    <col min="6146" max="6146" width="68" style="64" customWidth="1"/>
    <col min="6147" max="6147" width="17.5" style="64" customWidth="1"/>
    <col min="6148" max="6148" width="16.6640625" style="64" customWidth="1"/>
    <col min="6149" max="6149" width="17.6640625" style="64" customWidth="1"/>
    <col min="6150" max="6150" width="10.6640625" style="64" customWidth="1"/>
    <col min="6151" max="6151" width="9.33203125" style="64"/>
    <col min="6152" max="6152" width="17" style="64" customWidth="1"/>
    <col min="6153" max="6154" width="15.6640625" style="64" customWidth="1"/>
    <col min="6155" max="6155" width="15.5" style="64" customWidth="1"/>
    <col min="6156" max="6400" width="9.33203125" style="64"/>
    <col min="6401" max="6401" width="4.83203125" style="64" customWidth="1"/>
    <col min="6402" max="6402" width="68" style="64" customWidth="1"/>
    <col min="6403" max="6403" width="17.5" style="64" customWidth="1"/>
    <col min="6404" max="6404" width="16.6640625" style="64" customWidth="1"/>
    <col min="6405" max="6405" width="17.6640625" style="64" customWidth="1"/>
    <col min="6406" max="6406" width="10.6640625" style="64" customWidth="1"/>
    <col min="6407" max="6407" width="9.33203125" style="64"/>
    <col min="6408" max="6408" width="17" style="64" customWidth="1"/>
    <col min="6409" max="6410" width="15.6640625" style="64" customWidth="1"/>
    <col min="6411" max="6411" width="15.5" style="64" customWidth="1"/>
    <col min="6412" max="6656" width="9.33203125" style="64"/>
    <col min="6657" max="6657" width="4.83203125" style="64" customWidth="1"/>
    <col min="6658" max="6658" width="68" style="64" customWidth="1"/>
    <col min="6659" max="6659" width="17.5" style="64" customWidth="1"/>
    <col min="6660" max="6660" width="16.6640625" style="64" customWidth="1"/>
    <col min="6661" max="6661" width="17.6640625" style="64" customWidth="1"/>
    <col min="6662" max="6662" width="10.6640625" style="64" customWidth="1"/>
    <col min="6663" max="6663" width="9.33203125" style="64"/>
    <col min="6664" max="6664" width="17" style="64" customWidth="1"/>
    <col min="6665" max="6666" width="15.6640625" style="64" customWidth="1"/>
    <col min="6667" max="6667" width="15.5" style="64" customWidth="1"/>
    <col min="6668" max="6912" width="9.33203125" style="64"/>
    <col min="6913" max="6913" width="4.83203125" style="64" customWidth="1"/>
    <col min="6914" max="6914" width="68" style="64" customWidth="1"/>
    <col min="6915" max="6915" width="17.5" style="64" customWidth="1"/>
    <col min="6916" max="6916" width="16.6640625" style="64" customWidth="1"/>
    <col min="6917" max="6917" width="17.6640625" style="64" customWidth="1"/>
    <col min="6918" max="6918" width="10.6640625" style="64" customWidth="1"/>
    <col min="6919" max="6919" width="9.33203125" style="64"/>
    <col min="6920" max="6920" width="17" style="64" customWidth="1"/>
    <col min="6921" max="6922" width="15.6640625" style="64" customWidth="1"/>
    <col min="6923" max="6923" width="15.5" style="64" customWidth="1"/>
    <col min="6924" max="7168" width="9.33203125" style="64"/>
    <col min="7169" max="7169" width="4.83203125" style="64" customWidth="1"/>
    <col min="7170" max="7170" width="68" style="64" customWidth="1"/>
    <col min="7171" max="7171" width="17.5" style="64" customWidth="1"/>
    <col min="7172" max="7172" width="16.6640625" style="64" customWidth="1"/>
    <col min="7173" max="7173" width="17.6640625" style="64" customWidth="1"/>
    <col min="7174" max="7174" width="10.6640625" style="64" customWidth="1"/>
    <col min="7175" max="7175" width="9.33203125" style="64"/>
    <col min="7176" max="7176" width="17" style="64" customWidth="1"/>
    <col min="7177" max="7178" width="15.6640625" style="64" customWidth="1"/>
    <col min="7179" max="7179" width="15.5" style="64" customWidth="1"/>
    <col min="7180" max="7424" width="9.33203125" style="64"/>
    <col min="7425" max="7425" width="4.83203125" style="64" customWidth="1"/>
    <col min="7426" max="7426" width="68" style="64" customWidth="1"/>
    <col min="7427" max="7427" width="17.5" style="64" customWidth="1"/>
    <col min="7428" max="7428" width="16.6640625" style="64" customWidth="1"/>
    <col min="7429" max="7429" width="17.6640625" style="64" customWidth="1"/>
    <col min="7430" max="7430" width="10.6640625" style="64" customWidth="1"/>
    <col min="7431" max="7431" width="9.33203125" style="64"/>
    <col min="7432" max="7432" width="17" style="64" customWidth="1"/>
    <col min="7433" max="7434" width="15.6640625" style="64" customWidth="1"/>
    <col min="7435" max="7435" width="15.5" style="64" customWidth="1"/>
    <col min="7436" max="7680" width="9.33203125" style="64"/>
    <col min="7681" max="7681" width="4.83203125" style="64" customWidth="1"/>
    <col min="7682" max="7682" width="68" style="64" customWidth="1"/>
    <col min="7683" max="7683" width="17.5" style="64" customWidth="1"/>
    <col min="7684" max="7684" width="16.6640625" style="64" customWidth="1"/>
    <col min="7685" max="7685" width="17.6640625" style="64" customWidth="1"/>
    <col min="7686" max="7686" width="10.6640625" style="64" customWidth="1"/>
    <col min="7687" max="7687" width="9.33203125" style="64"/>
    <col min="7688" max="7688" width="17" style="64" customWidth="1"/>
    <col min="7689" max="7690" width="15.6640625" style="64" customWidth="1"/>
    <col min="7691" max="7691" width="15.5" style="64" customWidth="1"/>
    <col min="7692" max="7936" width="9.33203125" style="64"/>
    <col min="7937" max="7937" width="4.83203125" style="64" customWidth="1"/>
    <col min="7938" max="7938" width="68" style="64" customWidth="1"/>
    <col min="7939" max="7939" width="17.5" style="64" customWidth="1"/>
    <col min="7940" max="7940" width="16.6640625" style="64" customWidth="1"/>
    <col min="7941" max="7941" width="17.6640625" style="64" customWidth="1"/>
    <col min="7942" max="7942" width="10.6640625" style="64" customWidth="1"/>
    <col min="7943" max="7943" width="9.33203125" style="64"/>
    <col min="7944" max="7944" width="17" style="64" customWidth="1"/>
    <col min="7945" max="7946" width="15.6640625" style="64" customWidth="1"/>
    <col min="7947" max="7947" width="15.5" style="64" customWidth="1"/>
    <col min="7948" max="8192" width="9.33203125" style="64"/>
    <col min="8193" max="8193" width="4.83203125" style="64" customWidth="1"/>
    <col min="8194" max="8194" width="68" style="64" customWidth="1"/>
    <col min="8195" max="8195" width="17.5" style="64" customWidth="1"/>
    <col min="8196" max="8196" width="16.6640625" style="64" customWidth="1"/>
    <col min="8197" max="8197" width="17.6640625" style="64" customWidth="1"/>
    <col min="8198" max="8198" width="10.6640625" style="64" customWidth="1"/>
    <col min="8199" max="8199" width="9.33203125" style="64"/>
    <col min="8200" max="8200" width="17" style="64" customWidth="1"/>
    <col min="8201" max="8202" width="15.6640625" style="64" customWidth="1"/>
    <col min="8203" max="8203" width="15.5" style="64" customWidth="1"/>
    <col min="8204" max="8448" width="9.33203125" style="64"/>
    <col min="8449" max="8449" width="4.83203125" style="64" customWidth="1"/>
    <col min="8450" max="8450" width="68" style="64" customWidth="1"/>
    <col min="8451" max="8451" width="17.5" style="64" customWidth="1"/>
    <col min="8452" max="8452" width="16.6640625" style="64" customWidth="1"/>
    <col min="8453" max="8453" width="17.6640625" style="64" customWidth="1"/>
    <col min="8454" max="8454" width="10.6640625" style="64" customWidth="1"/>
    <col min="8455" max="8455" width="9.33203125" style="64"/>
    <col min="8456" max="8456" width="17" style="64" customWidth="1"/>
    <col min="8457" max="8458" width="15.6640625" style="64" customWidth="1"/>
    <col min="8459" max="8459" width="15.5" style="64" customWidth="1"/>
    <col min="8460" max="8704" width="9.33203125" style="64"/>
    <col min="8705" max="8705" width="4.83203125" style="64" customWidth="1"/>
    <col min="8706" max="8706" width="68" style="64" customWidth="1"/>
    <col min="8707" max="8707" width="17.5" style="64" customWidth="1"/>
    <col min="8708" max="8708" width="16.6640625" style="64" customWidth="1"/>
    <col min="8709" max="8709" width="17.6640625" style="64" customWidth="1"/>
    <col min="8710" max="8710" width="10.6640625" style="64" customWidth="1"/>
    <col min="8711" max="8711" width="9.33203125" style="64"/>
    <col min="8712" max="8712" width="17" style="64" customWidth="1"/>
    <col min="8713" max="8714" width="15.6640625" style="64" customWidth="1"/>
    <col min="8715" max="8715" width="15.5" style="64" customWidth="1"/>
    <col min="8716" max="8960" width="9.33203125" style="64"/>
    <col min="8961" max="8961" width="4.83203125" style="64" customWidth="1"/>
    <col min="8962" max="8962" width="68" style="64" customWidth="1"/>
    <col min="8963" max="8963" width="17.5" style="64" customWidth="1"/>
    <col min="8964" max="8964" width="16.6640625" style="64" customWidth="1"/>
    <col min="8965" max="8965" width="17.6640625" style="64" customWidth="1"/>
    <col min="8966" max="8966" width="10.6640625" style="64" customWidth="1"/>
    <col min="8967" max="8967" width="9.33203125" style="64"/>
    <col min="8968" max="8968" width="17" style="64" customWidth="1"/>
    <col min="8969" max="8970" width="15.6640625" style="64" customWidth="1"/>
    <col min="8971" max="8971" width="15.5" style="64" customWidth="1"/>
    <col min="8972" max="9216" width="9.33203125" style="64"/>
    <col min="9217" max="9217" width="4.83203125" style="64" customWidth="1"/>
    <col min="9218" max="9218" width="68" style="64" customWidth="1"/>
    <col min="9219" max="9219" width="17.5" style="64" customWidth="1"/>
    <col min="9220" max="9220" width="16.6640625" style="64" customWidth="1"/>
    <col min="9221" max="9221" width="17.6640625" style="64" customWidth="1"/>
    <col min="9222" max="9222" width="10.6640625" style="64" customWidth="1"/>
    <col min="9223" max="9223" width="9.33203125" style="64"/>
    <col min="9224" max="9224" width="17" style="64" customWidth="1"/>
    <col min="9225" max="9226" width="15.6640625" style="64" customWidth="1"/>
    <col min="9227" max="9227" width="15.5" style="64" customWidth="1"/>
    <col min="9228" max="9472" width="9.33203125" style="64"/>
    <col min="9473" max="9473" width="4.83203125" style="64" customWidth="1"/>
    <col min="9474" max="9474" width="68" style="64" customWidth="1"/>
    <col min="9475" max="9475" width="17.5" style="64" customWidth="1"/>
    <col min="9476" max="9476" width="16.6640625" style="64" customWidth="1"/>
    <col min="9477" max="9477" width="17.6640625" style="64" customWidth="1"/>
    <col min="9478" max="9478" width="10.6640625" style="64" customWidth="1"/>
    <col min="9479" max="9479" width="9.33203125" style="64"/>
    <col min="9480" max="9480" width="17" style="64" customWidth="1"/>
    <col min="9481" max="9482" width="15.6640625" style="64" customWidth="1"/>
    <col min="9483" max="9483" width="15.5" style="64" customWidth="1"/>
    <col min="9484" max="9728" width="9.33203125" style="64"/>
    <col min="9729" max="9729" width="4.83203125" style="64" customWidth="1"/>
    <col min="9730" max="9730" width="68" style="64" customWidth="1"/>
    <col min="9731" max="9731" width="17.5" style="64" customWidth="1"/>
    <col min="9732" max="9732" width="16.6640625" style="64" customWidth="1"/>
    <col min="9733" max="9733" width="17.6640625" style="64" customWidth="1"/>
    <col min="9734" max="9734" width="10.6640625" style="64" customWidth="1"/>
    <col min="9735" max="9735" width="9.33203125" style="64"/>
    <col min="9736" max="9736" width="17" style="64" customWidth="1"/>
    <col min="9737" max="9738" width="15.6640625" style="64" customWidth="1"/>
    <col min="9739" max="9739" width="15.5" style="64" customWidth="1"/>
    <col min="9740" max="9984" width="9.33203125" style="64"/>
    <col min="9985" max="9985" width="4.83203125" style="64" customWidth="1"/>
    <col min="9986" max="9986" width="68" style="64" customWidth="1"/>
    <col min="9987" max="9987" width="17.5" style="64" customWidth="1"/>
    <col min="9988" max="9988" width="16.6640625" style="64" customWidth="1"/>
    <col min="9989" max="9989" width="17.6640625" style="64" customWidth="1"/>
    <col min="9990" max="9990" width="10.6640625" style="64" customWidth="1"/>
    <col min="9991" max="9991" width="9.33203125" style="64"/>
    <col min="9992" max="9992" width="17" style="64" customWidth="1"/>
    <col min="9993" max="9994" width="15.6640625" style="64" customWidth="1"/>
    <col min="9995" max="9995" width="15.5" style="64" customWidth="1"/>
    <col min="9996" max="10240" width="9.33203125" style="64"/>
    <col min="10241" max="10241" width="4.83203125" style="64" customWidth="1"/>
    <col min="10242" max="10242" width="68" style="64" customWidth="1"/>
    <col min="10243" max="10243" width="17.5" style="64" customWidth="1"/>
    <col min="10244" max="10244" width="16.6640625" style="64" customWidth="1"/>
    <col min="10245" max="10245" width="17.6640625" style="64" customWidth="1"/>
    <col min="10246" max="10246" width="10.6640625" style="64" customWidth="1"/>
    <col min="10247" max="10247" width="9.33203125" style="64"/>
    <col min="10248" max="10248" width="17" style="64" customWidth="1"/>
    <col min="10249" max="10250" width="15.6640625" style="64" customWidth="1"/>
    <col min="10251" max="10251" width="15.5" style="64" customWidth="1"/>
    <col min="10252" max="10496" width="9.33203125" style="64"/>
    <col min="10497" max="10497" width="4.83203125" style="64" customWidth="1"/>
    <col min="10498" max="10498" width="68" style="64" customWidth="1"/>
    <col min="10499" max="10499" width="17.5" style="64" customWidth="1"/>
    <col min="10500" max="10500" width="16.6640625" style="64" customWidth="1"/>
    <col min="10501" max="10501" width="17.6640625" style="64" customWidth="1"/>
    <col min="10502" max="10502" width="10.6640625" style="64" customWidth="1"/>
    <col min="10503" max="10503" width="9.33203125" style="64"/>
    <col min="10504" max="10504" width="17" style="64" customWidth="1"/>
    <col min="10505" max="10506" width="15.6640625" style="64" customWidth="1"/>
    <col min="10507" max="10507" width="15.5" style="64" customWidth="1"/>
    <col min="10508" max="10752" width="9.33203125" style="64"/>
    <col min="10753" max="10753" width="4.83203125" style="64" customWidth="1"/>
    <col min="10754" max="10754" width="68" style="64" customWidth="1"/>
    <col min="10755" max="10755" width="17.5" style="64" customWidth="1"/>
    <col min="10756" max="10756" width="16.6640625" style="64" customWidth="1"/>
    <col min="10757" max="10757" width="17.6640625" style="64" customWidth="1"/>
    <col min="10758" max="10758" width="10.6640625" style="64" customWidth="1"/>
    <col min="10759" max="10759" width="9.33203125" style="64"/>
    <col min="10760" max="10760" width="17" style="64" customWidth="1"/>
    <col min="10761" max="10762" width="15.6640625" style="64" customWidth="1"/>
    <col min="10763" max="10763" width="15.5" style="64" customWidth="1"/>
    <col min="10764" max="11008" width="9.33203125" style="64"/>
    <col min="11009" max="11009" width="4.83203125" style="64" customWidth="1"/>
    <col min="11010" max="11010" width="68" style="64" customWidth="1"/>
    <col min="11011" max="11011" width="17.5" style="64" customWidth="1"/>
    <col min="11012" max="11012" width="16.6640625" style="64" customWidth="1"/>
    <col min="11013" max="11013" width="17.6640625" style="64" customWidth="1"/>
    <col min="11014" max="11014" width="10.6640625" style="64" customWidth="1"/>
    <col min="11015" max="11015" width="9.33203125" style="64"/>
    <col min="11016" max="11016" width="17" style="64" customWidth="1"/>
    <col min="11017" max="11018" width="15.6640625" style="64" customWidth="1"/>
    <col min="11019" max="11019" width="15.5" style="64" customWidth="1"/>
    <col min="11020" max="11264" width="9.33203125" style="64"/>
    <col min="11265" max="11265" width="4.83203125" style="64" customWidth="1"/>
    <col min="11266" max="11266" width="68" style="64" customWidth="1"/>
    <col min="11267" max="11267" width="17.5" style="64" customWidth="1"/>
    <col min="11268" max="11268" width="16.6640625" style="64" customWidth="1"/>
    <col min="11269" max="11269" width="17.6640625" style="64" customWidth="1"/>
    <col min="11270" max="11270" width="10.6640625" style="64" customWidth="1"/>
    <col min="11271" max="11271" width="9.33203125" style="64"/>
    <col min="11272" max="11272" width="17" style="64" customWidth="1"/>
    <col min="11273" max="11274" width="15.6640625" style="64" customWidth="1"/>
    <col min="11275" max="11275" width="15.5" style="64" customWidth="1"/>
    <col min="11276" max="11520" width="9.33203125" style="64"/>
    <col min="11521" max="11521" width="4.83203125" style="64" customWidth="1"/>
    <col min="11522" max="11522" width="68" style="64" customWidth="1"/>
    <col min="11523" max="11523" width="17.5" style="64" customWidth="1"/>
    <col min="11524" max="11524" width="16.6640625" style="64" customWidth="1"/>
    <col min="11525" max="11525" width="17.6640625" style="64" customWidth="1"/>
    <col min="11526" max="11526" width="10.6640625" style="64" customWidth="1"/>
    <col min="11527" max="11527" width="9.33203125" style="64"/>
    <col min="11528" max="11528" width="17" style="64" customWidth="1"/>
    <col min="11529" max="11530" width="15.6640625" style="64" customWidth="1"/>
    <col min="11531" max="11531" width="15.5" style="64" customWidth="1"/>
    <col min="11532" max="11776" width="9.33203125" style="64"/>
    <col min="11777" max="11777" width="4.83203125" style="64" customWidth="1"/>
    <col min="11778" max="11778" width="68" style="64" customWidth="1"/>
    <col min="11779" max="11779" width="17.5" style="64" customWidth="1"/>
    <col min="11780" max="11780" width="16.6640625" style="64" customWidth="1"/>
    <col min="11781" max="11781" width="17.6640625" style="64" customWidth="1"/>
    <col min="11782" max="11782" width="10.6640625" style="64" customWidth="1"/>
    <col min="11783" max="11783" width="9.33203125" style="64"/>
    <col min="11784" max="11784" width="17" style="64" customWidth="1"/>
    <col min="11785" max="11786" width="15.6640625" style="64" customWidth="1"/>
    <col min="11787" max="11787" width="15.5" style="64" customWidth="1"/>
    <col min="11788" max="12032" width="9.33203125" style="64"/>
    <col min="12033" max="12033" width="4.83203125" style="64" customWidth="1"/>
    <col min="12034" max="12034" width="68" style="64" customWidth="1"/>
    <col min="12035" max="12035" width="17.5" style="64" customWidth="1"/>
    <col min="12036" max="12036" width="16.6640625" style="64" customWidth="1"/>
    <col min="12037" max="12037" width="17.6640625" style="64" customWidth="1"/>
    <col min="12038" max="12038" width="10.6640625" style="64" customWidth="1"/>
    <col min="12039" max="12039" width="9.33203125" style="64"/>
    <col min="12040" max="12040" width="17" style="64" customWidth="1"/>
    <col min="12041" max="12042" width="15.6640625" style="64" customWidth="1"/>
    <col min="12043" max="12043" width="15.5" style="64" customWidth="1"/>
    <col min="12044" max="12288" width="9.33203125" style="64"/>
    <col min="12289" max="12289" width="4.83203125" style="64" customWidth="1"/>
    <col min="12290" max="12290" width="68" style="64" customWidth="1"/>
    <col min="12291" max="12291" width="17.5" style="64" customWidth="1"/>
    <col min="12292" max="12292" width="16.6640625" style="64" customWidth="1"/>
    <col min="12293" max="12293" width="17.6640625" style="64" customWidth="1"/>
    <col min="12294" max="12294" width="10.6640625" style="64" customWidth="1"/>
    <col min="12295" max="12295" width="9.33203125" style="64"/>
    <col min="12296" max="12296" width="17" style="64" customWidth="1"/>
    <col min="12297" max="12298" width="15.6640625" style="64" customWidth="1"/>
    <col min="12299" max="12299" width="15.5" style="64" customWidth="1"/>
    <col min="12300" max="12544" width="9.33203125" style="64"/>
    <col min="12545" max="12545" width="4.83203125" style="64" customWidth="1"/>
    <col min="12546" max="12546" width="68" style="64" customWidth="1"/>
    <col min="12547" max="12547" width="17.5" style="64" customWidth="1"/>
    <col min="12548" max="12548" width="16.6640625" style="64" customWidth="1"/>
    <col min="12549" max="12549" width="17.6640625" style="64" customWidth="1"/>
    <col min="12550" max="12550" width="10.6640625" style="64" customWidth="1"/>
    <col min="12551" max="12551" width="9.33203125" style="64"/>
    <col min="12552" max="12552" width="17" style="64" customWidth="1"/>
    <col min="12553" max="12554" width="15.6640625" style="64" customWidth="1"/>
    <col min="12555" max="12555" width="15.5" style="64" customWidth="1"/>
    <col min="12556" max="12800" width="9.33203125" style="64"/>
    <col min="12801" max="12801" width="4.83203125" style="64" customWidth="1"/>
    <col min="12802" max="12802" width="68" style="64" customWidth="1"/>
    <col min="12803" max="12803" width="17.5" style="64" customWidth="1"/>
    <col min="12804" max="12804" width="16.6640625" style="64" customWidth="1"/>
    <col min="12805" max="12805" width="17.6640625" style="64" customWidth="1"/>
    <col min="12806" max="12806" width="10.6640625" style="64" customWidth="1"/>
    <col min="12807" max="12807" width="9.33203125" style="64"/>
    <col min="12808" max="12808" width="17" style="64" customWidth="1"/>
    <col min="12809" max="12810" width="15.6640625" style="64" customWidth="1"/>
    <col min="12811" max="12811" width="15.5" style="64" customWidth="1"/>
    <col min="12812" max="13056" width="9.33203125" style="64"/>
    <col min="13057" max="13057" width="4.83203125" style="64" customWidth="1"/>
    <col min="13058" max="13058" width="68" style="64" customWidth="1"/>
    <col min="13059" max="13059" width="17.5" style="64" customWidth="1"/>
    <col min="13060" max="13060" width="16.6640625" style="64" customWidth="1"/>
    <col min="13061" max="13061" width="17.6640625" style="64" customWidth="1"/>
    <col min="13062" max="13062" width="10.6640625" style="64" customWidth="1"/>
    <col min="13063" max="13063" width="9.33203125" style="64"/>
    <col min="13064" max="13064" width="17" style="64" customWidth="1"/>
    <col min="13065" max="13066" width="15.6640625" style="64" customWidth="1"/>
    <col min="13067" max="13067" width="15.5" style="64" customWidth="1"/>
    <col min="13068" max="13312" width="9.33203125" style="64"/>
    <col min="13313" max="13313" width="4.83203125" style="64" customWidth="1"/>
    <col min="13314" max="13314" width="68" style="64" customWidth="1"/>
    <col min="13315" max="13315" width="17.5" style="64" customWidth="1"/>
    <col min="13316" max="13316" width="16.6640625" style="64" customWidth="1"/>
    <col min="13317" max="13317" width="17.6640625" style="64" customWidth="1"/>
    <col min="13318" max="13318" width="10.6640625" style="64" customWidth="1"/>
    <col min="13319" max="13319" width="9.33203125" style="64"/>
    <col min="13320" max="13320" width="17" style="64" customWidth="1"/>
    <col min="13321" max="13322" width="15.6640625" style="64" customWidth="1"/>
    <col min="13323" max="13323" width="15.5" style="64" customWidth="1"/>
    <col min="13324" max="13568" width="9.33203125" style="64"/>
    <col min="13569" max="13569" width="4.83203125" style="64" customWidth="1"/>
    <col min="13570" max="13570" width="68" style="64" customWidth="1"/>
    <col min="13571" max="13571" width="17.5" style="64" customWidth="1"/>
    <col min="13572" max="13572" width="16.6640625" style="64" customWidth="1"/>
    <col min="13573" max="13573" width="17.6640625" style="64" customWidth="1"/>
    <col min="13574" max="13574" width="10.6640625" style="64" customWidth="1"/>
    <col min="13575" max="13575" width="9.33203125" style="64"/>
    <col min="13576" max="13576" width="17" style="64" customWidth="1"/>
    <col min="13577" max="13578" width="15.6640625" style="64" customWidth="1"/>
    <col min="13579" max="13579" width="15.5" style="64" customWidth="1"/>
    <col min="13580" max="13824" width="9.33203125" style="64"/>
    <col min="13825" max="13825" width="4.83203125" style="64" customWidth="1"/>
    <col min="13826" max="13826" width="68" style="64" customWidth="1"/>
    <col min="13827" max="13827" width="17.5" style="64" customWidth="1"/>
    <col min="13828" max="13828" width="16.6640625" style="64" customWidth="1"/>
    <col min="13829" max="13829" width="17.6640625" style="64" customWidth="1"/>
    <col min="13830" max="13830" width="10.6640625" style="64" customWidth="1"/>
    <col min="13831" max="13831" width="9.33203125" style="64"/>
    <col min="13832" max="13832" width="17" style="64" customWidth="1"/>
    <col min="13833" max="13834" width="15.6640625" style="64" customWidth="1"/>
    <col min="13835" max="13835" width="15.5" style="64" customWidth="1"/>
    <col min="13836" max="14080" width="9.33203125" style="64"/>
    <col min="14081" max="14081" width="4.83203125" style="64" customWidth="1"/>
    <col min="14082" max="14082" width="68" style="64" customWidth="1"/>
    <col min="14083" max="14083" width="17.5" style="64" customWidth="1"/>
    <col min="14084" max="14084" width="16.6640625" style="64" customWidth="1"/>
    <col min="14085" max="14085" width="17.6640625" style="64" customWidth="1"/>
    <col min="14086" max="14086" width="10.6640625" style="64" customWidth="1"/>
    <col min="14087" max="14087" width="9.33203125" style="64"/>
    <col min="14088" max="14088" width="17" style="64" customWidth="1"/>
    <col min="14089" max="14090" width="15.6640625" style="64" customWidth="1"/>
    <col min="14091" max="14091" width="15.5" style="64" customWidth="1"/>
    <col min="14092" max="14336" width="9.33203125" style="64"/>
    <col min="14337" max="14337" width="4.83203125" style="64" customWidth="1"/>
    <col min="14338" max="14338" width="68" style="64" customWidth="1"/>
    <col min="14339" max="14339" width="17.5" style="64" customWidth="1"/>
    <col min="14340" max="14340" width="16.6640625" style="64" customWidth="1"/>
    <col min="14341" max="14341" width="17.6640625" style="64" customWidth="1"/>
    <col min="14342" max="14342" width="10.6640625" style="64" customWidth="1"/>
    <col min="14343" max="14343" width="9.33203125" style="64"/>
    <col min="14344" max="14344" width="17" style="64" customWidth="1"/>
    <col min="14345" max="14346" width="15.6640625" style="64" customWidth="1"/>
    <col min="14347" max="14347" width="15.5" style="64" customWidth="1"/>
    <col min="14348" max="14592" width="9.33203125" style="64"/>
    <col min="14593" max="14593" width="4.83203125" style="64" customWidth="1"/>
    <col min="14594" max="14594" width="68" style="64" customWidth="1"/>
    <col min="14595" max="14595" width="17.5" style="64" customWidth="1"/>
    <col min="14596" max="14596" width="16.6640625" style="64" customWidth="1"/>
    <col min="14597" max="14597" width="17.6640625" style="64" customWidth="1"/>
    <col min="14598" max="14598" width="10.6640625" style="64" customWidth="1"/>
    <col min="14599" max="14599" width="9.33203125" style="64"/>
    <col min="14600" max="14600" width="17" style="64" customWidth="1"/>
    <col min="14601" max="14602" width="15.6640625" style="64" customWidth="1"/>
    <col min="14603" max="14603" width="15.5" style="64" customWidth="1"/>
    <col min="14604" max="14848" width="9.33203125" style="64"/>
    <col min="14849" max="14849" width="4.83203125" style="64" customWidth="1"/>
    <col min="14850" max="14850" width="68" style="64" customWidth="1"/>
    <col min="14851" max="14851" width="17.5" style="64" customWidth="1"/>
    <col min="14852" max="14852" width="16.6640625" style="64" customWidth="1"/>
    <col min="14853" max="14853" width="17.6640625" style="64" customWidth="1"/>
    <col min="14854" max="14854" width="10.6640625" style="64" customWidth="1"/>
    <col min="14855" max="14855" width="9.33203125" style="64"/>
    <col min="14856" max="14856" width="17" style="64" customWidth="1"/>
    <col min="14857" max="14858" width="15.6640625" style="64" customWidth="1"/>
    <col min="14859" max="14859" width="15.5" style="64" customWidth="1"/>
    <col min="14860" max="15104" width="9.33203125" style="64"/>
    <col min="15105" max="15105" width="4.83203125" style="64" customWidth="1"/>
    <col min="15106" max="15106" width="68" style="64" customWidth="1"/>
    <col min="15107" max="15107" width="17.5" style="64" customWidth="1"/>
    <col min="15108" max="15108" width="16.6640625" style="64" customWidth="1"/>
    <col min="15109" max="15109" width="17.6640625" style="64" customWidth="1"/>
    <col min="15110" max="15110" width="10.6640625" style="64" customWidth="1"/>
    <col min="15111" max="15111" width="9.33203125" style="64"/>
    <col min="15112" max="15112" width="17" style="64" customWidth="1"/>
    <col min="15113" max="15114" width="15.6640625" style="64" customWidth="1"/>
    <col min="15115" max="15115" width="15.5" style="64" customWidth="1"/>
    <col min="15116" max="15360" width="9.33203125" style="64"/>
    <col min="15361" max="15361" width="4.83203125" style="64" customWidth="1"/>
    <col min="15362" max="15362" width="68" style="64" customWidth="1"/>
    <col min="15363" max="15363" width="17.5" style="64" customWidth="1"/>
    <col min="15364" max="15364" width="16.6640625" style="64" customWidth="1"/>
    <col min="15365" max="15365" width="17.6640625" style="64" customWidth="1"/>
    <col min="15366" max="15366" width="10.6640625" style="64" customWidth="1"/>
    <col min="15367" max="15367" width="9.33203125" style="64"/>
    <col min="15368" max="15368" width="17" style="64" customWidth="1"/>
    <col min="15369" max="15370" width="15.6640625" style="64" customWidth="1"/>
    <col min="15371" max="15371" width="15.5" style="64" customWidth="1"/>
    <col min="15372" max="15616" width="9.33203125" style="64"/>
    <col min="15617" max="15617" width="4.83203125" style="64" customWidth="1"/>
    <col min="15618" max="15618" width="68" style="64" customWidth="1"/>
    <col min="15619" max="15619" width="17.5" style="64" customWidth="1"/>
    <col min="15620" max="15620" width="16.6640625" style="64" customWidth="1"/>
    <col min="15621" max="15621" width="17.6640625" style="64" customWidth="1"/>
    <col min="15622" max="15622" width="10.6640625" style="64" customWidth="1"/>
    <col min="15623" max="15623" width="9.33203125" style="64"/>
    <col min="15624" max="15624" width="17" style="64" customWidth="1"/>
    <col min="15625" max="15626" width="15.6640625" style="64" customWidth="1"/>
    <col min="15627" max="15627" width="15.5" style="64" customWidth="1"/>
    <col min="15628" max="15872" width="9.33203125" style="64"/>
    <col min="15873" max="15873" width="4.83203125" style="64" customWidth="1"/>
    <col min="15874" max="15874" width="68" style="64" customWidth="1"/>
    <col min="15875" max="15875" width="17.5" style="64" customWidth="1"/>
    <col min="15876" max="15876" width="16.6640625" style="64" customWidth="1"/>
    <col min="15877" max="15877" width="17.6640625" style="64" customWidth="1"/>
    <col min="15878" max="15878" width="10.6640625" style="64" customWidth="1"/>
    <col min="15879" max="15879" width="9.33203125" style="64"/>
    <col min="15880" max="15880" width="17" style="64" customWidth="1"/>
    <col min="15881" max="15882" width="15.6640625" style="64" customWidth="1"/>
    <col min="15883" max="15883" width="15.5" style="64" customWidth="1"/>
    <col min="15884" max="16128" width="9.33203125" style="64"/>
    <col min="16129" max="16129" width="4.83203125" style="64" customWidth="1"/>
    <col min="16130" max="16130" width="68" style="64" customWidth="1"/>
    <col min="16131" max="16131" width="17.5" style="64" customWidth="1"/>
    <col min="16132" max="16132" width="16.6640625" style="64" customWidth="1"/>
    <col min="16133" max="16133" width="17.6640625" style="64" customWidth="1"/>
    <col min="16134" max="16134" width="10.6640625" style="64" customWidth="1"/>
    <col min="16135" max="16135" width="9.33203125" style="64"/>
    <col min="16136" max="16136" width="17" style="64" customWidth="1"/>
    <col min="16137" max="16138" width="15.6640625" style="64" customWidth="1"/>
    <col min="16139" max="16139" width="15.5" style="64" customWidth="1"/>
    <col min="16140" max="16384" width="9.33203125" style="64"/>
  </cols>
  <sheetData>
    <row r="1" spans="2:5" ht="18.75" x14ac:dyDescent="0.3">
      <c r="B1" s="115"/>
      <c r="C1" s="115"/>
      <c r="D1" s="149" t="s">
        <v>858</v>
      </c>
      <c r="E1" s="149"/>
    </row>
    <row r="2" spans="2:5" ht="18.75" x14ac:dyDescent="0.3">
      <c r="B2" s="149" t="s">
        <v>843</v>
      </c>
      <c r="C2" s="171"/>
      <c r="D2" s="171"/>
      <c r="E2" s="171"/>
    </row>
    <row r="3" spans="2:5" ht="18.75" x14ac:dyDescent="0.3">
      <c r="B3" s="115"/>
      <c r="C3" s="149" t="s">
        <v>844</v>
      </c>
      <c r="D3" s="171"/>
      <c r="E3" s="171"/>
    </row>
    <row r="4" spans="2:5" ht="18.75" x14ac:dyDescent="0.3">
      <c r="B4" s="115"/>
      <c r="C4" s="149" t="s">
        <v>868</v>
      </c>
      <c r="D4" s="171"/>
      <c r="E4" s="171"/>
    </row>
    <row r="5" spans="2:5" ht="18.75" x14ac:dyDescent="0.3">
      <c r="B5" s="115"/>
      <c r="C5" s="116"/>
      <c r="D5" s="117"/>
      <c r="E5" s="117"/>
    </row>
    <row r="6" spans="2:5" ht="18.75" x14ac:dyDescent="0.3">
      <c r="B6" s="115"/>
      <c r="C6" s="116"/>
      <c r="D6" s="117"/>
      <c r="E6" s="117"/>
    </row>
    <row r="7" spans="2:5" ht="18.75" x14ac:dyDescent="0.3">
      <c r="B7" s="151" t="s">
        <v>824</v>
      </c>
      <c r="C7" s="151"/>
      <c r="D7" s="163"/>
      <c r="E7" s="163"/>
    </row>
    <row r="8" spans="2:5" ht="18.75" x14ac:dyDescent="0.3">
      <c r="B8" s="151" t="s">
        <v>860</v>
      </c>
      <c r="C8" s="151"/>
      <c r="D8" s="163"/>
      <c r="E8" s="163"/>
    </row>
    <row r="9" spans="2:5" ht="16.5" x14ac:dyDescent="0.3">
      <c r="B9" s="123" t="s">
        <v>861</v>
      </c>
      <c r="C9" s="155"/>
      <c r="D9" s="155"/>
      <c r="E9" s="155"/>
    </row>
    <row r="10" spans="2:5" ht="18.75" x14ac:dyDescent="0.3">
      <c r="B10" s="123" t="s">
        <v>862</v>
      </c>
      <c r="C10" s="123"/>
      <c r="D10" s="155"/>
      <c r="E10" s="155"/>
    </row>
    <row r="11" spans="2:5" ht="18.75" x14ac:dyDescent="0.3">
      <c r="B11" s="63"/>
      <c r="C11" s="63"/>
    </row>
    <row r="12" spans="2:5" ht="18.75" x14ac:dyDescent="0.3">
      <c r="B12" s="123" t="s">
        <v>863</v>
      </c>
      <c r="C12" s="123"/>
      <c r="D12" s="163"/>
      <c r="E12" s="163"/>
    </row>
    <row r="13" spans="2:5" ht="18.75" x14ac:dyDescent="0.3">
      <c r="B13" s="123"/>
      <c r="C13" s="123"/>
    </row>
    <row r="14" spans="2:5" ht="18.75" x14ac:dyDescent="0.3">
      <c r="B14" s="153" t="s">
        <v>864</v>
      </c>
      <c r="C14" s="154"/>
      <c r="D14" s="155"/>
      <c r="E14" s="155"/>
    </row>
    <row r="15" spans="2:5" ht="45.75" customHeight="1" x14ac:dyDescent="0.3">
      <c r="B15" s="156" t="s">
        <v>865</v>
      </c>
      <c r="C15" s="157"/>
      <c r="D15" s="155"/>
      <c r="E15" s="155"/>
    </row>
    <row r="16" spans="2:5" ht="18.75" x14ac:dyDescent="0.3">
      <c r="B16" s="65"/>
      <c r="C16" s="66"/>
    </row>
    <row r="17" spans="2:11" ht="16.5" x14ac:dyDescent="0.3">
      <c r="B17" s="167" t="s">
        <v>816</v>
      </c>
      <c r="C17" s="172" t="s">
        <v>828</v>
      </c>
      <c r="D17" s="173"/>
      <c r="E17" s="174"/>
    </row>
    <row r="18" spans="2:11" ht="18.75" x14ac:dyDescent="0.3">
      <c r="B18" s="168"/>
      <c r="C18" s="107" t="s">
        <v>5</v>
      </c>
      <c r="D18" s="175" t="s">
        <v>6</v>
      </c>
      <c r="E18" s="175" t="s">
        <v>7</v>
      </c>
    </row>
    <row r="19" spans="2:11" ht="18.75" x14ac:dyDescent="0.3">
      <c r="B19" s="108" t="s">
        <v>818</v>
      </c>
      <c r="C19" s="103">
        <f>C21+C22+C23+C24+C25+C26+C27+C28</f>
        <v>55396.429000000004</v>
      </c>
      <c r="D19" s="103">
        <f>D21+D22+D23+D24+D25+D26+D27+D28</f>
        <v>25915.349999999995</v>
      </c>
      <c r="E19" s="103">
        <f>E21+E22+E23+E24+E25+E26+E27+E28</f>
        <v>21338.049999999996</v>
      </c>
    </row>
    <row r="20" spans="2:11" ht="18.75" x14ac:dyDescent="0.3">
      <c r="B20" s="65"/>
      <c r="C20" s="109"/>
      <c r="D20" s="118"/>
      <c r="E20" s="118"/>
      <c r="F20" s="88"/>
      <c r="G20" s="88"/>
      <c r="H20" s="88"/>
    </row>
    <row r="21" spans="2:11" ht="18.75" x14ac:dyDescent="0.3">
      <c r="B21" s="99" t="s">
        <v>819</v>
      </c>
      <c r="C21" s="100">
        <f>350+33896+437</f>
        <v>34683</v>
      </c>
      <c r="D21" s="119">
        <v>8782</v>
      </c>
      <c r="E21" s="119">
        <v>3648</v>
      </c>
      <c r="F21" s="88"/>
      <c r="G21" s="88"/>
      <c r="H21" s="99"/>
      <c r="I21" s="87"/>
      <c r="J21" s="119"/>
      <c r="K21" s="119"/>
    </row>
    <row r="22" spans="2:11" ht="18.75" x14ac:dyDescent="0.3">
      <c r="B22" s="99" t="s">
        <v>822</v>
      </c>
      <c r="C22" s="87">
        <f>32.228+6300.55</f>
        <v>6332.7780000000002</v>
      </c>
      <c r="D22" s="119">
        <v>5375.55</v>
      </c>
      <c r="E22" s="119">
        <v>5308.55</v>
      </c>
      <c r="F22" s="80"/>
      <c r="G22" s="81"/>
      <c r="H22" s="99"/>
      <c r="I22" s="87"/>
      <c r="J22" s="119"/>
      <c r="K22" s="119"/>
    </row>
    <row r="23" spans="2:11" ht="18.75" x14ac:dyDescent="0.3">
      <c r="B23" s="99" t="s">
        <v>829</v>
      </c>
      <c r="C23" s="87">
        <f>14.034+2650.55</f>
        <v>2664.5840000000003</v>
      </c>
      <c r="D23" s="119">
        <v>2528.5500000000002</v>
      </c>
      <c r="E23" s="119">
        <v>2761.55</v>
      </c>
      <c r="F23" s="80"/>
      <c r="G23" s="81"/>
      <c r="H23" s="99"/>
      <c r="I23" s="87"/>
      <c r="J23" s="119"/>
      <c r="K23" s="119"/>
    </row>
    <row r="24" spans="2:11" ht="18.75" x14ac:dyDescent="0.3">
      <c r="B24" s="99" t="s">
        <v>830</v>
      </c>
      <c r="C24" s="87">
        <f>12.15+2324.55</f>
        <v>2336.7000000000003</v>
      </c>
      <c r="D24" s="119">
        <v>2096.0500000000002</v>
      </c>
      <c r="E24" s="119">
        <v>2345.5500000000002</v>
      </c>
      <c r="F24" s="80"/>
      <c r="G24" s="81"/>
      <c r="H24" s="99"/>
      <c r="I24" s="87"/>
      <c r="J24" s="119"/>
      <c r="K24" s="119"/>
    </row>
    <row r="25" spans="2:11" ht="18.75" x14ac:dyDescent="0.3">
      <c r="B25" s="99" t="s">
        <v>831</v>
      </c>
      <c r="C25" s="87">
        <f>16.089+2930.55</f>
        <v>2946.6390000000001</v>
      </c>
      <c r="D25" s="119">
        <v>2445.5500000000002</v>
      </c>
      <c r="E25" s="119">
        <v>2541.0500000000002</v>
      </c>
      <c r="F25" s="80"/>
      <c r="G25" s="81"/>
      <c r="H25" s="99"/>
      <c r="I25" s="87"/>
      <c r="J25" s="119"/>
      <c r="K25" s="119"/>
    </row>
    <row r="26" spans="2:11" ht="18.75" x14ac:dyDescent="0.3">
      <c r="B26" s="99" t="s">
        <v>820</v>
      </c>
      <c r="C26" s="87">
        <f>8.029+1839.55</f>
        <v>1847.579</v>
      </c>
      <c r="D26" s="119">
        <v>1778.55</v>
      </c>
      <c r="E26" s="119">
        <v>1718.25</v>
      </c>
      <c r="F26" s="80"/>
      <c r="G26" s="81"/>
      <c r="H26" s="99"/>
      <c r="I26" s="87"/>
      <c r="J26" s="119"/>
      <c r="K26" s="119"/>
    </row>
    <row r="27" spans="2:11" ht="18.75" x14ac:dyDescent="0.3">
      <c r="B27" s="99" t="s">
        <v>821</v>
      </c>
      <c r="C27" s="87">
        <f>12.759+2900.55</f>
        <v>2913.3090000000002</v>
      </c>
      <c r="D27" s="119">
        <v>2162.5500000000002</v>
      </c>
      <c r="E27" s="119">
        <v>2297.5500000000002</v>
      </c>
      <c r="F27" s="80"/>
      <c r="G27" s="81"/>
      <c r="H27" s="63"/>
      <c r="I27" s="119"/>
      <c r="J27" s="119"/>
      <c r="K27" s="119"/>
    </row>
    <row r="28" spans="2:11" ht="18.75" x14ac:dyDescent="0.3">
      <c r="B28" s="63" t="s">
        <v>832</v>
      </c>
      <c r="C28" s="119">
        <f>21.89+1389.55+260.4</f>
        <v>1671.8400000000001</v>
      </c>
      <c r="D28" s="119">
        <v>746.55</v>
      </c>
      <c r="E28" s="119">
        <v>717.55</v>
      </c>
      <c r="F28" s="84"/>
      <c r="G28" s="85"/>
      <c r="H28" s="85"/>
    </row>
    <row r="29" spans="2:11" ht="107.25" customHeight="1" x14ac:dyDescent="0.3">
      <c r="B29" s="86"/>
      <c r="C29" s="87"/>
      <c r="F29" s="88"/>
      <c r="G29" s="88"/>
      <c r="H29" s="88"/>
    </row>
    <row r="30" spans="2:11" ht="18.75" x14ac:dyDescent="0.3">
      <c r="B30" s="86"/>
      <c r="C30" s="89"/>
    </row>
    <row r="31" spans="2:11" x14ac:dyDescent="0.25">
      <c r="B31" s="90"/>
      <c r="C31" s="91"/>
    </row>
    <row r="32" spans="2:11" x14ac:dyDescent="0.25">
      <c r="B32" s="90"/>
      <c r="C32" s="92"/>
    </row>
    <row r="33" spans="2:3" x14ac:dyDescent="0.25">
      <c r="B33" s="90"/>
      <c r="C33" s="92"/>
    </row>
    <row r="34" spans="2:3" x14ac:dyDescent="0.25">
      <c r="B34" s="90"/>
      <c r="C34" s="92"/>
    </row>
    <row r="35" spans="2:3" x14ac:dyDescent="0.25">
      <c r="B35" s="90"/>
      <c r="C35" s="92"/>
    </row>
    <row r="36" spans="2:3" x14ac:dyDescent="0.25">
      <c r="B36" s="90"/>
      <c r="C36" s="92"/>
    </row>
    <row r="37" spans="2:3" x14ac:dyDescent="0.25">
      <c r="B37" s="93"/>
      <c r="C37" s="92"/>
    </row>
    <row r="38" spans="2:3" x14ac:dyDescent="0.25">
      <c r="B38" s="93"/>
      <c r="C38" s="94"/>
    </row>
    <row r="39" spans="2:3" x14ac:dyDescent="0.25">
      <c r="B39" s="90"/>
      <c r="C39" s="94"/>
    </row>
    <row r="40" spans="2:3" x14ac:dyDescent="0.25">
      <c r="B40" s="90"/>
      <c r="C40" s="92"/>
    </row>
    <row r="41" spans="2:3" x14ac:dyDescent="0.25">
      <c r="B41" s="93"/>
      <c r="C41" s="94"/>
    </row>
    <row r="42" spans="2:3" x14ac:dyDescent="0.25">
      <c r="B42" s="93"/>
      <c r="C42" s="94"/>
    </row>
    <row r="43" spans="2:3" x14ac:dyDescent="0.25">
      <c r="B43" s="93"/>
      <c r="C43" s="94"/>
    </row>
    <row r="44" spans="2:3" x14ac:dyDescent="0.25">
      <c r="B44" s="93"/>
      <c r="C44" s="94"/>
    </row>
    <row r="45" spans="2:3" x14ac:dyDescent="0.25">
      <c r="B45" s="93"/>
      <c r="C45" s="94"/>
    </row>
    <row r="46" spans="2:3" x14ac:dyDescent="0.25">
      <c r="B46" s="93"/>
      <c r="C46" s="94"/>
    </row>
    <row r="47" spans="2:3" x14ac:dyDescent="0.25">
      <c r="B47" s="93"/>
      <c r="C47" s="94"/>
    </row>
    <row r="48" spans="2:3" x14ac:dyDescent="0.25">
      <c r="B48" s="88"/>
      <c r="C48" s="94"/>
    </row>
    <row r="49" spans="2:3" x14ac:dyDescent="0.25">
      <c r="B49" s="88"/>
      <c r="C49" s="95"/>
    </row>
    <row r="50" spans="2:3" x14ac:dyDescent="0.25">
      <c r="C50" s="96"/>
    </row>
    <row r="51" spans="2:3" x14ac:dyDescent="0.25">
      <c r="C51" s="96"/>
    </row>
    <row r="52" spans="2:3" x14ac:dyDescent="0.25">
      <c r="C52" s="96"/>
    </row>
    <row r="53" spans="2:3" x14ac:dyDescent="0.25">
      <c r="C53" s="96"/>
    </row>
    <row r="54" spans="2:3" x14ac:dyDescent="0.25">
      <c r="C54" s="96"/>
    </row>
    <row r="55" spans="2:3" x14ac:dyDescent="0.25">
      <c r="C55" s="96"/>
    </row>
    <row r="56" spans="2:3" x14ac:dyDescent="0.25">
      <c r="C56" s="96"/>
    </row>
    <row r="57" spans="2:3" x14ac:dyDescent="0.25">
      <c r="C57" s="96"/>
    </row>
    <row r="58" spans="2:3" x14ac:dyDescent="0.25">
      <c r="C58" s="96"/>
    </row>
    <row r="59" spans="2:3" x14ac:dyDescent="0.25">
      <c r="C59" s="96"/>
    </row>
    <row r="60" spans="2:3" x14ac:dyDescent="0.25">
      <c r="C60" s="96"/>
    </row>
    <row r="61" spans="2:3" x14ac:dyDescent="0.25">
      <c r="C61" s="96"/>
    </row>
    <row r="62" spans="2:3" x14ac:dyDescent="0.25">
      <c r="C62" s="96"/>
    </row>
    <row r="63" spans="2:3" x14ac:dyDescent="0.25">
      <c r="C63" s="96"/>
    </row>
    <row r="64" spans="2:3" x14ac:dyDescent="0.25">
      <c r="C64" s="96"/>
    </row>
    <row r="65" spans="3:3" x14ac:dyDescent="0.25">
      <c r="C65" s="96"/>
    </row>
    <row r="66" spans="3:3" x14ac:dyDescent="0.25">
      <c r="C66" s="96"/>
    </row>
    <row r="67" spans="3:3" x14ac:dyDescent="0.25">
      <c r="C67" s="96"/>
    </row>
    <row r="68" spans="3:3" x14ac:dyDescent="0.25">
      <c r="C68" s="96"/>
    </row>
    <row r="69" spans="3:3" x14ac:dyDescent="0.25">
      <c r="C69" s="96"/>
    </row>
    <row r="70" spans="3:3" x14ac:dyDescent="0.25">
      <c r="C70" s="96"/>
    </row>
    <row r="71" spans="3:3" x14ac:dyDescent="0.25">
      <c r="C71" s="96"/>
    </row>
    <row r="72" spans="3:3" x14ac:dyDescent="0.25">
      <c r="C72" s="96"/>
    </row>
    <row r="73" spans="3:3" x14ac:dyDescent="0.25">
      <c r="C73" s="96"/>
    </row>
    <row r="74" spans="3:3" x14ac:dyDescent="0.25">
      <c r="C74" s="96"/>
    </row>
    <row r="75" spans="3:3" x14ac:dyDescent="0.25">
      <c r="C75" s="96"/>
    </row>
    <row r="76" spans="3:3" x14ac:dyDescent="0.25">
      <c r="C76" s="96"/>
    </row>
    <row r="77" spans="3:3" x14ac:dyDescent="0.25">
      <c r="C77" s="96"/>
    </row>
    <row r="78" spans="3:3" x14ac:dyDescent="0.25">
      <c r="C78" s="96"/>
    </row>
    <row r="79" spans="3:3" x14ac:dyDescent="0.25">
      <c r="C79" s="96"/>
    </row>
    <row r="80" spans="3:3" x14ac:dyDescent="0.25">
      <c r="C80" s="96"/>
    </row>
    <row r="81" spans="3:3" x14ac:dyDescent="0.25">
      <c r="C81" s="96"/>
    </row>
    <row r="82" spans="3:3" x14ac:dyDescent="0.25">
      <c r="C82" s="96"/>
    </row>
    <row r="83" spans="3:3" x14ac:dyDescent="0.25">
      <c r="C83" s="96"/>
    </row>
    <row r="84" spans="3:3" x14ac:dyDescent="0.25">
      <c r="C84" s="96"/>
    </row>
    <row r="85" spans="3:3" x14ac:dyDescent="0.25">
      <c r="C85" s="96"/>
    </row>
    <row r="86" spans="3:3" x14ac:dyDescent="0.25">
      <c r="C86" s="96"/>
    </row>
    <row r="87" spans="3:3" x14ac:dyDescent="0.25">
      <c r="C87" s="96"/>
    </row>
    <row r="88" spans="3:3" x14ac:dyDescent="0.25">
      <c r="C88" s="96"/>
    </row>
    <row r="89" spans="3:3" x14ac:dyDescent="0.25">
      <c r="C89" s="96"/>
    </row>
    <row r="90" spans="3:3" x14ac:dyDescent="0.25">
      <c r="C90" s="96"/>
    </row>
    <row r="91" spans="3:3" x14ac:dyDescent="0.25">
      <c r="C91" s="96"/>
    </row>
    <row r="92" spans="3:3" x14ac:dyDescent="0.25">
      <c r="C92" s="96"/>
    </row>
    <row r="93" spans="3:3" x14ac:dyDescent="0.25">
      <c r="C93" s="96"/>
    </row>
    <row r="94" spans="3:3" x14ac:dyDescent="0.25">
      <c r="C94" s="96"/>
    </row>
    <row r="95" spans="3:3" x14ac:dyDescent="0.25">
      <c r="C95" s="96"/>
    </row>
    <row r="96" spans="3:3" x14ac:dyDescent="0.25">
      <c r="C96" s="96"/>
    </row>
    <row r="97" spans="3:3" x14ac:dyDescent="0.25">
      <c r="C97" s="96"/>
    </row>
    <row r="98" spans="3:3" x14ac:dyDescent="0.25">
      <c r="C98" s="96"/>
    </row>
    <row r="99" spans="3:3" x14ac:dyDescent="0.25">
      <c r="C99" s="96"/>
    </row>
    <row r="100" spans="3:3" x14ac:dyDescent="0.25">
      <c r="C100" s="96"/>
    </row>
    <row r="101" spans="3:3" x14ac:dyDescent="0.25">
      <c r="C101" s="96"/>
    </row>
    <row r="102" spans="3:3" x14ac:dyDescent="0.25">
      <c r="C102" s="96"/>
    </row>
    <row r="103" spans="3:3" x14ac:dyDescent="0.25">
      <c r="C103" s="96"/>
    </row>
    <row r="104" spans="3:3" x14ac:dyDescent="0.25">
      <c r="C104" s="96"/>
    </row>
    <row r="105" spans="3:3" x14ac:dyDescent="0.25">
      <c r="C105" s="96"/>
    </row>
    <row r="106" spans="3:3" x14ac:dyDescent="0.25">
      <c r="C106" s="96"/>
    </row>
    <row r="107" spans="3:3" x14ac:dyDescent="0.25">
      <c r="C107" s="96"/>
    </row>
    <row r="108" spans="3:3" x14ac:dyDescent="0.25">
      <c r="C108" s="96"/>
    </row>
    <row r="109" spans="3:3" x14ac:dyDescent="0.25">
      <c r="C109" s="96"/>
    </row>
    <row r="110" spans="3:3" x14ac:dyDescent="0.25">
      <c r="C110" s="96"/>
    </row>
    <row r="111" spans="3:3" x14ac:dyDescent="0.25">
      <c r="C111" s="96"/>
    </row>
    <row r="112" spans="3:3" x14ac:dyDescent="0.25">
      <c r="C112" s="96"/>
    </row>
    <row r="113" spans="3:3" x14ac:dyDescent="0.25">
      <c r="C113" s="96"/>
    </row>
    <row r="114" spans="3:3" x14ac:dyDescent="0.25">
      <c r="C114" s="96"/>
    </row>
    <row r="115" spans="3:3" x14ac:dyDescent="0.25">
      <c r="C115" s="96"/>
    </row>
    <row r="116" spans="3:3" x14ac:dyDescent="0.25">
      <c r="C116" s="96"/>
    </row>
    <row r="117" spans="3:3" x14ac:dyDescent="0.25">
      <c r="C117" s="96"/>
    </row>
    <row r="118" spans="3:3" x14ac:dyDescent="0.25">
      <c r="C118" s="96"/>
    </row>
    <row r="119" spans="3:3" x14ac:dyDescent="0.25">
      <c r="C119" s="96"/>
    </row>
    <row r="120" spans="3:3" x14ac:dyDescent="0.25">
      <c r="C120" s="96"/>
    </row>
    <row r="121" spans="3:3" x14ac:dyDescent="0.25">
      <c r="C121" s="96"/>
    </row>
    <row r="122" spans="3:3" x14ac:dyDescent="0.25">
      <c r="C122" s="96"/>
    </row>
    <row r="123" spans="3:3" x14ac:dyDescent="0.25">
      <c r="C123" s="96"/>
    </row>
    <row r="124" spans="3:3" x14ac:dyDescent="0.25">
      <c r="C124" s="96"/>
    </row>
    <row r="125" spans="3:3" x14ac:dyDescent="0.25">
      <c r="C125" s="96"/>
    </row>
    <row r="126" spans="3:3" x14ac:dyDescent="0.25">
      <c r="C126" s="96"/>
    </row>
    <row r="127" spans="3:3" x14ac:dyDescent="0.25">
      <c r="C127" s="96"/>
    </row>
    <row r="128" spans="3:3" x14ac:dyDescent="0.25">
      <c r="C128" s="96"/>
    </row>
    <row r="129" spans="3:3" x14ac:dyDescent="0.25">
      <c r="C129" s="96"/>
    </row>
    <row r="130" spans="3:3" x14ac:dyDescent="0.25">
      <c r="C130" s="96"/>
    </row>
    <row r="131" spans="3:3" x14ac:dyDescent="0.25">
      <c r="C131" s="96"/>
    </row>
    <row r="132" spans="3:3" x14ac:dyDescent="0.25">
      <c r="C132" s="96"/>
    </row>
    <row r="133" spans="3:3" x14ac:dyDescent="0.25">
      <c r="C133" s="96"/>
    </row>
    <row r="134" spans="3:3" x14ac:dyDescent="0.25">
      <c r="C134" s="96"/>
    </row>
    <row r="135" spans="3:3" x14ac:dyDescent="0.25">
      <c r="C135" s="96"/>
    </row>
    <row r="136" spans="3:3" x14ac:dyDescent="0.25">
      <c r="C136" s="96"/>
    </row>
    <row r="137" spans="3:3" x14ac:dyDescent="0.25">
      <c r="C137" s="96"/>
    </row>
    <row r="138" spans="3:3" x14ac:dyDescent="0.25">
      <c r="C138" s="96"/>
    </row>
    <row r="139" spans="3:3" x14ac:dyDescent="0.25">
      <c r="C139" s="96"/>
    </row>
    <row r="140" spans="3:3" x14ac:dyDescent="0.25">
      <c r="C140" s="96"/>
    </row>
    <row r="141" spans="3:3" x14ac:dyDescent="0.25">
      <c r="C141" s="96"/>
    </row>
    <row r="142" spans="3:3" x14ac:dyDescent="0.25">
      <c r="C142" s="96"/>
    </row>
    <row r="143" spans="3:3" x14ac:dyDescent="0.25">
      <c r="C143" s="96"/>
    </row>
    <row r="144" spans="3:3" x14ac:dyDescent="0.25">
      <c r="C144" s="96"/>
    </row>
    <row r="145" spans="3:3" x14ac:dyDescent="0.25">
      <c r="C145" s="96"/>
    </row>
    <row r="146" spans="3:3" x14ac:dyDescent="0.25">
      <c r="C146" s="96"/>
    </row>
    <row r="147" spans="3:3" x14ac:dyDescent="0.25">
      <c r="C147" s="96"/>
    </row>
    <row r="148" spans="3:3" x14ac:dyDescent="0.25">
      <c r="C148" s="96"/>
    </row>
    <row r="149" spans="3:3" x14ac:dyDescent="0.25">
      <c r="C149" s="96"/>
    </row>
    <row r="150" spans="3:3" x14ac:dyDescent="0.25">
      <c r="C150" s="96"/>
    </row>
    <row r="151" spans="3:3" x14ac:dyDescent="0.25">
      <c r="C151" s="96"/>
    </row>
    <row r="152" spans="3:3" x14ac:dyDescent="0.25">
      <c r="C152" s="96"/>
    </row>
    <row r="153" spans="3:3" x14ac:dyDescent="0.25">
      <c r="C153" s="96"/>
    </row>
    <row r="154" spans="3:3" x14ac:dyDescent="0.25">
      <c r="C154" s="96"/>
    </row>
    <row r="155" spans="3:3" x14ac:dyDescent="0.25">
      <c r="C155" s="96"/>
    </row>
    <row r="156" spans="3:3" x14ac:dyDescent="0.25">
      <c r="C156" s="96"/>
    </row>
    <row r="157" spans="3:3" x14ac:dyDescent="0.25">
      <c r="C157" s="96"/>
    </row>
    <row r="158" spans="3:3" x14ac:dyDescent="0.25">
      <c r="C158" s="96"/>
    </row>
    <row r="159" spans="3:3" x14ac:dyDescent="0.25">
      <c r="C159" s="96"/>
    </row>
    <row r="160" spans="3:3" x14ac:dyDescent="0.25">
      <c r="C160" s="96"/>
    </row>
    <row r="161" spans="3:3" x14ac:dyDescent="0.25">
      <c r="C161" s="96"/>
    </row>
    <row r="162" spans="3:3" x14ac:dyDescent="0.25">
      <c r="C162" s="96"/>
    </row>
    <row r="163" spans="3:3" x14ac:dyDescent="0.25">
      <c r="C163" s="96"/>
    </row>
    <row r="164" spans="3:3" x14ac:dyDescent="0.25">
      <c r="C164" s="96"/>
    </row>
    <row r="165" spans="3:3" x14ac:dyDescent="0.25">
      <c r="C165" s="96"/>
    </row>
    <row r="166" spans="3:3" x14ac:dyDescent="0.25">
      <c r="C166" s="96"/>
    </row>
    <row r="167" spans="3:3" x14ac:dyDescent="0.25">
      <c r="C167" s="96"/>
    </row>
    <row r="168" spans="3:3" x14ac:dyDescent="0.25">
      <c r="C168" s="96"/>
    </row>
    <row r="169" spans="3:3" x14ac:dyDescent="0.25">
      <c r="C169" s="96"/>
    </row>
    <row r="170" spans="3:3" x14ac:dyDescent="0.25">
      <c r="C170" s="96"/>
    </row>
    <row r="171" spans="3:3" x14ac:dyDescent="0.25">
      <c r="C171" s="96"/>
    </row>
    <row r="172" spans="3:3" x14ac:dyDescent="0.25">
      <c r="C172" s="96"/>
    </row>
    <row r="173" spans="3:3" x14ac:dyDescent="0.25">
      <c r="C173" s="96"/>
    </row>
    <row r="174" spans="3:3" x14ac:dyDescent="0.25">
      <c r="C174" s="96"/>
    </row>
    <row r="175" spans="3:3" x14ac:dyDescent="0.25">
      <c r="C175" s="96"/>
    </row>
    <row r="176" spans="3:3" x14ac:dyDescent="0.25">
      <c r="C176" s="96"/>
    </row>
    <row r="177" spans="3:3" x14ac:dyDescent="0.25">
      <c r="C177" s="96"/>
    </row>
    <row r="178" spans="3:3" x14ac:dyDescent="0.25">
      <c r="C178" s="96"/>
    </row>
    <row r="179" spans="3:3" x14ac:dyDescent="0.25">
      <c r="C179" s="96"/>
    </row>
    <row r="180" spans="3:3" x14ac:dyDescent="0.25">
      <c r="C180" s="96"/>
    </row>
    <row r="181" spans="3:3" x14ac:dyDescent="0.25">
      <c r="C181" s="96"/>
    </row>
    <row r="182" spans="3:3" x14ac:dyDescent="0.25">
      <c r="C182" s="96"/>
    </row>
    <row r="183" spans="3:3" x14ac:dyDescent="0.25">
      <c r="C183" s="96"/>
    </row>
    <row r="184" spans="3:3" x14ac:dyDescent="0.25">
      <c r="C184" s="96"/>
    </row>
    <row r="185" spans="3:3" x14ac:dyDescent="0.25">
      <c r="C185" s="96"/>
    </row>
    <row r="186" spans="3:3" x14ac:dyDescent="0.25">
      <c r="C186" s="96"/>
    </row>
    <row r="187" spans="3:3" x14ac:dyDescent="0.25">
      <c r="C187" s="96"/>
    </row>
    <row r="188" spans="3:3" x14ac:dyDescent="0.25">
      <c r="C188" s="96"/>
    </row>
    <row r="189" spans="3:3" x14ac:dyDescent="0.25">
      <c r="C189" s="96"/>
    </row>
    <row r="190" spans="3:3" x14ac:dyDescent="0.25">
      <c r="C190" s="96"/>
    </row>
    <row r="191" spans="3:3" x14ac:dyDescent="0.25">
      <c r="C191" s="96"/>
    </row>
    <row r="192" spans="3:3" x14ac:dyDescent="0.25">
      <c r="C192" s="96"/>
    </row>
    <row r="193" spans="3:3" x14ac:dyDescent="0.25">
      <c r="C193" s="96"/>
    </row>
    <row r="194" spans="3:3" x14ac:dyDescent="0.25">
      <c r="C194" s="96"/>
    </row>
    <row r="195" spans="3:3" x14ac:dyDescent="0.25">
      <c r="C195" s="96"/>
    </row>
    <row r="196" spans="3:3" x14ac:dyDescent="0.25">
      <c r="C196" s="96"/>
    </row>
    <row r="197" spans="3:3" x14ac:dyDescent="0.25">
      <c r="C197" s="96"/>
    </row>
    <row r="198" spans="3:3" x14ac:dyDescent="0.25">
      <c r="C198" s="96"/>
    </row>
    <row r="199" spans="3:3" x14ac:dyDescent="0.25">
      <c r="C199" s="96"/>
    </row>
    <row r="200" spans="3:3" x14ac:dyDescent="0.25">
      <c r="C200" s="96"/>
    </row>
    <row r="201" spans="3:3" x14ac:dyDescent="0.25">
      <c r="C201" s="96"/>
    </row>
    <row r="202" spans="3:3" x14ac:dyDescent="0.25">
      <c r="C202" s="96"/>
    </row>
    <row r="203" spans="3:3" x14ac:dyDescent="0.25">
      <c r="C203" s="96"/>
    </row>
    <row r="204" spans="3:3" x14ac:dyDescent="0.25">
      <c r="C204" s="96"/>
    </row>
    <row r="205" spans="3:3" x14ac:dyDescent="0.25">
      <c r="C205" s="96"/>
    </row>
    <row r="206" spans="3:3" x14ac:dyDescent="0.25">
      <c r="C206" s="96"/>
    </row>
    <row r="207" spans="3:3" x14ac:dyDescent="0.25">
      <c r="C207" s="96"/>
    </row>
    <row r="208" spans="3:3" x14ac:dyDescent="0.25">
      <c r="C208" s="96"/>
    </row>
    <row r="209" spans="3:3" x14ac:dyDescent="0.25">
      <c r="C209" s="96"/>
    </row>
    <row r="210" spans="3:3" x14ac:dyDescent="0.25">
      <c r="C210" s="96"/>
    </row>
    <row r="211" spans="3:3" x14ac:dyDescent="0.25">
      <c r="C211" s="96"/>
    </row>
    <row r="212" spans="3:3" x14ac:dyDescent="0.25">
      <c r="C212" s="96"/>
    </row>
    <row r="213" spans="3:3" x14ac:dyDescent="0.25">
      <c r="C213" s="96"/>
    </row>
    <row r="214" spans="3:3" x14ac:dyDescent="0.25">
      <c r="C214" s="96"/>
    </row>
    <row r="215" spans="3:3" x14ac:dyDescent="0.25">
      <c r="C215" s="96"/>
    </row>
    <row r="216" spans="3:3" x14ac:dyDescent="0.25">
      <c r="C216" s="96"/>
    </row>
    <row r="217" spans="3:3" x14ac:dyDescent="0.25">
      <c r="C217" s="96"/>
    </row>
    <row r="218" spans="3:3" x14ac:dyDescent="0.25">
      <c r="C218" s="96"/>
    </row>
    <row r="219" spans="3:3" x14ac:dyDescent="0.25">
      <c r="C219" s="96"/>
    </row>
    <row r="220" spans="3:3" x14ac:dyDescent="0.25">
      <c r="C220" s="96"/>
    </row>
    <row r="221" spans="3:3" x14ac:dyDescent="0.25">
      <c r="C221" s="96"/>
    </row>
    <row r="222" spans="3:3" x14ac:dyDescent="0.25">
      <c r="C222" s="96"/>
    </row>
    <row r="223" spans="3:3" x14ac:dyDescent="0.25">
      <c r="C223" s="96"/>
    </row>
    <row r="224" spans="3:3" x14ac:dyDescent="0.25">
      <c r="C224" s="96"/>
    </row>
    <row r="225" spans="3:3" x14ac:dyDescent="0.25">
      <c r="C225" s="96"/>
    </row>
    <row r="226" spans="3:3" x14ac:dyDescent="0.25">
      <c r="C226" s="96"/>
    </row>
    <row r="227" spans="3:3" x14ac:dyDescent="0.25">
      <c r="C227" s="96"/>
    </row>
    <row r="228" spans="3:3" x14ac:dyDescent="0.25">
      <c r="C228" s="96"/>
    </row>
    <row r="229" spans="3:3" x14ac:dyDescent="0.25">
      <c r="C229" s="96"/>
    </row>
    <row r="230" spans="3:3" x14ac:dyDescent="0.25">
      <c r="C230" s="96"/>
    </row>
    <row r="231" spans="3:3" x14ac:dyDescent="0.25">
      <c r="C231" s="96"/>
    </row>
    <row r="232" spans="3:3" x14ac:dyDescent="0.25">
      <c r="C232" s="96"/>
    </row>
    <row r="233" spans="3:3" x14ac:dyDescent="0.25">
      <c r="C233" s="96"/>
    </row>
    <row r="234" spans="3:3" x14ac:dyDescent="0.25">
      <c r="C234" s="96"/>
    </row>
    <row r="235" spans="3:3" x14ac:dyDescent="0.25">
      <c r="C235" s="96"/>
    </row>
    <row r="236" spans="3:3" x14ac:dyDescent="0.25">
      <c r="C236" s="96"/>
    </row>
    <row r="237" spans="3:3" x14ac:dyDescent="0.25">
      <c r="C237" s="96"/>
    </row>
    <row r="238" spans="3:3" x14ac:dyDescent="0.25">
      <c r="C238" s="96"/>
    </row>
    <row r="239" spans="3:3" x14ac:dyDescent="0.25">
      <c r="C239" s="96"/>
    </row>
    <row r="240" spans="3:3" x14ac:dyDescent="0.25">
      <c r="C240" s="96"/>
    </row>
    <row r="241" spans="3:3" x14ac:dyDescent="0.25">
      <c r="C241" s="96"/>
    </row>
    <row r="242" spans="3:3" x14ac:dyDescent="0.25">
      <c r="C242" s="96"/>
    </row>
    <row r="243" spans="3:3" x14ac:dyDescent="0.25">
      <c r="C243" s="96"/>
    </row>
    <row r="244" spans="3:3" x14ac:dyDescent="0.25">
      <c r="C244" s="96"/>
    </row>
    <row r="245" spans="3:3" x14ac:dyDescent="0.25">
      <c r="C245" s="96"/>
    </row>
    <row r="246" spans="3:3" x14ac:dyDescent="0.25">
      <c r="C246" s="96"/>
    </row>
    <row r="247" spans="3:3" x14ac:dyDescent="0.25">
      <c r="C247" s="96"/>
    </row>
    <row r="248" spans="3:3" x14ac:dyDescent="0.25">
      <c r="C248" s="96"/>
    </row>
    <row r="249" spans="3:3" x14ac:dyDescent="0.25">
      <c r="C249" s="96"/>
    </row>
    <row r="250" spans="3:3" x14ac:dyDescent="0.25">
      <c r="C250" s="96"/>
    </row>
    <row r="251" spans="3:3" x14ac:dyDescent="0.25">
      <c r="C251" s="96"/>
    </row>
    <row r="252" spans="3:3" x14ac:dyDescent="0.25">
      <c r="C252" s="96"/>
    </row>
    <row r="253" spans="3:3" x14ac:dyDescent="0.25">
      <c r="C253" s="96"/>
    </row>
    <row r="254" spans="3:3" x14ac:dyDescent="0.25">
      <c r="C254" s="96"/>
    </row>
    <row r="255" spans="3:3" x14ac:dyDescent="0.25">
      <c r="C255" s="96"/>
    </row>
    <row r="256" spans="3:3" x14ac:dyDescent="0.25">
      <c r="C256" s="96"/>
    </row>
    <row r="257" spans="3:3" x14ac:dyDescent="0.25">
      <c r="C257" s="96"/>
    </row>
    <row r="258" spans="3:3" x14ac:dyDescent="0.25">
      <c r="C258" s="96"/>
    </row>
    <row r="259" spans="3:3" x14ac:dyDescent="0.25">
      <c r="C259" s="96"/>
    </row>
    <row r="260" spans="3:3" x14ac:dyDescent="0.25">
      <c r="C260" s="96"/>
    </row>
    <row r="261" spans="3:3" x14ac:dyDescent="0.25">
      <c r="C261" s="96"/>
    </row>
    <row r="262" spans="3:3" x14ac:dyDescent="0.25">
      <c r="C262" s="96"/>
    </row>
    <row r="263" spans="3:3" x14ac:dyDescent="0.25">
      <c r="C263" s="96"/>
    </row>
    <row r="264" spans="3:3" x14ac:dyDescent="0.25">
      <c r="C264" s="96"/>
    </row>
    <row r="265" spans="3:3" x14ac:dyDescent="0.25">
      <c r="C265" s="96"/>
    </row>
    <row r="266" spans="3:3" x14ac:dyDescent="0.25">
      <c r="C266" s="96"/>
    </row>
    <row r="267" spans="3:3" x14ac:dyDescent="0.25">
      <c r="C267" s="96"/>
    </row>
    <row r="268" spans="3:3" x14ac:dyDescent="0.25">
      <c r="C268" s="96"/>
    </row>
    <row r="269" spans="3:3" x14ac:dyDescent="0.25">
      <c r="C269" s="96"/>
    </row>
    <row r="270" spans="3:3" x14ac:dyDescent="0.25">
      <c r="C270" s="96"/>
    </row>
    <row r="271" spans="3:3" x14ac:dyDescent="0.25">
      <c r="C271" s="96"/>
    </row>
    <row r="272" spans="3:3" x14ac:dyDescent="0.25">
      <c r="C272" s="96"/>
    </row>
    <row r="273" spans="3:3" x14ac:dyDescent="0.25">
      <c r="C273" s="96"/>
    </row>
    <row r="274" spans="3:3" x14ac:dyDescent="0.25">
      <c r="C274" s="96"/>
    </row>
    <row r="275" spans="3:3" x14ac:dyDescent="0.25">
      <c r="C275" s="96"/>
    </row>
    <row r="276" spans="3:3" x14ac:dyDescent="0.25">
      <c r="C276" s="96"/>
    </row>
    <row r="277" spans="3:3" x14ac:dyDescent="0.25">
      <c r="C277" s="96"/>
    </row>
    <row r="278" spans="3:3" x14ac:dyDescent="0.25">
      <c r="C278" s="96"/>
    </row>
    <row r="279" spans="3:3" x14ac:dyDescent="0.25">
      <c r="C279" s="96"/>
    </row>
    <row r="280" spans="3:3" x14ac:dyDescent="0.25">
      <c r="C280" s="96"/>
    </row>
    <row r="281" spans="3:3" x14ac:dyDescent="0.25">
      <c r="C281" s="96"/>
    </row>
    <row r="282" spans="3:3" x14ac:dyDescent="0.25">
      <c r="C282" s="96"/>
    </row>
    <row r="283" spans="3:3" x14ac:dyDescent="0.25">
      <c r="C283" s="96"/>
    </row>
    <row r="284" spans="3:3" x14ac:dyDescent="0.25">
      <c r="C284" s="96"/>
    </row>
    <row r="285" spans="3:3" x14ac:dyDescent="0.25">
      <c r="C285" s="96"/>
    </row>
    <row r="286" spans="3:3" x14ac:dyDescent="0.25">
      <c r="C286" s="96"/>
    </row>
    <row r="287" spans="3:3" x14ac:dyDescent="0.25">
      <c r="C287" s="96"/>
    </row>
    <row r="288" spans="3:3" x14ac:dyDescent="0.25">
      <c r="C288" s="96"/>
    </row>
    <row r="289" spans="3:3" x14ac:dyDescent="0.25">
      <c r="C289" s="96"/>
    </row>
    <row r="290" spans="3:3" x14ac:dyDescent="0.25">
      <c r="C290" s="96"/>
    </row>
    <row r="291" spans="3:3" x14ac:dyDescent="0.25">
      <c r="C291" s="96"/>
    </row>
    <row r="292" spans="3:3" x14ac:dyDescent="0.25">
      <c r="C292" s="96"/>
    </row>
    <row r="293" spans="3:3" x14ac:dyDescent="0.25">
      <c r="C293" s="96"/>
    </row>
    <row r="294" spans="3:3" x14ac:dyDescent="0.25">
      <c r="C294" s="96"/>
    </row>
    <row r="295" spans="3:3" x14ac:dyDescent="0.25">
      <c r="C295" s="96"/>
    </row>
    <row r="296" spans="3:3" x14ac:dyDescent="0.25">
      <c r="C296" s="96"/>
    </row>
    <row r="297" spans="3:3" x14ac:dyDescent="0.25">
      <c r="C297" s="96"/>
    </row>
    <row r="298" spans="3:3" x14ac:dyDescent="0.25">
      <c r="C298" s="96"/>
    </row>
    <row r="299" spans="3:3" x14ac:dyDescent="0.25">
      <c r="C299" s="96"/>
    </row>
    <row r="300" spans="3:3" x14ac:dyDescent="0.25">
      <c r="C300" s="96"/>
    </row>
    <row r="301" spans="3:3" x14ac:dyDescent="0.25">
      <c r="C301" s="96"/>
    </row>
    <row r="302" spans="3:3" x14ac:dyDescent="0.25">
      <c r="C302" s="96"/>
    </row>
    <row r="303" spans="3:3" x14ac:dyDescent="0.25">
      <c r="C303" s="96"/>
    </row>
    <row r="304" spans="3:3" x14ac:dyDescent="0.25">
      <c r="C304" s="96"/>
    </row>
    <row r="305" spans="3:3" x14ac:dyDescent="0.25">
      <c r="C305" s="96"/>
    </row>
    <row r="306" spans="3:3" x14ac:dyDescent="0.25">
      <c r="C306" s="96"/>
    </row>
    <row r="307" spans="3:3" x14ac:dyDescent="0.25">
      <c r="C307" s="96"/>
    </row>
    <row r="308" spans="3:3" x14ac:dyDescent="0.25">
      <c r="C308" s="96"/>
    </row>
    <row r="309" spans="3:3" x14ac:dyDescent="0.25">
      <c r="C309" s="96"/>
    </row>
    <row r="310" spans="3:3" x14ac:dyDescent="0.25">
      <c r="C310" s="96"/>
    </row>
    <row r="311" spans="3:3" x14ac:dyDescent="0.25">
      <c r="C311" s="96"/>
    </row>
    <row r="312" spans="3:3" x14ac:dyDescent="0.25">
      <c r="C312" s="96"/>
    </row>
    <row r="313" spans="3:3" x14ac:dyDescent="0.25">
      <c r="C313" s="96"/>
    </row>
    <row r="314" spans="3:3" x14ac:dyDescent="0.25">
      <c r="C314" s="96"/>
    </row>
    <row r="315" spans="3:3" x14ac:dyDescent="0.25">
      <c r="C315" s="96"/>
    </row>
    <row r="316" spans="3:3" x14ac:dyDescent="0.25">
      <c r="C316" s="96"/>
    </row>
    <row r="317" spans="3:3" x14ac:dyDescent="0.25">
      <c r="C317" s="96"/>
    </row>
    <row r="318" spans="3:3" x14ac:dyDescent="0.25">
      <c r="C318" s="96"/>
    </row>
    <row r="319" spans="3:3" x14ac:dyDescent="0.25">
      <c r="C319" s="96"/>
    </row>
    <row r="320" spans="3:3" x14ac:dyDescent="0.25">
      <c r="C320" s="96"/>
    </row>
    <row r="321" spans="3:3" x14ac:dyDescent="0.25">
      <c r="C321" s="96"/>
    </row>
    <row r="322" spans="3:3" x14ac:dyDescent="0.25">
      <c r="C322" s="96"/>
    </row>
    <row r="323" spans="3:3" x14ac:dyDescent="0.25">
      <c r="C323" s="96"/>
    </row>
    <row r="324" spans="3:3" x14ac:dyDescent="0.25">
      <c r="C324" s="96"/>
    </row>
    <row r="325" spans="3:3" x14ac:dyDescent="0.25">
      <c r="C325" s="96"/>
    </row>
    <row r="326" spans="3:3" x14ac:dyDescent="0.25">
      <c r="C326" s="96"/>
    </row>
    <row r="327" spans="3:3" x14ac:dyDescent="0.25">
      <c r="C327" s="96"/>
    </row>
    <row r="328" spans="3:3" x14ac:dyDescent="0.25">
      <c r="C328" s="96"/>
    </row>
    <row r="329" spans="3:3" x14ac:dyDescent="0.25">
      <c r="C329" s="96"/>
    </row>
    <row r="330" spans="3:3" x14ac:dyDescent="0.25">
      <c r="C330" s="96"/>
    </row>
    <row r="331" spans="3:3" x14ac:dyDescent="0.25">
      <c r="C331" s="96"/>
    </row>
    <row r="332" spans="3:3" x14ac:dyDescent="0.25">
      <c r="C332" s="96"/>
    </row>
    <row r="333" spans="3:3" x14ac:dyDescent="0.25">
      <c r="C333" s="96"/>
    </row>
    <row r="334" spans="3:3" x14ac:dyDescent="0.25">
      <c r="C334" s="96"/>
    </row>
    <row r="335" spans="3:3" x14ac:dyDescent="0.25">
      <c r="C335" s="96"/>
    </row>
    <row r="336" spans="3:3" x14ac:dyDescent="0.25">
      <c r="C336" s="96"/>
    </row>
    <row r="337" spans="3:3" x14ac:dyDescent="0.25">
      <c r="C337" s="96"/>
    </row>
    <row r="338" spans="3:3" x14ac:dyDescent="0.25">
      <c r="C338" s="96"/>
    </row>
    <row r="339" spans="3:3" x14ac:dyDescent="0.25">
      <c r="C339" s="96"/>
    </row>
    <row r="340" spans="3:3" x14ac:dyDescent="0.25">
      <c r="C340" s="96"/>
    </row>
    <row r="341" spans="3:3" x14ac:dyDescent="0.25">
      <c r="C341" s="96"/>
    </row>
    <row r="342" spans="3:3" x14ac:dyDescent="0.25">
      <c r="C342" s="96"/>
    </row>
    <row r="343" spans="3:3" x14ac:dyDescent="0.25">
      <c r="C343" s="96"/>
    </row>
    <row r="344" spans="3:3" x14ac:dyDescent="0.25">
      <c r="C344" s="96"/>
    </row>
    <row r="345" spans="3:3" x14ac:dyDescent="0.25">
      <c r="C345" s="96"/>
    </row>
    <row r="346" spans="3:3" x14ac:dyDescent="0.25">
      <c r="C346" s="96"/>
    </row>
    <row r="347" spans="3:3" x14ac:dyDescent="0.25">
      <c r="C347" s="96"/>
    </row>
    <row r="348" spans="3:3" x14ac:dyDescent="0.25">
      <c r="C348" s="96"/>
    </row>
    <row r="349" spans="3:3" x14ac:dyDescent="0.25">
      <c r="C349" s="96"/>
    </row>
    <row r="350" spans="3:3" x14ac:dyDescent="0.25">
      <c r="C350" s="96"/>
    </row>
    <row r="351" spans="3:3" x14ac:dyDescent="0.25">
      <c r="C351" s="96"/>
    </row>
    <row r="352" spans="3:3" x14ac:dyDescent="0.25">
      <c r="C352" s="96"/>
    </row>
    <row r="353" spans="3:3" x14ac:dyDescent="0.25">
      <c r="C353" s="96"/>
    </row>
    <row r="354" spans="3:3" x14ac:dyDescent="0.25">
      <c r="C354" s="96"/>
    </row>
    <row r="355" spans="3:3" x14ac:dyDescent="0.25">
      <c r="C355" s="96"/>
    </row>
    <row r="356" spans="3:3" x14ac:dyDescent="0.25">
      <c r="C356" s="96"/>
    </row>
    <row r="357" spans="3:3" x14ac:dyDescent="0.25">
      <c r="C357" s="96"/>
    </row>
    <row r="358" spans="3:3" x14ac:dyDescent="0.25">
      <c r="C358" s="96"/>
    </row>
    <row r="359" spans="3:3" x14ac:dyDescent="0.25">
      <c r="C359" s="96"/>
    </row>
    <row r="360" spans="3:3" x14ac:dyDescent="0.25">
      <c r="C360" s="96"/>
    </row>
    <row r="361" spans="3:3" x14ac:dyDescent="0.25">
      <c r="C361" s="96"/>
    </row>
    <row r="362" spans="3:3" x14ac:dyDescent="0.25">
      <c r="C362" s="96"/>
    </row>
    <row r="363" spans="3:3" x14ac:dyDescent="0.25">
      <c r="C363" s="96"/>
    </row>
    <row r="364" spans="3:3" x14ac:dyDescent="0.25">
      <c r="C364" s="96"/>
    </row>
    <row r="365" spans="3:3" x14ac:dyDescent="0.25">
      <c r="C365" s="96"/>
    </row>
    <row r="366" spans="3:3" x14ac:dyDescent="0.25">
      <c r="C366" s="96"/>
    </row>
    <row r="367" spans="3:3" x14ac:dyDescent="0.25">
      <c r="C367" s="96"/>
    </row>
    <row r="368" spans="3:3" x14ac:dyDescent="0.25">
      <c r="C368" s="96"/>
    </row>
    <row r="369" spans="3:3" x14ac:dyDescent="0.25">
      <c r="C369" s="96"/>
    </row>
    <row r="370" spans="3:3" x14ac:dyDescent="0.25">
      <c r="C370" s="96"/>
    </row>
    <row r="371" spans="3:3" x14ac:dyDescent="0.25">
      <c r="C371" s="96"/>
    </row>
    <row r="372" spans="3:3" x14ac:dyDescent="0.25">
      <c r="C372" s="96"/>
    </row>
    <row r="373" spans="3:3" x14ac:dyDescent="0.25">
      <c r="C373" s="96"/>
    </row>
    <row r="374" spans="3:3" x14ac:dyDescent="0.25">
      <c r="C374" s="96"/>
    </row>
    <row r="375" spans="3:3" x14ac:dyDescent="0.25">
      <c r="C375" s="96"/>
    </row>
    <row r="376" spans="3:3" x14ac:dyDescent="0.25">
      <c r="C376" s="96"/>
    </row>
    <row r="377" spans="3:3" x14ac:dyDescent="0.25">
      <c r="C377" s="96"/>
    </row>
    <row r="378" spans="3:3" x14ac:dyDescent="0.25">
      <c r="C378" s="96"/>
    </row>
    <row r="379" spans="3:3" x14ac:dyDescent="0.25">
      <c r="C379" s="96"/>
    </row>
    <row r="380" spans="3:3" x14ac:dyDescent="0.25">
      <c r="C380" s="96"/>
    </row>
    <row r="381" spans="3:3" x14ac:dyDescent="0.25">
      <c r="C381" s="96"/>
    </row>
    <row r="382" spans="3:3" x14ac:dyDescent="0.25">
      <c r="C382" s="96"/>
    </row>
    <row r="383" spans="3:3" x14ac:dyDescent="0.25">
      <c r="C383" s="96"/>
    </row>
    <row r="384" spans="3:3" x14ac:dyDescent="0.25">
      <c r="C384" s="96"/>
    </row>
    <row r="385" spans="3:3" x14ac:dyDescent="0.25">
      <c r="C385" s="96"/>
    </row>
    <row r="386" spans="3:3" x14ac:dyDescent="0.25">
      <c r="C386" s="96"/>
    </row>
    <row r="387" spans="3:3" x14ac:dyDescent="0.25">
      <c r="C387" s="96"/>
    </row>
    <row r="388" spans="3:3" x14ac:dyDescent="0.25">
      <c r="C388" s="96"/>
    </row>
    <row r="389" spans="3:3" x14ac:dyDescent="0.25">
      <c r="C389" s="96"/>
    </row>
    <row r="390" spans="3:3" x14ac:dyDescent="0.25">
      <c r="C390" s="96"/>
    </row>
    <row r="391" spans="3:3" x14ac:dyDescent="0.25">
      <c r="C391" s="96"/>
    </row>
    <row r="392" spans="3:3" x14ac:dyDescent="0.25">
      <c r="C392" s="96"/>
    </row>
    <row r="393" spans="3:3" x14ac:dyDescent="0.25">
      <c r="C393" s="96"/>
    </row>
    <row r="394" spans="3:3" x14ac:dyDescent="0.25">
      <c r="C394" s="96"/>
    </row>
    <row r="395" spans="3:3" x14ac:dyDescent="0.25">
      <c r="C395" s="96"/>
    </row>
    <row r="396" spans="3:3" x14ac:dyDescent="0.25">
      <c r="C396" s="96"/>
    </row>
    <row r="397" spans="3:3" x14ac:dyDescent="0.25">
      <c r="C397" s="96"/>
    </row>
    <row r="398" spans="3:3" x14ac:dyDescent="0.25">
      <c r="C398" s="96"/>
    </row>
    <row r="399" spans="3:3" x14ac:dyDescent="0.25">
      <c r="C399" s="96"/>
    </row>
    <row r="400" spans="3:3" x14ac:dyDescent="0.25">
      <c r="C400" s="96"/>
    </row>
    <row r="401" spans="3:3" x14ac:dyDescent="0.25">
      <c r="C401" s="96"/>
    </row>
    <row r="402" spans="3:3" x14ac:dyDescent="0.25">
      <c r="C402" s="96"/>
    </row>
    <row r="403" spans="3:3" x14ac:dyDescent="0.25">
      <c r="C403" s="96"/>
    </row>
    <row r="404" spans="3:3" x14ac:dyDescent="0.25">
      <c r="C404" s="96"/>
    </row>
    <row r="405" spans="3:3" x14ac:dyDescent="0.25">
      <c r="C405" s="96"/>
    </row>
    <row r="406" spans="3:3" x14ac:dyDescent="0.25">
      <c r="C406" s="96"/>
    </row>
    <row r="407" spans="3:3" x14ac:dyDescent="0.25">
      <c r="C407" s="96"/>
    </row>
    <row r="408" spans="3:3" x14ac:dyDescent="0.25">
      <c r="C408" s="96"/>
    </row>
    <row r="409" spans="3:3" x14ac:dyDescent="0.25">
      <c r="C409" s="96"/>
    </row>
    <row r="410" spans="3:3" x14ac:dyDescent="0.25">
      <c r="C410" s="96"/>
    </row>
    <row r="411" spans="3:3" x14ac:dyDescent="0.25">
      <c r="C411" s="96"/>
    </row>
    <row r="412" spans="3:3" x14ac:dyDescent="0.25">
      <c r="C412" s="96"/>
    </row>
    <row r="413" spans="3:3" x14ac:dyDescent="0.25">
      <c r="C413" s="96"/>
    </row>
    <row r="414" spans="3:3" x14ac:dyDescent="0.25">
      <c r="C414" s="96"/>
    </row>
    <row r="415" spans="3:3" x14ac:dyDescent="0.25">
      <c r="C415" s="96"/>
    </row>
    <row r="416" spans="3:3" x14ac:dyDescent="0.25">
      <c r="C416" s="96"/>
    </row>
    <row r="417" spans="3:3" x14ac:dyDescent="0.25">
      <c r="C417" s="96"/>
    </row>
    <row r="418" spans="3:3" x14ac:dyDescent="0.25">
      <c r="C418" s="96"/>
    </row>
    <row r="419" spans="3:3" x14ac:dyDescent="0.25">
      <c r="C419" s="96"/>
    </row>
    <row r="420" spans="3:3" x14ac:dyDescent="0.25">
      <c r="C420" s="96"/>
    </row>
    <row r="421" spans="3:3" x14ac:dyDescent="0.25">
      <c r="C421" s="96"/>
    </row>
    <row r="422" spans="3:3" x14ac:dyDescent="0.25">
      <c r="C422" s="96"/>
    </row>
    <row r="423" spans="3:3" x14ac:dyDescent="0.25">
      <c r="C423" s="96"/>
    </row>
    <row r="424" spans="3:3" x14ac:dyDescent="0.25">
      <c r="C424" s="96"/>
    </row>
    <row r="425" spans="3:3" x14ac:dyDescent="0.25">
      <c r="C425" s="96"/>
    </row>
    <row r="426" spans="3:3" x14ac:dyDescent="0.25">
      <c r="C426" s="96"/>
    </row>
    <row r="427" spans="3:3" x14ac:dyDescent="0.25">
      <c r="C427" s="96"/>
    </row>
    <row r="428" spans="3:3" x14ac:dyDescent="0.25">
      <c r="C428" s="96"/>
    </row>
    <row r="429" spans="3:3" x14ac:dyDescent="0.25">
      <c r="C429" s="96"/>
    </row>
    <row r="430" spans="3:3" x14ac:dyDescent="0.25">
      <c r="C430" s="96"/>
    </row>
    <row r="431" spans="3:3" x14ac:dyDescent="0.25">
      <c r="C431" s="96"/>
    </row>
    <row r="432" spans="3:3" x14ac:dyDescent="0.25">
      <c r="C432" s="96"/>
    </row>
    <row r="433" spans="3:3" x14ac:dyDescent="0.25">
      <c r="C433" s="96"/>
    </row>
    <row r="434" spans="3:3" x14ac:dyDescent="0.25">
      <c r="C434" s="96"/>
    </row>
    <row r="435" spans="3:3" x14ac:dyDescent="0.25">
      <c r="C435" s="96"/>
    </row>
    <row r="436" spans="3:3" x14ac:dyDescent="0.25">
      <c r="C436" s="96"/>
    </row>
    <row r="437" spans="3:3" x14ac:dyDescent="0.25">
      <c r="C437" s="96"/>
    </row>
    <row r="438" spans="3:3" x14ac:dyDescent="0.25">
      <c r="C438" s="96"/>
    </row>
    <row r="439" spans="3:3" x14ac:dyDescent="0.25">
      <c r="C439" s="96"/>
    </row>
    <row r="440" spans="3:3" x14ac:dyDescent="0.25">
      <c r="C440" s="96"/>
    </row>
    <row r="441" spans="3:3" x14ac:dyDescent="0.25">
      <c r="C441" s="96"/>
    </row>
    <row r="442" spans="3:3" x14ac:dyDescent="0.25">
      <c r="C442" s="96"/>
    </row>
    <row r="443" spans="3:3" x14ac:dyDescent="0.25">
      <c r="C443" s="96"/>
    </row>
    <row r="444" spans="3:3" x14ac:dyDescent="0.25">
      <c r="C444" s="96"/>
    </row>
    <row r="445" spans="3:3" x14ac:dyDescent="0.25">
      <c r="C445" s="96"/>
    </row>
    <row r="446" spans="3:3" x14ac:dyDescent="0.25">
      <c r="C446" s="96"/>
    </row>
    <row r="447" spans="3:3" x14ac:dyDescent="0.25">
      <c r="C447" s="96"/>
    </row>
    <row r="448" spans="3:3" x14ac:dyDescent="0.25">
      <c r="C448" s="96"/>
    </row>
    <row r="449" spans="3:3" x14ac:dyDescent="0.25">
      <c r="C449" s="96"/>
    </row>
    <row r="450" spans="3:3" x14ac:dyDescent="0.25">
      <c r="C450" s="96"/>
    </row>
    <row r="451" spans="3:3" x14ac:dyDescent="0.25">
      <c r="C451" s="96"/>
    </row>
    <row r="452" spans="3:3" x14ac:dyDescent="0.25">
      <c r="C452" s="96"/>
    </row>
    <row r="453" spans="3:3" x14ac:dyDescent="0.25">
      <c r="C453" s="96"/>
    </row>
    <row r="454" spans="3:3" x14ac:dyDescent="0.25">
      <c r="C454" s="96"/>
    </row>
    <row r="455" spans="3:3" x14ac:dyDescent="0.25">
      <c r="C455" s="96"/>
    </row>
    <row r="456" spans="3:3" x14ac:dyDescent="0.25">
      <c r="C456" s="96"/>
    </row>
    <row r="457" spans="3:3" x14ac:dyDescent="0.25">
      <c r="C457" s="96"/>
    </row>
    <row r="458" spans="3:3" x14ac:dyDescent="0.25">
      <c r="C458" s="96"/>
    </row>
    <row r="459" spans="3:3" x14ac:dyDescent="0.25">
      <c r="C459" s="96"/>
    </row>
    <row r="460" spans="3:3" x14ac:dyDescent="0.25">
      <c r="C460" s="96"/>
    </row>
    <row r="461" spans="3:3" x14ac:dyDescent="0.25">
      <c r="C461" s="96"/>
    </row>
    <row r="462" spans="3:3" x14ac:dyDescent="0.25">
      <c r="C462" s="96"/>
    </row>
    <row r="463" spans="3:3" x14ac:dyDescent="0.25">
      <c r="C463" s="96"/>
    </row>
    <row r="464" spans="3:3" x14ac:dyDescent="0.25">
      <c r="C464" s="96"/>
    </row>
    <row r="465" spans="3:3" x14ac:dyDescent="0.25">
      <c r="C465" s="96"/>
    </row>
    <row r="466" spans="3:3" x14ac:dyDescent="0.25">
      <c r="C466" s="96"/>
    </row>
    <row r="467" spans="3:3" x14ac:dyDescent="0.25">
      <c r="C467" s="96"/>
    </row>
    <row r="468" spans="3:3" x14ac:dyDescent="0.25">
      <c r="C468" s="96"/>
    </row>
    <row r="469" spans="3:3" x14ac:dyDescent="0.25">
      <c r="C469" s="96"/>
    </row>
    <row r="470" spans="3:3" x14ac:dyDescent="0.25">
      <c r="C470" s="96"/>
    </row>
    <row r="471" spans="3:3" x14ac:dyDescent="0.25">
      <c r="C471" s="96"/>
    </row>
    <row r="472" spans="3:3" x14ac:dyDescent="0.25">
      <c r="C472" s="96"/>
    </row>
    <row r="473" spans="3:3" x14ac:dyDescent="0.25">
      <c r="C473" s="96"/>
    </row>
    <row r="474" spans="3:3" x14ac:dyDescent="0.25">
      <c r="C474" s="96"/>
    </row>
    <row r="475" spans="3:3" x14ac:dyDescent="0.25">
      <c r="C475" s="96"/>
    </row>
    <row r="476" spans="3:3" x14ac:dyDescent="0.25">
      <c r="C476" s="96"/>
    </row>
    <row r="477" spans="3:3" x14ac:dyDescent="0.25">
      <c r="C477" s="96"/>
    </row>
    <row r="478" spans="3:3" x14ac:dyDescent="0.25">
      <c r="C478" s="96"/>
    </row>
    <row r="479" spans="3:3" x14ac:dyDescent="0.25">
      <c r="C479" s="96"/>
    </row>
    <row r="480" spans="3:3" x14ac:dyDescent="0.25">
      <c r="C480" s="96"/>
    </row>
    <row r="481" spans="3:3" x14ac:dyDescent="0.25">
      <c r="C481" s="96"/>
    </row>
    <row r="482" spans="3:3" x14ac:dyDescent="0.25">
      <c r="C482" s="96"/>
    </row>
    <row r="483" spans="3:3" x14ac:dyDescent="0.25">
      <c r="C483" s="96"/>
    </row>
    <row r="484" spans="3:3" x14ac:dyDescent="0.25">
      <c r="C484" s="96"/>
    </row>
    <row r="485" spans="3:3" x14ac:dyDescent="0.25">
      <c r="C485" s="96"/>
    </row>
    <row r="486" spans="3:3" x14ac:dyDescent="0.25">
      <c r="C486" s="96"/>
    </row>
    <row r="487" spans="3:3" x14ac:dyDescent="0.25">
      <c r="C487" s="96"/>
    </row>
    <row r="488" spans="3:3" x14ac:dyDescent="0.25">
      <c r="C488" s="96"/>
    </row>
    <row r="489" spans="3:3" x14ac:dyDescent="0.25">
      <c r="C489" s="96"/>
    </row>
    <row r="490" spans="3:3" x14ac:dyDescent="0.25">
      <c r="C490" s="96"/>
    </row>
    <row r="491" spans="3:3" x14ac:dyDescent="0.25">
      <c r="C491" s="96"/>
    </row>
    <row r="492" spans="3:3" x14ac:dyDescent="0.25">
      <c r="C492" s="96"/>
    </row>
    <row r="493" spans="3:3" x14ac:dyDescent="0.25">
      <c r="C493" s="96"/>
    </row>
    <row r="494" spans="3:3" x14ac:dyDescent="0.25">
      <c r="C494" s="96"/>
    </row>
    <row r="495" spans="3:3" x14ac:dyDescent="0.25">
      <c r="C495" s="96"/>
    </row>
    <row r="496" spans="3:3" x14ac:dyDescent="0.25">
      <c r="C496" s="96"/>
    </row>
    <row r="497" spans="3:3" x14ac:dyDescent="0.25">
      <c r="C497" s="96"/>
    </row>
    <row r="498" spans="3:3" x14ac:dyDescent="0.25">
      <c r="C498" s="96"/>
    </row>
    <row r="499" spans="3:3" x14ac:dyDescent="0.25">
      <c r="C499" s="96"/>
    </row>
    <row r="500" spans="3:3" x14ac:dyDescent="0.25">
      <c r="C500" s="96"/>
    </row>
    <row r="501" spans="3:3" x14ac:dyDescent="0.25">
      <c r="C501" s="96"/>
    </row>
    <row r="502" spans="3:3" x14ac:dyDescent="0.25">
      <c r="C502" s="96"/>
    </row>
    <row r="503" spans="3:3" x14ac:dyDescent="0.25">
      <c r="C503" s="96"/>
    </row>
    <row r="504" spans="3:3" x14ac:dyDescent="0.25">
      <c r="C504" s="96"/>
    </row>
    <row r="505" spans="3:3" x14ac:dyDescent="0.25">
      <c r="C505" s="96"/>
    </row>
    <row r="506" spans="3:3" x14ac:dyDescent="0.25">
      <c r="C506" s="96"/>
    </row>
    <row r="507" spans="3:3" x14ac:dyDescent="0.25">
      <c r="C507" s="96"/>
    </row>
    <row r="508" spans="3:3" x14ac:dyDescent="0.25">
      <c r="C508" s="96"/>
    </row>
    <row r="509" spans="3:3" x14ac:dyDescent="0.25">
      <c r="C509" s="96"/>
    </row>
    <row r="510" spans="3:3" x14ac:dyDescent="0.25">
      <c r="C510" s="96"/>
    </row>
    <row r="511" spans="3:3" x14ac:dyDescent="0.25">
      <c r="C511" s="96"/>
    </row>
    <row r="512" spans="3:3" x14ac:dyDescent="0.25">
      <c r="C512" s="96"/>
    </row>
    <row r="513" spans="3:3" x14ac:dyDescent="0.25">
      <c r="C513" s="96"/>
    </row>
    <row r="514" spans="3:3" x14ac:dyDescent="0.25">
      <c r="C514" s="96"/>
    </row>
    <row r="515" spans="3:3" x14ac:dyDescent="0.25">
      <c r="C515" s="96"/>
    </row>
    <row r="516" spans="3:3" x14ac:dyDescent="0.25">
      <c r="C516" s="96"/>
    </row>
    <row r="517" spans="3:3" x14ac:dyDescent="0.25">
      <c r="C517" s="96"/>
    </row>
    <row r="518" spans="3:3" x14ac:dyDescent="0.25">
      <c r="C518" s="96"/>
    </row>
    <row r="519" spans="3:3" x14ac:dyDescent="0.25">
      <c r="C519" s="96"/>
    </row>
    <row r="520" spans="3:3" x14ac:dyDescent="0.25">
      <c r="C520" s="96"/>
    </row>
    <row r="521" spans="3:3" x14ac:dyDescent="0.25">
      <c r="C521" s="96"/>
    </row>
    <row r="522" spans="3:3" x14ac:dyDescent="0.25">
      <c r="C522" s="96"/>
    </row>
    <row r="523" spans="3:3" x14ac:dyDescent="0.25">
      <c r="C523" s="96"/>
    </row>
    <row r="524" spans="3:3" x14ac:dyDescent="0.25">
      <c r="C524" s="96"/>
    </row>
    <row r="525" spans="3:3" x14ac:dyDescent="0.25">
      <c r="C525" s="96"/>
    </row>
    <row r="526" spans="3:3" x14ac:dyDescent="0.25">
      <c r="C526" s="96"/>
    </row>
    <row r="527" spans="3:3" x14ac:dyDescent="0.25">
      <c r="C527" s="96"/>
    </row>
    <row r="528" spans="3:3" x14ac:dyDescent="0.25">
      <c r="C528" s="96"/>
    </row>
    <row r="529" spans="3:3" x14ac:dyDescent="0.25">
      <c r="C529" s="96"/>
    </row>
    <row r="530" spans="3:3" x14ac:dyDescent="0.25">
      <c r="C530" s="96"/>
    </row>
    <row r="531" spans="3:3" x14ac:dyDescent="0.25">
      <c r="C531" s="96"/>
    </row>
    <row r="532" spans="3:3" x14ac:dyDescent="0.25">
      <c r="C532" s="96"/>
    </row>
    <row r="533" spans="3:3" x14ac:dyDescent="0.25">
      <c r="C533" s="96"/>
    </row>
    <row r="534" spans="3:3" x14ac:dyDescent="0.25">
      <c r="C534" s="96"/>
    </row>
    <row r="535" spans="3:3" x14ac:dyDescent="0.25">
      <c r="C535" s="96"/>
    </row>
    <row r="536" spans="3:3" x14ac:dyDescent="0.25">
      <c r="C536" s="96"/>
    </row>
    <row r="537" spans="3:3" x14ac:dyDescent="0.25">
      <c r="C537" s="96"/>
    </row>
    <row r="538" spans="3:3" x14ac:dyDescent="0.25">
      <c r="C538" s="96"/>
    </row>
    <row r="539" spans="3:3" x14ac:dyDescent="0.25">
      <c r="C539" s="96"/>
    </row>
    <row r="540" spans="3:3" x14ac:dyDescent="0.25">
      <c r="C540" s="96"/>
    </row>
    <row r="541" spans="3:3" x14ac:dyDescent="0.25">
      <c r="C541" s="96"/>
    </row>
    <row r="542" spans="3:3" x14ac:dyDescent="0.25">
      <c r="C542" s="96"/>
    </row>
    <row r="543" spans="3:3" x14ac:dyDescent="0.25">
      <c r="C543" s="96"/>
    </row>
    <row r="544" spans="3:3" x14ac:dyDescent="0.25">
      <c r="C544" s="96"/>
    </row>
    <row r="545" spans="3:3" x14ac:dyDescent="0.25">
      <c r="C545" s="96"/>
    </row>
    <row r="546" spans="3:3" x14ac:dyDescent="0.25">
      <c r="C546" s="96"/>
    </row>
    <row r="547" spans="3:3" x14ac:dyDescent="0.25">
      <c r="C547" s="96"/>
    </row>
    <row r="548" spans="3:3" x14ac:dyDescent="0.25">
      <c r="C548" s="96"/>
    </row>
    <row r="549" spans="3:3" x14ac:dyDescent="0.25">
      <c r="C549" s="96"/>
    </row>
    <row r="550" spans="3:3" x14ac:dyDescent="0.25">
      <c r="C550" s="96"/>
    </row>
    <row r="551" spans="3:3" x14ac:dyDescent="0.25">
      <c r="C551" s="96"/>
    </row>
    <row r="552" spans="3:3" x14ac:dyDescent="0.25">
      <c r="C552" s="96"/>
    </row>
    <row r="553" spans="3:3" x14ac:dyDescent="0.25">
      <c r="C553" s="96"/>
    </row>
    <row r="554" spans="3:3" x14ac:dyDescent="0.25">
      <c r="C554" s="96"/>
    </row>
    <row r="555" spans="3:3" x14ac:dyDescent="0.25">
      <c r="C555" s="96"/>
    </row>
    <row r="556" spans="3:3" x14ac:dyDescent="0.25">
      <c r="C556" s="96"/>
    </row>
    <row r="557" spans="3:3" x14ac:dyDescent="0.25">
      <c r="C557" s="96"/>
    </row>
    <row r="558" spans="3:3" x14ac:dyDescent="0.25">
      <c r="C558" s="96"/>
    </row>
    <row r="559" spans="3:3" x14ac:dyDescent="0.25">
      <c r="C559" s="96"/>
    </row>
    <row r="560" spans="3:3" x14ac:dyDescent="0.25">
      <c r="C560" s="96"/>
    </row>
    <row r="561" spans="3:3" x14ac:dyDescent="0.25">
      <c r="C561" s="96"/>
    </row>
    <row r="562" spans="3:3" x14ac:dyDescent="0.25">
      <c r="C562" s="96"/>
    </row>
    <row r="563" spans="3:3" x14ac:dyDescent="0.25">
      <c r="C563" s="96"/>
    </row>
    <row r="564" spans="3:3" x14ac:dyDescent="0.25">
      <c r="C564" s="96"/>
    </row>
    <row r="565" spans="3:3" x14ac:dyDescent="0.25">
      <c r="C565" s="96"/>
    </row>
    <row r="566" spans="3:3" x14ac:dyDescent="0.25">
      <c r="C566" s="96"/>
    </row>
    <row r="567" spans="3:3" x14ac:dyDescent="0.25">
      <c r="C567" s="96"/>
    </row>
    <row r="568" spans="3:3" x14ac:dyDescent="0.25">
      <c r="C568" s="96"/>
    </row>
    <row r="569" spans="3:3" x14ac:dyDescent="0.25">
      <c r="C569" s="96"/>
    </row>
    <row r="570" spans="3:3" x14ac:dyDescent="0.25">
      <c r="C570" s="96"/>
    </row>
    <row r="571" spans="3:3" x14ac:dyDescent="0.25">
      <c r="C571" s="96"/>
    </row>
    <row r="572" spans="3:3" x14ac:dyDescent="0.25">
      <c r="C572" s="96"/>
    </row>
    <row r="573" spans="3:3" x14ac:dyDescent="0.25">
      <c r="C573" s="96"/>
    </row>
    <row r="574" spans="3:3" x14ac:dyDescent="0.25">
      <c r="C574" s="96"/>
    </row>
    <row r="575" spans="3:3" x14ac:dyDescent="0.25">
      <c r="C575" s="96"/>
    </row>
    <row r="576" spans="3:3" x14ac:dyDescent="0.25">
      <c r="C576" s="96"/>
    </row>
    <row r="577" spans="3:3" x14ac:dyDescent="0.25">
      <c r="C577" s="96"/>
    </row>
    <row r="578" spans="3:3" x14ac:dyDescent="0.25">
      <c r="C578" s="96"/>
    </row>
    <row r="579" spans="3:3" x14ac:dyDescent="0.25">
      <c r="C579" s="96"/>
    </row>
    <row r="580" spans="3:3" x14ac:dyDescent="0.25">
      <c r="C580" s="96"/>
    </row>
    <row r="581" spans="3:3" x14ac:dyDescent="0.25">
      <c r="C581" s="96"/>
    </row>
    <row r="582" spans="3:3" x14ac:dyDescent="0.25">
      <c r="C582" s="96"/>
    </row>
    <row r="583" spans="3:3" x14ac:dyDescent="0.25">
      <c r="C583" s="96"/>
    </row>
    <row r="584" spans="3:3" x14ac:dyDescent="0.25">
      <c r="C584" s="96"/>
    </row>
    <row r="585" spans="3:3" x14ac:dyDescent="0.25">
      <c r="C585" s="96"/>
    </row>
    <row r="586" spans="3:3" x14ac:dyDescent="0.25">
      <c r="C586" s="96"/>
    </row>
    <row r="587" spans="3:3" x14ac:dyDescent="0.25">
      <c r="C587" s="96"/>
    </row>
    <row r="588" spans="3:3" x14ac:dyDescent="0.25">
      <c r="C588" s="96"/>
    </row>
    <row r="589" spans="3:3" x14ac:dyDescent="0.25">
      <c r="C589" s="96"/>
    </row>
    <row r="590" spans="3:3" x14ac:dyDescent="0.25">
      <c r="C590" s="96"/>
    </row>
    <row r="591" spans="3:3" x14ac:dyDescent="0.25">
      <c r="C591" s="96"/>
    </row>
    <row r="592" spans="3:3" x14ac:dyDescent="0.25">
      <c r="C592" s="96"/>
    </row>
    <row r="593" spans="3:3" x14ac:dyDescent="0.25">
      <c r="C593" s="96"/>
    </row>
    <row r="594" spans="3:3" x14ac:dyDescent="0.25">
      <c r="C594" s="96"/>
    </row>
    <row r="595" spans="3:3" x14ac:dyDescent="0.25">
      <c r="C595" s="96"/>
    </row>
    <row r="596" spans="3:3" x14ac:dyDescent="0.25">
      <c r="C596" s="96"/>
    </row>
    <row r="597" spans="3:3" x14ac:dyDescent="0.25">
      <c r="C597" s="96"/>
    </row>
    <row r="598" spans="3:3" x14ac:dyDescent="0.25">
      <c r="C598" s="96"/>
    </row>
    <row r="599" spans="3:3" x14ac:dyDescent="0.25">
      <c r="C599" s="96"/>
    </row>
    <row r="600" spans="3:3" x14ac:dyDescent="0.25">
      <c r="C600" s="96"/>
    </row>
    <row r="601" spans="3:3" x14ac:dyDescent="0.25">
      <c r="C601" s="96"/>
    </row>
    <row r="602" spans="3:3" x14ac:dyDescent="0.25">
      <c r="C602" s="96"/>
    </row>
    <row r="603" spans="3:3" x14ac:dyDescent="0.25">
      <c r="C603" s="96"/>
    </row>
    <row r="604" spans="3:3" x14ac:dyDescent="0.25">
      <c r="C604" s="96"/>
    </row>
    <row r="605" spans="3:3" x14ac:dyDescent="0.25">
      <c r="C605" s="96"/>
    </row>
    <row r="606" spans="3:3" x14ac:dyDescent="0.25">
      <c r="C606" s="96"/>
    </row>
    <row r="607" spans="3:3" x14ac:dyDescent="0.25">
      <c r="C607" s="96"/>
    </row>
    <row r="608" spans="3:3" x14ac:dyDescent="0.25">
      <c r="C608" s="96"/>
    </row>
    <row r="609" spans="3:3" x14ac:dyDescent="0.25">
      <c r="C609" s="96"/>
    </row>
    <row r="610" spans="3:3" x14ac:dyDescent="0.25">
      <c r="C610" s="96"/>
    </row>
    <row r="611" spans="3:3" x14ac:dyDescent="0.25">
      <c r="C611" s="96"/>
    </row>
    <row r="612" spans="3:3" x14ac:dyDescent="0.25">
      <c r="C612" s="96"/>
    </row>
    <row r="613" spans="3:3" x14ac:dyDescent="0.25">
      <c r="C613" s="96"/>
    </row>
    <row r="614" spans="3:3" x14ac:dyDescent="0.25">
      <c r="C614" s="96"/>
    </row>
    <row r="615" spans="3:3" x14ac:dyDescent="0.25">
      <c r="C615" s="96"/>
    </row>
    <row r="616" spans="3:3" x14ac:dyDescent="0.25">
      <c r="C616" s="96"/>
    </row>
    <row r="617" spans="3:3" x14ac:dyDescent="0.25">
      <c r="C617" s="96"/>
    </row>
    <row r="618" spans="3:3" x14ac:dyDescent="0.25">
      <c r="C618" s="96"/>
    </row>
    <row r="619" spans="3:3" x14ac:dyDescent="0.25">
      <c r="C619" s="96"/>
    </row>
    <row r="620" spans="3:3" x14ac:dyDescent="0.25">
      <c r="C620" s="96"/>
    </row>
    <row r="621" spans="3:3" x14ac:dyDescent="0.25">
      <c r="C621" s="96"/>
    </row>
    <row r="622" spans="3:3" x14ac:dyDescent="0.25">
      <c r="C622" s="96"/>
    </row>
    <row r="623" spans="3:3" x14ac:dyDescent="0.25">
      <c r="C623" s="96"/>
    </row>
    <row r="624" spans="3:3" x14ac:dyDescent="0.25">
      <c r="C624" s="96"/>
    </row>
    <row r="625" spans="3:3" x14ac:dyDescent="0.25">
      <c r="C625" s="96"/>
    </row>
    <row r="626" spans="3:3" x14ac:dyDescent="0.25">
      <c r="C626" s="96"/>
    </row>
    <row r="627" spans="3:3" x14ac:dyDescent="0.25">
      <c r="C627" s="96"/>
    </row>
    <row r="628" spans="3:3" x14ac:dyDescent="0.25">
      <c r="C628" s="96"/>
    </row>
    <row r="629" spans="3:3" x14ac:dyDescent="0.25">
      <c r="C629" s="96"/>
    </row>
    <row r="630" spans="3:3" x14ac:dyDescent="0.25">
      <c r="C630" s="96"/>
    </row>
    <row r="631" spans="3:3" x14ac:dyDescent="0.25">
      <c r="C631" s="96"/>
    </row>
    <row r="632" spans="3:3" x14ac:dyDescent="0.25">
      <c r="C632" s="96"/>
    </row>
    <row r="633" spans="3:3" x14ac:dyDescent="0.25">
      <c r="C633" s="96"/>
    </row>
    <row r="634" spans="3:3" x14ac:dyDescent="0.25">
      <c r="C634" s="96"/>
    </row>
    <row r="635" spans="3:3" x14ac:dyDescent="0.25">
      <c r="C635" s="96"/>
    </row>
    <row r="636" spans="3:3" x14ac:dyDescent="0.25">
      <c r="C636" s="96"/>
    </row>
    <row r="637" spans="3:3" x14ac:dyDescent="0.25">
      <c r="C637" s="96"/>
    </row>
    <row r="638" spans="3:3" x14ac:dyDescent="0.25">
      <c r="C638" s="96"/>
    </row>
    <row r="639" spans="3:3" x14ac:dyDescent="0.25">
      <c r="C639" s="96"/>
    </row>
    <row r="640" spans="3:3" x14ac:dyDescent="0.25">
      <c r="C640" s="96"/>
    </row>
    <row r="641" spans="3:3" x14ac:dyDescent="0.25">
      <c r="C641" s="96"/>
    </row>
    <row r="642" spans="3:3" x14ac:dyDescent="0.25">
      <c r="C642" s="96"/>
    </row>
    <row r="643" spans="3:3" x14ac:dyDescent="0.25">
      <c r="C643" s="96"/>
    </row>
    <row r="644" spans="3:3" x14ac:dyDescent="0.25">
      <c r="C644" s="96"/>
    </row>
    <row r="645" spans="3:3" x14ac:dyDescent="0.25">
      <c r="C645" s="96"/>
    </row>
    <row r="646" spans="3:3" x14ac:dyDescent="0.25">
      <c r="C646" s="96"/>
    </row>
    <row r="647" spans="3:3" x14ac:dyDescent="0.25">
      <c r="C647" s="96"/>
    </row>
    <row r="648" spans="3:3" x14ac:dyDescent="0.25">
      <c r="C648" s="96"/>
    </row>
    <row r="649" spans="3:3" x14ac:dyDescent="0.25">
      <c r="C649" s="96"/>
    </row>
    <row r="650" spans="3:3" x14ac:dyDescent="0.25">
      <c r="C650" s="96"/>
    </row>
    <row r="651" spans="3:3" x14ac:dyDescent="0.25">
      <c r="C651" s="96"/>
    </row>
    <row r="652" spans="3:3" x14ac:dyDescent="0.25">
      <c r="C652" s="96"/>
    </row>
    <row r="653" spans="3:3" x14ac:dyDescent="0.25">
      <c r="C653" s="96"/>
    </row>
    <row r="654" spans="3:3" x14ac:dyDescent="0.25">
      <c r="C654" s="96"/>
    </row>
    <row r="655" spans="3:3" x14ac:dyDescent="0.25">
      <c r="C655" s="96"/>
    </row>
    <row r="656" spans="3:3" x14ac:dyDescent="0.25">
      <c r="C656" s="96"/>
    </row>
    <row r="657" spans="3:3" x14ac:dyDescent="0.25">
      <c r="C657" s="96"/>
    </row>
    <row r="658" spans="3:3" x14ac:dyDescent="0.25">
      <c r="C658" s="96"/>
    </row>
    <row r="659" spans="3:3" x14ac:dyDescent="0.25">
      <c r="C659" s="96"/>
    </row>
    <row r="660" spans="3:3" x14ac:dyDescent="0.25">
      <c r="C660" s="96"/>
    </row>
    <row r="661" spans="3:3" x14ac:dyDescent="0.25">
      <c r="C661" s="96"/>
    </row>
    <row r="662" spans="3:3" x14ac:dyDescent="0.25">
      <c r="C662" s="96"/>
    </row>
    <row r="663" spans="3:3" x14ac:dyDescent="0.25">
      <c r="C663" s="96"/>
    </row>
    <row r="664" spans="3:3" x14ac:dyDescent="0.25">
      <c r="C664" s="96"/>
    </row>
    <row r="665" spans="3:3" x14ac:dyDescent="0.25">
      <c r="C665" s="96"/>
    </row>
    <row r="666" spans="3:3" x14ac:dyDescent="0.25">
      <c r="C666" s="96"/>
    </row>
    <row r="667" spans="3:3" x14ac:dyDescent="0.25">
      <c r="C667" s="96"/>
    </row>
    <row r="668" spans="3:3" x14ac:dyDescent="0.25">
      <c r="C668" s="96"/>
    </row>
    <row r="669" spans="3:3" x14ac:dyDescent="0.25">
      <c r="C669" s="96"/>
    </row>
    <row r="670" spans="3:3" x14ac:dyDescent="0.25">
      <c r="C670" s="96"/>
    </row>
    <row r="671" spans="3:3" x14ac:dyDescent="0.25">
      <c r="C671" s="96"/>
    </row>
    <row r="672" spans="3:3" x14ac:dyDescent="0.25">
      <c r="C672" s="96"/>
    </row>
    <row r="673" spans="3:3" x14ac:dyDescent="0.25">
      <c r="C673" s="96"/>
    </row>
    <row r="674" spans="3:3" x14ac:dyDescent="0.25">
      <c r="C674" s="96"/>
    </row>
    <row r="675" spans="3:3" x14ac:dyDescent="0.25">
      <c r="C675" s="96"/>
    </row>
    <row r="676" spans="3:3" x14ac:dyDescent="0.25">
      <c r="C676" s="96"/>
    </row>
    <row r="677" spans="3:3" x14ac:dyDescent="0.25">
      <c r="C677" s="96"/>
    </row>
    <row r="678" spans="3:3" x14ac:dyDescent="0.25">
      <c r="C678" s="96"/>
    </row>
    <row r="679" spans="3:3" x14ac:dyDescent="0.25">
      <c r="C679" s="96"/>
    </row>
    <row r="680" spans="3:3" x14ac:dyDescent="0.25">
      <c r="C680" s="96"/>
    </row>
    <row r="681" spans="3:3" x14ac:dyDescent="0.25">
      <c r="C681" s="96"/>
    </row>
    <row r="682" spans="3:3" x14ac:dyDescent="0.25">
      <c r="C682" s="96"/>
    </row>
    <row r="683" spans="3:3" x14ac:dyDescent="0.25">
      <c r="C683" s="96"/>
    </row>
    <row r="684" spans="3:3" x14ac:dyDescent="0.25">
      <c r="C684" s="96"/>
    </row>
    <row r="685" spans="3:3" x14ac:dyDescent="0.25">
      <c r="C685" s="96"/>
    </row>
    <row r="686" spans="3:3" x14ac:dyDescent="0.25">
      <c r="C686" s="96"/>
    </row>
    <row r="687" spans="3:3" x14ac:dyDescent="0.25">
      <c r="C687" s="96"/>
    </row>
    <row r="688" spans="3:3" x14ac:dyDescent="0.25">
      <c r="C688" s="96"/>
    </row>
    <row r="689" spans="3:3" x14ac:dyDescent="0.25">
      <c r="C689" s="96"/>
    </row>
    <row r="690" spans="3:3" x14ac:dyDescent="0.25">
      <c r="C690" s="96"/>
    </row>
    <row r="691" spans="3:3" x14ac:dyDescent="0.25">
      <c r="C691" s="96"/>
    </row>
    <row r="692" spans="3:3" x14ac:dyDescent="0.25">
      <c r="C692" s="96"/>
    </row>
    <row r="693" spans="3:3" x14ac:dyDescent="0.25">
      <c r="C693" s="96"/>
    </row>
    <row r="694" spans="3:3" x14ac:dyDescent="0.25">
      <c r="C694" s="96"/>
    </row>
    <row r="695" spans="3:3" x14ac:dyDescent="0.25">
      <c r="C695" s="96"/>
    </row>
    <row r="696" spans="3:3" x14ac:dyDescent="0.25">
      <c r="C696" s="96"/>
    </row>
    <row r="697" spans="3:3" x14ac:dyDescent="0.25">
      <c r="C697" s="96"/>
    </row>
    <row r="698" spans="3:3" x14ac:dyDescent="0.25">
      <c r="C698" s="96"/>
    </row>
    <row r="699" spans="3:3" x14ac:dyDescent="0.25">
      <c r="C699" s="96"/>
    </row>
    <row r="700" spans="3:3" x14ac:dyDescent="0.25">
      <c r="C700" s="96"/>
    </row>
    <row r="701" spans="3:3" x14ac:dyDescent="0.25">
      <c r="C701" s="96"/>
    </row>
    <row r="702" spans="3:3" x14ac:dyDescent="0.25">
      <c r="C702" s="96"/>
    </row>
    <row r="703" spans="3:3" x14ac:dyDescent="0.25">
      <c r="C703" s="96"/>
    </row>
    <row r="704" spans="3:3" x14ac:dyDescent="0.25">
      <c r="C704" s="96"/>
    </row>
    <row r="705" spans="3:3" x14ac:dyDescent="0.25">
      <c r="C705" s="96"/>
    </row>
    <row r="706" spans="3:3" x14ac:dyDescent="0.25">
      <c r="C706" s="96"/>
    </row>
    <row r="707" spans="3:3" x14ac:dyDescent="0.25">
      <c r="C707" s="96"/>
    </row>
    <row r="708" spans="3:3" x14ac:dyDescent="0.25">
      <c r="C708" s="96"/>
    </row>
    <row r="709" spans="3:3" x14ac:dyDescent="0.25">
      <c r="C709" s="96"/>
    </row>
    <row r="710" spans="3:3" x14ac:dyDescent="0.25">
      <c r="C710" s="96"/>
    </row>
    <row r="711" spans="3:3" x14ac:dyDescent="0.25">
      <c r="C711" s="96"/>
    </row>
    <row r="712" spans="3:3" x14ac:dyDescent="0.25">
      <c r="C712" s="96"/>
    </row>
    <row r="713" spans="3:3" x14ac:dyDescent="0.25">
      <c r="C713" s="96"/>
    </row>
    <row r="714" spans="3:3" x14ac:dyDescent="0.25">
      <c r="C714" s="96"/>
    </row>
    <row r="715" spans="3:3" x14ac:dyDescent="0.25">
      <c r="C715" s="96"/>
    </row>
    <row r="716" spans="3:3" x14ac:dyDescent="0.25">
      <c r="C716" s="96"/>
    </row>
    <row r="717" spans="3:3" x14ac:dyDescent="0.25">
      <c r="C717" s="96"/>
    </row>
    <row r="718" spans="3:3" x14ac:dyDescent="0.25">
      <c r="C718" s="96"/>
    </row>
    <row r="719" spans="3:3" x14ac:dyDescent="0.25">
      <c r="C719" s="96"/>
    </row>
    <row r="720" spans="3:3" x14ac:dyDescent="0.25">
      <c r="C720" s="96"/>
    </row>
    <row r="721" spans="3:3" x14ac:dyDescent="0.25">
      <c r="C721" s="96"/>
    </row>
    <row r="722" spans="3:3" x14ac:dyDescent="0.25">
      <c r="C722" s="96"/>
    </row>
    <row r="723" spans="3:3" x14ac:dyDescent="0.25">
      <c r="C723" s="96"/>
    </row>
    <row r="724" spans="3:3" x14ac:dyDescent="0.25">
      <c r="C724" s="96"/>
    </row>
    <row r="725" spans="3:3" x14ac:dyDescent="0.25">
      <c r="C725" s="96"/>
    </row>
    <row r="726" spans="3:3" x14ac:dyDescent="0.25">
      <c r="C726" s="96"/>
    </row>
    <row r="727" spans="3:3" x14ac:dyDescent="0.25">
      <c r="C727" s="96"/>
    </row>
    <row r="728" spans="3:3" x14ac:dyDescent="0.25">
      <c r="C728" s="96"/>
    </row>
    <row r="729" spans="3:3" x14ac:dyDescent="0.25">
      <c r="C729" s="96"/>
    </row>
    <row r="730" spans="3:3" x14ac:dyDescent="0.25">
      <c r="C730" s="96"/>
    </row>
    <row r="731" spans="3:3" x14ac:dyDescent="0.25">
      <c r="C731" s="96"/>
    </row>
    <row r="732" spans="3:3" x14ac:dyDescent="0.25">
      <c r="C732" s="96"/>
    </row>
    <row r="733" spans="3:3" x14ac:dyDescent="0.25">
      <c r="C733" s="96"/>
    </row>
    <row r="734" spans="3:3" x14ac:dyDescent="0.25">
      <c r="C734" s="96"/>
    </row>
    <row r="735" spans="3:3" x14ac:dyDescent="0.25">
      <c r="C735" s="96"/>
    </row>
    <row r="736" spans="3:3" x14ac:dyDescent="0.25">
      <c r="C736" s="96"/>
    </row>
    <row r="737" spans="3:3" x14ac:dyDescent="0.25">
      <c r="C737" s="96"/>
    </row>
    <row r="738" spans="3:3" x14ac:dyDescent="0.25">
      <c r="C738" s="96"/>
    </row>
    <row r="739" spans="3:3" x14ac:dyDescent="0.25">
      <c r="C739" s="96"/>
    </row>
    <row r="740" spans="3:3" x14ac:dyDescent="0.25">
      <c r="C740" s="96"/>
    </row>
    <row r="741" spans="3:3" x14ac:dyDescent="0.25">
      <c r="C741" s="96"/>
    </row>
    <row r="742" spans="3:3" x14ac:dyDescent="0.25">
      <c r="C742" s="96"/>
    </row>
    <row r="743" spans="3:3" x14ac:dyDescent="0.25">
      <c r="C743" s="96"/>
    </row>
    <row r="744" spans="3:3" x14ac:dyDescent="0.25">
      <c r="C744" s="96"/>
    </row>
    <row r="745" spans="3:3" x14ac:dyDescent="0.25">
      <c r="C745" s="96"/>
    </row>
    <row r="746" spans="3:3" x14ac:dyDescent="0.25">
      <c r="C746" s="96"/>
    </row>
    <row r="747" spans="3:3" x14ac:dyDescent="0.25">
      <c r="C747" s="96"/>
    </row>
    <row r="748" spans="3:3" x14ac:dyDescent="0.25">
      <c r="C748" s="96"/>
    </row>
    <row r="749" spans="3:3" x14ac:dyDescent="0.25">
      <c r="C749" s="96"/>
    </row>
    <row r="750" spans="3:3" x14ac:dyDescent="0.25">
      <c r="C750" s="96"/>
    </row>
    <row r="751" spans="3:3" x14ac:dyDescent="0.25">
      <c r="C751" s="96"/>
    </row>
    <row r="752" spans="3:3" x14ac:dyDescent="0.25">
      <c r="C752" s="96"/>
    </row>
    <row r="753" spans="3:3" x14ac:dyDescent="0.25">
      <c r="C753" s="96"/>
    </row>
    <row r="754" spans="3:3" x14ac:dyDescent="0.25">
      <c r="C754" s="96"/>
    </row>
    <row r="755" spans="3:3" x14ac:dyDescent="0.25">
      <c r="C755" s="96"/>
    </row>
    <row r="756" spans="3:3" x14ac:dyDescent="0.25">
      <c r="C756" s="96"/>
    </row>
    <row r="757" spans="3:3" x14ac:dyDescent="0.25">
      <c r="C757" s="96"/>
    </row>
    <row r="758" spans="3:3" x14ac:dyDescent="0.25">
      <c r="C758" s="96"/>
    </row>
    <row r="759" spans="3:3" x14ac:dyDescent="0.25">
      <c r="C759" s="96"/>
    </row>
    <row r="760" spans="3:3" x14ac:dyDescent="0.25">
      <c r="C760" s="96"/>
    </row>
    <row r="761" spans="3:3" x14ac:dyDescent="0.25">
      <c r="C761" s="96"/>
    </row>
    <row r="762" spans="3:3" x14ac:dyDescent="0.25">
      <c r="C762" s="96"/>
    </row>
    <row r="763" spans="3:3" x14ac:dyDescent="0.25">
      <c r="C763" s="96"/>
    </row>
    <row r="764" spans="3:3" x14ac:dyDescent="0.25">
      <c r="C764" s="96"/>
    </row>
    <row r="765" spans="3:3" x14ac:dyDescent="0.25">
      <c r="C765" s="96"/>
    </row>
    <row r="766" spans="3:3" x14ac:dyDescent="0.25">
      <c r="C766" s="96"/>
    </row>
    <row r="767" spans="3:3" x14ac:dyDescent="0.25">
      <c r="C767" s="96"/>
    </row>
    <row r="768" spans="3:3" x14ac:dyDescent="0.25">
      <c r="C768" s="96"/>
    </row>
    <row r="769" spans="3:3" x14ac:dyDescent="0.25">
      <c r="C769" s="96"/>
    </row>
    <row r="770" spans="3:3" x14ac:dyDescent="0.25">
      <c r="C770" s="96"/>
    </row>
    <row r="771" spans="3:3" x14ac:dyDescent="0.25">
      <c r="C771" s="96"/>
    </row>
    <row r="772" spans="3:3" x14ac:dyDescent="0.25">
      <c r="C772" s="96"/>
    </row>
    <row r="773" spans="3:3" x14ac:dyDescent="0.25">
      <c r="C773" s="96"/>
    </row>
    <row r="774" spans="3:3" x14ac:dyDescent="0.25">
      <c r="C774" s="96"/>
    </row>
    <row r="775" spans="3:3" x14ac:dyDescent="0.25">
      <c r="C775" s="96"/>
    </row>
    <row r="776" spans="3:3" x14ac:dyDescent="0.25">
      <c r="C776" s="96"/>
    </row>
    <row r="777" spans="3:3" x14ac:dyDescent="0.25">
      <c r="C777" s="96"/>
    </row>
    <row r="778" spans="3:3" x14ac:dyDescent="0.25">
      <c r="C778" s="96"/>
    </row>
    <row r="779" spans="3:3" x14ac:dyDescent="0.25">
      <c r="C779" s="96"/>
    </row>
    <row r="780" spans="3:3" x14ac:dyDescent="0.25">
      <c r="C780" s="96"/>
    </row>
    <row r="781" spans="3:3" x14ac:dyDescent="0.25">
      <c r="C781" s="96"/>
    </row>
    <row r="782" spans="3:3" x14ac:dyDescent="0.25">
      <c r="C782" s="96"/>
    </row>
    <row r="783" spans="3:3" x14ac:dyDescent="0.25">
      <c r="C783" s="96"/>
    </row>
    <row r="784" spans="3:3" x14ac:dyDescent="0.25">
      <c r="C784" s="96"/>
    </row>
    <row r="785" spans="3:3" x14ac:dyDescent="0.25">
      <c r="C785" s="96"/>
    </row>
    <row r="786" spans="3:3" x14ac:dyDescent="0.25">
      <c r="C786" s="96"/>
    </row>
    <row r="787" spans="3:3" x14ac:dyDescent="0.25">
      <c r="C787" s="96"/>
    </row>
    <row r="788" spans="3:3" x14ac:dyDescent="0.25">
      <c r="C788" s="96"/>
    </row>
    <row r="789" spans="3:3" x14ac:dyDescent="0.25">
      <c r="C789" s="96"/>
    </row>
    <row r="790" spans="3:3" x14ac:dyDescent="0.25">
      <c r="C790" s="96"/>
    </row>
    <row r="791" spans="3:3" x14ac:dyDescent="0.25">
      <c r="C791" s="96"/>
    </row>
    <row r="792" spans="3:3" x14ac:dyDescent="0.25">
      <c r="C792" s="96"/>
    </row>
    <row r="793" spans="3:3" x14ac:dyDescent="0.25">
      <c r="C793" s="96"/>
    </row>
    <row r="794" spans="3:3" x14ac:dyDescent="0.25">
      <c r="C794" s="96"/>
    </row>
    <row r="795" spans="3:3" x14ac:dyDescent="0.25">
      <c r="C795" s="96"/>
    </row>
    <row r="796" spans="3:3" x14ac:dyDescent="0.25">
      <c r="C796" s="96"/>
    </row>
    <row r="797" spans="3:3" x14ac:dyDescent="0.25">
      <c r="C797" s="96"/>
    </row>
    <row r="798" spans="3:3" x14ac:dyDescent="0.25">
      <c r="C798" s="96"/>
    </row>
    <row r="799" spans="3:3" x14ac:dyDescent="0.25">
      <c r="C799" s="96"/>
    </row>
    <row r="800" spans="3:3" x14ac:dyDescent="0.25">
      <c r="C800" s="96"/>
    </row>
    <row r="801" spans="3:3" x14ac:dyDescent="0.25">
      <c r="C801" s="96"/>
    </row>
    <row r="802" spans="3:3" x14ac:dyDescent="0.25">
      <c r="C802" s="96"/>
    </row>
    <row r="803" spans="3:3" x14ac:dyDescent="0.25">
      <c r="C803" s="96"/>
    </row>
    <row r="804" spans="3:3" x14ac:dyDescent="0.25">
      <c r="C804" s="96"/>
    </row>
    <row r="805" spans="3:3" x14ac:dyDescent="0.25">
      <c r="C805" s="96"/>
    </row>
    <row r="806" spans="3:3" x14ac:dyDescent="0.25">
      <c r="C806" s="96"/>
    </row>
    <row r="807" spans="3:3" x14ac:dyDescent="0.25">
      <c r="C807" s="96"/>
    </row>
    <row r="808" spans="3:3" x14ac:dyDescent="0.25">
      <c r="C808" s="96"/>
    </row>
    <row r="809" spans="3:3" x14ac:dyDescent="0.25">
      <c r="C809" s="96"/>
    </row>
    <row r="810" spans="3:3" x14ac:dyDescent="0.25">
      <c r="C810" s="96"/>
    </row>
    <row r="811" spans="3:3" x14ac:dyDescent="0.25">
      <c r="C811" s="96"/>
    </row>
    <row r="812" spans="3:3" x14ac:dyDescent="0.25">
      <c r="C812" s="96"/>
    </row>
    <row r="813" spans="3:3" x14ac:dyDescent="0.25">
      <c r="C813" s="96"/>
    </row>
    <row r="814" spans="3:3" x14ac:dyDescent="0.25">
      <c r="C814" s="96"/>
    </row>
    <row r="815" spans="3:3" x14ac:dyDescent="0.25">
      <c r="C815" s="96"/>
    </row>
    <row r="816" spans="3:3" x14ac:dyDescent="0.25">
      <c r="C816" s="96"/>
    </row>
    <row r="817" spans="3:3" x14ac:dyDescent="0.25">
      <c r="C817" s="96"/>
    </row>
    <row r="818" spans="3:3" x14ac:dyDescent="0.25">
      <c r="C818" s="96"/>
    </row>
    <row r="819" spans="3:3" x14ac:dyDescent="0.25">
      <c r="C819" s="96"/>
    </row>
    <row r="820" spans="3:3" x14ac:dyDescent="0.25">
      <c r="C820" s="96"/>
    </row>
    <row r="821" spans="3:3" x14ac:dyDescent="0.25">
      <c r="C821" s="96"/>
    </row>
    <row r="822" spans="3:3" x14ac:dyDescent="0.25">
      <c r="C822" s="96"/>
    </row>
    <row r="823" spans="3:3" x14ac:dyDescent="0.25">
      <c r="C823" s="96"/>
    </row>
    <row r="824" spans="3:3" x14ac:dyDescent="0.25">
      <c r="C824" s="96"/>
    </row>
    <row r="825" spans="3:3" x14ac:dyDescent="0.25">
      <c r="C825" s="96"/>
    </row>
    <row r="826" spans="3:3" x14ac:dyDescent="0.25">
      <c r="C826" s="96"/>
    </row>
    <row r="827" spans="3:3" x14ac:dyDescent="0.25">
      <c r="C827" s="96"/>
    </row>
    <row r="828" spans="3:3" x14ac:dyDescent="0.25">
      <c r="C828" s="96"/>
    </row>
    <row r="829" spans="3:3" x14ac:dyDescent="0.25">
      <c r="C829" s="96"/>
    </row>
    <row r="830" spans="3:3" x14ac:dyDescent="0.25">
      <c r="C830" s="96"/>
    </row>
    <row r="831" spans="3:3" x14ac:dyDescent="0.25">
      <c r="C831" s="96"/>
    </row>
    <row r="832" spans="3:3" x14ac:dyDescent="0.25">
      <c r="C832" s="96"/>
    </row>
    <row r="833" spans="3:3" x14ac:dyDescent="0.25">
      <c r="C833" s="96"/>
    </row>
    <row r="834" spans="3:3" x14ac:dyDescent="0.25">
      <c r="C834" s="96"/>
    </row>
    <row r="835" spans="3:3" x14ac:dyDescent="0.25">
      <c r="C835" s="96"/>
    </row>
    <row r="836" spans="3:3" x14ac:dyDescent="0.25">
      <c r="C836" s="96"/>
    </row>
    <row r="837" spans="3:3" x14ac:dyDescent="0.25">
      <c r="C837" s="96"/>
    </row>
    <row r="838" spans="3:3" x14ac:dyDescent="0.25">
      <c r="C838" s="96"/>
    </row>
    <row r="839" spans="3:3" x14ac:dyDescent="0.25">
      <c r="C839" s="96"/>
    </row>
    <row r="840" spans="3:3" x14ac:dyDescent="0.25">
      <c r="C840" s="96"/>
    </row>
    <row r="841" spans="3:3" x14ac:dyDescent="0.25">
      <c r="C841" s="96"/>
    </row>
    <row r="842" spans="3:3" x14ac:dyDescent="0.25">
      <c r="C842" s="96"/>
    </row>
    <row r="843" spans="3:3" x14ac:dyDescent="0.25">
      <c r="C843" s="96"/>
    </row>
    <row r="844" spans="3:3" x14ac:dyDescent="0.25">
      <c r="C844" s="96"/>
    </row>
    <row r="845" spans="3:3" x14ac:dyDescent="0.25">
      <c r="C845" s="96"/>
    </row>
    <row r="846" spans="3:3" x14ac:dyDescent="0.25">
      <c r="C846" s="96"/>
    </row>
    <row r="847" spans="3:3" x14ac:dyDescent="0.25">
      <c r="C847" s="96"/>
    </row>
    <row r="848" spans="3:3" x14ac:dyDescent="0.25">
      <c r="C848" s="96"/>
    </row>
    <row r="849" spans="3:3" x14ac:dyDescent="0.25">
      <c r="C849" s="96"/>
    </row>
    <row r="850" spans="3:3" x14ac:dyDescent="0.25">
      <c r="C850" s="96"/>
    </row>
    <row r="851" spans="3:3" x14ac:dyDescent="0.25">
      <c r="C851" s="96"/>
    </row>
    <row r="852" spans="3:3" x14ac:dyDescent="0.25">
      <c r="C852" s="96"/>
    </row>
    <row r="853" spans="3:3" x14ac:dyDescent="0.25">
      <c r="C853" s="96"/>
    </row>
    <row r="854" spans="3:3" x14ac:dyDescent="0.25">
      <c r="C854" s="96"/>
    </row>
    <row r="855" spans="3:3" x14ac:dyDescent="0.25">
      <c r="C855" s="96"/>
    </row>
    <row r="856" spans="3:3" x14ac:dyDescent="0.25">
      <c r="C856" s="96"/>
    </row>
    <row r="857" spans="3:3" x14ac:dyDescent="0.25">
      <c r="C857" s="96"/>
    </row>
    <row r="858" spans="3:3" x14ac:dyDescent="0.25">
      <c r="C858" s="96"/>
    </row>
    <row r="859" spans="3:3" x14ac:dyDescent="0.25">
      <c r="C859" s="96"/>
    </row>
    <row r="860" spans="3:3" x14ac:dyDescent="0.25">
      <c r="C860" s="96"/>
    </row>
    <row r="861" spans="3:3" x14ac:dyDescent="0.25">
      <c r="C861" s="96"/>
    </row>
    <row r="862" spans="3:3" x14ac:dyDescent="0.25">
      <c r="C862" s="96"/>
    </row>
    <row r="863" spans="3:3" x14ac:dyDescent="0.25">
      <c r="C863" s="96"/>
    </row>
    <row r="864" spans="3:3" x14ac:dyDescent="0.25">
      <c r="C864" s="96"/>
    </row>
    <row r="865" spans="3:3" x14ac:dyDescent="0.25">
      <c r="C865" s="96"/>
    </row>
    <row r="866" spans="3:3" x14ac:dyDescent="0.25">
      <c r="C866" s="96"/>
    </row>
    <row r="867" spans="3:3" x14ac:dyDescent="0.25">
      <c r="C867" s="96"/>
    </row>
    <row r="868" spans="3:3" x14ac:dyDescent="0.25">
      <c r="C868" s="96"/>
    </row>
    <row r="869" spans="3:3" x14ac:dyDescent="0.25">
      <c r="C869" s="96"/>
    </row>
    <row r="870" spans="3:3" x14ac:dyDescent="0.25">
      <c r="C870" s="96"/>
    </row>
    <row r="871" spans="3:3" x14ac:dyDescent="0.25">
      <c r="C871" s="96"/>
    </row>
    <row r="872" spans="3:3" x14ac:dyDescent="0.25">
      <c r="C872" s="96"/>
    </row>
    <row r="873" spans="3:3" x14ac:dyDescent="0.25">
      <c r="C873" s="96"/>
    </row>
    <row r="874" spans="3:3" x14ac:dyDescent="0.25">
      <c r="C874" s="96"/>
    </row>
    <row r="875" spans="3:3" x14ac:dyDescent="0.25">
      <c r="C875" s="96"/>
    </row>
    <row r="876" spans="3:3" x14ac:dyDescent="0.25">
      <c r="C876" s="96"/>
    </row>
    <row r="877" spans="3:3" x14ac:dyDescent="0.25">
      <c r="C877" s="96"/>
    </row>
    <row r="878" spans="3:3" x14ac:dyDescent="0.25">
      <c r="C878" s="96"/>
    </row>
    <row r="879" spans="3:3" x14ac:dyDescent="0.25">
      <c r="C879" s="96"/>
    </row>
    <row r="880" spans="3:3" x14ac:dyDescent="0.25">
      <c r="C880" s="96"/>
    </row>
    <row r="881" spans="3:3" x14ac:dyDescent="0.25">
      <c r="C881" s="96"/>
    </row>
    <row r="882" spans="3:3" x14ac:dyDescent="0.25">
      <c r="C882" s="96"/>
    </row>
    <row r="883" spans="3:3" x14ac:dyDescent="0.25">
      <c r="C883" s="96"/>
    </row>
    <row r="884" spans="3:3" x14ac:dyDescent="0.25">
      <c r="C884" s="96"/>
    </row>
    <row r="885" spans="3:3" x14ac:dyDescent="0.25">
      <c r="C885" s="96"/>
    </row>
    <row r="886" spans="3:3" x14ac:dyDescent="0.25">
      <c r="C886" s="96"/>
    </row>
    <row r="887" spans="3:3" x14ac:dyDescent="0.25">
      <c r="C887" s="96"/>
    </row>
    <row r="888" spans="3:3" x14ac:dyDescent="0.25">
      <c r="C888" s="96"/>
    </row>
    <row r="889" spans="3:3" x14ac:dyDescent="0.25">
      <c r="C889" s="96"/>
    </row>
    <row r="890" spans="3:3" x14ac:dyDescent="0.25">
      <c r="C890" s="96"/>
    </row>
    <row r="891" spans="3:3" x14ac:dyDescent="0.25">
      <c r="C891" s="96"/>
    </row>
    <row r="892" spans="3:3" x14ac:dyDescent="0.25">
      <c r="C892" s="96"/>
    </row>
    <row r="893" spans="3:3" x14ac:dyDescent="0.25">
      <c r="C893" s="96"/>
    </row>
    <row r="894" spans="3:3" x14ac:dyDescent="0.25">
      <c r="C894" s="96"/>
    </row>
    <row r="895" spans="3:3" x14ac:dyDescent="0.25">
      <c r="C895" s="96"/>
    </row>
    <row r="896" spans="3:3" x14ac:dyDescent="0.25">
      <c r="C896" s="96"/>
    </row>
    <row r="897" spans="3:3" x14ac:dyDescent="0.25">
      <c r="C897" s="96"/>
    </row>
    <row r="898" spans="3:3" x14ac:dyDescent="0.25">
      <c r="C898" s="96"/>
    </row>
    <row r="899" spans="3:3" x14ac:dyDescent="0.25">
      <c r="C899" s="96"/>
    </row>
    <row r="900" spans="3:3" x14ac:dyDescent="0.25">
      <c r="C900" s="96"/>
    </row>
    <row r="901" spans="3:3" x14ac:dyDescent="0.25">
      <c r="C901" s="96"/>
    </row>
    <row r="902" spans="3:3" x14ac:dyDescent="0.25">
      <c r="C902" s="96"/>
    </row>
    <row r="903" spans="3:3" x14ac:dyDescent="0.25">
      <c r="C903" s="96"/>
    </row>
    <row r="904" spans="3:3" x14ac:dyDescent="0.25">
      <c r="C904" s="96"/>
    </row>
    <row r="905" spans="3:3" x14ac:dyDescent="0.25">
      <c r="C905" s="96"/>
    </row>
    <row r="906" spans="3:3" x14ac:dyDescent="0.25">
      <c r="C906" s="96"/>
    </row>
    <row r="907" spans="3:3" x14ac:dyDescent="0.25">
      <c r="C907" s="96"/>
    </row>
    <row r="908" spans="3:3" x14ac:dyDescent="0.25">
      <c r="C908" s="96"/>
    </row>
    <row r="909" spans="3:3" x14ac:dyDescent="0.25">
      <c r="C909" s="96"/>
    </row>
    <row r="910" spans="3:3" x14ac:dyDescent="0.25">
      <c r="C910" s="96"/>
    </row>
    <row r="911" spans="3:3" x14ac:dyDescent="0.25">
      <c r="C911" s="96"/>
    </row>
    <row r="912" spans="3:3" x14ac:dyDescent="0.25">
      <c r="C912" s="96"/>
    </row>
    <row r="913" spans="3:3" x14ac:dyDescent="0.25">
      <c r="C913" s="96"/>
    </row>
    <row r="914" spans="3:3" x14ac:dyDescent="0.25">
      <c r="C914" s="96"/>
    </row>
    <row r="915" spans="3:3" x14ac:dyDescent="0.25">
      <c r="C915" s="96"/>
    </row>
    <row r="916" spans="3:3" x14ac:dyDescent="0.25">
      <c r="C916" s="96"/>
    </row>
    <row r="917" spans="3:3" x14ac:dyDescent="0.25">
      <c r="C917" s="96"/>
    </row>
    <row r="918" spans="3:3" x14ac:dyDescent="0.25">
      <c r="C918" s="96"/>
    </row>
    <row r="919" spans="3:3" x14ac:dyDescent="0.25">
      <c r="C919" s="96"/>
    </row>
    <row r="920" spans="3:3" x14ac:dyDescent="0.25">
      <c r="C920" s="96"/>
    </row>
    <row r="921" spans="3:3" x14ac:dyDescent="0.25">
      <c r="C921" s="96"/>
    </row>
    <row r="922" spans="3:3" x14ac:dyDescent="0.25">
      <c r="C922" s="96"/>
    </row>
    <row r="923" spans="3:3" x14ac:dyDescent="0.25">
      <c r="C923" s="96"/>
    </row>
    <row r="924" spans="3:3" x14ac:dyDescent="0.25">
      <c r="C924" s="96"/>
    </row>
    <row r="925" spans="3:3" x14ac:dyDescent="0.25">
      <c r="C925" s="96"/>
    </row>
    <row r="926" spans="3:3" x14ac:dyDescent="0.25">
      <c r="C926" s="96"/>
    </row>
    <row r="927" spans="3:3" x14ac:dyDescent="0.25">
      <c r="C927" s="96"/>
    </row>
    <row r="928" spans="3:3" x14ac:dyDescent="0.25">
      <c r="C928" s="96"/>
    </row>
    <row r="929" spans="3:3" x14ac:dyDescent="0.25">
      <c r="C929" s="96"/>
    </row>
    <row r="930" spans="3:3" x14ac:dyDescent="0.25">
      <c r="C930" s="96"/>
    </row>
    <row r="931" spans="3:3" x14ac:dyDescent="0.25">
      <c r="C931" s="96"/>
    </row>
    <row r="932" spans="3:3" x14ac:dyDescent="0.25">
      <c r="C932" s="96"/>
    </row>
    <row r="933" spans="3:3" x14ac:dyDescent="0.25">
      <c r="C933" s="96"/>
    </row>
    <row r="934" spans="3:3" x14ac:dyDescent="0.25">
      <c r="C934" s="96"/>
    </row>
    <row r="935" spans="3:3" x14ac:dyDescent="0.25">
      <c r="C935" s="96"/>
    </row>
    <row r="936" spans="3:3" x14ac:dyDescent="0.25">
      <c r="C936" s="96"/>
    </row>
    <row r="937" spans="3:3" x14ac:dyDescent="0.25">
      <c r="C937" s="96"/>
    </row>
    <row r="938" spans="3:3" x14ac:dyDescent="0.25">
      <c r="C938" s="96"/>
    </row>
    <row r="939" spans="3:3" x14ac:dyDescent="0.25">
      <c r="C939" s="96"/>
    </row>
    <row r="940" spans="3:3" x14ac:dyDescent="0.25">
      <c r="C940" s="96"/>
    </row>
    <row r="941" spans="3:3" x14ac:dyDescent="0.25">
      <c r="C941" s="96"/>
    </row>
    <row r="942" spans="3:3" x14ac:dyDescent="0.25">
      <c r="C942" s="96"/>
    </row>
    <row r="943" spans="3:3" x14ac:dyDescent="0.25">
      <c r="C943" s="96"/>
    </row>
    <row r="944" spans="3:3" x14ac:dyDescent="0.25">
      <c r="C944" s="96"/>
    </row>
    <row r="945" spans="3:3" x14ac:dyDescent="0.25">
      <c r="C945" s="96"/>
    </row>
    <row r="946" spans="3:3" x14ac:dyDescent="0.25">
      <c r="C946" s="96"/>
    </row>
    <row r="947" spans="3:3" x14ac:dyDescent="0.25">
      <c r="C947" s="96"/>
    </row>
    <row r="948" spans="3:3" x14ac:dyDescent="0.25">
      <c r="C948" s="96"/>
    </row>
    <row r="949" spans="3:3" x14ac:dyDescent="0.25">
      <c r="C949" s="96"/>
    </row>
    <row r="950" spans="3:3" x14ac:dyDescent="0.25">
      <c r="C950" s="96"/>
    </row>
    <row r="951" spans="3:3" x14ac:dyDescent="0.25">
      <c r="C951" s="96"/>
    </row>
    <row r="952" spans="3:3" x14ac:dyDescent="0.25">
      <c r="C952" s="96"/>
    </row>
    <row r="953" spans="3:3" x14ac:dyDescent="0.25">
      <c r="C953" s="96"/>
    </row>
    <row r="954" spans="3:3" x14ac:dyDescent="0.25">
      <c r="C954" s="96"/>
    </row>
    <row r="955" spans="3:3" x14ac:dyDescent="0.25">
      <c r="C955" s="96"/>
    </row>
    <row r="956" spans="3:3" x14ac:dyDescent="0.25">
      <c r="C956" s="96"/>
    </row>
    <row r="957" spans="3:3" x14ac:dyDescent="0.25">
      <c r="C957" s="96"/>
    </row>
    <row r="958" spans="3:3" x14ac:dyDescent="0.25">
      <c r="C958" s="96"/>
    </row>
    <row r="959" spans="3:3" x14ac:dyDescent="0.25">
      <c r="C959" s="96"/>
    </row>
  </sheetData>
  <mergeCells count="14">
    <mergeCell ref="D1:E1"/>
    <mergeCell ref="B2:E2"/>
    <mergeCell ref="B7:E7"/>
    <mergeCell ref="B8:E8"/>
    <mergeCell ref="B9:E9"/>
    <mergeCell ref="C3:E3"/>
    <mergeCell ref="C4:E4"/>
    <mergeCell ref="B14:E14"/>
    <mergeCell ref="B15:E15"/>
    <mergeCell ref="B17:B18"/>
    <mergeCell ref="C17:E17"/>
    <mergeCell ref="B10:E10"/>
    <mergeCell ref="B12:E12"/>
    <mergeCell ref="B13:C13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100" zoomScaleSheetLayoutView="100" workbookViewId="0">
      <selection activeCell="A16" sqref="A16:A18"/>
    </sheetView>
  </sheetViews>
  <sheetFormatPr defaultRowHeight="12.75" x14ac:dyDescent="0.2"/>
  <cols>
    <col min="1" max="1" width="52.5" style="98" customWidth="1"/>
    <col min="2" max="2" width="15.5" style="98" customWidth="1"/>
    <col min="3" max="3" width="14" style="98" customWidth="1"/>
    <col min="4" max="4" width="18.33203125" style="98" customWidth="1"/>
    <col min="5" max="256" width="9.33203125" style="98"/>
    <col min="257" max="257" width="52.5" style="98" customWidth="1"/>
    <col min="258" max="258" width="15.5" style="98" customWidth="1"/>
    <col min="259" max="259" width="14" style="98" customWidth="1"/>
    <col min="260" max="260" width="15.6640625" style="98" customWidth="1"/>
    <col min="261" max="512" width="9.33203125" style="98"/>
    <col min="513" max="513" width="52.5" style="98" customWidth="1"/>
    <col min="514" max="514" width="15.5" style="98" customWidth="1"/>
    <col min="515" max="515" width="14" style="98" customWidth="1"/>
    <col min="516" max="516" width="15.6640625" style="98" customWidth="1"/>
    <col min="517" max="768" width="9.33203125" style="98"/>
    <col min="769" max="769" width="52.5" style="98" customWidth="1"/>
    <col min="770" max="770" width="15.5" style="98" customWidth="1"/>
    <col min="771" max="771" width="14" style="98" customWidth="1"/>
    <col min="772" max="772" width="15.6640625" style="98" customWidth="1"/>
    <col min="773" max="1024" width="9.33203125" style="98"/>
    <col min="1025" max="1025" width="52.5" style="98" customWidth="1"/>
    <col min="1026" max="1026" width="15.5" style="98" customWidth="1"/>
    <col min="1027" max="1027" width="14" style="98" customWidth="1"/>
    <col min="1028" max="1028" width="15.6640625" style="98" customWidth="1"/>
    <col min="1029" max="1280" width="9.33203125" style="98"/>
    <col min="1281" max="1281" width="52.5" style="98" customWidth="1"/>
    <col min="1282" max="1282" width="15.5" style="98" customWidth="1"/>
    <col min="1283" max="1283" width="14" style="98" customWidth="1"/>
    <col min="1284" max="1284" width="15.6640625" style="98" customWidth="1"/>
    <col min="1285" max="1536" width="9.33203125" style="98"/>
    <col min="1537" max="1537" width="52.5" style="98" customWidth="1"/>
    <col min="1538" max="1538" width="15.5" style="98" customWidth="1"/>
    <col min="1539" max="1539" width="14" style="98" customWidth="1"/>
    <col min="1540" max="1540" width="15.6640625" style="98" customWidth="1"/>
    <col min="1541" max="1792" width="9.33203125" style="98"/>
    <col min="1793" max="1793" width="52.5" style="98" customWidth="1"/>
    <col min="1794" max="1794" width="15.5" style="98" customWidth="1"/>
    <col min="1795" max="1795" width="14" style="98" customWidth="1"/>
    <col min="1796" max="1796" width="15.6640625" style="98" customWidth="1"/>
    <col min="1797" max="2048" width="9.33203125" style="98"/>
    <col min="2049" max="2049" width="52.5" style="98" customWidth="1"/>
    <col min="2050" max="2050" width="15.5" style="98" customWidth="1"/>
    <col min="2051" max="2051" width="14" style="98" customWidth="1"/>
    <col min="2052" max="2052" width="15.6640625" style="98" customWidth="1"/>
    <col min="2053" max="2304" width="9.33203125" style="98"/>
    <col min="2305" max="2305" width="52.5" style="98" customWidth="1"/>
    <col min="2306" max="2306" width="15.5" style="98" customWidth="1"/>
    <col min="2307" max="2307" width="14" style="98" customWidth="1"/>
    <col min="2308" max="2308" width="15.6640625" style="98" customWidth="1"/>
    <col min="2309" max="2560" width="9.33203125" style="98"/>
    <col min="2561" max="2561" width="52.5" style="98" customWidth="1"/>
    <col min="2562" max="2562" width="15.5" style="98" customWidth="1"/>
    <col min="2563" max="2563" width="14" style="98" customWidth="1"/>
    <col min="2564" max="2564" width="15.6640625" style="98" customWidth="1"/>
    <col min="2565" max="2816" width="9.33203125" style="98"/>
    <col min="2817" max="2817" width="52.5" style="98" customWidth="1"/>
    <col min="2818" max="2818" width="15.5" style="98" customWidth="1"/>
    <col min="2819" max="2819" width="14" style="98" customWidth="1"/>
    <col min="2820" max="2820" width="15.6640625" style="98" customWidth="1"/>
    <col min="2821" max="3072" width="9.33203125" style="98"/>
    <col min="3073" max="3073" width="52.5" style="98" customWidth="1"/>
    <col min="3074" max="3074" width="15.5" style="98" customWidth="1"/>
    <col min="3075" max="3075" width="14" style="98" customWidth="1"/>
    <col min="3076" max="3076" width="15.6640625" style="98" customWidth="1"/>
    <col min="3077" max="3328" width="9.33203125" style="98"/>
    <col min="3329" max="3329" width="52.5" style="98" customWidth="1"/>
    <col min="3330" max="3330" width="15.5" style="98" customWidth="1"/>
    <col min="3331" max="3331" width="14" style="98" customWidth="1"/>
    <col min="3332" max="3332" width="15.6640625" style="98" customWidth="1"/>
    <col min="3333" max="3584" width="9.33203125" style="98"/>
    <col min="3585" max="3585" width="52.5" style="98" customWidth="1"/>
    <col min="3586" max="3586" width="15.5" style="98" customWidth="1"/>
    <col min="3587" max="3587" width="14" style="98" customWidth="1"/>
    <col min="3588" max="3588" width="15.6640625" style="98" customWidth="1"/>
    <col min="3589" max="3840" width="9.33203125" style="98"/>
    <col min="3841" max="3841" width="52.5" style="98" customWidth="1"/>
    <col min="3842" max="3842" width="15.5" style="98" customWidth="1"/>
    <col min="3843" max="3843" width="14" style="98" customWidth="1"/>
    <col min="3844" max="3844" width="15.6640625" style="98" customWidth="1"/>
    <col min="3845" max="4096" width="9.33203125" style="98"/>
    <col min="4097" max="4097" width="52.5" style="98" customWidth="1"/>
    <col min="4098" max="4098" width="15.5" style="98" customWidth="1"/>
    <col min="4099" max="4099" width="14" style="98" customWidth="1"/>
    <col min="4100" max="4100" width="15.6640625" style="98" customWidth="1"/>
    <col min="4101" max="4352" width="9.33203125" style="98"/>
    <col min="4353" max="4353" width="52.5" style="98" customWidth="1"/>
    <col min="4354" max="4354" width="15.5" style="98" customWidth="1"/>
    <col min="4355" max="4355" width="14" style="98" customWidth="1"/>
    <col min="4356" max="4356" width="15.6640625" style="98" customWidth="1"/>
    <col min="4357" max="4608" width="9.33203125" style="98"/>
    <col min="4609" max="4609" width="52.5" style="98" customWidth="1"/>
    <col min="4610" max="4610" width="15.5" style="98" customWidth="1"/>
    <col min="4611" max="4611" width="14" style="98" customWidth="1"/>
    <col min="4612" max="4612" width="15.6640625" style="98" customWidth="1"/>
    <col min="4613" max="4864" width="9.33203125" style="98"/>
    <col min="4865" max="4865" width="52.5" style="98" customWidth="1"/>
    <col min="4866" max="4866" width="15.5" style="98" customWidth="1"/>
    <col min="4867" max="4867" width="14" style="98" customWidth="1"/>
    <col min="4868" max="4868" width="15.6640625" style="98" customWidth="1"/>
    <col min="4869" max="5120" width="9.33203125" style="98"/>
    <col min="5121" max="5121" width="52.5" style="98" customWidth="1"/>
    <col min="5122" max="5122" width="15.5" style="98" customWidth="1"/>
    <col min="5123" max="5123" width="14" style="98" customWidth="1"/>
    <col min="5124" max="5124" width="15.6640625" style="98" customWidth="1"/>
    <col min="5125" max="5376" width="9.33203125" style="98"/>
    <col min="5377" max="5377" width="52.5" style="98" customWidth="1"/>
    <col min="5378" max="5378" width="15.5" style="98" customWidth="1"/>
    <col min="5379" max="5379" width="14" style="98" customWidth="1"/>
    <col min="5380" max="5380" width="15.6640625" style="98" customWidth="1"/>
    <col min="5381" max="5632" width="9.33203125" style="98"/>
    <col min="5633" max="5633" width="52.5" style="98" customWidth="1"/>
    <col min="5634" max="5634" width="15.5" style="98" customWidth="1"/>
    <col min="5635" max="5635" width="14" style="98" customWidth="1"/>
    <col min="5636" max="5636" width="15.6640625" style="98" customWidth="1"/>
    <col min="5637" max="5888" width="9.33203125" style="98"/>
    <col min="5889" max="5889" width="52.5" style="98" customWidth="1"/>
    <col min="5890" max="5890" width="15.5" style="98" customWidth="1"/>
    <col min="5891" max="5891" width="14" style="98" customWidth="1"/>
    <col min="5892" max="5892" width="15.6640625" style="98" customWidth="1"/>
    <col min="5893" max="6144" width="9.33203125" style="98"/>
    <col min="6145" max="6145" width="52.5" style="98" customWidth="1"/>
    <col min="6146" max="6146" width="15.5" style="98" customWidth="1"/>
    <col min="6147" max="6147" width="14" style="98" customWidth="1"/>
    <col min="6148" max="6148" width="15.6640625" style="98" customWidth="1"/>
    <col min="6149" max="6400" width="9.33203125" style="98"/>
    <col min="6401" max="6401" width="52.5" style="98" customWidth="1"/>
    <col min="6402" max="6402" width="15.5" style="98" customWidth="1"/>
    <col min="6403" max="6403" width="14" style="98" customWidth="1"/>
    <col min="6404" max="6404" width="15.6640625" style="98" customWidth="1"/>
    <col min="6405" max="6656" width="9.33203125" style="98"/>
    <col min="6657" max="6657" width="52.5" style="98" customWidth="1"/>
    <col min="6658" max="6658" width="15.5" style="98" customWidth="1"/>
    <col min="6659" max="6659" width="14" style="98" customWidth="1"/>
    <col min="6660" max="6660" width="15.6640625" style="98" customWidth="1"/>
    <col min="6661" max="6912" width="9.33203125" style="98"/>
    <col min="6913" max="6913" width="52.5" style="98" customWidth="1"/>
    <col min="6914" max="6914" width="15.5" style="98" customWidth="1"/>
    <col min="6915" max="6915" width="14" style="98" customWidth="1"/>
    <col min="6916" max="6916" width="15.6640625" style="98" customWidth="1"/>
    <col min="6917" max="7168" width="9.33203125" style="98"/>
    <col min="7169" max="7169" width="52.5" style="98" customWidth="1"/>
    <col min="7170" max="7170" width="15.5" style="98" customWidth="1"/>
    <col min="7171" max="7171" width="14" style="98" customWidth="1"/>
    <col min="7172" max="7172" width="15.6640625" style="98" customWidth="1"/>
    <col min="7173" max="7424" width="9.33203125" style="98"/>
    <col min="7425" max="7425" width="52.5" style="98" customWidth="1"/>
    <col min="7426" max="7426" width="15.5" style="98" customWidth="1"/>
    <col min="7427" max="7427" width="14" style="98" customWidth="1"/>
    <col min="7428" max="7428" width="15.6640625" style="98" customWidth="1"/>
    <col min="7429" max="7680" width="9.33203125" style="98"/>
    <col min="7681" max="7681" width="52.5" style="98" customWidth="1"/>
    <col min="7682" max="7682" width="15.5" style="98" customWidth="1"/>
    <col min="7683" max="7683" width="14" style="98" customWidth="1"/>
    <col min="7684" max="7684" width="15.6640625" style="98" customWidth="1"/>
    <col min="7685" max="7936" width="9.33203125" style="98"/>
    <col min="7937" max="7937" width="52.5" style="98" customWidth="1"/>
    <col min="7938" max="7938" width="15.5" style="98" customWidth="1"/>
    <col min="7939" max="7939" width="14" style="98" customWidth="1"/>
    <col min="7940" max="7940" width="15.6640625" style="98" customWidth="1"/>
    <col min="7941" max="8192" width="9.33203125" style="98"/>
    <col min="8193" max="8193" width="52.5" style="98" customWidth="1"/>
    <col min="8194" max="8194" width="15.5" style="98" customWidth="1"/>
    <col min="8195" max="8195" width="14" style="98" customWidth="1"/>
    <col min="8196" max="8196" width="15.6640625" style="98" customWidth="1"/>
    <col min="8197" max="8448" width="9.33203125" style="98"/>
    <col min="8449" max="8449" width="52.5" style="98" customWidth="1"/>
    <col min="8450" max="8450" width="15.5" style="98" customWidth="1"/>
    <col min="8451" max="8451" width="14" style="98" customWidth="1"/>
    <col min="8452" max="8452" width="15.6640625" style="98" customWidth="1"/>
    <col min="8453" max="8704" width="9.33203125" style="98"/>
    <col min="8705" max="8705" width="52.5" style="98" customWidth="1"/>
    <col min="8706" max="8706" width="15.5" style="98" customWidth="1"/>
    <col min="8707" max="8707" width="14" style="98" customWidth="1"/>
    <col min="8708" max="8708" width="15.6640625" style="98" customWidth="1"/>
    <col min="8709" max="8960" width="9.33203125" style="98"/>
    <col min="8961" max="8961" width="52.5" style="98" customWidth="1"/>
    <col min="8962" max="8962" width="15.5" style="98" customWidth="1"/>
    <col min="8963" max="8963" width="14" style="98" customWidth="1"/>
    <col min="8964" max="8964" width="15.6640625" style="98" customWidth="1"/>
    <col min="8965" max="9216" width="9.33203125" style="98"/>
    <col min="9217" max="9217" width="52.5" style="98" customWidth="1"/>
    <col min="9218" max="9218" width="15.5" style="98" customWidth="1"/>
    <col min="9219" max="9219" width="14" style="98" customWidth="1"/>
    <col min="9220" max="9220" width="15.6640625" style="98" customWidth="1"/>
    <col min="9221" max="9472" width="9.33203125" style="98"/>
    <col min="9473" max="9473" width="52.5" style="98" customWidth="1"/>
    <col min="9474" max="9474" width="15.5" style="98" customWidth="1"/>
    <col min="9475" max="9475" width="14" style="98" customWidth="1"/>
    <col min="9476" max="9476" width="15.6640625" style="98" customWidth="1"/>
    <col min="9477" max="9728" width="9.33203125" style="98"/>
    <col min="9729" max="9729" width="52.5" style="98" customWidth="1"/>
    <col min="9730" max="9730" width="15.5" style="98" customWidth="1"/>
    <col min="9731" max="9731" width="14" style="98" customWidth="1"/>
    <col min="9732" max="9732" width="15.6640625" style="98" customWidth="1"/>
    <col min="9733" max="9984" width="9.33203125" style="98"/>
    <col min="9985" max="9985" width="52.5" style="98" customWidth="1"/>
    <col min="9986" max="9986" width="15.5" style="98" customWidth="1"/>
    <col min="9987" max="9987" width="14" style="98" customWidth="1"/>
    <col min="9988" max="9988" width="15.6640625" style="98" customWidth="1"/>
    <col min="9989" max="10240" width="9.33203125" style="98"/>
    <col min="10241" max="10241" width="52.5" style="98" customWidth="1"/>
    <col min="10242" max="10242" width="15.5" style="98" customWidth="1"/>
    <col min="10243" max="10243" width="14" style="98" customWidth="1"/>
    <col min="10244" max="10244" width="15.6640625" style="98" customWidth="1"/>
    <col min="10245" max="10496" width="9.33203125" style="98"/>
    <col min="10497" max="10497" width="52.5" style="98" customWidth="1"/>
    <col min="10498" max="10498" width="15.5" style="98" customWidth="1"/>
    <col min="10499" max="10499" width="14" style="98" customWidth="1"/>
    <col min="10500" max="10500" width="15.6640625" style="98" customWidth="1"/>
    <col min="10501" max="10752" width="9.33203125" style="98"/>
    <col min="10753" max="10753" width="52.5" style="98" customWidth="1"/>
    <col min="10754" max="10754" width="15.5" style="98" customWidth="1"/>
    <col min="10755" max="10755" width="14" style="98" customWidth="1"/>
    <col min="10756" max="10756" width="15.6640625" style="98" customWidth="1"/>
    <col min="10757" max="11008" width="9.33203125" style="98"/>
    <col min="11009" max="11009" width="52.5" style="98" customWidth="1"/>
    <col min="11010" max="11010" width="15.5" style="98" customWidth="1"/>
    <col min="11011" max="11011" width="14" style="98" customWidth="1"/>
    <col min="11012" max="11012" width="15.6640625" style="98" customWidth="1"/>
    <col min="11013" max="11264" width="9.33203125" style="98"/>
    <col min="11265" max="11265" width="52.5" style="98" customWidth="1"/>
    <col min="11266" max="11266" width="15.5" style="98" customWidth="1"/>
    <col min="11267" max="11267" width="14" style="98" customWidth="1"/>
    <col min="11268" max="11268" width="15.6640625" style="98" customWidth="1"/>
    <col min="11269" max="11520" width="9.33203125" style="98"/>
    <col min="11521" max="11521" width="52.5" style="98" customWidth="1"/>
    <col min="11522" max="11522" width="15.5" style="98" customWidth="1"/>
    <col min="11523" max="11523" width="14" style="98" customWidth="1"/>
    <col min="11524" max="11524" width="15.6640625" style="98" customWidth="1"/>
    <col min="11525" max="11776" width="9.33203125" style="98"/>
    <col min="11777" max="11777" width="52.5" style="98" customWidth="1"/>
    <col min="11778" max="11778" width="15.5" style="98" customWidth="1"/>
    <col min="11779" max="11779" width="14" style="98" customWidth="1"/>
    <col min="11780" max="11780" width="15.6640625" style="98" customWidth="1"/>
    <col min="11781" max="12032" width="9.33203125" style="98"/>
    <col min="12033" max="12033" width="52.5" style="98" customWidth="1"/>
    <col min="12034" max="12034" width="15.5" style="98" customWidth="1"/>
    <col min="12035" max="12035" width="14" style="98" customWidth="1"/>
    <col min="12036" max="12036" width="15.6640625" style="98" customWidth="1"/>
    <col min="12037" max="12288" width="9.33203125" style="98"/>
    <col min="12289" max="12289" width="52.5" style="98" customWidth="1"/>
    <col min="12290" max="12290" width="15.5" style="98" customWidth="1"/>
    <col min="12291" max="12291" width="14" style="98" customWidth="1"/>
    <col min="12292" max="12292" width="15.6640625" style="98" customWidth="1"/>
    <col min="12293" max="12544" width="9.33203125" style="98"/>
    <col min="12545" max="12545" width="52.5" style="98" customWidth="1"/>
    <col min="12546" max="12546" width="15.5" style="98" customWidth="1"/>
    <col min="12547" max="12547" width="14" style="98" customWidth="1"/>
    <col min="12548" max="12548" width="15.6640625" style="98" customWidth="1"/>
    <col min="12549" max="12800" width="9.33203125" style="98"/>
    <col min="12801" max="12801" width="52.5" style="98" customWidth="1"/>
    <col min="12802" max="12802" width="15.5" style="98" customWidth="1"/>
    <col min="12803" max="12803" width="14" style="98" customWidth="1"/>
    <col min="12804" max="12804" width="15.6640625" style="98" customWidth="1"/>
    <col min="12805" max="13056" width="9.33203125" style="98"/>
    <col min="13057" max="13057" width="52.5" style="98" customWidth="1"/>
    <col min="13058" max="13058" width="15.5" style="98" customWidth="1"/>
    <col min="13059" max="13059" width="14" style="98" customWidth="1"/>
    <col min="13060" max="13060" width="15.6640625" style="98" customWidth="1"/>
    <col min="13061" max="13312" width="9.33203125" style="98"/>
    <col min="13313" max="13313" width="52.5" style="98" customWidth="1"/>
    <col min="13314" max="13314" width="15.5" style="98" customWidth="1"/>
    <col min="13315" max="13315" width="14" style="98" customWidth="1"/>
    <col min="13316" max="13316" width="15.6640625" style="98" customWidth="1"/>
    <col min="13317" max="13568" width="9.33203125" style="98"/>
    <col min="13569" max="13569" width="52.5" style="98" customWidth="1"/>
    <col min="13570" max="13570" width="15.5" style="98" customWidth="1"/>
    <col min="13571" max="13571" width="14" style="98" customWidth="1"/>
    <col min="13572" max="13572" width="15.6640625" style="98" customWidth="1"/>
    <col min="13573" max="13824" width="9.33203125" style="98"/>
    <col min="13825" max="13825" width="52.5" style="98" customWidth="1"/>
    <col min="13826" max="13826" width="15.5" style="98" customWidth="1"/>
    <col min="13827" max="13827" width="14" style="98" customWidth="1"/>
    <col min="13828" max="13828" width="15.6640625" style="98" customWidth="1"/>
    <col min="13829" max="14080" width="9.33203125" style="98"/>
    <col min="14081" max="14081" width="52.5" style="98" customWidth="1"/>
    <col min="14082" max="14082" width="15.5" style="98" customWidth="1"/>
    <col min="14083" max="14083" width="14" style="98" customWidth="1"/>
    <col min="14084" max="14084" width="15.6640625" style="98" customWidth="1"/>
    <col min="14085" max="14336" width="9.33203125" style="98"/>
    <col min="14337" max="14337" width="52.5" style="98" customWidth="1"/>
    <col min="14338" max="14338" width="15.5" style="98" customWidth="1"/>
    <col min="14339" max="14339" width="14" style="98" customWidth="1"/>
    <col min="14340" max="14340" width="15.6640625" style="98" customWidth="1"/>
    <col min="14341" max="14592" width="9.33203125" style="98"/>
    <col min="14593" max="14593" width="52.5" style="98" customWidth="1"/>
    <col min="14594" max="14594" width="15.5" style="98" customWidth="1"/>
    <col min="14595" max="14595" width="14" style="98" customWidth="1"/>
    <col min="14596" max="14596" width="15.6640625" style="98" customWidth="1"/>
    <col min="14597" max="14848" width="9.33203125" style="98"/>
    <col min="14849" max="14849" width="52.5" style="98" customWidth="1"/>
    <col min="14850" max="14850" width="15.5" style="98" customWidth="1"/>
    <col min="14851" max="14851" width="14" style="98" customWidth="1"/>
    <col min="14852" max="14852" width="15.6640625" style="98" customWidth="1"/>
    <col min="14853" max="15104" width="9.33203125" style="98"/>
    <col min="15105" max="15105" width="52.5" style="98" customWidth="1"/>
    <col min="15106" max="15106" width="15.5" style="98" customWidth="1"/>
    <col min="15107" max="15107" width="14" style="98" customWidth="1"/>
    <col min="15108" max="15108" width="15.6640625" style="98" customWidth="1"/>
    <col min="15109" max="15360" width="9.33203125" style="98"/>
    <col min="15361" max="15361" width="52.5" style="98" customWidth="1"/>
    <col min="15362" max="15362" width="15.5" style="98" customWidth="1"/>
    <col min="15363" max="15363" width="14" style="98" customWidth="1"/>
    <col min="15364" max="15364" width="15.6640625" style="98" customWidth="1"/>
    <col min="15365" max="15616" width="9.33203125" style="98"/>
    <col min="15617" max="15617" width="52.5" style="98" customWidth="1"/>
    <col min="15618" max="15618" width="15.5" style="98" customWidth="1"/>
    <col min="15619" max="15619" width="14" style="98" customWidth="1"/>
    <col min="15620" max="15620" width="15.6640625" style="98" customWidth="1"/>
    <col min="15621" max="15872" width="9.33203125" style="98"/>
    <col min="15873" max="15873" width="52.5" style="98" customWidth="1"/>
    <col min="15874" max="15874" width="15.5" style="98" customWidth="1"/>
    <col min="15875" max="15875" width="14" style="98" customWidth="1"/>
    <col min="15876" max="15876" width="15.6640625" style="98" customWidth="1"/>
    <col min="15877" max="16128" width="9.33203125" style="98"/>
    <col min="16129" max="16129" width="52.5" style="98" customWidth="1"/>
    <col min="16130" max="16130" width="15.5" style="98" customWidth="1"/>
    <col min="16131" max="16131" width="14" style="98" customWidth="1"/>
    <col min="16132" max="16132" width="15.6640625" style="98" customWidth="1"/>
    <col min="16133" max="16384" width="9.33203125" style="98"/>
  </cols>
  <sheetData>
    <row r="1" spans="1:4" ht="18.75" x14ac:dyDescent="0.3">
      <c r="A1" s="97"/>
      <c r="B1" s="97"/>
      <c r="C1" s="149" t="s">
        <v>859</v>
      </c>
      <c r="D1" s="149"/>
    </row>
    <row r="2" spans="1:4" ht="18.75" x14ac:dyDescent="0.3">
      <c r="A2" s="149" t="s">
        <v>843</v>
      </c>
      <c r="B2" s="171"/>
      <c r="C2" s="171"/>
      <c r="D2" s="171"/>
    </row>
    <row r="3" spans="1:4" ht="18.75" x14ac:dyDescent="0.3">
      <c r="A3" s="97"/>
      <c r="B3" s="149" t="s">
        <v>844</v>
      </c>
      <c r="C3" s="171"/>
      <c r="D3" s="171"/>
    </row>
    <row r="4" spans="1:4" ht="18.75" x14ac:dyDescent="0.3">
      <c r="A4" s="97"/>
      <c r="B4" s="149" t="s">
        <v>875</v>
      </c>
      <c r="C4" s="171"/>
      <c r="D4" s="171"/>
    </row>
    <row r="5" spans="1:4" ht="18.75" x14ac:dyDescent="0.3">
      <c r="A5" s="97"/>
      <c r="B5" s="97"/>
      <c r="C5" s="97"/>
      <c r="D5" s="97"/>
    </row>
    <row r="6" spans="1:4" ht="18.75" x14ac:dyDescent="0.3">
      <c r="A6" s="151" t="s">
        <v>845</v>
      </c>
      <c r="B6" s="151"/>
      <c r="C6" s="148"/>
      <c r="D6" s="148"/>
    </row>
    <row r="7" spans="1:4" ht="18.75" x14ac:dyDescent="0.3">
      <c r="A7" s="151" t="s">
        <v>846</v>
      </c>
      <c r="B7" s="151"/>
      <c r="C7" s="148"/>
      <c r="D7" s="148"/>
    </row>
    <row r="8" spans="1:4" ht="18.75" x14ac:dyDescent="0.3">
      <c r="A8" s="123" t="s">
        <v>847</v>
      </c>
      <c r="B8" s="152"/>
      <c r="C8" s="152"/>
      <c r="D8" s="152"/>
    </row>
    <row r="9" spans="1:4" ht="18.75" x14ac:dyDescent="0.3">
      <c r="A9" s="123" t="s">
        <v>848</v>
      </c>
      <c r="B9" s="123"/>
      <c r="C9" s="152"/>
      <c r="D9" s="152"/>
    </row>
    <row r="10" spans="1:4" ht="18.75" x14ac:dyDescent="0.3">
      <c r="A10" s="63"/>
      <c r="B10" s="63"/>
      <c r="C10" s="63"/>
      <c r="D10" s="63"/>
    </row>
    <row r="11" spans="1:4" ht="18.75" x14ac:dyDescent="0.3">
      <c r="A11" s="123" t="s">
        <v>849</v>
      </c>
      <c r="B11" s="123"/>
      <c r="C11" s="148"/>
      <c r="D11" s="148"/>
    </row>
    <row r="12" spans="1:4" ht="18.75" x14ac:dyDescent="0.3">
      <c r="A12" s="123"/>
      <c r="B12" s="123"/>
      <c r="C12" s="64"/>
      <c r="D12" s="64"/>
    </row>
    <row r="13" spans="1:4" ht="18.75" x14ac:dyDescent="0.3">
      <c r="A13" s="153" t="s">
        <v>814</v>
      </c>
      <c r="B13" s="154"/>
      <c r="C13" s="155"/>
      <c r="D13" s="155"/>
    </row>
    <row r="14" spans="1:4" ht="28.5" customHeight="1" x14ac:dyDescent="0.3">
      <c r="A14" s="156" t="s">
        <v>850</v>
      </c>
      <c r="B14" s="157"/>
      <c r="C14" s="155"/>
      <c r="D14" s="155"/>
    </row>
    <row r="15" spans="1:4" ht="18.75" x14ac:dyDescent="0.3">
      <c r="A15" s="65"/>
      <c r="B15" s="66"/>
      <c r="C15" s="64"/>
      <c r="D15" s="64"/>
    </row>
    <row r="16" spans="1:4" ht="21" customHeight="1" x14ac:dyDescent="0.2">
      <c r="A16" s="158" t="s">
        <v>816</v>
      </c>
      <c r="B16" s="169"/>
      <c r="C16" s="169"/>
      <c r="D16" s="170"/>
    </row>
    <row r="17" spans="1:4" ht="21" customHeight="1" x14ac:dyDescent="0.3">
      <c r="A17" s="159"/>
      <c r="B17" s="105" t="s">
        <v>5</v>
      </c>
      <c r="C17" s="106" t="s">
        <v>6</v>
      </c>
      <c r="D17" s="106" t="s">
        <v>7</v>
      </c>
    </row>
    <row r="18" spans="1:4" ht="18.75" x14ac:dyDescent="0.3">
      <c r="A18" s="160"/>
      <c r="B18" s="107" t="s">
        <v>817</v>
      </c>
      <c r="C18" s="106"/>
      <c r="D18" s="106"/>
    </row>
    <row r="19" spans="1:4" ht="18.75" x14ac:dyDescent="0.3">
      <c r="A19" s="108" t="s">
        <v>818</v>
      </c>
      <c r="B19" s="103">
        <f>B21+B22+B23+B24+B25+B26+B27</f>
        <v>275.5</v>
      </c>
      <c r="C19" s="103">
        <f>C21+C22+C23+C24+C25+C26+C27</f>
        <v>0</v>
      </c>
      <c r="D19" s="103">
        <f>D21+D22+D23+D24+D25+D26+D27</f>
        <v>0</v>
      </c>
    </row>
    <row r="20" spans="1:4" ht="18.75" x14ac:dyDescent="0.3">
      <c r="A20" s="65"/>
      <c r="B20" s="109"/>
      <c r="C20" s="110"/>
      <c r="D20" s="110"/>
    </row>
    <row r="21" spans="1:4" ht="18" customHeight="1" x14ac:dyDescent="0.3">
      <c r="A21" s="99" t="s">
        <v>819</v>
      </c>
      <c r="B21" s="100">
        <f>278.694-3.194</f>
        <v>275.5</v>
      </c>
      <c r="C21" s="101">
        <v>0</v>
      </c>
      <c r="D21" s="101">
        <v>0</v>
      </c>
    </row>
    <row r="22" spans="1:4" ht="18.75" x14ac:dyDescent="0.3">
      <c r="A22" s="99"/>
      <c r="B22" s="100"/>
      <c r="C22" s="101"/>
      <c r="D22" s="101"/>
    </row>
    <row r="23" spans="1:4" ht="18.75" x14ac:dyDescent="0.3">
      <c r="A23" s="97"/>
      <c r="B23" s="111"/>
      <c r="C23" s="111"/>
      <c r="D23" s="111"/>
    </row>
  </sheetData>
  <mergeCells count="14">
    <mergeCell ref="A14:D14"/>
    <mergeCell ref="A16:A18"/>
    <mergeCell ref="B16:D16"/>
    <mergeCell ref="C1:D1"/>
    <mergeCell ref="A2:D2"/>
    <mergeCell ref="B3:D3"/>
    <mergeCell ref="B4:D4"/>
    <mergeCell ref="A6:D6"/>
    <mergeCell ref="A7:D7"/>
    <mergeCell ref="A8:D8"/>
    <mergeCell ref="A9:D9"/>
    <mergeCell ref="A11:D11"/>
    <mergeCell ref="A12:B12"/>
    <mergeCell ref="A13:D13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0"/>
  <sheetViews>
    <sheetView view="pageBreakPreview" topLeftCell="A457" zoomScaleNormal="100" zoomScaleSheetLayoutView="100" workbookViewId="0">
      <selection activeCell="E467" sqref="E467"/>
    </sheetView>
  </sheetViews>
  <sheetFormatPr defaultColWidth="8.83203125" defaultRowHeight="18.75" x14ac:dyDescent="0.2"/>
  <cols>
    <col min="1" max="1" width="83" style="15" customWidth="1"/>
    <col min="2" max="2" width="8.83203125" style="15" customWidth="1"/>
    <col min="3" max="3" width="23.5" style="15" customWidth="1"/>
    <col min="4" max="4" width="12.83203125" style="15" customWidth="1"/>
    <col min="5" max="7" width="18.1640625" style="15" customWidth="1"/>
    <col min="8" max="16384" width="8.83203125" style="11"/>
  </cols>
  <sheetData>
    <row r="1" spans="1:7" x14ac:dyDescent="0.3">
      <c r="A1" s="13"/>
      <c r="B1" s="1"/>
      <c r="C1" s="1"/>
      <c r="D1" s="1"/>
      <c r="E1" s="123" t="s">
        <v>484</v>
      </c>
      <c r="F1" s="123"/>
      <c r="G1" s="123"/>
    </row>
    <row r="2" spans="1:7" ht="52.5" customHeight="1" x14ac:dyDescent="0.3">
      <c r="A2" s="13"/>
      <c r="B2" s="1"/>
      <c r="C2" s="1"/>
      <c r="D2" s="1"/>
      <c r="E2" s="129" t="s">
        <v>867</v>
      </c>
      <c r="F2" s="129"/>
      <c r="G2" s="129"/>
    </row>
    <row r="3" spans="1:7" x14ac:dyDescent="0.3">
      <c r="A3" s="13"/>
      <c r="B3" s="1"/>
      <c r="C3" s="1"/>
      <c r="D3" s="1"/>
      <c r="E3" s="14"/>
      <c r="F3" s="14"/>
      <c r="G3" s="14"/>
    </row>
    <row r="4" spans="1:7" x14ac:dyDescent="0.3">
      <c r="A4" s="13"/>
      <c r="B4" s="1"/>
      <c r="C4" s="1"/>
      <c r="D4" s="1"/>
      <c r="E4" s="123" t="s">
        <v>484</v>
      </c>
      <c r="F4" s="123"/>
      <c r="G4" s="123"/>
    </row>
    <row r="5" spans="1:7" ht="54" customHeight="1" x14ac:dyDescent="0.3">
      <c r="A5" s="12" t="s">
        <v>0</v>
      </c>
      <c r="B5" s="113" t="s">
        <v>0</v>
      </c>
      <c r="C5" s="113" t="s">
        <v>0</v>
      </c>
      <c r="D5" s="113" t="s">
        <v>0</v>
      </c>
      <c r="E5" s="124" t="s">
        <v>851</v>
      </c>
      <c r="F5" s="124"/>
      <c r="G5" s="124"/>
    </row>
    <row r="6" spans="1:7" x14ac:dyDescent="0.2">
      <c r="A6" s="12" t="s">
        <v>0</v>
      </c>
      <c r="B6" s="113" t="s">
        <v>0</v>
      </c>
      <c r="C6" s="113" t="s">
        <v>0</v>
      </c>
      <c r="D6" s="113" t="s">
        <v>0</v>
      </c>
      <c r="E6" s="113" t="s">
        <v>0</v>
      </c>
      <c r="F6" s="113" t="s">
        <v>0</v>
      </c>
      <c r="G6" s="113" t="s">
        <v>0</v>
      </c>
    </row>
    <row r="7" spans="1:7" ht="69" customHeight="1" x14ac:dyDescent="0.2">
      <c r="A7" s="130" t="s">
        <v>485</v>
      </c>
      <c r="B7" s="130"/>
      <c r="C7" s="130"/>
      <c r="D7" s="130"/>
      <c r="E7" s="130"/>
      <c r="F7" s="130"/>
      <c r="G7" s="130"/>
    </row>
    <row r="8" spans="1:7" x14ac:dyDescent="0.2">
      <c r="A8" s="127" t="s">
        <v>1</v>
      </c>
      <c r="B8" s="127" t="s">
        <v>486</v>
      </c>
      <c r="C8" s="127" t="s">
        <v>2</v>
      </c>
      <c r="D8" s="127" t="s">
        <v>3</v>
      </c>
      <c r="E8" s="127" t="s">
        <v>4</v>
      </c>
      <c r="F8" s="127"/>
      <c r="G8" s="127"/>
    </row>
    <row r="9" spans="1:7" x14ac:dyDescent="0.2">
      <c r="A9" s="127" t="s">
        <v>0</v>
      </c>
      <c r="B9" s="127" t="s">
        <v>0</v>
      </c>
      <c r="C9" s="127" t="s">
        <v>0</v>
      </c>
      <c r="D9" s="127" t="s">
        <v>0</v>
      </c>
      <c r="E9" s="112" t="s">
        <v>5</v>
      </c>
      <c r="F9" s="112" t="s">
        <v>6</v>
      </c>
      <c r="G9" s="112" t="s">
        <v>7</v>
      </c>
    </row>
    <row r="10" spans="1:7" x14ac:dyDescent="0.2">
      <c r="A10" s="112" t="s">
        <v>463</v>
      </c>
      <c r="B10" s="112" t="s">
        <v>464</v>
      </c>
      <c r="C10" s="112" t="s">
        <v>465</v>
      </c>
      <c r="D10" s="112" t="s">
        <v>466</v>
      </c>
      <c r="E10" s="112" t="s">
        <v>467</v>
      </c>
      <c r="F10" s="112" t="s">
        <v>468</v>
      </c>
      <c r="G10" s="112" t="s">
        <v>469</v>
      </c>
    </row>
    <row r="11" spans="1:7" x14ac:dyDescent="0.2">
      <c r="A11" s="54" t="s">
        <v>8</v>
      </c>
      <c r="B11" s="4" t="s">
        <v>0</v>
      </c>
      <c r="C11" s="4" t="s">
        <v>0</v>
      </c>
      <c r="D11" s="4" t="s">
        <v>0</v>
      </c>
      <c r="E11" s="5">
        <v>837983.83210999996</v>
      </c>
      <c r="F11" s="5">
        <v>720865.19455000001</v>
      </c>
      <c r="G11" s="5">
        <v>672771.48156999995</v>
      </c>
    </row>
    <row r="12" spans="1:7" ht="37.5" x14ac:dyDescent="0.2">
      <c r="A12" s="55" t="s">
        <v>470</v>
      </c>
      <c r="B12" s="121" t="s">
        <v>471</v>
      </c>
      <c r="C12" s="21" t="s">
        <v>0</v>
      </c>
      <c r="D12" s="21" t="s">
        <v>0</v>
      </c>
      <c r="E12" s="57">
        <v>2003.2349999999999</v>
      </c>
      <c r="F12" s="57">
        <v>2003.2349999999999</v>
      </c>
      <c r="G12" s="57">
        <v>2003.2349999999999</v>
      </c>
    </row>
    <row r="13" spans="1:7" x14ac:dyDescent="0.2">
      <c r="A13" s="56" t="s">
        <v>420</v>
      </c>
      <c r="B13" s="120" t="s">
        <v>471</v>
      </c>
      <c r="C13" s="120" t="s">
        <v>421</v>
      </c>
      <c r="D13" s="120" t="s">
        <v>0</v>
      </c>
      <c r="E13" s="5">
        <v>2003.2349999999999</v>
      </c>
      <c r="F13" s="5">
        <v>2003.2349999999999</v>
      </c>
      <c r="G13" s="5">
        <v>2003.2349999999999</v>
      </c>
    </row>
    <row r="14" spans="1:7" x14ac:dyDescent="0.2">
      <c r="A14" s="56" t="s">
        <v>422</v>
      </c>
      <c r="B14" s="120" t="s">
        <v>471</v>
      </c>
      <c r="C14" s="120" t="s">
        <v>423</v>
      </c>
      <c r="D14" s="120" t="s">
        <v>0</v>
      </c>
      <c r="E14" s="5">
        <v>2003.2349999999999</v>
      </c>
      <c r="F14" s="5">
        <v>2003.2349999999999</v>
      </c>
      <c r="G14" s="5">
        <v>2003.2349999999999</v>
      </c>
    </row>
    <row r="15" spans="1:7" x14ac:dyDescent="0.2">
      <c r="A15" s="21" t="s">
        <v>428</v>
      </c>
      <c r="B15" s="121" t="s">
        <v>471</v>
      </c>
      <c r="C15" s="121" t="s">
        <v>429</v>
      </c>
      <c r="D15" s="121" t="s">
        <v>0</v>
      </c>
      <c r="E15" s="57">
        <v>1339.117</v>
      </c>
      <c r="F15" s="57">
        <v>1339.117</v>
      </c>
      <c r="G15" s="57">
        <v>1339.117</v>
      </c>
    </row>
    <row r="16" spans="1:7" ht="75" customHeight="1" x14ac:dyDescent="0.2">
      <c r="A16" s="8" t="s">
        <v>220</v>
      </c>
      <c r="B16" s="9" t="s">
        <v>471</v>
      </c>
      <c r="C16" s="9" t="s">
        <v>429</v>
      </c>
      <c r="D16" s="9" t="s">
        <v>221</v>
      </c>
      <c r="E16" s="10">
        <v>1339.117</v>
      </c>
      <c r="F16" s="10">
        <v>1339.117</v>
      </c>
      <c r="G16" s="10">
        <v>1339.117</v>
      </c>
    </row>
    <row r="17" spans="1:7" ht="56.25" x14ac:dyDescent="0.2">
      <c r="A17" s="21" t="s">
        <v>351</v>
      </c>
      <c r="B17" s="121" t="s">
        <v>471</v>
      </c>
      <c r="C17" s="121" t="s">
        <v>434</v>
      </c>
      <c r="D17" s="121" t="s">
        <v>0</v>
      </c>
      <c r="E17" s="57">
        <v>18.716000000000001</v>
      </c>
      <c r="F17" s="57">
        <v>18.716000000000001</v>
      </c>
      <c r="G17" s="57">
        <v>18.716000000000001</v>
      </c>
    </row>
    <row r="18" spans="1:7" ht="37.5" x14ac:dyDescent="0.2">
      <c r="A18" s="8" t="s">
        <v>45</v>
      </c>
      <c r="B18" s="9" t="s">
        <v>471</v>
      </c>
      <c r="C18" s="9" t="s">
        <v>434</v>
      </c>
      <c r="D18" s="9" t="s">
        <v>46</v>
      </c>
      <c r="E18" s="10">
        <v>18.716000000000001</v>
      </c>
      <c r="F18" s="10">
        <v>18.716000000000001</v>
      </c>
      <c r="G18" s="10">
        <v>18.716000000000001</v>
      </c>
    </row>
    <row r="19" spans="1:7" ht="112.5" x14ac:dyDescent="0.2">
      <c r="A19" s="21" t="s">
        <v>451</v>
      </c>
      <c r="B19" s="121" t="s">
        <v>471</v>
      </c>
      <c r="C19" s="121" t="s">
        <v>452</v>
      </c>
      <c r="D19" s="121" t="s">
        <v>0</v>
      </c>
      <c r="E19" s="57">
        <v>645.40200000000004</v>
      </c>
      <c r="F19" s="57">
        <v>645.40200000000004</v>
      </c>
      <c r="G19" s="57">
        <v>645.40200000000004</v>
      </c>
    </row>
    <row r="20" spans="1:7" ht="76.5" customHeight="1" x14ac:dyDescent="0.2">
      <c r="A20" s="8" t="s">
        <v>220</v>
      </c>
      <c r="B20" s="9" t="s">
        <v>471</v>
      </c>
      <c r="C20" s="9" t="s">
        <v>452</v>
      </c>
      <c r="D20" s="9" t="s">
        <v>221</v>
      </c>
      <c r="E20" s="10">
        <v>628.21500000000003</v>
      </c>
      <c r="F20" s="10">
        <v>628.21500000000003</v>
      </c>
      <c r="G20" s="10">
        <v>628.21500000000003</v>
      </c>
    </row>
    <row r="21" spans="1:7" ht="37.5" x14ac:dyDescent="0.2">
      <c r="A21" s="8" t="s">
        <v>45</v>
      </c>
      <c r="B21" s="9" t="s">
        <v>471</v>
      </c>
      <c r="C21" s="9" t="s">
        <v>452</v>
      </c>
      <c r="D21" s="9" t="s">
        <v>46</v>
      </c>
      <c r="E21" s="10">
        <v>17.187000000000001</v>
      </c>
      <c r="F21" s="10">
        <v>17.187000000000001</v>
      </c>
      <c r="G21" s="10">
        <v>17.187000000000001</v>
      </c>
    </row>
    <row r="22" spans="1:7" ht="37.5" x14ac:dyDescent="0.2">
      <c r="A22" s="55" t="s">
        <v>472</v>
      </c>
      <c r="B22" s="121" t="s">
        <v>473</v>
      </c>
      <c r="C22" s="21" t="s">
        <v>0</v>
      </c>
      <c r="D22" s="21" t="s">
        <v>0</v>
      </c>
      <c r="E22" s="57">
        <v>150</v>
      </c>
      <c r="F22" s="57">
        <v>150</v>
      </c>
      <c r="G22" s="57">
        <v>150</v>
      </c>
    </row>
    <row r="23" spans="1:7" x14ac:dyDescent="0.2">
      <c r="A23" s="56" t="s">
        <v>420</v>
      </c>
      <c r="B23" s="120" t="s">
        <v>473</v>
      </c>
      <c r="C23" s="120" t="s">
        <v>421</v>
      </c>
      <c r="D23" s="120" t="s">
        <v>0</v>
      </c>
      <c r="E23" s="5">
        <v>150</v>
      </c>
      <c r="F23" s="5">
        <v>150</v>
      </c>
      <c r="G23" s="5">
        <v>150</v>
      </c>
    </row>
    <row r="24" spans="1:7" x14ac:dyDescent="0.2">
      <c r="A24" s="56" t="s">
        <v>422</v>
      </c>
      <c r="B24" s="120" t="s">
        <v>473</v>
      </c>
      <c r="C24" s="120" t="s">
        <v>423</v>
      </c>
      <c r="D24" s="120" t="s">
        <v>0</v>
      </c>
      <c r="E24" s="5">
        <v>150</v>
      </c>
      <c r="F24" s="5">
        <v>150</v>
      </c>
      <c r="G24" s="5">
        <v>150</v>
      </c>
    </row>
    <row r="25" spans="1:7" x14ac:dyDescent="0.2">
      <c r="A25" s="21" t="s">
        <v>455</v>
      </c>
      <c r="B25" s="121" t="s">
        <v>473</v>
      </c>
      <c r="C25" s="121" t="s">
        <v>456</v>
      </c>
      <c r="D25" s="121" t="s">
        <v>0</v>
      </c>
      <c r="E25" s="57">
        <v>150</v>
      </c>
      <c r="F25" s="57">
        <v>150</v>
      </c>
      <c r="G25" s="57">
        <v>150</v>
      </c>
    </row>
    <row r="26" spans="1:7" ht="37.5" x14ac:dyDescent="0.2">
      <c r="A26" s="8" t="s">
        <v>45</v>
      </c>
      <c r="B26" s="9" t="s">
        <v>473</v>
      </c>
      <c r="C26" s="9" t="s">
        <v>456</v>
      </c>
      <c r="D26" s="9" t="s">
        <v>46</v>
      </c>
      <c r="E26" s="10">
        <v>150</v>
      </c>
      <c r="F26" s="10">
        <v>150</v>
      </c>
      <c r="G26" s="10">
        <v>150</v>
      </c>
    </row>
    <row r="27" spans="1:7" ht="37.5" x14ac:dyDescent="0.2">
      <c r="A27" s="55" t="s">
        <v>474</v>
      </c>
      <c r="B27" s="121" t="s">
        <v>475</v>
      </c>
      <c r="C27" s="21" t="s">
        <v>0</v>
      </c>
      <c r="D27" s="21" t="s">
        <v>0</v>
      </c>
      <c r="E27" s="57">
        <v>141580.66758000001</v>
      </c>
      <c r="F27" s="57">
        <v>82233.470279999994</v>
      </c>
      <c r="G27" s="57">
        <v>78812.71269</v>
      </c>
    </row>
    <row r="28" spans="1:7" ht="37.5" x14ac:dyDescent="0.2">
      <c r="A28" s="56" t="s">
        <v>9</v>
      </c>
      <c r="B28" s="120" t="s">
        <v>475</v>
      </c>
      <c r="C28" s="120" t="s">
        <v>10</v>
      </c>
      <c r="D28" s="120" t="s">
        <v>0</v>
      </c>
      <c r="E28" s="5">
        <v>3676.154</v>
      </c>
      <c r="F28" s="5">
        <v>210</v>
      </c>
      <c r="G28" s="5">
        <v>210</v>
      </c>
    </row>
    <row r="29" spans="1:7" ht="37.5" x14ac:dyDescent="0.2">
      <c r="A29" s="56" t="s">
        <v>11</v>
      </c>
      <c r="B29" s="120" t="s">
        <v>475</v>
      </c>
      <c r="C29" s="120" t="s">
        <v>12</v>
      </c>
      <c r="D29" s="120" t="s">
        <v>0</v>
      </c>
      <c r="E29" s="5">
        <v>2349.4859999999999</v>
      </c>
      <c r="F29" s="5" t="s">
        <v>0</v>
      </c>
      <c r="G29" s="5" t="s">
        <v>0</v>
      </c>
    </row>
    <row r="30" spans="1:7" ht="75" x14ac:dyDescent="0.2">
      <c r="A30" s="56" t="s">
        <v>13</v>
      </c>
      <c r="B30" s="120" t="s">
        <v>475</v>
      </c>
      <c r="C30" s="120" t="s">
        <v>14</v>
      </c>
      <c r="D30" s="120" t="s">
        <v>0</v>
      </c>
      <c r="E30" s="5">
        <v>977.09474</v>
      </c>
      <c r="F30" s="5" t="s">
        <v>0</v>
      </c>
      <c r="G30" s="5" t="s">
        <v>0</v>
      </c>
    </row>
    <row r="31" spans="1:7" x14ac:dyDescent="0.2">
      <c r="A31" s="8" t="s">
        <v>15</v>
      </c>
      <c r="B31" s="9" t="s">
        <v>475</v>
      </c>
      <c r="C31" s="9" t="s">
        <v>14</v>
      </c>
      <c r="D31" s="9" t="s">
        <v>16</v>
      </c>
      <c r="E31" s="10">
        <v>977.09474</v>
      </c>
      <c r="F31" s="10" t="s">
        <v>0</v>
      </c>
      <c r="G31" s="10" t="s">
        <v>0</v>
      </c>
    </row>
    <row r="32" spans="1:7" ht="93.75" x14ac:dyDescent="0.2">
      <c r="A32" s="21" t="s">
        <v>17</v>
      </c>
      <c r="B32" s="121" t="s">
        <v>475</v>
      </c>
      <c r="C32" s="121" t="s">
        <v>18</v>
      </c>
      <c r="D32" s="121" t="s">
        <v>0</v>
      </c>
      <c r="E32" s="57">
        <v>458.10525999999999</v>
      </c>
      <c r="F32" s="57" t="s">
        <v>0</v>
      </c>
      <c r="G32" s="57" t="s">
        <v>0</v>
      </c>
    </row>
    <row r="33" spans="1:7" x14ac:dyDescent="0.2">
      <c r="A33" s="8" t="s">
        <v>15</v>
      </c>
      <c r="B33" s="9" t="s">
        <v>475</v>
      </c>
      <c r="C33" s="9" t="s">
        <v>18</v>
      </c>
      <c r="D33" s="9" t="s">
        <v>16</v>
      </c>
      <c r="E33" s="10">
        <v>458.10525999999999</v>
      </c>
      <c r="F33" s="10" t="s">
        <v>0</v>
      </c>
      <c r="G33" s="10" t="s">
        <v>0</v>
      </c>
    </row>
    <row r="34" spans="1:7" ht="56.25" x14ac:dyDescent="0.2">
      <c r="A34" s="21" t="s">
        <v>19</v>
      </c>
      <c r="B34" s="121" t="s">
        <v>475</v>
      </c>
      <c r="C34" s="121" t="s">
        <v>20</v>
      </c>
      <c r="D34" s="121" t="s">
        <v>0</v>
      </c>
      <c r="E34" s="57">
        <v>914.28599999999994</v>
      </c>
      <c r="F34" s="57" t="s">
        <v>0</v>
      </c>
      <c r="G34" s="57" t="s">
        <v>0</v>
      </c>
    </row>
    <row r="35" spans="1:7" x14ac:dyDescent="0.2">
      <c r="A35" s="8" t="s">
        <v>15</v>
      </c>
      <c r="B35" s="9" t="s">
        <v>475</v>
      </c>
      <c r="C35" s="9" t="s">
        <v>20</v>
      </c>
      <c r="D35" s="9" t="s">
        <v>16</v>
      </c>
      <c r="E35" s="10">
        <v>914.28599999999994</v>
      </c>
      <c r="F35" s="10" t="s">
        <v>0</v>
      </c>
      <c r="G35" s="10" t="s">
        <v>0</v>
      </c>
    </row>
    <row r="36" spans="1:7" ht="75" x14ac:dyDescent="0.2">
      <c r="A36" s="56" t="s">
        <v>21</v>
      </c>
      <c r="B36" s="120" t="s">
        <v>475</v>
      </c>
      <c r="C36" s="120" t="s">
        <v>22</v>
      </c>
      <c r="D36" s="120" t="s">
        <v>0</v>
      </c>
      <c r="E36" s="5">
        <v>950</v>
      </c>
      <c r="F36" s="5" t="s">
        <v>0</v>
      </c>
      <c r="G36" s="5" t="s">
        <v>0</v>
      </c>
    </row>
    <row r="37" spans="1:7" ht="37.5" x14ac:dyDescent="0.2">
      <c r="A37" s="56" t="s">
        <v>23</v>
      </c>
      <c r="B37" s="120" t="s">
        <v>475</v>
      </c>
      <c r="C37" s="120" t="s">
        <v>24</v>
      </c>
      <c r="D37" s="120" t="s">
        <v>0</v>
      </c>
      <c r="E37" s="5">
        <v>950</v>
      </c>
      <c r="F37" s="5" t="s">
        <v>0</v>
      </c>
      <c r="G37" s="5" t="s">
        <v>0</v>
      </c>
    </row>
    <row r="38" spans="1:7" ht="56.25" x14ac:dyDescent="0.2">
      <c r="A38" s="21" t="s">
        <v>25</v>
      </c>
      <c r="B38" s="121" t="s">
        <v>475</v>
      </c>
      <c r="C38" s="121" t="s">
        <v>26</v>
      </c>
      <c r="D38" s="121" t="s">
        <v>0</v>
      </c>
      <c r="E38" s="57">
        <v>950</v>
      </c>
      <c r="F38" s="57" t="s">
        <v>0</v>
      </c>
      <c r="G38" s="57" t="s">
        <v>0</v>
      </c>
    </row>
    <row r="39" spans="1:7" x14ac:dyDescent="0.2">
      <c r="A39" s="8" t="s">
        <v>15</v>
      </c>
      <c r="B39" s="9" t="s">
        <v>475</v>
      </c>
      <c r="C39" s="9" t="s">
        <v>26</v>
      </c>
      <c r="D39" s="9" t="s">
        <v>16</v>
      </c>
      <c r="E39" s="10">
        <v>950</v>
      </c>
      <c r="F39" s="10" t="s">
        <v>0</v>
      </c>
      <c r="G39" s="10" t="s">
        <v>0</v>
      </c>
    </row>
    <row r="40" spans="1:7" ht="56.25" x14ac:dyDescent="0.2">
      <c r="A40" s="56" t="s">
        <v>27</v>
      </c>
      <c r="B40" s="120" t="s">
        <v>475</v>
      </c>
      <c r="C40" s="120" t="s">
        <v>28</v>
      </c>
      <c r="D40" s="120" t="s">
        <v>0</v>
      </c>
      <c r="E40" s="5">
        <v>210</v>
      </c>
      <c r="F40" s="5">
        <v>210</v>
      </c>
      <c r="G40" s="5">
        <v>210</v>
      </c>
    </row>
    <row r="41" spans="1:7" ht="75" x14ac:dyDescent="0.2">
      <c r="A41" s="21" t="s">
        <v>29</v>
      </c>
      <c r="B41" s="121" t="s">
        <v>475</v>
      </c>
      <c r="C41" s="121" t="s">
        <v>30</v>
      </c>
      <c r="D41" s="121" t="s">
        <v>0</v>
      </c>
      <c r="E41" s="57">
        <v>210</v>
      </c>
      <c r="F41" s="57">
        <v>210</v>
      </c>
      <c r="G41" s="57">
        <v>210</v>
      </c>
    </row>
    <row r="42" spans="1:7" x14ac:dyDescent="0.2">
      <c r="A42" s="8" t="s">
        <v>15</v>
      </c>
      <c r="B42" s="9" t="s">
        <v>475</v>
      </c>
      <c r="C42" s="9" t="s">
        <v>30</v>
      </c>
      <c r="D42" s="9" t="s">
        <v>16</v>
      </c>
      <c r="E42" s="10">
        <v>210</v>
      </c>
      <c r="F42" s="10">
        <v>210</v>
      </c>
      <c r="G42" s="10">
        <v>210</v>
      </c>
    </row>
    <row r="43" spans="1:7" ht="37.5" x14ac:dyDescent="0.2">
      <c r="A43" s="56" t="s">
        <v>31</v>
      </c>
      <c r="B43" s="120" t="s">
        <v>475</v>
      </c>
      <c r="C43" s="120" t="s">
        <v>32</v>
      </c>
      <c r="D43" s="120" t="s">
        <v>0</v>
      </c>
      <c r="E43" s="5">
        <v>166.66800000000001</v>
      </c>
      <c r="F43" s="5" t="s">
        <v>0</v>
      </c>
      <c r="G43" s="5" t="s">
        <v>0</v>
      </c>
    </row>
    <row r="44" spans="1:7" ht="37.5" x14ac:dyDescent="0.2">
      <c r="A44" s="56" t="s">
        <v>33</v>
      </c>
      <c r="B44" s="120" t="s">
        <v>475</v>
      </c>
      <c r="C44" s="120" t="s">
        <v>34</v>
      </c>
      <c r="D44" s="120" t="s">
        <v>0</v>
      </c>
      <c r="E44" s="5">
        <v>166.66800000000001</v>
      </c>
      <c r="F44" s="5" t="s">
        <v>0</v>
      </c>
      <c r="G44" s="5" t="s">
        <v>0</v>
      </c>
    </row>
    <row r="45" spans="1:7" ht="56.25" x14ac:dyDescent="0.2">
      <c r="A45" s="21" t="s">
        <v>35</v>
      </c>
      <c r="B45" s="121" t="s">
        <v>475</v>
      </c>
      <c r="C45" s="121" t="s">
        <v>36</v>
      </c>
      <c r="D45" s="121" t="s">
        <v>0</v>
      </c>
      <c r="E45" s="57">
        <v>166.66800000000001</v>
      </c>
      <c r="F45" s="57" t="s">
        <v>0</v>
      </c>
      <c r="G45" s="57" t="s">
        <v>0</v>
      </c>
    </row>
    <row r="46" spans="1:7" x14ac:dyDescent="0.2">
      <c r="A46" s="8" t="s">
        <v>37</v>
      </c>
      <c r="B46" s="9" t="s">
        <v>475</v>
      </c>
      <c r="C46" s="9" t="s">
        <v>36</v>
      </c>
      <c r="D46" s="9" t="s">
        <v>38</v>
      </c>
      <c r="E46" s="10">
        <v>166.66800000000001</v>
      </c>
      <c r="F46" s="10" t="s">
        <v>0</v>
      </c>
      <c r="G46" s="10" t="s">
        <v>0</v>
      </c>
    </row>
    <row r="47" spans="1:7" ht="37.5" x14ac:dyDescent="0.2">
      <c r="A47" s="56" t="s">
        <v>39</v>
      </c>
      <c r="B47" s="120" t="s">
        <v>475</v>
      </c>
      <c r="C47" s="120" t="s">
        <v>40</v>
      </c>
      <c r="D47" s="120" t="s">
        <v>0</v>
      </c>
      <c r="E47" s="5">
        <v>37438.408499999998</v>
      </c>
      <c r="F47" s="5">
        <v>25529.325499999999</v>
      </c>
      <c r="G47" s="5">
        <v>26263.529689999999</v>
      </c>
    </row>
    <row r="48" spans="1:7" ht="56.25" x14ac:dyDescent="0.2">
      <c r="A48" s="56" t="s">
        <v>41</v>
      </c>
      <c r="B48" s="120" t="s">
        <v>475</v>
      </c>
      <c r="C48" s="120" t="s">
        <v>42</v>
      </c>
      <c r="D48" s="120" t="s">
        <v>0</v>
      </c>
      <c r="E48" s="5">
        <v>37438.408499999998</v>
      </c>
      <c r="F48" s="5">
        <v>25529.325499999999</v>
      </c>
      <c r="G48" s="5">
        <v>26263.529689999999</v>
      </c>
    </row>
    <row r="49" spans="1:7" ht="37.5" x14ac:dyDescent="0.2">
      <c r="A49" s="56" t="s">
        <v>43</v>
      </c>
      <c r="B49" s="120" t="s">
        <v>475</v>
      </c>
      <c r="C49" s="120" t="s">
        <v>44</v>
      </c>
      <c r="D49" s="120" t="s">
        <v>0</v>
      </c>
      <c r="E49" s="5">
        <v>3325.5158200000001</v>
      </c>
      <c r="F49" s="5">
        <v>2971.1</v>
      </c>
      <c r="G49" s="5">
        <v>3066.1</v>
      </c>
    </row>
    <row r="50" spans="1:7" ht="37.5" x14ac:dyDescent="0.2">
      <c r="A50" s="8" t="s">
        <v>45</v>
      </c>
      <c r="B50" s="9" t="s">
        <v>475</v>
      </c>
      <c r="C50" s="9" t="s">
        <v>44</v>
      </c>
      <c r="D50" s="9" t="s">
        <v>46</v>
      </c>
      <c r="E50" s="10">
        <v>2863.9028199999998</v>
      </c>
      <c r="F50" s="10">
        <v>2971.1</v>
      </c>
      <c r="G50" s="10">
        <v>3066.1</v>
      </c>
    </row>
    <row r="51" spans="1:7" ht="114.75" customHeight="1" x14ac:dyDescent="0.2">
      <c r="A51" s="21" t="s">
        <v>47</v>
      </c>
      <c r="B51" s="121" t="s">
        <v>475</v>
      </c>
      <c r="C51" s="121" t="s">
        <v>48</v>
      </c>
      <c r="D51" s="121" t="s">
        <v>0</v>
      </c>
      <c r="E51" s="57">
        <v>461.613</v>
      </c>
      <c r="F51" s="57" t="s">
        <v>0</v>
      </c>
      <c r="G51" s="57" t="s">
        <v>0</v>
      </c>
    </row>
    <row r="52" spans="1:7" x14ac:dyDescent="0.2">
      <c r="A52" s="8" t="s">
        <v>37</v>
      </c>
      <c r="B52" s="9" t="s">
        <v>475</v>
      </c>
      <c r="C52" s="9" t="s">
        <v>48</v>
      </c>
      <c r="D52" s="9" t="s">
        <v>38</v>
      </c>
      <c r="E52" s="10">
        <v>461.613</v>
      </c>
      <c r="F52" s="10" t="s">
        <v>0</v>
      </c>
      <c r="G52" s="10" t="s">
        <v>0</v>
      </c>
    </row>
    <row r="53" spans="1:7" ht="37.5" x14ac:dyDescent="0.2">
      <c r="A53" s="21" t="s">
        <v>43</v>
      </c>
      <c r="B53" s="121" t="s">
        <v>475</v>
      </c>
      <c r="C53" s="121" t="s">
        <v>49</v>
      </c>
      <c r="D53" s="121" t="s">
        <v>0</v>
      </c>
      <c r="E53" s="57">
        <v>1946.77919</v>
      </c>
      <c r="F53" s="57" t="s">
        <v>0</v>
      </c>
      <c r="G53" s="57" t="s">
        <v>0</v>
      </c>
    </row>
    <row r="54" spans="1:7" x14ac:dyDescent="0.2">
      <c r="A54" s="8" t="s">
        <v>37</v>
      </c>
      <c r="B54" s="9" t="s">
        <v>475</v>
      </c>
      <c r="C54" s="9" t="s">
        <v>49</v>
      </c>
      <c r="D54" s="9" t="s">
        <v>38</v>
      </c>
      <c r="E54" s="10">
        <v>1946.77919</v>
      </c>
      <c r="F54" s="10" t="s">
        <v>0</v>
      </c>
      <c r="G54" s="10" t="s">
        <v>0</v>
      </c>
    </row>
    <row r="55" spans="1:7" ht="37.5" x14ac:dyDescent="0.2">
      <c r="A55" s="21" t="s">
        <v>43</v>
      </c>
      <c r="B55" s="121" t="s">
        <v>475</v>
      </c>
      <c r="C55" s="121" t="s">
        <v>50</v>
      </c>
      <c r="D55" s="121" t="s">
        <v>0</v>
      </c>
      <c r="E55" s="57">
        <v>8916.4646499999999</v>
      </c>
      <c r="F55" s="57">
        <v>8916.4646499999999</v>
      </c>
      <c r="G55" s="57">
        <v>8916.4646499999999</v>
      </c>
    </row>
    <row r="56" spans="1:7" ht="37.5" x14ac:dyDescent="0.2">
      <c r="A56" s="8" t="s">
        <v>45</v>
      </c>
      <c r="B56" s="9" t="s">
        <v>475</v>
      </c>
      <c r="C56" s="9" t="s">
        <v>50</v>
      </c>
      <c r="D56" s="9" t="s">
        <v>46</v>
      </c>
      <c r="E56" s="10">
        <v>8916.4646499999999</v>
      </c>
      <c r="F56" s="10">
        <v>8916.4646499999999</v>
      </c>
      <c r="G56" s="10">
        <v>8916.4646499999999</v>
      </c>
    </row>
    <row r="57" spans="1:7" ht="37.5" x14ac:dyDescent="0.2">
      <c r="A57" s="21" t="s">
        <v>51</v>
      </c>
      <c r="B57" s="121" t="s">
        <v>475</v>
      </c>
      <c r="C57" s="121" t="s">
        <v>52</v>
      </c>
      <c r="D57" s="121" t="s">
        <v>0</v>
      </c>
      <c r="E57" s="57">
        <v>400</v>
      </c>
      <c r="F57" s="57" t="s">
        <v>0</v>
      </c>
      <c r="G57" s="57" t="s">
        <v>0</v>
      </c>
    </row>
    <row r="58" spans="1:7" x14ac:dyDescent="0.2">
      <c r="A58" s="8" t="s">
        <v>37</v>
      </c>
      <c r="B58" s="9" t="s">
        <v>475</v>
      </c>
      <c r="C58" s="9" t="s">
        <v>52</v>
      </c>
      <c r="D58" s="9" t="s">
        <v>38</v>
      </c>
      <c r="E58" s="10">
        <v>400</v>
      </c>
      <c r="F58" s="10" t="s">
        <v>0</v>
      </c>
      <c r="G58" s="10" t="s">
        <v>0</v>
      </c>
    </row>
    <row r="59" spans="1:7" ht="37.5" x14ac:dyDescent="0.2">
      <c r="A59" s="56" t="s">
        <v>53</v>
      </c>
      <c r="B59" s="120" t="s">
        <v>475</v>
      </c>
      <c r="C59" s="120" t="s">
        <v>54</v>
      </c>
      <c r="D59" s="120" t="s">
        <v>0</v>
      </c>
      <c r="E59" s="5">
        <v>14331.727650000001</v>
      </c>
      <c r="F59" s="5">
        <v>8101.7082200000004</v>
      </c>
      <c r="G59" s="5">
        <v>8635.9124100000008</v>
      </c>
    </row>
    <row r="60" spans="1:7" ht="37.5" x14ac:dyDescent="0.2">
      <c r="A60" s="8" t="s">
        <v>45</v>
      </c>
      <c r="B60" s="9" t="s">
        <v>475</v>
      </c>
      <c r="C60" s="9" t="s">
        <v>54</v>
      </c>
      <c r="D60" s="9" t="s">
        <v>46</v>
      </c>
      <c r="E60" s="10">
        <v>7857.77765</v>
      </c>
      <c r="F60" s="10">
        <v>8101.7082200000004</v>
      </c>
      <c r="G60" s="10">
        <v>8635.9124100000008</v>
      </c>
    </row>
    <row r="61" spans="1:7" ht="117.75" customHeight="1" x14ac:dyDescent="0.2">
      <c r="A61" s="21" t="s">
        <v>55</v>
      </c>
      <c r="B61" s="121" t="s">
        <v>475</v>
      </c>
      <c r="C61" s="121" t="s">
        <v>56</v>
      </c>
      <c r="D61" s="121" t="s">
        <v>0</v>
      </c>
      <c r="E61" s="57">
        <v>6473.95</v>
      </c>
      <c r="F61" s="57" t="s">
        <v>0</v>
      </c>
      <c r="G61" s="57" t="s">
        <v>0</v>
      </c>
    </row>
    <row r="62" spans="1:7" x14ac:dyDescent="0.2">
      <c r="A62" s="8" t="s">
        <v>37</v>
      </c>
      <c r="B62" s="9" t="s">
        <v>475</v>
      </c>
      <c r="C62" s="9" t="s">
        <v>56</v>
      </c>
      <c r="D62" s="9" t="s">
        <v>38</v>
      </c>
      <c r="E62" s="10">
        <v>6473.95</v>
      </c>
      <c r="F62" s="10" t="s">
        <v>0</v>
      </c>
      <c r="G62" s="10" t="s">
        <v>0</v>
      </c>
    </row>
    <row r="63" spans="1:7" x14ac:dyDescent="0.2">
      <c r="A63" s="56" t="s">
        <v>57</v>
      </c>
      <c r="B63" s="120" t="s">
        <v>475</v>
      </c>
      <c r="C63" s="120" t="s">
        <v>58</v>
      </c>
      <c r="D63" s="120" t="s">
        <v>0</v>
      </c>
      <c r="E63" s="5">
        <v>485.95499999999998</v>
      </c>
      <c r="F63" s="5">
        <v>540.05263000000002</v>
      </c>
      <c r="G63" s="5">
        <v>445.05263000000002</v>
      </c>
    </row>
    <row r="64" spans="1:7" ht="37.5" x14ac:dyDescent="0.2">
      <c r="A64" s="8" t="s">
        <v>45</v>
      </c>
      <c r="B64" s="9" t="s">
        <v>475</v>
      </c>
      <c r="C64" s="9" t="s">
        <v>58</v>
      </c>
      <c r="D64" s="9" t="s">
        <v>46</v>
      </c>
      <c r="E64" s="10">
        <v>40.902369999999998</v>
      </c>
      <c r="F64" s="10">
        <v>95</v>
      </c>
      <c r="G64" s="10" t="s">
        <v>0</v>
      </c>
    </row>
    <row r="65" spans="1:7" x14ac:dyDescent="0.2">
      <c r="A65" s="21" t="s">
        <v>57</v>
      </c>
      <c r="B65" s="121" t="s">
        <v>475</v>
      </c>
      <c r="C65" s="121" t="s">
        <v>59</v>
      </c>
      <c r="D65" s="121" t="s">
        <v>0</v>
      </c>
      <c r="E65" s="57">
        <v>445.05263000000002</v>
      </c>
      <c r="F65" s="57">
        <v>445.05263000000002</v>
      </c>
      <c r="G65" s="57">
        <v>445.05263000000002</v>
      </c>
    </row>
    <row r="66" spans="1:7" ht="37.5" x14ac:dyDescent="0.2">
      <c r="A66" s="8" t="s">
        <v>45</v>
      </c>
      <c r="B66" s="9" t="s">
        <v>475</v>
      </c>
      <c r="C66" s="9" t="s">
        <v>59</v>
      </c>
      <c r="D66" s="9" t="s">
        <v>46</v>
      </c>
      <c r="E66" s="10">
        <v>445.05263000000002</v>
      </c>
      <c r="F66" s="10">
        <v>445.05263000000002</v>
      </c>
      <c r="G66" s="10">
        <v>445.05263000000002</v>
      </c>
    </row>
    <row r="67" spans="1:7" x14ac:dyDescent="0.2">
      <c r="A67" s="56" t="s">
        <v>60</v>
      </c>
      <c r="B67" s="120" t="s">
        <v>475</v>
      </c>
      <c r="C67" s="120" t="s">
        <v>61</v>
      </c>
      <c r="D67" s="120" t="s">
        <v>0</v>
      </c>
      <c r="E67" s="5">
        <v>8031.9661900000001</v>
      </c>
      <c r="F67" s="5">
        <v>5000</v>
      </c>
      <c r="G67" s="5">
        <v>5200</v>
      </c>
    </row>
    <row r="68" spans="1:7" ht="37.5" x14ac:dyDescent="0.2">
      <c r="A68" s="8" t="s">
        <v>45</v>
      </c>
      <c r="B68" s="9" t="s">
        <v>475</v>
      </c>
      <c r="C68" s="9" t="s">
        <v>61</v>
      </c>
      <c r="D68" s="9" t="s">
        <v>46</v>
      </c>
      <c r="E68" s="10">
        <v>8031.9661900000001</v>
      </c>
      <c r="F68" s="10">
        <v>5000</v>
      </c>
      <c r="G68" s="10">
        <v>5200</v>
      </c>
    </row>
    <row r="69" spans="1:7" ht="56.25" x14ac:dyDescent="0.2">
      <c r="A69" s="56" t="s">
        <v>62</v>
      </c>
      <c r="B69" s="120" t="s">
        <v>475</v>
      </c>
      <c r="C69" s="120" t="s">
        <v>63</v>
      </c>
      <c r="D69" s="120" t="s">
        <v>0</v>
      </c>
      <c r="E69" s="5">
        <v>21582.469929999999</v>
      </c>
      <c r="F69" s="5">
        <v>1929.40578</v>
      </c>
      <c r="G69" s="5">
        <v>834.49800000000005</v>
      </c>
    </row>
    <row r="70" spans="1:7" ht="37.5" x14ac:dyDescent="0.2">
      <c r="A70" s="56" t="s">
        <v>64</v>
      </c>
      <c r="B70" s="120" t="s">
        <v>475</v>
      </c>
      <c r="C70" s="120" t="s">
        <v>65</v>
      </c>
      <c r="D70" s="120" t="s">
        <v>0</v>
      </c>
      <c r="E70" s="5">
        <v>3447.502</v>
      </c>
      <c r="F70" s="5">
        <v>834.49800000000005</v>
      </c>
      <c r="G70" s="5">
        <v>834.49800000000005</v>
      </c>
    </row>
    <row r="71" spans="1:7" ht="37.5" x14ac:dyDescent="0.2">
      <c r="A71" s="56" t="s">
        <v>66</v>
      </c>
      <c r="B71" s="120" t="s">
        <v>475</v>
      </c>
      <c r="C71" s="120" t="s">
        <v>67</v>
      </c>
      <c r="D71" s="120" t="s">
        <v>0</v>
      </c>
      <c r="E71" s="5">
        <v>244.10400000000001</v>
      </c>
      <c r="F71" s="5" t="s">
        <v>0</v>
      </c>
      <c r="G71" s="5" t="s">
        <v>0</v>
      </c>
    </row>
    <row r="72" spans="1:7" ht="93.75" x14ac:dyDescent="0.2">
      <c r="A72" s="21" t="s">
        <v>68</v>
      </c>
      <c r="B72" s="121" t="s">
        <v>475</v>
      </c>
      <c r="C72" s="121" t="s">
        <v>69</v>
      </c>
      <c r="D72" s="121" t="s">
        <v>0</v>
      </c>
      <c r="E72" s="57">
        <v>244.10400000000001</v>
      </c>
      <c r="F72" s="57" t="s">
        <v>0</v>
      </c>
      <c r="G72" s="57" t="s">
        <v>0</v>
      </c>
    </row>
    <row r="73" spans="1:7" x14ac:dyDescent="0.2">
      <c r="A73" s="8" t="s">
        <v>15</v>
      </c>
      <c r="B73" s="9" t="s">
        <v>475</v>
      </c>
      <c r="C73" s="9" t="s">
        <v>69</v>
      </c>
      <c r="D73" s="9" t="s">
        <v>16</v>
      </c>
      <c r="E73" s="10">
        <v>244.10400000000001</v>
      </c>
      <c r="F73" s="10" t="s">
        <v>0</v>
      </c>
      <c r="G73" s="10" t="s">
        <v>0</v>
      </c>
    </row>
    <row r="74" spans="1:7" ht="93.75" x14ac:dyDescent="0.2">
      <c r="A74" s="21" t="s">
        <v>74</v>
      </c>
      <c r="B74" s="121" t="s">
        <v>475</v>
      </c>
      <c r="C74" s="121" t="s">
        <v>75</v>
      </c>
      <c r="D74" s="121" t="s">
        <v>0</v>
      </c>
      <c r="E74" s="57">
        <v>834.49800000000005</v>
      </c>
      <c r="F74" s="57">
        <v>834.49800000000005</v>
      </c>
      <c r="G74" s="57">
        <v>834.49800000000005</v>
      </c>
    </row>
    <row r="75" spans="1:7" x14ac:dyDescent="0.2">
      <c r="A75" s="8" t="s">
        <v>76</v>
      </c>
      <c r="B75" s="9" t="s">
        <v>475</v>
      </c>
      <c r="C75" s="9" t="s">
        <v>75</v>
      </c>
      <c r="D75" s="9" t="s">
        <v>77</v>
      </c>
      <c r="E75" s="10">
        <v>834.49800000000005</v>
      </c>
      <c r="F75" s="10">
        <v>834.49800000000005</v>
      </c>
      <c r="G75" s="10">
        <v>834.49800000000005</v>
      </c>
    </row>
    <row r="76" spans="1:7" ht="37.5" x14ac:dyDescent="0.2">
      <c r="A76" s="21" t="s">
        <v>78</v>
      </c>
      <c r="B76" s="121" t="s">
        <v>475</v>
      </c>
      <c r="C76" s="121" t="s">
        <v>79</v>
      </c>
      <c r="D76" s="121" t="s">
        <v>0</v>
      </c>
      <c r="E76" s="57">
        <v>2068.9</v>
      </c>
      <c r="F76" s="57" t="s">
        <v>0</v>
      </c>
      <c r="G76" s="57" t="s">
        <v>0</v>
      </c>
    </row>
    <row r="77" spans="1:7" x14ac:dyDescent="0.2">
      <c r="A77" s="8" t="s">
        <v>37</v>
      </c>
      <c r="B77" s="9" t="s">
        <v>475</v>
      </c>
      <c r="C77" s="9" t="s">
        <v>79</v>
      </c>
      <c r="D77" s="9" t="s">
        <v>38</v>
      </c>
      <c r="E77" s="10">
        <v>2068.9</v>
      </c>
      <c r="F77" s="10" t="s">
        <v>0</v>
      </c>
      <c r="G77" s="10" t="s">
        <v>0</v>
      </c>
    </row>
    <row r="78" spans="1:7" x14ac:dyDescent="0.2">
      <c r="A78" s="56" t="s">
        <v>91</v>
      </c>
      <c r="B78" s="120" t="s">
        <v>475</v>
      </c>
      <c r="C78" s="120" t="s">
        <v>92</v>
      </c>
      <c r="D78" s="120" t="s">
        <v>0</v>
      </c>
      <c r="E78" s="5">
        <v>300</v>
      </c>
      <c r="F78" s="5" t="s">
        <v>0</v>
      </c>
      <c r="G78" s="5" t="s">
        <v>0</v>
      </c>
    </row>
    <row r="79" spans="1:7" x14ac:dyDescent="0.2">
      <c r="A79" s="21" t="s">
        <v>91</v>
      </c>
      <c r="B79" s="121" t="s">
        <v>475</v>
      </c>
      <c r="C79" s="121" t="s">
        <v>93</v>
      </c>
      <c r="D79" s="121" t="s">
        <v>0</v>
      </c>
      <c r="E79" s="57">
        <v>300</v>
      </c>
      <c r="F79" s="57" t="s">
        <v>0</v>
      </c>
      <c r="G79" s="57" t="s">
        <v>0</v>
      </c>
    </row>
    <row r="80" spans="1:7" x14ac:dyDescent="0.2">
      <c r="A80" s="8" t="s">
        <v>37</v>
      </c>
      <c r="B80" s="9" t="s">
        <v>475</v>
      </c>
      <c r="C80" s="9" t="s">
        <v>93</v>
      </c>
      <c r="D80" s="9" t="s">
        <v>38</v>
      </c>
      <c r="E80" s="10">
        <v>300</v>
      </c>
      <c r="F80" s="10" t="s">
        <v>0</v>
      </c>
      <c r="G80" s="10" t="s">
        <v>0</v>
      </c>
    </row>
    <row r="81" spans="1:7" ht="44.25" customHeight="1" x14ac:dyDescent="0.2">
      <c r="A81" s="56" t="s">
        <v>94</v>
      </c>
      <c r="B81" s="120" t="s">
        <v>475</v>
      </c>
      <c r="C81" s="120" t="s">
        <v>95</v>
      </c>
      <c r="D81" s="120" t="s">
        <v>0</v>
      </c>
      <c r="E81" s="5">
        <v>16819.159</v>
      </c>
      <c r="F81" s="5" t="s">
        <v>0</v>
      </c>
      <c r="G81" s="5" t="s">
        <v>0</v>
      </c>
    </row>
    <row r="82" spans="1:7" ht="150" x14ac:dyDescent="0.2">
      <c r="A82" s="21" t="s">
        <v>96</v>
      </c>
      <c r="B82" s="121" t="s">
        <v>475</v>
      </c>
      <c r="C82" s="121" t="s">
        <v>97</v>
      </c>
      <c r="D82" s="121" t="s">
        <v>0</v>
      </c>
      <c r="E82" s="57">
        <v>2000</v>
      </c>
      <c r="F82" s="57" t="s">
        <v>0</v>
      </c>
      <c r="G82" s="57" t="s">
        <v>0</v>
      </c>
    </row>
    <row r="83" spans="1:7" x14ac:dyDescent="0.2">
      <c r="A83" s="8" t="s">
        <v>37</v>
      </c>
      <c r="B83" s="9" t="s">
        <v>475</v>
      </c>
      <c r="C83" s="9" t="s">
        <v>97</v>
      </c>
      <c r="D83" s="9" t="s">
        <v>38</v>
      </c>
      <c r="E83" s="10">
        <v>2000</v>
      </c>
      <c r="F83" s="10" t="s">
        <v>0</v>
      </c>
      <c r="G83" s="10" t="s">
        <v>0</v>
      </c>
    </row>
    <row r="84" spans="1:7" ht="56.25" x14ac:dyDescent="0.2">
      <c r="A84" s="21" t="s">
        <v>98</v>
      </c>
      <c r="B84" s="121" t="s">
        <v>475</v>
      </c>
      <c r="C84" s="121" t="s">
        <v>99</v>
      </c>
      <c r="D84" s="121" t="s">
        <v>0</v>
      </c>
      <c r="E84" s="57">
        <v>1549</v>
      </c>
      <c r="F84" s="57" t="s">
        <v>0</v>
      </c>
      <c r="G84" s="57" t="s">
        <v>0</v>
      </c>
    </row>
    <row r="85" spans="1:7" x14ac:dyDescent="0.2">
      <c r="A85" s="8" t="s">
        <v>37</v>
      </c>
      <c r="B85" s="9" t="s">
        <v>475</v>
      </c>
      <c r="C85" s="9" t="s">
        <v>99</v>
      </c>
      <c r="D85" s="9" t="s">
        <v>38</v>
      </c>
      <c r="E85" s="10">
        <v>1549</v>
      </c>
      <c r="F85" s="10" t="s">
        <v>0</v>
      </c>
      <c r="G85" s="10" t="s">
        <v>0</v>
      </c>
    </row>
    <row r="86" spans="1:7" ht="112.5" x14ac:dyDescent="0.2">
      <c r="A86" s="21" t="s">
        <v>100</v>
      </c>
      <c r="B86" s="121" t="s">
        <v>475</v>
      </c>
      <c r="C86" s="121" t="s">
        <v>101</v>
      </c>
      <c r="D86" s="121" t="s">
        <v>0</v>
      </c>
      <c r="E86" s="57">
        <v>230</v>
      </c>
      <c r="F86" s="57" t="s">
        <v>0</v>
      </c>
      <c r="G86" s="57" t="s">
        <v>0</v>
      </c>
    </row>
    <row r="87" spans="1:7" x14ac:dyDescent="0.2">
      <c r="A87" s="8" t="s">
        <v>37</v>
      </c>
      <c r="B87" s="9" t="s">
        <v>475</v>
      </c>
      <c r="C87" s="9" t="s">
        <v>101</v>
      </c>
      <c r="D87" s="9" t="s">
        <v>38</v>
      </c>
      <c r="E87" s="10">
        <v>230</v>
      </c>
      <c r="F87" s="10" t="s">
        <v>0</v>
      </c>
      <c r="G87" s="10" t="s">
        <v>0</v>
      </c>
    </row>
    <row r="88" spans="1:7" ht="37.5" x14ac:dyDescent="0.2">
      <c r="A88" s="21" t="s">
        <v>102</v>
      </c>
      <c r="B88" s="121" t="s">
        <v>475</v>
      </c>
      <c r="C88" s="121" t="s">
        <v>103</v>
      </c>
      <c r="D88" s="121" t="s">
        <v>0</v>
      </c>
      <c r="E88" s="57">
        <v>500</v>
      </c>
      <c r="F88" s="57" t="s">
        <v>0</v>
      </c>
      <c r="G88" s="57" t="s">
        <v>0</v>
      </c>
    </row>
    <row r="89" spans="1:7" x14ac:dyDescent="0.2">
      <c r="A89" s="8" t="s">
        <v>37</v>
      </c>
      <c r="B89" s="9" t="s">
        <v>475</v>
      </c>
      <c r="C89" s="9" t="s">
        <v>103</v>
      </c>
      <c r="D89" s="9" t="s">
        <v>38</v>
      </c>
      <c r="E89" s="10">
        <v>500</v>
      </c>
      <c r="F89" s="10" t="s">
        <v>0</v>
      </c>
      <c r="G89" s="10" t="s">
        <v>0</v>
      </c>
    </row>
    <row r="90" spans="1:7" ht="93.75" x14ac:dyDescent="0.2">
      <c r="A90" s="21" t="s">
        <v>104</v>
      </c>
      <c r="B90" s="121" t="s">
        <v>475</v>
      </c>
      <c r="C90" s="121" t="s">
        <v>105</v>
      </c>
      <c r="D90" s="121" t="s">
        <v>0</v>
      </c>
      <c r="E90" s="57">
        <v>2874.4369999999999</v>
      </c>
      <c r="F90" s="57" t="s">
        <v>0</v>
      </c>
      <c r="G90" s="57" t="s">
        <v>0</v>
      </c>
    </row>
    <row r="91" spans="1:7" x14ac:dyDescent="0.2">
      <c r="A91" s="8" t="s">
        <v>37</v>
      </c>
      <c r="B91" s="9" t="s">
        <v>475</v>
      </c>
      <c r="C91" s="9" t="s">
        <v>105</v>
      </c>
      <c r="D91" s="9" t="s">
        <v>38</v>
      </c>
      <c r="E91" s="10">
        <v>2874.4369999999999</v>
      </c>
      <c r="F91" s="10" t="s">
        <v>0</v>
      </c>
      <c r="G91" s="10" t="s">
        <v>0</v>
      </c>
    </row>
    <row r="92" spans="1:7" ht="37.5" x14ac:dyDescent="0.2">
      <c r="A92" s="21" t="s">
        <v>106</v>
      </c>
      <c r="B92" s="121" t="s">
        <v>475</v>
      </c>
      <c r="C92" s="121" t="s">
        <v>107</v>
      </c>
      <c r="D92" s="121" t="s">
        <v>0</v>
      </c>
      <c r="E92" s="57">
        <v>566</v>
      </c>
      <c r="F92" s="57" t="s">
        <v>0</v>
      </c>
      <c r="G92" s="57" t="s">
        <v>0</v>
      </c>
    </row>
    <row r="93" spans="1:7" x14ac:dyDescent="0.2">
      <c r="A93" s="8" t="s">
        <v>37</v>
      </c>
      <c r="B93" s="9" t="s">
        <v>475</v>
      </c>
      <c r="C93" s="9" t="s">
        <v>107</v>
      </c>
      <c r="D93" s="9" t="s">
        <v>38</v>
      </c>
      <c r="E93" s="10">
        <v>566</v>
      </c>
      <c r="F93" s="10" t="s">
        <v>0</v>
      </c>
      <c r="G93" s="10" t="s">
        <v>0</v>
      </c>
    </row>
    <row r="94" spans="1:7" ht="40.5" customHeight="1" x14ac:dyDescent="0.2">
      <c r="A94" s="21" t="s">
        <v>108</v>
      </c>
      <c r="B94" s="121" t="s">
        <v>475</v>
      </c>
      <c r="C94" s="121" t="s">
        <v>109</v>
      </c>
      <c r="D94" s="121" t="s">
        <v>0</v>
      </c>
      <c r="E94" s="57">
        <v>281.51799999999997</v>
      </c>
      <c r="F94" s="57" t="s">
        <v>0</v>
      </c>
      <c r="G94" s="57" t="s">
        <v>0</v>
      </c>
    </row>
    <row r="95" spans="1:7" x14ac:dyDescent="0.2">
      <c r="A95" s="8" t="s">
        <v>37</v>
      </c>
      <c r="B95" s="9" t="s">
        <v>475</v>
      </c>
      <c r="C95" s="9" t="s">
        <v>109</v>
      </c>
      <c r="D95" s="9" t="s">
        <v>38</v>
      </c>
      <c r="E95" s="10">
        <v>281.51799999999997</v>
      </c>
      <c r="F95" s="10" t="s">
        <v>0</v>
      </c>
      <c r="G95" s="10" t="s">
        <v>0</v>
      </c>
    </row>
    <row r="96" spans="1:7" ht="116.25" customHeight="1" x14ac:dyDescent="0.2">
      <c r="A96" s="21" t="s">
        <v>110</v>
      </c>
      <c r="B96" s="121" t="s">
        <v>475</v>
      </c>
      <c r="C96" s="121" t="s">
        <v>111</v>
      </c>
      <c r="D96" s="121" t="s">
        <v>0</v>
      </c>
      <c r="E96" s="57">
        <v>600</v>
      </c>
      <c r="F96" s="57" t="s">
        <v>0</v>
      </c>
      <c r="G96" s="57" t="s">
        <v>0</v>
      </c>
    </row>
    <row r="97" spans="1:7" x14ac:dyDescent="0.2">
      <c r="A97" s="8" t="s">
        <v>37</v>
      </c>
      <c r="B97" s="9" t="s">
        <v>475</v>
      </c>
      <c r="C97" s="9" t="s">
        <v>111</v>
      </c>
      <c r="D97" s="9" t="s">
        <v>38</v>
      </c>
      <c r="E97" s="10">
        <v>600</v>
      </c>
      <c r="F97" s="10" t="s">
        <v>0</v>
      </c>
      <c r="G97" s="10" t="s">
        <v>0</v>
      </c>
    </row>
    <row r="98" spans="1:7" ht="37.5" x14ac:dyDescent="0.2">
      <c r="A98" s="56" t="s">
        <v>808</v>
      </c>
      <c r="B98" s="120" t="s">
        <v>475</v>
      </c>
      <c r="C98" s="120" t="s">
        <v>809</v>
      </c>
      <c r="D98" s="120" t="s">
        <v>0</v>
      </c>
      <c r="E98" s="5">
        <v>1500</v>
      </c>
      <c r="F98" s="5" t="s">
        <v>0</v>
      </c>
      <c r="G98" s="5" t="s">
        <v>0</v>
      </c>
    </row>
    <row r="99" spans="1:7" ht="37.5" x14ac:dyDescent="0.2">
      <c r="A99" s="8" t="s">
        <v>45</v>
      </c>
      <c r="B99" s="9" t="s">
        <v>475</v>
      </c>
      <c r="C99" s="9" t="s">
        <v>809</v>
      </c>
      <c r="D99" s="9" t="s">
        <v>46</v>
      </c>
      <c r="E99" s="10">
        <v>1500</v>
      </c>
      <c r="F99" s="10" t="s">
        <v>0</v>
      </c>
      <c r="G99" s="10" t="s">
        <v>0</v>
      </c>
    </row>
    <row r="100" spans="1:7" ht="25.5" customHeight="1" x14ac:dyDescent="0.2">
      <c r="A100" s="56" t="s">
        <v>114</v>
      </c>
      <c r="B100" s="120" t="s">
        <v>475</v>
      </c>
      <c r="C100" s="120" t="s">
        <v>115</v>
      </c>
      <c r="D100" s="120" t="s">
        <v>0</v>
      </c>
      <c r="E100" s="5">
        <v>111.111</v>
      </c>
      <c r="F100" s="5" t="s">
        <v>0</v>
      </c>
      <c r="G100" s="5" t="s">
        <v>0</v>
      </c>
    </row>
    <row r="101" spans="1:7" ht="56.25" x14ac:dyDescent="0.2">
      <c r="A101" s="21" t="s">
        <v>116</v>
      </c>
      <c r="B101" s="121" t="s">
        <v>475</v>
      </c>
      <c r="C101" s="121" t="s">
        <v>117</v>
      </c>
      <c r="D101" s="121" t="s">
        <v>0</v>
      </c>
      <c r="E101" s="57">
        <v>111.111</v>
      </c>
      <c r="F101" s="57" t="s">
        <v>0</v>
      </c>
      <c r="G101" s="57" t="s">
        <v>0</v>
      </c>
    </row>
    <row r="102" spans="1:7" x14ac:dyDescent="0.2">
      <c r="A102" s="8" t="s">
        <v>37</v>
      </c>
      <c r="B102" s="9" t="s">
        <v>475</v>
      </c>
      <c r="C102" s="9" t="s">
        <v>117</v>
      </c>
      <c r="D102" s="9" t="s">
        <v>38</v>
      </c>
      <c r="E102" s="10">
        <v>111.111</v>
      </c>
      <c r="F102" s="10" t="s">
        <v>0</v>
      </c>
      <c r="G102" s="10" t="s">
        <v>0</v>
      </c>
    </row>
    <row r="103" spans="1:7" ht="37.5" x14ac:dyDescent="0.2">
      <c r="A103" s="56" t="s">
        <v>118</v>
      </c>
      <c r="B103" s="120" t="s">
        <v>475</v>
      </c>
      <c r="C103" s="120" t="s">
        <v>119</v>
      </c>
      <c r="D103" s="120" t="s">
        <v>0</v>
      </c>
      <c r="E103" s="5">
        <v>1325</v>
      </c>
      <c r="F103" s="5" t="s">
        <v>0</v>
      </c>
      <c r="G103" s="5" t="s">
        <v>0</v>
      </c>
    </row>
    <row r="104" spans="1:7" ht="37.5" x14ac:dyDescent="0.2">
      <c r="A104" s="21" t="s">
        <v>118</v>
      </c>
      <c r="B104" s="121" t="s">
        <v>475</v>
      </c>
      <c r="C104" s="121" t="s">
        <v>120</v>
      </c>
      <c r="D104" s="121" t="s">
        <v>0</v>
      </c>
      <c r="E104" s="57">
        <v>1325</v>
      </c>
      <c r="F104" s="57" t="s">
        <v>0</v>
      </c>
      <c r="G104" s="57" t="s">
        <v>0</v>
      </c>
    </row>
    <row r="105" spans="1:7" x14ac:dyDescent="0.2">
      <c r="A105" s="8" t="s">
        <v>37</v>
      </c>
      <c r="B105" s="9" t="s">
        <v>475</v>
      </c>
      <c r="C105" s="9" t="s">
        <v>120</v>
      </c>
      <c r="D105" s="9" t="s">
        <v>38</v>
      </c>
      <c r="E105" s="10">
        <v>1325</v>
      </c>
      <c r="F105" s="10" t="s">
        <v>0</v>
      </c>
      <c r="G105" s="10" t="s">
        <v>0</v>
      </c>
    </row>
    <row r="106" spans="1:7" ht="37.5" x14ac:dyDescent="0.2">
      <c r="A106" s="56" t="s">
        <v>121</v>
      </c>
      <c r="B106" s="120" t="s">
        <v>475</v>
      </c>
      <c r="C106" s="120" t="s">
        <v>122</v>
      </c>
      <c r="D106" s="120" t="s">
        <v>0</v>
      </c>
      <c r="E106" s="5">
        <v>75</v>
      </c>
      <c r="F106" s="5" t="s">
        <v>0</v>
      </c>
      <c r="G106" s="5" t="s">
        <v>0</v>
      </c>
    </row>
    <row r="107" spans="1:7" ht="37.5" x14ac:dyDescent="0.2">
      <c r="A107" s="8" t="s">
        <v>45</v>
      </c>
      <c r="B107" s="9" t="s">
        <v>475</v>
      </c>
      <c r="C107" s="9" t="s">
        <v>122</v>
      </c>
      <c r="D107" s="9" t="s">
        <v>46</v>
      </c>
      <c r="E107" s="10">
        <v>75</v>
      </c>
      <c r="F107" s="10" t="s">
        <v>0</v>
      </c>
      <c r="G107" s="10" t="s">
        <v>0</v>
      </c>
    </row>
    <row r="108" spans="1:7" x14ac:dyDescent="0.2">
      <c r="A108" s="56" t="s">
        <v>123</v>
      </c>
      <c r="B108" s="120" t="s">
        <v>475</v>
      </c>
      <c r="C108" s="120" t="s">
        <v>124</v>
      </c>
      <c r="D108" s="120" t="s">
        <v>0</v>
      </c>
      <c r="E108" s="5">
        <v>5207.0929999999998</v>
      </c>
      <c r="F108" s="5" t="s">
        <v>0</v>
      </c>
      <c r="G108" s="5" t="s">
        <v>0</v>
      </c>
    </row>
    <row r="109" spans="1:7" ht="37.5" x14ac:dyDescent="0.2">
      <c r="A109" s="21" t="s">
        <v>125</v>
      </c>
      <c r="B109" s="121" t="s">
        <v>475</v>
      </c>
      <c r="C109" s="121" t="s">
        <v>126</v>
      </c>
      <c r="D109" s="121" t="s">
        <v>0</v>
      </c>
      <c r="E109" s="57">
        <v>4434.2460000000001</v>
      </c>
      <c r="F109" s="57" t="s">
        <v>0</v>
      </c>
      <c r="G109" s="57" t="s">
        <v>0</v>
      </c>
    </row>
    <row r="110" spans="1:7" x14ac:dyDescent="0.2">
      <c r="A110" s="8" t="s">
        <v>37</v>
      </c>
      <c r="B110" s="9" t="s">
        <v>475</v>
      </c>
      <c r="C110" s="9" t="s">
        <v>126</v>
      </c>
      <c r="D110" s="9" t="s">
        <v>38</v>
      </c>
      <c r="E110" s="10">
        <v>4434.2460000000001</v>
      </c>
      <c r="F110" s="10" t="s">
        <v>0</v>
      </c>
      <c r="G110" s="10" t="s">
        <v>0</v>
      </c>
    </row>
    <row r="111" spans="1:7" ht="112.5" x14ac:dyDescent="0.2">
      <c r="A111" s="21" t="s">
        <v>127</v>
      </c>
      <c r="B111" s="121" t="s">
        <v>475</v>
      </c>
      <c r="C111" s="121" t="s">
        <v>128</v>
      </c>
      <c r="D111" s="121" t="s">
        <v>0</v>
      </c>
      <c r="E111" s="57">
        <v>772.84699999999998</v>
      </c>
      <c r="F111" s="57" t="s">
        <v>0</v>
      </c>
      <c r="G111" s="57" t="s">
        <v>0</v>
      </c>
    </row>
    <row r="112" spans="1:7" x14ac:dyDescent="0.2">
      <c r="A112" s="8" t="s">
        <v>37</v>
      </c>
      <c r="B112" s="9" t="s">
        <v>475</v>
      </c>
      <c r="C112" s="9" t="s">
        <v>128</v>
      </c>
      <c r="D112" s="9" t="s">
        <v>38</v>
      </c>
      <c r="E112" s="10">
        <v>772.84699999999998</v>
      </c>
      <c r="F112" s="10" t="s">
        <v>0</v>
      </c>
      <c r="G112" s="10" t="s">
        <v>0</v>
      </c>
    </row>
    <row r="113" spans="1:7" x14ac:dyDescent="0.2">
      <c r="A113" s="56" t="s">
        <v>129</v>
      </c>
      <c r="B113" s="120" t="s">
        <v>475</v>
      </c>
      <c r="C113" s="120" t="s">
        <v>130</v>
      </c>
      <c r="D113" s="120" t="s">
        <v>0</v>
      </c>
      <c r="E113" s="5">
        <v>1071.36393</v>
      </c>
      <c r="F113" s="5">
        <v>1094.90778</v>
      </c>
      <c r="G113" s="5" t="s">
        <v>0</v>
      </c>
    </row>
    <row r="114" spans="1:7" ht="37.5" x14ac:dyDescent="0.2">
      <c r="A114" s="56" t="s">
        <v>131</v>
      </c>
      <c r="B114" s="120" t="s">
        <v>475</v>
      </c>
      <c r="C114" s="120" t="s">
        <v>132</v>
      </c>
      <c r="D114" s="120" t="s">
        <v>0</v>
      </c>
      <c r="E114" s="5">
        <v>1069.54793</v>
      </c>
      <c r="F114" s="5">
        <v>1094.90778</v>
      </c>
      <c r="G114" s="5" t="s">
        <v>0</v>
      </c>
    </row>
    <row r="115" spans="1:7" ht="58.5" customHeight="1" x14ac:dyDescent="0.2">
      <c r="A115" s="21" t="s">
        <v>133</v>
      </c>
      <c r="B115" s="121" t="s">
        <v>475</v>
      </c>
      <c r="C115" s="121" t="s">
        <v>134</v>
      </c>
      <c r="D115" s="121" t="s">
        <v>0</v>
      </c>
      <c r="E115" s="57">
        <v>1069.54793</v>
      </c>
      <c r="F115" s="57">
        <v>1094.90778</v>
      </c>
      <c r="G115" s="57" t="s">
        <v>0</v>
      </c>
    </row>
    <row r="116" spans="1:7" ht="37.5" x14ac:dyDescent="0.2">
      <c r="A116" s="8" t="s">
        <v>45</v>
      </c>
      <c r="B116" s="9" t="s">
        <v>475</v>
      </c>
      <c r="C116" s="9" t="s">
        <v>134</v>
      </c>
      <c r="D116" s="9" t="s">
        <v>46</v>
      </c>
      <c r="E116" s="10">
        <v>834.36995000000002</v>
      </c>
      <c r="F116" s="10">
        <v>1094.90778</v>
      </c>
      <c r="G116" s="10" t="s">
        <v>0</v>
      </c>
    </row>
    <row r="117" spans="1:7" x14ac:dyDescent="0.2">
      <c r="A117" s="8" t="s">
        <v>37</v>
      </c>
      <c r="B117" s="9" t="s">
        <v>475</v>
      </c>
      <c r="C117" s="9" t="s">
        <v>134</v>
      </c>
      <c r="D117" s="9" t="s">
        <v>38</v>
      </c>
      <c r="E117" s="10">
        <v>235.17797999999999</v>
      </c>
      <c r="F117" s="10" t="s">
        <v>0</v>
      </c>
      <c r="G117" s="10" t="s">
        <v>0</v>
      </c>
    </row>
    <row r="118" spans="1:7" ht="37.5" x14ac:dyDescent="0.2">
      <c r="A118" s="21" t="s">
        <v>135</v>
      </c>
      <c r="B118" s="121" t="s">
        <v>475</v>
      </c>
      <c r="C118" s="121" t="s">
        <v>136</v>
      </c>
      <c r="D118" s="121" t="s">
        <v>0</v>
      </c>
      <c r="E118" s="57">
        <v>1.8160000000000001</v>
      </c>
      <c r="F118" s="57" t="s">
        <v>0</v>
      </c>
      <c r="G118" s="57" t="s">
        <v>0</v>
      </c>
    </row>
    <row r="119" spans="1:7" ht="37.5" x14ac:dyDescent="0.2">
      <c r="A119" s="8" t="s">
        <v>45</v>
      </c>
      <c r="B119" s="9" t="s">
        <v>475</v>
      </c>
      <c r="C119" s="9" t="s">
        <v>136</v>
      </c>
      <c r="D119" s="9" t="s">
        <v>46</v>
      </c>
      <c r="E119" s="10">
        <v>1.8160000000000001</v>
      </c>
      <c r="F119" s="10" t="s">
        <v>0</v>
      </c>
      <c r="G119" s="10" t="s">
        <v>0</v>
      </c>
    </row>
    <row r="120" spans="1:7" x14ac:dyDescent="0.2">
      <c r="A120" s="56" t="s">
        <v>137</v>
      </c>
      <c r="B120" s="120" t="s">
        <v>475</v>
      </c>
      <c r="C120" s="120" t="s">
        <v>138</v>
      </c>
      <c r="D120" s="120" t="s">
        <v>0</v>
      </c>
      <c r="E120" s="5">
        <v>244.44499999999999</v>
      </c>
      <c r="F120" s="5" t="s">
        <v>0</v>
      </c>
      <c r="G120" s="5" t="s">
        <v>0</v>
      </c>
    </row>
    <row r="121" spans="1:7" ht="37.5" x14ac:dyDescent="0.2">
      <c r="A121" s="56" t="s">
        <v>139</v>
      </c>
      <c r="B121" s="120" t="s">
        <v>475</v>
      </c>
      <c r="C121" s="120" t="s">
        <v>140</v>
      </c>
      <c r="D121" s="120" t="s">
        <v>0</v>
      </c>
      <c r="E121" s="5">
        <v>244.44499999999999</v>
      </c>
      <c r="F121" s="5" t="s">
        <v>0</v>
      </c>
      <c r="G121" s="5" t="s">
        <v>0</v>
      </c>
    </row>
    <row r="122" spans="1:7" ht="37.5" x14ac:dyDescent="0.2">
      <c r="A122" s="21" t="s">
        <v>141</v>
      </c>
      <c r="B122" s="121" t="s">
        <v>475</v>
      </c>
      <c r="C122" s="121" t="s">
        <v>142</v>
      </c>
      <c r="D122" s="121" t="s">
        <v>0</v>
      </c>
      <c r="E122" s="57">
        <v>244.44499999999999</v>
      </c>
      <c r="F122" s="57" t="s">
        <v>0</v>
      </c>
      <c r="G122" s="57" t="s">
        <v>0</v>
      </c>
    </row>
    <row r="123" spans="1:7" x14ac:dyDescent="0.2">
      <c r="A123" s="8" t="s">
        <v>37</v>
      </c>
      <c r="B123" s="9" t="s">
        <v>475</v>
      </c>
      <c r="C123" s="9" t="s">
        <v>142</v>
      </c>
      <c r="D123" s="9" t="s">
        <v>38</v>
      </c>
      <c r="E123" s="10">
        <v>244.44499999999999</v>
      </c>
      <c r="F123" s="10" t="s">
        <v>0</v>
      </c>
      <c r="G123" s="10" t="s">
        <v>0</v>
      </c>
    </row>
    <row r="124" spans="1:7" ht="56.25" x14ac:dyDescent="0.2">
      <c r="A124" s="56" t="s">
        <v>328</v>
      </c>
      <c r="B124" s="120" t="s">
        <v>475</v>
      </c>
      <c r="C124" s="120" t="s">
        <v>329</v>
      </c>
      <c r="D124" s="120" t="s">
        <v>0</v>
      </c>
      <c r="E124" s="5">
        <v>53603.722999999998</v>
      </c>
      <c r="F124" s="5">
        <v>47884.536</v>
      </c>
      <c r="G124" s="5">
        <v>44741.036</v>
      </c>
    </row>
    <row r="125" spans="1:7" ht="37.5" x14ac:dyDescent="0.2">
      <c r="A125" s="56" t="s">
        <v>330</v>
      </c>
      <c r="B125" s="120" t="s">
        <v>475</v>
      </c>
      <c r="C125" s="120" t="s">
        <v>331</v>
      </c>
      <c r="D125" s="120" t="s">
        <v>0</v>
      </c>
      <c r="E125" s="5" t="s">
        <v>0</v>
      </c>
      <c r="F125" s="5">
        <v>20</v>
      </c>
      <c r="G125" s="5" t="s">
        <v>0</v>
      </c>
    </row>
    <row r="126" spans="1:7" ht="56.25" x14ac:dyDescent="0.2">
      <c r="A126" s="56" t="s">
        <v>332</v>
      </c>
      <c r="B126" s="120" t="s">
        <v>475</v>
      </c>
      <c r="C126" s="120" t="s">
        <v>333</v>
      </c>
      <c r="D126" s="120" t="s">
        <v>0</v>
      </c>
      <c r="E126" s="5" t="s">
        <v>0</v>
      </c>
      <c r="F126" s="5">
        <v>20</v>
      </c>
      <c r="G126" s="5" t="s">
        <v>0</v>
      </c>
    </row>
    <row r="127" spans="1:7" ht="37.5" x14ac:dyDescent="0.2">
      <c r="A127" s="8" t="s">
        <v>45</v>
      </c>
      <c r="B127" s="9" t="s">
        <v>475</v>
      </c>
      <c r="C127" s="9" t="s">
        <v>333</v>
      </c>
      <c r="D127" s="9" t="s">
        <v>46</v>
      </c>
      <c r="E127" s="10" t="s">
        <v>0</v>
      </c>
      <c r="F127" s="10">
        <v>20</v>
      </c>
      <c r="G127" s="10" t="s">
        <v>0</v>
      </c>
    </row>
    <row r="128" spans="1:7" ht="56.25" x14ac:dyDescent="0.2">
      <c r="A128" s="56" t="s">
        <v>334</v>
      </c>
      <c r="B128" s="120" t="s">
        <v>475</v>
      </c>
      <c r="C128" s="120" t="s">
        <v>335</v>
      </c>
      <c r="D128" s="120" t="s">
        <v>0</v>
      </c>
      <c r="E128" s="5">
        <v>220</v>
      </c>
      <c r="F128" s="5" t="s">
        <v>0</v>
      </c>
      <c r="G128" s="5" t="s">
        <v>0</v>
      </c>
    </row>
    <row r="129" spans="1:7" ht="37.5" x14ac:dyDescent="0.2">
      <c r="A129" s="56" t="s">
        <v>340</v>
      </c>
      <c r="B129" s="120" t="s">
        <v>475</v>
      </c>
      <c r="C129" s="120" t="s">
        <v>341</v>
      </c>
      <c r="D129" s="120" t="s">
        <v>0</v>
      </c>
      <c r="E129" s="5">
        <v>220</v>
      </c>
      <c r="F129" s="5" t="s">
        <v>0</v>
      </c>
      <c r="G129" s="5" t="s">
        <v>0</v>
      </c>
    </row>
    <row r="130" spans="1:7" ht="37.5" x14ac:dyDescent="0.2">
      <c r="A130" s="21" t="s">
        <v>340</v>
      </c>
      <c r="B130" s="121" t="s">
        <v>475</v>
      </c>
      <c r="C130" s="121" t="s">
        <v>342</v>
      </c>
      <c r="D130" s="121" t="s">
        <v>0</v>
      </c>
      <c r="E130" s="57">
        <v>220</v>
      </c>
      <c r="F130" s="57" t="s">
        <v>0</v>
      </c>
      <c r="G130" s="57" t="s">
        <v>0</v>
      </c>
    </row>
    <row r="131" spans="1:7" x14ac:dyDescent="0.2">
      <c r="A131" s="8" t="s">
        <v>37</v>
      </c>
      <c r="B131" s="9" t="s">
        <v>475</v>
      </c>
      <c r="C131" s="9" t="s">
        <v>342</v>
      </c>
      <c r="D131" s="9" t="s">
        <v>38</v>
      </c>
      <c r="E131" s="10">
        <v>220</v>
      </c>
      <c r="F131" s="10" t="s">
        <v>0</v>
      </c>
      <c r="G131" s="10" t="s">
        <v>0</v>
      </c>
    </row>
    <row r="132" spans="1:7" ht="37.5" x14ac:dyDescent="0.2">
      <c r="A132" s="56" t="s">
        <v>355</v>
      </c>
      <c r="B132" s="120" t="s">
        <v>475</v>
      </c>
      <c r="C132" s="120" t="s">
        <v>356</v>
      </c>
      <c r="D132" s="120" t="s">
        <v>0</v>
      </c>
      <c r="E132" s="5">
        <v>52083.722999999998</v>
      </c>
      <c r="F132" s="5">
        <v>47864.536</v>
      </c>
      <c r="G132" s="5">
        <v>44741.036</v>
      </c>
    </row>
    <row r="133" spans="1:7" ht="37.5" x14ac:dyDescent="0.2">
      <c r="A133" s="56" t="s">
        <v>357</v>
      </c>
      <c r="B133" s="120" t="s">
        <v>475</v>
      </c>
      <c r="C133" s="120" t="s">
        <v>358</v>
      </c>
      <c r="D133" s="120" t="s">
        <v>0</v>
      </c>
      <c r="E133" s="5">
        <v>52083.722999999998</v>
      </c>
      <c r="F133" s="5">
        <v>47864.536</v>
      </c>
      <c r="G133" s="5">
        <v>44741.036</v>
      </c>
    </row>
    <row r="134" spans="1:7" ht="76.5" customHeight="1" x14ac:dyDescent="0.2">
      <c r="A134" s="8" t="s">
        <v>220</v>
      </c>
      <c r="B134" s="9" t="s">
        <v>475</v>
      </c>
      <c r="C134" s="9" t="s">
        <v>358</v>
      </c>
      <c r="D134" s="9" t="s">
        <v>221</v>
      </c>
      <c r="E134" s="10">
        <v>44033.735999999997</v>
      </c>
      <c r="F134" s="10">
        <v>43696.036</v>
      </c>
      <c r="G134" s="10">
        <v>43606.036</v>
      </c>
    </row>
    <row r="135" spans="1:7" ht="37.5" x14ac:dyDescent="0.2">
      <c r="A135" s="8" t="s">
        <v>45</v>
      </c>
      <c r="B135" s="9" t="s">
        <v>475</v>
      </c>
      <c r="C135" s="9" t="s">
        <v>358</v>
      </c>
      <c r="D135" s="9" t="s">
        <v>46</v>
      </c>
      <c r="E135" s="10">
        <v>7905.9870000000001</v>
      </c>
      <c r="F135" s="10">
        <v>4026.5</v>
      </c>
      <c r="G135" s="10">
        <v>995</v>
      </c>
    </row>
    <row r="136" spans="1:7" x14ac:dyDescent="0.2">
      <c r="A136" s="8" t="s">
        <v>15</v>
      </c>
      <c r="B136" s="9" t="s">
        <v>475</v>
      </c>
      <c r="C136" s="9" t="s">
        <v>358</v>
      </c>
      <c r="D136" s="9" t="s">
        <v>16</v>
      </c>
      <c r="E136" s="10">
        <v>144</v>
      </c>
      <c r="F136" s="10">
        <v>142</v>
      </c>
      <c r="G136" s="10">
        <v>140</v>
      </c>
    </row>
    <row r="137" spans="1:7" ht="37.5" x14ac:dyDescent="0.2">
      <c r="A137" s="56" t="s">
        <v>359</v>
      </c>
      <c r="B137" s="120" t="s">
        <v>475</v>
      </c>
      <c r="C137" s="120" t="s">
        <v>360</v>
      </c>
      <c r="D137" s="120" t="s">
        <v>0</v>
      </c>
      <c r="E137" s="5">
        <v>1300</v>
      </c>
      <c r="F137" s="5" t="s">
        <v>0</v>
      </c>
      <c r="G137" s="5" t="s">
        <v>0</v>
      </c>
    </row>
    <row r="138" spans="1:7" ht="37.5" x14ac:dyDescent="0.2">
      <c r="A138" s="21" t="s">
        <v>361</v>
      </c>
      <c r="B138" s="121" t="s">
        <v>475</v>
      </c>
      <c r="C138" s="121" t="s">
        <v>362</v>
      </c>
      <c r="D138" s="121" t="s">
        <v>0</v>
      </c>
      <c r="E138" s="57">
        <v>1300</v>
      </c>
      <c r="F138" s="57" t="s">
        <v>0</v>
      </c>
      <c r="G138" s="57" t="s">
        <v>0</v>
      </c>
    </row>
    <row r="139" spans="1:7" x14ac:dyDescent="0.2">
      <c r="A139" s="8" t="s">
        <v>37</v>
      </c>
      <c r="B139" s="9" t="s">
        <v>475</v>
      </c>
      <c r="C139" s="9" t="s">
        <v>362</v>
      </c>
      <c r="D139" s="9" t="s">
        <v>38</v>
      </c>
      <c r="E139" s="10">
        <v>1300</v>
      </c>
      <c r="F139" s="10" t="s">
        <v>0</v>
      </c>
      <c r="G139" s="10" t="s">
        <v>0</v>
      </c>
    </row>
    <row r="140" spans="1:7" ht="56.25" x14ac:dyDescent="0.2">
      <c r="A140" s="56" t="s">
        <v>363</v>
      </c>
      <c r="B140" s="120" t="s">
        <v>475</v>
      </c>
      <c r="C140" s="120" t="s">
        <v>364</v>
      </c>
      <c r="D140" s="120" t="s">
        <v>0</v>
      </c>
      <c r="E140" s="5">
        <v>11043.65064</v>
      </c>
      <c r="F140" s="5">
        <v>1054.0899999999999</v>
      </c>
      <c r="G140" s="5">
        <v>1056.693</v>
      </c>
    </row>
    <row r="141" spans="1:7" x14ac:dyDescent="0.2">
      <c r="A141" s="56" t="s">
        <v>373</v>
      </c>
      <c r="B141" s="120" t="s">
        <v>475</v>
      </c>
      <c r="C141" s="120" t="s">
        <v>374</v>
      </c>
      <c r="D141" s="120" t="s">
        <v>0</v>
      </c>
      <c r="E141" s="5">
        <v>8259.5706399999999</v>
      </c>
      <c r="F141" s="5">
        <v>1054.0899999999999</v>
      </c>
      <c r="G141" s="5">
        <v>1056.693</v>
      </c>
    </row>
    <row r="142" spans="1:7" ht="37.5" x14ac:dyDescent="0.2">
      <c r="A142" s="56" t="s">
        <v>375</v>
      </c>
      <c r="B142" s="120" t="s">
        <v>475</v>
      </c>
      <c r="C142" s="120" t="s">
        <v>376</v>
      </c>
      <c r="D142" s="120" t="s">
        <v>0</v>
      </c>
      <c r="E142" s="5">
        <v>1047.037</v>
      </c>
      <c r="F142" s="5">
        <v>1049.0899999999999</v>
      </c>
      <c r="G142" s="5">
        <v>1051.693</v>
      </c>
    </row>
    <row r="143" spans="1:7" ht="75" x14ac:dyDescent="0.2">
      <c r="A143" s="21" t="s">
        <v>377</v>
      </c>
      <c r="B143" s="121" t="s">
        <v>475</v>
      </c>
      <c r="C143" s="121" t="s">
        <v>378</v>
      </c>
      <c r="D143" s="121" t="s">
        <v>0</v>
      </c>
      <c r="E143" s="57">
        <v>1047.037</v>
      </c>
      <c r="F143" s="57">
        <v>1049.0899999999999</v>
      </c>
      <c r="G143" s="57">
        <v>1051.693</v>
      </c>
    </row>
    <row r="144" spans="1:7" ht="78.75" customHeight="1" x14ac:dyDescent="0.2">
      <c r="A144" s="8" t="s">
        <v>220</v>
      </c>
      <c r="B144" s="9" t="s">
        <v>475</v>
      </c>
      <c r="C144" s="9" t="s">
        <v>378</v>
      </c>
      <c r="D144" s="9" t="s">
        <v>221</v>
      </c>
      <c r="E144" s="10">
        <v>57.496000000000002</v>
      </c>
      <c r="F144" s="10" t="s">
        <v>0</v>
      </c>
      <c r="G144" s="10" t="s">
        <v>0</v>
      </c>
    </row>
    <row r="145" spans="1:7" ht="37.5" x14ac:dyDescent="0.2">
      <c r="A145" s="8" t="s">
        <v>45</v>
      </c>
      <c r="B145" s="9" t="s">
        <v>475</v>
      </c>
      <c r="C145" s="9" t="s">
        <v>378</v>
      </c>
      <c r="D145" s="9" t="s">
        <v>46</v>
      </c>
      <c r="E145" s="10">
        <v>989.54100000000005</v>
      </c>
      <c r="F145" s="10">
        <v>1049.0899999999999</v>
      </c>
      <c r="G145" s="10">
        <v>1051.693</v>
      </c>
    </row>
    <row r="146" spans="1:7" x14ac:dyDescent="0.2">
      <c r="A146" s="56" t="s">
        <v>379</v>
      </c>
      <c r="B146" s="120" t="s">
        <v>475</v>
      </c>
      <c r="C146" s="120" t="s">
        <v>380</v>
      </c>
      <c r="D146" s="120" t="s">
        <v>0</v>
      </c>
      <c r="E146" s="5">
        <v>3</v>
      </c>
      <c r="F146" s="5">
        <v>5</v>
      </c>
      <c r="G146" s="5">
        <v>5</v>
      </c>
    </row>
    <row r="147" spans="1:7" ht="37.5" x14ac:dyDescent="0.2">
      <c r="A147" s="8" t="s">
        <v>45</v>
      </c>
      <c r="B147" s="9" t="s">
        <v>475</v>
      </c>
      <c r="C147" s="9" t="s">
        <v>380</v>
      </c>
      <c r="D147" s="9" t="s">
        <v>46</v>
      </c>
      <c r="E147" s="10">
        <v>3</v>
      </c>
      <c r="F147" s="10">
        <v>5</v>
      </c>
      <c r="G147" s="10">
        <v>5</v>
      </c>
    </row>
    <row r="148" spans="1:7" ht="56.25" x14ac:dyDescent="0.2">
      <c r="A148" s="56" t="s">
        <v>381</v>
      </c>
      <c r="B148" s="120" t="s">
        <v>475</v>
      </c>
      <c r="C148" s="120" t="s">
        <v>382</v>
      </c>
      <c r="D148" s="120" t="s">
        <v>0</v>
      </c>
      <c r="E148" s="5">
        <v>79.17</v>
      </c>
      <c r="F148" s="5" t="s">
        <v>0</v>
      </c>
      <c r="G148" s="5" t="s">
        <v>0</v>
      </c>
    </row>
    <row r="149" spans="1:7" ht="56.25" x14ac:dyDescent="0.2">
      <c r="A149" s="21" t="s">
        <v>381</v>
      </c>
      <c r="B149" s="121" t="s">
        <v>475</v>
      </c>
      <c r="C149" s="121" t="s">
        <v>383</v>
      </c>
      <c r="D149" s="121" t="s">
        <v>0</v>
      </c>
      <c r="E149" s="57">
        <v>79.17</v>
      </c>
      <c r="F149" s="57" t="s">
        <v>0</v>
      </c>
      <c r="G149" s="57" t="s">
        <v>0</v>
      </c>
    </row>
    <row r="150" spans="1:7" x14ac:dyDescent="0.2">
      <c r="A150" s="8" t="s">
        <v>37</v>
      </c>
      <c r="B150" s="9" t="s">
        <v>475</v>
      </c>
      <c r="C150" s="9" t="s">
        <v>383</v>
      </c>
      <c r="D150" s="9" t="s">
        <v>38</v>
      </c>
      <c r="E150" s="10">
        <v>79.17</v>
      </c>
      <c r="F150" s="10" t="s">
        <v>0</v>
      </c>
      <c r="G150" s="10" t="s">
        <v>0</v>
      </c>
    </row>
    <row r="151" spans="1:7" x14ac:dyDescent="0.2">
      <c r="A151" s="56" t="s">
        <v>384</v>
      </c>
      <c r="B151" s="120" t="s">
        <v>475</v>
      </c>
      <c r="C151" s="120" t="s">
        <v>385</v>
      </c>
      <c r="D151" s="120" t="s">
        <v>0</v>
      </c>
      <c r="E151" s="5">
        <v>222</v>
      </c>
      <c r="F151" s="5" t="s">
        <v>0</v>
      </c>
      <c r="G151" s="5" t="s">
        <v>0</v>
      </c>
    </row>
    <row r="152" spans="1:7" ht="37.5" x14ac:dyDescent="0.2">
      <c r="A152" s="8" t="s">
        <v>45</v>
      </c>
      <c r="B152" s="9" t="s">
        <v>475</v>
      </c>
      <c r="C152" s="9" t="s">
        <v>385</v>
      </c>
      <c r="D152" s="9" t="s">
        <v>46</v>
      </c>
      <c r="E152" s="10">
        <v>22</v>
      </c>
      <c r="F152" s="10" t="s">
        <v>0</v>
      </c>
      <c r="G152" s="10" t="s">
        <v>0</v>
      </c>
    </row>
    <row r="153" spans="1:7" ht="96" customHeight="1" x14ac:dyDescent="0.2">
      <c r="A153" s="21" t="s">
        <v>386</v>
      </c>
      <c r="B153" s="121" t="s">
        <v>475</v>
      </c>
      <c r="C153" s="121" t="s">
        <v>387</v>
      </c>
      <c r="D153" s="121" t="s">
        <v>0</v>
      </c>
      <c r="E153" s="57">
        <v>200</v>
      </c>
      <c r="F153" s="57" t="s">
        <v>0</v>
      </c>
      <c r="G153" s="57" t="s">
        <v>0</v>
      </c>
    </row>
    <row r="154" spans="1:7" x14ac:dyDescent="0.2">
      <c r="A154" s="8" t="s">
        <v>37</v>
      </c>
      <c r="B154" s="9" t="s">
        <v>475</v>
      </c>
      <c r="C154" s="9" t="s">
        <v>387</v>
      </c>
      <c r="D154" s="9" t="s">
        <v>38</v>
      </c>
      <c r="E154" s="10">
        <v>200</v>
      </c>
      <c r="F154" s="10" t="s">
        <v>0</v>
      </c>
      <c r="G154" s="10" t="s">
        <v>0</v>
      </c>
    </row>
    <row r="155" spans="1:7" ht="75" x14ac:dyDescent="0.2">
      <c r="A155" s="21" t="s">
        <v>390</v>
      </c>
      <c r="B155" s="121" t="s">
        <v>475</v>
      </c>
      <c r="C155" s="121" t="s">
        <v>391</v>
      </c>
      <c r="D155" s="121" t="s">
        <v>0</v>
      </c>
      <c r="E155" s="57">
        <v>1908.36364</v>
      </c>
      <c r="F155" s="57" t="s">
        <v>0</v>
      </c>
      <c r="G155" s="57" t="s">
        <v>0</v>
      </c>
    </row>
    <row r="156" spans="1:7" x14ac:dyDescent="0.2">
      <c r="A156" s="8" t="s">
        <v>37</v>
      </c>
      <c r="B156" s="9" t="s">
        <v>475</v>
      </c>
      <c r="C156" s="9" t="s">
        <v>391</v>
      </c>
      <c r="D156" s="9" t="s">
        <v>38</v>
      </c>
      <c r="E156" s="10">
        <v>1908.36364</v>
      </c>
      <c r="F156" s="10" t="s">
        <v>0</v>
      </c>
      <c r="G156" s="10" t="s">
        <v>0</v>
      </c>
    </row>
    <row r="157" spans="1:7" ht="37.5" x14ac:dyDescent="0.2">
      <c r="A157" s="21" t="s">
        <v>392</v>
      </c>
      <c r="B157" s="121" t="s">
        <v>475</v>
      </c>
      <c r="C157" s="121" t="s">
        <v>393</v>
      </c>
      <c r="D157" s="121" t="s">
        <v>0</v>
      </c>
      <c r="E157" s="57">
        <v>5000</v>
      </c>
      <c r="F157" s="57" t="s">
        <v>0</v>
      </c>
      <c r="G157" s="57" t="s">
        <v>0</v>
      </c>
    </row>
    <row r="158" spans="1:7" x14ac:dyDescent="0.2">
      <c r="A158" s="8" t="s">
        <v>37</v>
      </c>
      <c r="B158" s="9" t="s">
        <v>475</v>
      </c>
      <c r="C158" s="9" t="s">
        <v>393</v>
      </c>
      <c r="D158" s="9" t="s">
        <v>38</v>
      </c>
      <c r="E158" s="10">
        <v>5000</v>
      </c>
      <c r="F158" s="10" t="s">
        <v>0</v>
      </c>
      <c r="G158" s="10" t="s">
        <v>0</v>
      </c>
    </row>
    <row r="159" spans="1:7" ht="25.5" customHeight="1" x14ac:dyDescent="0.2">
      <c r="A159" s="56" t="s">
        <v>394</v>
      </c>
      <c r="B159" s="120" t="s">
        <v>475</v>
      </c>
      <c r="C159" s="120" t="s">
        <v>395</v>
      </c>
      <c r="D159" s="120" t="s">
        <v>0</v>
      </c>
      <c r="E159" s="5">
        <v>2752.08</v>
      </c>
      <c r="F159" s="5" t="s">
        <v>0</v>
      </c>
      <c r="G159" s="5" t="s">
        <v>0</v>
      </c>
    </row>
    <row r="160" spans="1:7" ht="44.25" customHeight="1" x14ac:dyDescent="0.2">
      <c r="A160" s="56" t="s">
        <v>396</v>
      </c>
      <c r="B160" s="120" t="s">
        <v>475</v>
      </c>
      <c r="C160" s="120" t="s">
        <v>397</v>
      </c>
      <c r="D160" s="120" t="s">
        <v>0</v>
      </c>
      <c r="E160" s="5">
        <v>2752.08</v>
      </c>
      <c r="F160" s="5" t="s">
        <v>0</v>
      </c>
      <c r="G160" s="5" t="s">
        <v>0</v>
      </c>
    </row>
    <row r="161" spans="1:7" ht="37.5" x14ac:dyDescent="0.2">
      <c r="A161" s="8" t="s">
        <v>45</v>
      </c>
      <c r="B161" s="9" t="s">
        <v>475</v>
      </c>
      <c r="C161" s="9" t="s">
        <v>397</v>
      </c>
      <c r="D161" s="9" t="s">
        <v>46</v>
      </c>
      <c r="E161" s="10">
        <v>62.08</v>
      </c>
      <c r="F161" s="10" t="s">
        <v>0</v>
      </c>
      <c r="G161" s="10" t="s">
        <v>0</v>
      </c>
    </row>
    <row r="162" spans="1:7" ht="112.5" x14ac:dyDescent="0.2">
      <c r="A162" s="21" t="s">
        <v>398</v>
      </c>
      <c r="B162" s="121" t="s">
        <v>475</v>
      </c>
      <c r="C162" s="121" t="s">
        <v>399</v>
      </c>
      <c r="D162" s="121" t="s">
        <v>0</v>
      </c>
      <c r="E162" s="57">
        <v>2690</v>
      </c>
      <c r="F162" s="57" t="s">
        <v>0</v>
      </c>
      <c r="G162" s="57" t="s">
        <v>0</v>
      </c>
    </row>
    <row r="163" spans="1:7" x14ac:dyDescent="0.2">
      <c r="A163" s="8" t="s">
        <v>37</v>
      </c>
      <c r="B163" s="9" t="s">
        <v>475</v>
      </c>
      <c r="C163" s="9" t="s">
        <v>399</v>
      </c>
      <c r="D163" s="9" t="s">
        <v>38</v>
      </c>
      <c r="E163" s="10">
        <v>2690</v>
      </c>
      <c r="F163" s="10" t="s">
        <v>0</v>
      </c>
      <c r="G163" s="10" t="s">
        <v>0</v>
      </c>
    </row>
    <row r="164" spans="1:7" ht="37.5" x14ac:dyDescent="0.2">
      <c r="A164" s="56" t="s">
        <v>402</v>
      </c>
      <c r="B164" s="120" t="s">
        <v>475</v>
      </c>
      <c r="C164" s="120" t="s">
        <v>403</v>
      </c>
      <c r="D164" s="120" t="s">
        <v>0</v>
      </c>
      <c r="E164" s="5">
        <v>32</v>
      </c>
      <c r="F164" s="5" t="s">
        <v>0</v>
      </c>
      <c r="G164" s="5" t="s">
        <v>0</v>
      </c>
    </row>
    <row r="165" spans="1:7" ht="37.5" x14ac:dyDescent="0.2">
      <c r="A165" s="56" t="s">
        <v>404</v>
      </c>
      <c r="B165" s="120" t="s">
        <v>475</v>
      </c>
      <c r="C165" s="120" t="s">
        <v>405</v>
      </c>
      <c r="D165" s="120" t="s">
        <v>0</v>
      </c>
      <c r="E165" s="5">
        <v>2</v>
      </c>
      <c r="F165" s="5" t="s">
        <v>0</v>
      </c>
      <c r="G165" s="5" t="s">
        <v>0</v>
      </c>
    </row>
    <row r="166" spans="1:7" ht="37.5" x14ac:dyDescent="0.2">
      <c r="A166" s="21" t="s">
        <v>404</v>
      </c>
      <c r="B166" s="121" t="s">
        <v>475</v>
      </c>
      <c r="C166" s="121" t="s">
        <v>406</v>
      </c>
      <c r="D166" s="121" t="s">
        <v>0</v>
      </c>
      <c r="E166" s="57">
        <v>2</v>
      </c>
      <c r="F166" s="57" t="s">
        <v>0</v>
      </c>
      <c r="G166" s="57" t="s">
        <v>0</v>
      </c>
    </row>
    <row r="167" spans="1:7" x14ac:dyDescent="0.2">
      <c r="A167" s="8" t="s">
        <v>37</v>
      </c>
      <c r="B167" s="9" t="s">
        <v>475</v>
      </c>
      <c r="C167" s="9" t="s">
        <v>406</v>
      </c>
      <c r="D167" s="9" t="s">
        <v>38</v>
      </c>
      <c r="E167" s="10">
        <v>2</v>
      </c>
      <c r="F167" s="10" t="s">
        <v>0</v>
      </c>
      <c r="G167" s="10" t="s">
        <v>0</v>
      </c>
    </row>
    <row r="168" spans="1:7" ht="37.5" x14ac:dyDescent="0.2">
      <c r="A168" s="56" t="s">
        <v>407</v>
      </c>
      <c r="B168" s="120" t="s">
        <v>475</v>
      </c>
      <c r="C168" s="120" t="s">
        <v>408</v>
      </c>
      <c r="D168" s="120" t="s">
        <v>0</v>
      </c>
      <c r="E168" s="5">
        <v>30</v>
      </c>
      <c r="F168" s="5" t="s">
        <v>0</v>
      </c>
      <c r="G168" s="5" t="s">
        <v>0</v>
      </c>
    </row>
    <row r="169" spans="1:7" ht="37.5" x14ac:dyDescent="0.2">
      <c r="A169" s="21" t="s">
        <v>407</v>
      </c>
      <c r="B169" s="121" t="s">
        <v>475</v>
      </c>
      <c r="C169" s="121" t="s">
        <v>409</v>
      </c>
      <c r="D169" s="121" t="s">
        <v>0</v>
      </c>
      <c r="E169" s="57">
        <v>30</v>
      </c>
      <c r="F169" s="57" t="s">
        <v>0</v>
      </c>
      <c r="G169" s="57" t="s">
        <v>0</v>
      </c>
    </row>
    <row r="170" spans="1:7" x14ac:dyDescent="0.2">
      <c r="A170" s="8" t="s">
        <v>37</v>
      </c>
      <c r="B170" s="9" t="s">
        <v>475</v>
      </c>
      <c r="C170" s="9" t="s">
        <v>409</v>
      </c>
      <c r="D170" s="9" t="s">
        <v>38</v>
      </c>
      <c r="E170" s="10">
        <v>30</v>
      </c>
      <c r="F170" s="10" t="s">
        <v>0</v>
      </c>
      <c r="G170" s="10" t="s">
        <v>0</v>
      </c>
    </row>
    <row r="171" spans="1:7" x14ac:dyDescent="0.2">
      <c r="A171" s="56" t="s">
        <v>410</v>
      </c>
      <c r="B171" s="120" t="s">
        <v>475</v>
      </c>
      <c r="C171" s="120" t="s">
        <v>411</v>
      </c>
      <c r="D171" s="120" t="s">
        <v>0</v>
      </c>
      <c r="E171" s="5">
        <v>508.5</v>
      </c>
      <c r="F171" s="5">
        <v>160</v>
      </c>
      <c r="G171" s="5">
        <v>160</v>
      </c>
    </row>
    <row r="172" spans="1:7" ht="75" x14ac:dyDescent="0.2">
      <c r="A172" s="56" t="s">
        <v>412</v>
      </c>
      <c r="B172" s="120" t="s">
        <v>475</v>
      </c>
      <c r="C172" s="120" t="s">
        <v>413</v>
      </c>
      <c r="D172" s="120" t="s">
        <v>0</v>
      </c>
      <c r="E172" s="5">
        <v>508.5</v>
      </c>
      <c r="F172" s="5">
        <v>160</v>
      </c>
      <c r="G172" s="5">
        <v>160</v>
      </c>
    </row>
    <row r="173" spans="1:7" ht="75" x14ac:dyDescent="0.2">
      <c r="A173" s="56" t="s">
        <v>414</v>
      </c>
      <c r="B173" s="120" t="s">
        <v>475</v>
      </c>
      <c r="C173" s="120" t="s">
        <v>415</v>
      </c>
      <c r="D173" s="120" t="s">
        <v>0</v>
      </c>
      <c r="E173" s="5">
        <v>6.5</v>
      </c>
      <c r="F173" s="5">
        <v>20</v>
      </c>
      <c r="G173" s="5">
        <v>20</v>
      </c>
    </row>
    <row r="174" spans="1:7" x14ac:dyDescent="0.2">
      <c r="A174" s="8" t="s">
        <v>76</v>
      </c>
      <c r="B174" s="9" t="s">
        <v>475</v>
      </c>
      <c r="C174" s="9" t="s">
        <v>415</v>
      </c>
      <c r="D174" s="9" t="s">
        <v>77</v>
      </c>
      <c r="E174" s="10">
        <v>6.5</v>
      </c>
      <c r="F174" s="10">
        <v>20</v>
      </c>
      <c r="G174" s="10">
        <v>20</v>
      </c>
    </row>
    <row r="175" spans="1:7" ht="27.75" customHeight="1" x14ac:dyDescent="0.2">
      <c r="A175" s="56" t="s">
        <v>416</v>
      </c>
      <c r="B175" s="120" t="s">
        <v>475</v>
      </c>
      <c r="C175" s="120" t="s">
        <v>417</v>
      </c>
      <c r="D175" s="120" t="s">
        <v>0</v>
      </c>
      <c r="E175" s="5" t="s">
        <v>0</v>
      </c>
      <c r="F175" s="5">
        <v>50</v>
      </c>
      <c r="G175" s="5">
        <v>50</v>
      </c>
    </row>
    <row r="176" spans="1:7" ht="37.5" x14ac:dyDescent="0.2">
      <c r="A176" s="8" t="s">
        <v>45</v>
      </c>
      <c r="B176" s="9" t="s">
        <v>475</v>
      </c>
      <c r="C176" s="9" t="s">
        <v>417</v>
      </c>
      <c r="D176" s="9" t="s">
        <v>46</v>
      </c>
      <c r="E176" s="10" t="s">
        <v>0</v>
      </c>
      <c r="F176" s="10">
        <v>50</v>
      </c>
      <c r="G176" s="10">
        <v>50</v>
      </c>
    </row>
    <row r="177" spans="1:7" ht="37.5" x14ac:dyDescent="0.2">
      <c r="A177" s="56" t="s">
        <v>418</v>
      </c>
      <c r="B177" s="120" t="s">
        <v>475</v>
      </c>
      <c r="C177" s="120" t="s">
        <v>419</v>
      </c>
      <c r="D177" s="120" t="s">
        <v>0</v>
      </c>
      <c r="E177" s="5">
        <v>502</v>
      </c>
      <c r="F177" s="5">
        <v>90</v>
      </c>
      <c r="G177" s="5">
        <v>90</v>
      </c>
    </row>
    <row r="178" spans="1:7" ht="37.5" x14ac:dyDescent="0.2">
      <c r="A178" s="8" t="s">
        <v>149</v>
      </c>
      <c r="B178" s="9" t="s">
        <v>475</v>
      </c>
      <c r="C178" s="9" t="s">
        <v>419</v>
      </c>
      <c r="D178" s="9" t="s">
        <v>150</v>
      </c>
      <c r="E178" s="10">
        <v>502</v>
      </c>
      <c r="F178" s="10">
        <v>90</v>
      </c>
      <c r="G178" s="10">
        <v>90</v>
      </c>
    </row>
    <row r="179" spans="1:7" x14ac:dyDescent="0.2">
      <c r="A179" s="56" t="s">
        <v>420</v>
      </c>
      <c r="B179" s="120" t="s">
        <v>475</v>
      </c>
      <c r="C179" s="120" t="s">
        <v>421</v>
      </c>
      <c r="D179" s="120" t="s">
        <v>0</v>
      </c>
      <c r="E179" s="5">
        <v>13727.76151</v>
      </c>
      <c r="F179" s="5">
        <v>5466.1130000000003</v>
      </c>
      <c r="G179" s="5">
        <v>5546.9560000000001</v>
      </c>
    </row>
    <row r="180" spans="1:7" x14ac:dyDescent="0.2">
      <c r="A180" s="56" t="s">
        <v>422</v>
      </c>
      <c r="B180" s="120" t="s">
        <v>475</v>
      </c>
      <c r="C180" s="120" t="s">
        <v>423</v>
      </c>
      <c r="D180" s="120" t="s">
        <v>0</v>
      </c>
      <c r="E180" s="5">
        <v>13727.76151</v>
      </c>
      <c r="F180" s="5">
        <v>5466.1130000000003</v>
      </c>
      <c r="G180" s="5">
        <v>5546.9560000000001</v>
      </c>
    </row>
    <row r="181" spans="1:7" ht="37.5" x14ac:dyDescent="0.2">
      <c r="A181" s="21" t="s">
        <v>424</v>
      </c>
      <c r="B181" s="121" t="s">
        <v>475</v>
      </c>
      <c r="C181" s="121" t="s">
        <v>425</v>
      </c>
      <c r="D181" s="121" t="s">
        <v>0</v>
      </c>
      <c r="E181" s="57">
        <v>4674.9546499999997</v>
      </c>
      <c r="F181" s="57" t="s">
        <v>0</v>
      </c>
      <c r="G181" s="57" t="s">
        <v>0</v>
      </c>
    </row>
    <row r="182" spans="1:7" ht="77.25" customHeight="1" x14ac:dyDescent="0.2">
      <c r="A182" s="8" t="s">
        <v>220</v>
      </c>
      <c r="B182" s="9" t="s">
        <v>475</v>
      </c>
      <c r="C182" s="9" t="s">
        <v>425</v>
      </c>
      <c r="D182" s="9" t="s">
        <v>221</v>
      </c>
      <c r="E182" s="10">
        <v>4674.9546499999997</v>
      </c>
      <c r="F182" s="10" t="s">
        <v>0</v>
      </c>
      <c r="G182" s="10" t="s">
        <v>0</v>
      </c>
    </row>
    <row r="183" spans="1:7" ht="56.25" x14ac:dyDescent="0.2">
      <c r="A183" s="21" t="s">
        <v>426</v>
      </c>
      <c r="B183" s="121" t="s">
        <v>475</v>
      </c>
      <c r="C183" s="121" t="s">
        <v>427</v>
      </c>
      <c r="D183" s="121" t="s">
        <v>0</v>
      </c>
      <c r="E183" s="57" t="s">
        <v>0</v>
      </c>
      <c r="F183" s="57">
        <v>3458.866</v>
      </c>
      <c r="G183" s="57">
        <v>3458.866</v>
      </c>
    </row>
    <row r="184" spans="1:7" ht="78.75" customHeight="1" x14ac:dyDescent="0.2">
      <c r="A184" s="8" t="s">
        <v>220</v>
      </c>
      <c r="B184" s="9" t="s">
        <v>475</v>
      </c>
      <c r="C184" s="9" t="s">
        <v>427</v>
      </c>
      <c r="D184" s="9" t="s">
        <v>221</v>
      </c>
      <c r="E184" s="10" t="s">
        <v>0</v>
      </c>
      <c r="F184" s="10">
        <v>3458.866</v>
      </c>
      <c r="G184" s="10">
        <v>3458.866</v>
      </c>
    </row>
    <row r="185" spans="1:7" ht="56.25" x14ac:dyDescent="0.2">
      <c r="A185" s="21" t="s">
        <v>430</v>
      </c>
      <c r="B185" s="121" t="s">
        <v>475</v>
      </c>
      <c r="C185" s="121" t="s">
        <v>431</v>
      </c>
      <c r="D185" s="121" t="s">
        <v>0</v>
      </c>
      <c r="E185" s="57">
        <v>51</v>
      </c>
      <c r="F185" s="57">
        <v>37.1</v>
      </c>
      <c r="G185" s="57">
        <v>208.2</v>
      </c>
    </row>
    <row r="186" spans="1:7" ht="37.5" x14ac:dyDescent="0.2">
      <c r="A186" s="8" t="s">
        <v>45</v>
      </c>
      <c r="B186" s="9" t="s">
        <v>475</v>
      </c>
      <c r="C186" s="9" t="s">
        <v>431</v>
      </c>
      <c r="D186" s="9" t="s">
        <v>46</v>
      </c>
      <c r="E186" s="10">
        <v>51</v>
      </c>
      <c r="F186" s="10">
        <v>37.1</v>
      </c>
      <c r="G186" s="10">
        <v>208.2</v>
      </c>
    </row>
    <row r="187" spans="1:7" ht="37.5" x14ac:dyDescent="0.2">
      <c r="A187" s="21" t="s">
        <v>432</v>
      </c>
      <c r="B187" s="121" t="s">
        <v>475</v>
      </c>
      <c r="C187" s="121" t="s">
        <v>433</v>
      </c>
      <c r="D187" s="121" t="s">
        <v>0</v>
      </c>
      <c r="E187" s="57">
        <v>462.6087</v>
      </c>
      <c r="F187" s="57" t="s">
        <v>0</v>
      </c>
      <c r="G187" s="57" t="s">
        <v>0</v>
      </c>
    </row>
    <row r="188" spans="1:7" ht="37.5" x14ac:dyDescent="0.2">
      <c r="A188" s="8" t="s">
        <v>45</v>
      </c>
      <c r="B188" s="9" t="s">
        <v>475</v>
      </c>
      <c r="C188" s="9" t="s">
        <v>433</v>
      </c>
      <c r="D188" s="9" t="s">
        <v>46</v>
      </c>
      <c r="E188" s="10">
        <v>462.6087</v>
      </c>
      <c r="F188" s="10" t="s">
        <v>0</v>
      </c>
      <c r="G188" s="10" t="s">
        <v>0</v>
      </c>
    </row>
    <row r="189" spans="1:7" ht="112.5" x14ac:dyDescent="0.2">
      <c r="A189" s="21" t="s">
        <v>437</v>
      </c>
      <c r="B189" s="121" t="s">
        <v>475</v>
      </c>
      <c r="C189" s="121" t="s">
        <v>438</v>
      </c>
      <c r="D189" s="121" t="s">
        <v>0</v>
      </c>
      <c r="E189" s="57">
        <v>12.9</v>
      </c>
      <c r="F189" s="57">
        <v>13.3</v>
      </c>
      <c r="G189" s="57">
        <v>13.9</v>
      </c>
    </row>
    <row r="190" spans="1:7" ht="77.25" customHeight="1" x14ac:dyDescent="0.2">
      <c r="A190" s="8" t="s">
        <v>220</v>
      </c>
      <c r="B190" s="9" t="s">
        <v>475</v>
      </c>
      <c r="C190" s="9" t="s">
        <v>438</v>
      </c>
      <c r="D190" s="9" t="s">
        <v>221</v>
      </c>
      <c r="E190" s="10">
        <v>12.6</v>
      </c>
      <c r="F190" s="10" t="s">
        <v>0</v>
      </c>
      <c r="G190" s="10" t="s">
        <v>0</v>
      </c>
    </row>
    <row r="191" spans="1:7" ht="37.5" x14ac:dyDescent="0.2">
      <c r="A191" s="8" t="s">
        <v>45</v>
      </c>
      <c r="B191" s="9" t="s">
        <v>475</v>
      </c>
      <c r="C191" s="9" t="s">
        <v>438</v>
      </c>
      <c r="D191" s="9" t="s">
        <v>46</v>
      </c>
      <c r="E191" s="10">
        <v>0.3</v>
      </c>
      <c r="F191" s="10">
        <v>13.3</v>
      </c>
      <c r="G191" s="10">
        <v>13.9</v>
      </c>
    </row>
    <row r="192" spans="1:7" ht="112.5" x14ac:dyDescent="0.2">
      <c r="A192" s="21" t="s">
        <v>441</v>
      </c>
      <c r="B192" s="121" t="s">
        <v>475</v>
      </c>
      <c r="C192" s="121" t="s">
        <v>442</v>
      </c>
      <c r="D192" s="121" t="s">
        <v>0</v>
      </c>
      <c r="E192" s="57">
        <v>68.042000000000002</v>
      </c>
      <c r="F192" s="57">
        <v>70.094999999999999</v>
      </c>
      <c r="G192" s="57">
        <v>72.697999999999993</v>
      </c>
    </row>
    <row r="193" spans="1:7" ht="78" customHeight="1" x14ac:dyDescent="0.2">
      <c r="A193" s="8" t="s">
        <v>220</v>
      </c>
      <c r="B193" s="9" t="s">
        <v>475</v>
      </c>
      <c r="C193" s="9" t="s">
        <v>442</v>
      </c>
      <c r="D193" s="9" t="s">
        <v>221</v>
      </c>
      <c r="E193" s="10">
        <v>63.042000000000002</v>
      </c>
      <c r="F193" s="10">
        <v>65.099999999999994</v>
      </c>
      <c r="G193" s="10">
        <v>67.7</v>
      </c>
    </row>
    <row r="194" spans="1:7" ht="37.5" x14ac:dyDescent="0.2">
      <c r="A194" s="8" t="s">
        <v>45</v>
      </c>
      <c r="B194" s="9" t="s">
        <v>475</v>
      </c>
      <c r="C194" s="9" t="s">
        <v>442</v>
      </c>
      <c r="D194" s="9" t="s">
        <v>46</v>
      </c>
      <c r="E194" s="10">
        <v>5</v>
      </c>
      <c r="F194" s="10">
        <v>4.9950000000000001</v>
      </c>
      <c r="G194" s="10">
        <v>4.9980000000000002</v>
      </c>
    </row>
    <row r="195" spans="1:7" ht="112.5" x14ac:dyDescent="0.2">
      <c r="A195" s="21" t="s">
        <v>443</v>
      </c>
      <c r="B195" s="121" t="s">
        <v>475</v>
      </c>
      <c r="C195" s="121" t="s">
        <v>444</v>
      </c>
      <c r="D195" s="121" t="s">
        <v>0</v>
      </c>
      <c r="E195" s="57">
        <v>161.34800000000001</v>
      </c>
      <c r="F195" s="57">
        <v>166.47900000000001</v>
      </c>
      <c r="G195" s="57">
        <v>172.989</v>
      </c>
    </row>
    <row r="196" spans="1:7" ht="75" customHeight="1" x14ac:dyDescent="0.2">
      <c r="A196" s="8" t="s">
        <v>220</v>
      </c>
      <c r="B196" s="9" t="s">
        <v>475</v>
      </c>
      <c r="C196" s="9" t="s">
        <v>444</v>
      </c>
      <c r="D196" s="9" t="s">
        <v>221</v>
      </c>
      <c r="E196" s="10">
        <v>156.34800000000001</v>
      </c>
      <c r="F196" s="10">
        <v>161.47900000000001</v>
      </c>
      <c r="G196" s="10">
        <v>167.989</v>
      </c>
    </row>
    <row r="197" spans="1:7" ht="37.5" x14ac:dyDescent="0.2">
      <c r="A197" s="8" t="s">
        <v>45</v>
      </c>
      <c r="B197" s="9" t="s">
        <v>475</v>
      </c>
      <c r="C197" s="9" t="s">
        <v>444</v>
      </c>
      <c r="D197" s="9" t="s">
        <v>46</v>
      </c>
      <c r="E197" s="10">
        <v>5</v>
      </c>
      <c r="F197" s="10">
        <v>5</v>
      </c>
      <c r="G197" s="10">
        <v>5</v>
      </c>
    </row>
    <row r="198" spans="1:7" ht="112.5" x14ac:dyDescent="0.2">
      <c r="A198" s="21" t="s">
        <v>447</v>
      </c>
      <c r="B198" s="121" t="s">
        <v>475</v>
      </c>
      <c r="C198" s="121" t="s">
        <v>448</v>
      </c>
      <c r="D198" s="121" t="s">
        <v>0</v>
      </c>
      <c r="E198" s="57">
        <v>1.89</v>
      </c>
      <c r="F198" s="57">
        <v>1.92</v>
      </c>
      <c r="G198" s="57">
        <v>1.95</v>
      </c>
    </row>
    <row r="199" spans="1:7" ht="37.5" x14ac:dyDescent="0.2">
      <c r="A199" s="8" t="s">
        <v>45</v>
      </c>
      <c r="B199" s="9" t="s">
        <v>475</v>
      </c>
      <c r="C199" s="9" t="s">
        <v>448</v>
      </c>
      <c r="D199" s="9" t="s">
        <v>46</v>
      </c>
      <c r="E199" s="10">
        <v>1.89</v>
      </c>
      <c r="F199" s="10">
        <v>1.92</v>
      </c>
      <c r="G199" s="10">
        <v>1.95</v>
      </c>
    </row>
    <row r="200" spans="1:7" ht="56.25" x14ac:dyDescent="0.2">
      <c r="A200" s="21" t="s">
        <v>453</v>
      </c>
      <c r="B200" s="121" t="s">
        <v>475</v>
      </c>
      <c r="C200" s="121" t="s">
        <v>454</v>
      </c>
      <c r="D200" s="121" t="s">
        <v>0</v>
      </c>
      <c r="E200" s="57">
        <v>1500</v>
      </c>
      <c r="F200" s="57">
        <v>1500</v>
      </c>
      <c r="G200" s="57">
        <v>1500</v>
      </c>
    </row>
    <row r="201" spans="1:7" x14ac:dyDescent="0.2">
      <c r="A201" s="8" t="s">
        <v>15</v>
      </c>
      <c r="B201" s="9" t="s">
        <v>475</v>
      </c>
      <c r="C201" s="9" t="s">
        <v>454</v>
      </c>
      <c r="D201" s="9" t="s">
        <v>16</v>
      </c>
      <c r="E201" s="10">
        <v>1500</v>
      </c>
      <c r="F201" s="10">
        <v>1500</v>
      </c>
      <c r="G201" s="10">
        <v>1500</v>
      </c>
    </row>
    <row r="202" spans="1:7" x14ac:dyDescent="0.2">
      <c r="A202" s="21" t="s">
        <v>455</v>
      </c>
      <c r="B202" s="121" t="s">
        <v>475</v>
      </c>
      <c r="C202" s="121" t="s">
        <v>456</v>
      </c>
      <c r="D202" s="121" t="s">
        <v>0</v>
      </c>
      <c r="E202" s="57">
        <v>6795.0181599999996</v>
      </c>
      <c r="F202" s="57">
        <v>218.35300000000001</v>
      </c>
      <c r="G202" s="57">
        <v>118.35299999999999</v>
      </c>
    </row>
    <row r="203" spans="1:7" ht="37.5" x14ac:dyDescent="0.2">
      <c r="A203" s="8" t="s">
        <v>45</v>
      </c>
      <c r="B203" s="9" t="s">
        <v>475</v>
      </c>
      <c r="C203" s="9" t="s">
        <v>456</v>
      </c>
      <c r="D203" s="9" t="s">
        <v>46</v>
      </c>
      <c r="E203" s="10">
        <v>287</v>
      </c>
      <c r="F203" s="10">
        <v>100</v>
      </c>
      <c r="G203" s="10" t="s">
        <v>0</v>
      </c>
    </row>
    <row r="204" spans="1:7" x14ac:dyDescent="0.2">
      <c r="A204" s="8" t="s">
        <v>76</v>
      </c>
      <c r="B204" s="9" t="s">
        <v>475</v>
      </c>
      <c r="C204" s="9" t="s">
        <v>456</v>
      </c>
      <c r="D204" s="9" t="s">
        <v>77</v>
      </c>
      <c r="E204" s="10">
        <v>4721.1765400000004</v>
      </c>
      <c r="F204" s="10">
        <v>28.353000000000002</v>
      </c>
      <c r="G204" s="10">
        <v>28.353000000000002</v>
      </c>
    </row>
    <row r="205" spans="1:7" x14ac:dyDescent="0.2">
      <c r="A205" s="8" t="s">
        <v>15</v>
      </c>
      <c r="B205" s="9" t="s">
        <v>475</v>
      </c>
      <c r="C205" s="9" t="s">
        <v>456</v>
      </c>
      <c r="D205" s="9" t="s">
        <v>16</v>
      </c>
      <c r="E205" s="10">
        <v>1786.8416199999999</v>
      </c>
      <c r="F205" s="10">
        <v>90</v>
      </c>
      <c r="G205" s="10">
        <v>90</v>
      </c>
    </row>
    <row r="206" spans="1:7" ht="56.25" x14ac:dyDescent="0.2">
      <c r="A206" s="55" t="s">
        <v>476</v>
      </c>
      <c r="B206" s="121" t="s">
        <v>477</v>
      </c>
      <c r="C206" s="21" t="s">
        <v>0</v>
      </c>
      <c r="D206" s="21" t="s">
        <v>0</v>
      </c>
      <c r="E206" s="57">
        <v>133982.94995000001</v>
      </c>
      <c r="F206" s="57">
        <v>126071.00979</v>
      </c>
      <c r="G206" s="57">
        <v>101625.84714</v>
      </c>
    </row>
    <row r="207" spans="1:7" ht="37.5" x14ac:dyDescent="0.2">
      <c r="A207" s="56" t="s">
        <v>222</v>
      </c>
      <c r="B207" s="120" t="s">
        <v>477</v>
      </c>
      <c r="C207" s="120" t="s">
        <v>223</v>
      </c>
      <c r="D207" s="120" t="s">
        <v>0</v>
      </c>
      <c r="E207" s="5">
        <v>123847.05158</v>
      </c>
      <c r="F207" s="5">
        <v>118151.17643000001</v>
      </c>
      <c r="G207" s="5">
        <v>95460.08279</v>
      </c>
    </row>
    <row r="208" spans="1:7" ht="37.5" x14ac:dyDescent="0.2">
      <c r="A208" s="56" t="s">
        <v>224</v>
      </c>
      <c r="B208" s="120" t="s">
        <v>477</v>
      </c>
      <c r="C208" s="120" t="s">
        <v>225</v>
      </c>
      <c r="D208" s="120" t="s">
        <v>0</v>
      </c>
      <c r="E208" s="5">
        <v>22244.284240000001</v>
      </c>
      <c r="F208" s="5">
        <v>16838.571970000001</v>
      </c>
      <c r="G208" s="5">
        <v>10312.040370000001</v>
      </c>
    </row>
    <row r="209" spans="1:7" x14ac:dyDescent="0.2">
      <c r="A209" s="56" t="s">
        <v>176</v>
      </c>
      <c r="B209" s="120" t="s">
        <v>477</v>
      </c>
      <c r="C209" s="120" t="s">
        <v>226</v>
      </c>
      <c r="D209" s="120" t="s">
        <v>0</v>
      </c>
      <c r="E209" s="5">
        <v>2964.3292299999998</v>
      </c>
      <c r="F209" s="5" t="s">
        <v>0</v>
      </c>
      <c r="G209" s="5" t="s">
        <v>0</v>
      </c>
    </row>
    <row r="210" spans="1:7" ht="56.25" x14ac:dyDescent="0.2">
      <c r="A210" s="21" t="s">
        <v>227</v>
      </c>
      <c r="B210" s="121" t="s">
        <v>477</v>
      </c>
      <c r="C210" s="121" t="s">
        <v>228</v>
      </c>
      <c r="D210" s="121" t="s">
        <v>0</v>
      </c>
      <c r="E210" s="57">
        <v>2964.3292299999998</v>
      </c>
      <c r="F210" s="57" t="s">
        <v>0</v>
      </c>
      <c r="G210" s="57" t="s">
        <v>0</v>
      </c>
    </row>
    <row r="211" spans="1:7" ht="37.5" x14ac:dyDescent="0.2">
      <c r="A211" s="8" t="s">
        <v>149</v>
      </c>
      <c r="B211" s="9" t="s">
        <v>477</v>
      </c>
      <c r="C211" s="9" t="s">
        <v>228</v>
      </c>
      <c r="D211" s="9" t="s">
        <v>150</v>
      </c>
      <c r="E211" s="10">
        <v>2964.3292299999998</v>
      </c>
      <c r="F211" s="10" t="s">
        <v>0</v>
      </c>
      <c r="G211" s="10" t="s">
        <v>0</v>
      </c>
    </row>
    <row r="212" spans="1:7" x14ac:dyDescent="0.2">
      <c r="A212" s="56" t="s">
        <v>229</v>
      </c>
      <c r="B212" s="120" t="s">
        <v>477</v>
      </c>
      <c r="C212" s="120" t="s">
        <v>230</v>
      </c>
      <c r="D212" s="120" t="s">
        <v>0</v>
      </c>
      <c r="E212" s="5">
        <v>17279.955010000001</v>
      </c>
      <c r="F212" s="5">
        <v>16838.571970000001</v>
      </c>
      <c r="G212" s="5">
        <v>10312.040370000001</v>
      </c>
    </row>
    <row r="213" spans="1:7" ht="37.5" x14ac:dyDescent="0.2">
      <c r="A213" s="8" t="s">
        <v>149</v>
      </c>
      <c r="B213" s="9" t="s">
        <v>477</v>
      </c>
      <c r="C213" s="9" t="s">
        <v>230</v>
      </c>
      <c r="D213" s="9" t="s">
        <v>150</v>
      </c>
      <c r="E213" s="10">
        <v>15167.468000000001</v>
      </c>
      <c r="F213" s="10">
        <v>14370.475</v>
      </c>
      <c r="G213" s="10">
        <v>7476.8029999999999</v>
      </c>
    </row>
    <row r="214" spans="1:7" ht="56.25" x14ac:dyDescent="0.2">
      <c r="A214" s="21" t="s">
        <v>202</v>
      </c>
      <c r="B214" s="121" t="s">
        <v>477</v>
      </c>
      <c r="C214" s="121" t="s">
        <v>231</v>
      </c>
      <c r="D214" s="121" t="s">
        <v>0</v>
      </c>
      <c r="E214" s="57">
        <v>2112.4870099999998</v>
      </c>
      <c r="F214" s="57">
        <v>2468.0969700000001</v>
      </c>
      <c r="G214" s="57">
        <v>2835.2373699999998</v>
      </c>
    </row>
    <row r="215" spans="1:7" ht="37.5" x14ac:dyDescent="0.2">
      <c r="A215" s="8" t="s">
        <v>149</v>
      </c>
      <c r="B215" s="9" t="s">
        <v>477</v>
      </c>
      <c r="C215" s="9" t="s">
        <v>231</v>
      </c>
      <c r="D215" s="9" t="s">
        <v>150</v>
      </c>
      <c r="E215" s="10">
        <v>2112.4870099999998</v>
      </c>
      <c r="F215" s="10">
        <v>2468.0969700000001</v>
      </c>
      <c r="G215" s="10">
        <v>2835.2373699999998</v>
      </c>
    </row>
    <row r="216" spans="1:7" x14ac:dyDescent="0.2">
      <c r="A216" s="56" t="s">
        <v>232</v>
      </c>
      <c r="B216" s="120" t="s">
        <v>477</v>
      </c>
      <c r="C216" s="120" t="s">
        <v>233</v>
      </c>
      <c r="D216" s="120" t="s">
        <v>0</v>
      </c>
      <c r="E216" s="5">
        <v>500</v>
      </c>
      <c r="F216" s="5" t="s">
        <v>0</v>
      </c>
      <c r="G216" s="5" t="s">
        <v>0</v>
      </c>
    </row>
    <row r="217" spans="1:7" ht="37.5" x14ac:dyDescent="0.2">
      <c r="A217" s="8" t="s">
        <v>149</v>
      </c>
      <c r="B217" s="9" t="s">
        <v>477</v>
      </c>
      <c r="C217" s="9" t="s">
        <v>233</v>
      </c>
      <c r="D217" s="9" t="s">
        <v>150</v>
      </c>
      <c r="E217" s="10">
        <v>500</v>
      </c>
      <c r="F217" s="10" t="s">
        <v>0</v>
      </c>
      <c r="G217" s="10" t="s">
        <v>0</v>
      </c>
    </row>
    <row r="218" spans="1:7" x14ac:dyDescent="0.2">
      <c r="A218" s="56" t="s">
        <v>234</v>
      </c>
      <c r="B218" s="120" t="s">
        <v>477</v>
      </c>
      <c r="C218" s="120" t="s">
        <v>235</v>
      </c>
      <c r="D218" s="120" t="s">
        <v>0</v>
      </c>
      <c r="E218" s="5">
        <v>1500</v>
      </c>
      <c r="F218" s="5" t="s">
        <v>0</v>
      </c>
      <c r="G218" s="5" t="s">
        <v>0</v>
      </c>
    </row>
    <row r="219" spans="1:7" ht="37.5" x14ac:dyDescent="0.2">
      <c r="A219" s="8" t="s">
        <v>149</v>
      </c>
      <c r="B219" s="9" t="s">
        <v>477</v>
      </c>
      <c r="C219" s="9" t="s">
        <v>235</v>
      </c>
      <c r="D219" s="9" t="s">
        <v>150</v>
      </c>
      <c r="E219" s="10">
        <v>1500</v>
      </c>
      <c r="F219" s="10" t="s">
        <v>0</v>
      </c>
      <c r="G219" s="10" t="s">
        <v>0</v>
      </c>
    </row>
    <row r="220" spans="1:7" x14ac:dyDescent="0.2">
      <c r="A220" s="56" t="s">
        <v>236</v>
      </c>
      <c r="B220" s="120" t="s">
        <v>477</v>
      </c>
      <c r="C220" s="120" t="s">
        <v>237</v>
      </c>
      <c r="D220" s="120" t="s">
        <v>0</v>
      </c>
      <c r="E220" s="5">
        <v>22544.289700000001</v>
      </c>
      <c r="F220" s="5">
        <v>22632.543280000002</v>
      </c>
      <c r="G220" s="5">
        <v>16409.624540000001</v>
      </c>
    </row>
    <row r="221" spans="1:7" x14ac:dyDescent="0.2">
      <c r="A221" s="56" t="s">
        <v>238</v>
      </c>
      <c r="B221" s="120" t="s">
        <v>477</v>
      </c>
      <c r="C221" s="120" t="s">
        <v>239</v>
      </c>
      <c r="D221" s="120" t="s">
        <v>0</v>
      </c>
      <c r="E221" s="5">
        <v>154.61369999999999</v>
      </c>
      <c r="F221" s="5" t="s">
        <v>0</v>
      </c>
      <c r="G221" s="5" t="s">
        <v>0</v>
      </c>
    </row>
    <row r="222" spans="1:7" x14ac:dyDescent="0.2">
      <c r="A222" s="21" t="s">
        <v>240</v>
      </c>
      <c r="B222" s="121" t="s">
        <v>477</v>
      </c>
      <c r="C222" s="121" t="s">
        <v>241</v>
      </c>
      <c r="D222" s="121" t="s">
        <v>0</v>
      </c>
      <c r="E222" s="57">
        <v>9.3937000000000008</v>
      </c>
      <c r="F222" s="57" t="s">
        <v>0</v>
      </c>
      <c r="G222" s="57" t="s">
        <v>0</v>
      </c>
    </row>
    <row r="223" spans="1:7" ht="37.5" x14ac:dyDescent="0.2">
      <c r="A223" s="8" t="s">
        <v>149</v>
      </c>
      <c r="B223" s="9" t="s">
        <v>477</v>
      </c>
      <c r="C223" s="9" t="s">
        <v>241</v>
      </c>
      <c r="D223" s="9" t="s">
        <v>150</v>
      </c>
      <c r="E223" s="10">
        <v>9.3937000000000008</v>
      </c>
      <c r="F223" s="10" t="s">
        <v>0</v>
      </c>
      <c r="G223" s="10" t="s">
        <v>0</v>
      </c>
    </row>
    <row r="224" spans="1:7" ht="93.75" x14ac:dyDescent="0.2">
      <c r="A224" s="21" t="s">
        <v>242</v>
      </c>
      <c r="B224" s="121" t="s">
        <v>477</v>
      </c>
      <c r="C224" s="121" t="s">
        <v>243</v>
      </c>
      <c r="D224" s="121" t="s">
        <v>0</v>
      </c>
      <c r="E224" s="57">
        <v>145.22</v>
      </c>
      <c r="F224" s="57" t="s">
        <v>0</v>
      </c>
      <c r="G224" s="57" t="s">
        <v>0</v>
      </c>
    </row>
    <row r="225" spans="1:7" ht="37.5" x14ac:dyDescent="0.2">
      <c r="A225" s="8" t="s">
        <v>149</v>
      </c>
      <c r="B225" s="9" t="s">
        <v>477</v>
      </c>
      <c r="C225" s="9" t="s">
        <v>243</v>
      </c>
      <c r="D225" s="9" t="s">
        <v>150</v>
      </c>
      <c r="E225" s="10">
        <v>145.22</v>
      </c>
      <c r="F225" s="10" t="s">
        <v>0</v>
      </c>
      <c r="G225" s="10" t="s">
        <v>0</v>
      </c>
    </row>
    <row r="226" spans="1:7" x14ac:dyDescent="0.2">
      <c r="A226" s="56" t="s">
        <v>244</v>
      </c>
      <c r="B226" s="120" t="s">
        <v>477</v>
      </c>
      <c r="C226" s="120" t="s">
        <v>245</v>
      </c>
      <c r="D226" s="120" t="s">
        <v>0</v>
      </c>
      <c r="E226" s="5">
        <v>110</v>
      </c>
      <c r="F226" s="5">
        <v>80</v>
      </c>
      <c r="G226" s="5">
        <v>80</v>
      </c>
    </row>
    <row r="227" spans="1:7" ht="37.5" x14ac:dyDescent="0.2">
      <c r="A227" s="8" t="s">
        <v>149</v>
      </c>
      <c r="B227" s="9" t="s">
        <v>477</v>
      </c>
      <c r="C227" s="9" t="s">
        <v>245</v>
      </c>
      <c r="D227" s="9" t="s">
        <v>150</v>
      </c>
      <c r="E227" s="10">
        <v>110</v>
      </c>
      <c r="F227" s="10">
        <v>80</v>
      </c>
      <c r="G227" s="10">
        <v>80</v>
      </c>
    </row>
    <row r="228" spans="1:7" x14ac:dyDescent="0.2">
      <c r="A228" s="56" t="s">
        <v>246</v>
      </c>
      <c r="B228" s="120" t="s">
        <v>477</v>
      </c>
      <c r="C228" s="120" t="s">
        <v>247</v>
      </c>
      <c r="D228" s="120" t="s">
        <v>0</v>
      </c>
      <c r="E228" s="5">
        <v>21589.675999999999</v>
      </c>
      <c r="F228" s="5">
        <v>22552.543280000002</v>
      </c>
      <c r="G228" s="5">
        <v>16329.624540000001</v>
      </c>
    </row>
    <row r="229" spans="1:7" ht="37.5" x14ac:dyDescent="0.2">
      <c r="A229" s="8" t="s">
        <v>149</v>
      </c>
      <c r="B229" s="9" t="s">
        <v>477</v>
      </c>
      <c r="C229" s="9" t="s">
        <v>247</v>
      </c>
      <c r="D229" s="9" t="s">
        <v>150</v>
      </c>
      <c r="E229" s="10">
        <v>13837.489</v>
      </c>
      <c r="F229" s="10">
        <v>14072.414000000001</v>
      </c>
      <c r="G229" s="10">
        <v>7092.47</v>
      </c>
    </row>
    <row r="230" spans="1:7" ht="59.25" customHeight="1" x14ac:dyDescent="0.2">
      <c r="A230" s="21" t="s">
        <v>248</v>
      </c>
      <c r="B230" s="121" t="s">
        <v>477</v>
      </c>
      <c r="C230" s="121" t="s">
        <v>249</v>
      </c>
      <c r="D230" s="121" t="s">
        <v>0</v>
      </c>
      <c r="E230" s="57">
        <v>7752.1869999999999</v>
      </c>
      <c r="F230" s="57">
        <v>8480.1292799999992</v>
      </c>
      <c r="G230" s="57">
        <v>9237.1545399999995</v>
      </c>
    </row>
    <row r="231" spans="1:7" ht="37.5" x14ac:dyDescent="0.2">
      <c r="A231" s="8" t="s">
        <v>149</v>
      </c>
      <c r="B231" s="9" t="s">
        <v>477</v>
      </c>
      <c r="C231" s="9" t="s">
        <v>249</v>
      </c>
      <c r="D231" s="9" t="s">
        <v>150</v>
      </c>
      <c r="E231" s="10">
        <v>7752.1869999999999</v>
      </c>
      <c r="F231" s="10">
        <v>8480.1292799999992</v>
      </c>
      <c r="G231" s="10">
        <v>9237.1545399999995</v>
      </c>
    </row>
    <row r="232" spans="1:7" ht="37.5" x14ac:dyDescent="0.2">
      <c r="A232" s="56" t="s">
        <v>250</v>
      </c>
      <c r="B232" s="120" t="s">
        <v>477</v>
      </c>
      <c r="C232" s="120" t="s">
        <v>251</v>
      </c>
      <c r="D232" s="120" t="s">
        <v>0</v>
      </c>
      <c r="E232" s="5">
        <v>690</v>
      </c>
      <c r="F232" s="5" t="s">
        <v>0</v>
      </c>
      <c r="G232" s="5" t="s">
        <v>0</v>
      </c>
    </row>
    <row r="233" spans="1:7" ht="37.5" x14ac:dyDescent="0.2">
      <c r="A233" s="8" t="s">
        <v>149</v>
      </c>
      <c r="B233" s="9" t="s">
        <v>477</v>
      </c>
      <c r="C233" s="9" t="s">
        <v>251</v>
      </c>
      <c r="D233" s="9" t="s">
        <v>150</v>
      </c>
      <c r="E233" s="10">
        <v>690</v>
      </c>
      <c r="F233" s="10" t="s">
        <v>0</v>
      </c>
      <c r="G233" s="10" t="s">
        <v>0</v>
      </c>
    </row>
    <row r="234" spans="1:7" x14ac:dyDescent="0.2">
      <c r="A234" s="56" t="s">
        <v>252</v>
      </c>
      <c r="B234" s="120" t="s">
        <v>477</v>
      </c>
      <c r="C234" s="120" t="s">
        <v>253</v>
      </c>
      <c r="D234" s="120" t="s">
        <v>0</v>
      </c>
      <c r="E234" s="5">
        <v>3743.61787</v>
      </c>
      <c r="F234" s="5">
        <v>3635.25963</v>
      </c>
      <c r="G234" s="5">
        <v>3294.5716400000001</v>
      </c>
    </row>
    <row r="235" spans="1:7" x14ac:dyDescent="0.2">
      <c r="A235" s="56" t="s">
        <v>246</v>
      </c>
      <c r="B235" s="120" t="s">
        <v>477</v>
      </c>
      <c r="C235" s="120" t="s">
        <v>254</v>
      </c>
      <c r="D235" s="120" t="s">
        <v>0</v>
      </c>
      <c r="E235" s="5">
        <v>3527.09</v>
      </c>
      <c r="F235" s="5">
        <v>3635.25963</v>
      </c>
      <c r="G235" s="5">
        <v>3294.5716400000001</v>
      </c>
    </row>
    <row r="236" spans="1:7" ht="37.5" x14ac:dyDescent="0.2">
      <c r="A236" s="8" t="s">
        <v>149</v>
      </c>
      <c r="B236" s="9" t="s">
        <v>477</v>
      </c>
      <c r="C236" s="9" t="s">
        <v>254</v>
      </c>
      <c r="D236" s="9" t="s">
        <v>150</v>
      </c>
      <c r="E236" s="10">
        <v>2276.7370000000001</v>
      </c>
      <c r="F236" s="10">
        <v>2267.4969999999998</v>
      </c>
      <c r="G236" s="10">
        <v>1804.7080000000001</v>
      </c>
    </row>
    <row r="237" spans="1:7" ht="59.25" customHeight="1" x14ac:dyDescent="0.2">
      <c r="A237" s="21" t="s">
        <v>248</v>
      </c>
      <c r="B237" s="121" t="s">
        <v>477</v>
      </c>
      <c r="C237" s="121" t="s">
        <v>255</v>
      </c>
      <c r="D237" s="121" t="s">
        <v>0</v>
      </c>
      <c r="E237" s="57">
        <v>1250.3530000000001</v>
      </c>
      <c r="F237" s="57">
        <v>1367.7626299999999</v>
      </c>
      <c r="G237" s="57">
        <v>1489.86364</v>
      </c>
    </row>
    <row r="238" spans="1:7" ht="37.5" x14ac:dyDescent="0.2">
      <c r="A238" s="8" t="s">
        <v>149</v>
      </c>
      <c r="B238" s="9" t="s">
        <v>477</v>
      </c>
      <c r="C238" s="9" t="s">
        <v>255</v>
      </c>
      <c r="D238" s="9" t="s">
        <v>150</v>
      </c>
      <c r="E238" s="10">
        <v>1250.3530000000001</v>
      </c>
      <c r="F238" s="10">
        <v>1367.7626299999999</v>
      </c>
      <c r="G238" s="10">
        <v>1489.86364</v>
      </c>
    </row>
    <row r="239" spans="1:7" ht="37.5" x14ac:dyDescent="0.2">
      <c r="A239" s="56" t="s">
        <v>256</v>
      </c>
      <c r="B239" s="120" t="s">
        <v>477</v>
      </c>
      <c r="C239" s="120" t="s">
        <v>257</v>
      </c>
      <c r="D239" s="120" t="s">
        <v>0</v>
      </c>
      <c r="E239" s="5">
        <v>216.52787000000001</v>
      </c>
      <c r="F239" s="5" t="s">
        <v>0</v>
      </c>
      <c r="G239" s="5" t="s">
        <v>0</v>
      </c>
    </row>
    <row r="240" spans="1:7" ht="37.5" x14ac:dyDescent="0.2">
      <c r="A240" s="8" t="s">
        <v>149</v>
      </c>
      <c r="B240" s="9" t="s">
        <v>477</v>
      </c>
      <c r="C240" s="9" t="s">
        <v>257</v>
      </c>
      <c r="D240" s="9" t="s">
        <v>150</v>
      </c>
      <c r="E240" s="10">
        <v>216.52787000000001</v>
      </c>
      <c r="F240" s="10" t="s">
        <v>0</v>
      </c>
      <c r="G240" s="10" t="s">
        <v>0</v>
      </c>
    </row>
    <row r="241" spans="1:7" ht="46.5" customHeight="1" x14ac:dyDescent="0.2">
      <c r="A241" s="56" t="s">
        <v>258</v>
      </c>
      <c r="B241" s="120" t="s">
        <v>477</v>
      </c>
      <c r="C241" s="120" t="s">
        <v>259</v>
      </c>
      <c r="D241" s="120" t="s">
        <v>0</v>
      </c>
      <c r="E241" s="5">
        <v>37189.701699999998</v>
      </c>
      <c r="F241" s="5">
        <v>31471.882850000002</v>
      </c>
      <c r="G241" s="5">
        <v>32242.535520000001</v>
      </c>
    </row>
    <row r="242" spans="1:7" ht="37.5" x14ac:dyDescent="0.2">
      <c r="A242" s="56" t="s">
        <v>260</v>
      </c>
      <c r="B242" s="120" t="s">
        <v>477</v>
      </c>
      <c r="C242" s="120" t="s">
        <v>261</v>
      </c>
      <c r="D242" s="120" t="s">
        <v>0</v>
      </c>
      <c r="E242" s="5">
        <v>30968.54117</v>
      </c>
      <c r="F242" s="5">
        <v>31021.882850000002</v>
      </c>
      <c r="G242" s="5">
        <v>32242.535520000001</v>
      </c>
    </row>
    <row r="243" spans="1:7" x14ac:dyDescent="0.2">
      <c r="A243" s="8" t="s">
        <v>37</v>
      </c>
      <c r="B243" s="9" t="s">
        <v>477</v>
      </c>
      <c r="C243" s="9" t="s">
        <v>261</v>
      </c>
      <c r="D243" s="9" t="s">
        <v>38</v>
      </c>
      <c r="E243" s="10">
        <v>514.97837000000004</v>
      </c>
      <c r="F243" s="10" t="s">
        <v>0</v>
      </c>
      <c r="G243" s="10" t="s">
        <v>0</v>
      </c>
    </row>
    <row r="244" spans="1:7" ht="37.5" x14ac:dyDescent="0.2">
      <c r="A244" s="8" t="s">
        <v>149</v>
      </c>
      <c r="B244" s="9" t="s">
        <v>477</v>
      </c>
      <c r="C244" s="9" t="s">
        <v>261</v>
      </c>
      <c r="D244" s="9" t="s">
        <v>150</v>
      </c>
      <c r="E244" s="10">
        <v>22568.97694</v>
      </c>
      <c r="F244" s="10">
        <v>22514.398000000001</v>
      </c>
      <c r="G244" s="10">
        <v>22975.582999999999</v>
      </c>
    </row>
    <row r="245" spans="1:7" ht="37.5" x14ac:dyDescent="0.2">
      <c r="A245" s="21" t="s">
        <v>262</v>
      </c>
      <c r="B245" s="121" t="s">
        <v>477</v>
      </c>
      <c r="C245" s="121" t="s">
        <v>263</v>
      </c>
      <c r="D245" s="121" t="s">
        <v>0</v>
      </c>
      <c r="E245" s="57">
        <v>107.39417</v>
      </c>
      <c r="F245" s="57" t="s">
        <v>0</v>
      </c>
      <c r="G245" s="57" t="s">
        <v>0</v>
      </c>
    </row>
    <row r="246" spans="1:7" x14ac:dyDescent="0.2">
      <c r="A246" s="8" t="s">
        <v>37</v>
      </c>
      <c r="B246" s="9" t="s">
        <v>477</v>
      </c>
      <c r="C246" s="9" t="s">
        <v>263</v>
      </c>
      <c r="D246" s="9" t="s">
        <v>38</v>
      </c>
      <c r="E246" s="10">
        <v>107.39417</v>
      </c>
      <c r="F246" s="10" t="s">
        <v>0</v>
      </c>
      <c r="G246" s="10" t="s">
        <v>0</v>
      </c>
    </row>
    <row r="247" spans="1:7" ht="59.25" customHeight="1" x14ac:dyDescent="0.2">
      <c r="A247" s="21" t="s">
        <v>248</v>
      </c>
      <c r="B247" s="121" t="s">
        <v>477</v>
      </c>
      <c r="C247" s="121" t="s">
        <v>264</v>
      </c>
      <c r="D247" s="121" t="s">
        <v>0</v>
      </c>
      <c r="E247" s="57">
        <v>7777.1916899999997</v>
      </c>
      <c r="F247" s="57">
        <v>8507.4848500000007</v>
      </c>
      <c r="G247" s="57">
        <v>9266.9525200000007</v>
      </c>
    </row>
    <row r="248" spans="1:7" x14ac:dyDescent="0.2">
      <c r="A248" s="8" t="s">
        <v>37</v>
      </c>
      <c r="B248" s="9" t="s">
        <v>477</v>
      </c>
      <c r="C248" s="9" t="s">
        <v>264</v>
      </c>
      <c r="D248" s="9" t="s">
        <v>38</v>
      </c>
      <c r="E248" s="10">
        <v>61.118000000000002</v>
      </c>
      <c r="F248" s="10" t="s">
        <v>0</v>
      </c>
      <c r="G248" s="10" t="s">
        <v>0</v>
      </c>
    </row>
    <row r="249" spans="1:7" ht="37.5" x14ac:dyDescent="0.2">
      <c r="A249" s="8" t="s">
        <v>149</v>
      </c>
      <c r="B249" s="9" t="s">
        <v>477</v>
      </c>
      <c r="C249" s="9" t="s">
        <v>264</v>
      </c>
      <c r="D249" s="9" t="s">
        <v>150</v>
      </c>
      <c r="E249" s="10">
        <v>7716.0736900000002</v>
      </c>
      <c r="F249" s="10">
        <v>8507.4848500000007</v>
      </c>
      <c r="G249" s="10">
        <v>9266.9525200000007</v>
      </c>
    </row>
    <row r="250" spans="1:7" x14ac:dyDescent="0.2">
      <c r="A250" s="56" t="s">
        <v>265</v>
      </c>
      <c r="B250" s="120" t="s">
        <v>477</v>
      </c>
      <c r="C250" s="120" t="s">
        <v>266</v>
      </c>
      <c r="D250" s="120" t="s">
        <v>0</v>
      </c>
      <c r="E250" s="5">
        <v>910</v>
      </c>
      <c r="F250" s="5">
        <v>450</v>
      </c>
      <c r="G250" s="5" t="s">
        <v>0</v>
      </c>
    </row>
    <row r="251" spans="1:7" ht="37.5" x14ac:dyDescent="0.2">
      <c r="A251" s="8" t="s">
        <v>149</v>
      </c>
      <c r="B251" s="9" t="s">
        <v>477</v>
      </c>
      <c r="C251" s="9" t="s">
        <v>266</v>
      </c>
      <c r="D251" s="9" t="s">
        <v>150</v>
      </c>
      <c r="E251" s="10">
        <v>910</v>
      </c>
      <c r="F251" s="10">
        <v>450</v>
      </c>
      <c r="G251" s="10" t="s">
        <v>0</v>
      </c>
    </row>
    <row r="252" spans="1:7" ht="37.5" x14ac:dyDescent="0.2">
      <c r="A252" s="56" t="s">
        <v>267</v>
      </c>
      <c r="B252" s="120" t="s">
        <v>477</v>
      </c>
      <c r="C252" s="120" t="s">
        <v>268</v>
      </c>
      <c r="D252" s="120" t="s">
        <v>0</v>
      </c>
      <c r="E252" s="5">
        <v>1254.68848</v>
      </c>
      <c r="F252" s="5" t="s">
        <v>0</v>
      </c>
      <c r="G252" s="5" t="s">
        <v>0</v>
      </c>
    </row>
    <row r="253" spans="1:7" ht="93.75" x14ac:dyDescent="0.2">
      <c r="A253" s="21" t="s">
        <v>269</v>
      </c>
      <c r="B253" s="121" t="s">
        <v>477</v>
      </c>
      <c r="C253" s="121" t="s">
        <v>270</v>
      </c>
      <c r="D253" s="121" t="s">
        <v>0</v>
      </c>
      <c r="E253" s="57">
        <v>1254.68848</v>
      </c>
      <c r="F253" s="57" t="s">
        <v>0</v>
      </c>
      <c r="G253" s="57" t="s">
        <v>0</v>
      </c>
    </row>
    <row r="254" spans="1:7" ht="37.5" x14ac:dyDescent="0.2">
      <c r="A254" s="8" t="s">
        <v>149</v>
      </c>
      <c r="B254" s="9" t="s">
        <v>477</v>
      </c>
      <c r="C254" s="9" t="s">
        <v>270</v>
      </c>
      <c r="D254" s="9" t="s">
        <v>150</v>
      </c>
      <c r="E254" s="10">
        <v>1254.68848</v>
      </c>
      <c r="F254" s="10" t="s">
        <v>0</v>
      </c>
      <c r="G254" s="10" t="s">
        <v>0</v>
      </c>
    </row>
    <row r="255" spans="1:7" x14ac:dyDescent="0.2">
      <c r="A255" s="56" t="s">
        <v>271</v>
      </c>
      <c r="B255" s="120" t="s">
        <v>477</v>
      </c>
      <c r="C255" s="120" t="s">
        <v>272</v>
      </c>
      <c r="D255" s="120" t="s">
        <v>0</v>
      </c>
      <c r="E255" s="5">
        <v>870</v>
      </c>
      <c r="F255" s="5" t="s">
        <v>0</v>
      </c>
      <c r="G255" s="5" t="s">
        <v>0</v>
      </c>
    </row>
    <row r="256" spans="1:7" ht="93.75" x14ac:dyDescent="0.2">
      <c r="A256" s="21" t="s">
        <v>273</v>
      </c>
      <c r="B256" s="121" t="s">
        <v>477</v>
      </c>
      <c r="C256" s="121" t="s">
        <v>274</v>
      </c>
      <c r="D256" s="121" t="s">
        <v>0</v>
      </c>
      <c r="E256" s="57">
        <v>870</v>
      </c>
      <c r="F256" s="57" t="s">
        <v>0</v>
      </c>
      <c r="G256" s="57" t="s">
        <v>0</v>
      </c>
    </row>
    <row r="257" spans="1:7" ht="37.5" x14ac:dyDescent="0.2">
      <c r="A257" s="8" t="s">
        <v>149</v>
      </c>
      <c r="B257" s="9" t="s">
        <v>477</v>
      </c>
      <c r="C257" s="9" t="s">
        <v>274</v>
      </c>
      <c r="D257" s="9" t="s">
        <v>150</v>
      </c>
      <c r="E257" s="10">
        <v>870</v>
      </c>
      <c r="F257" s="10" t="s">
        <v>0</v>
      </c>
      <c r="G257" s="10" t="s">
        <v>0</v>
      </c>
    </row>
    <row r="258" spans="1:7" x14ac:dyDescent="0.2">
      <c r="A258" s="56" t="s">
        <v>275</v>
      </c>
      <c r="B258" s="120" t="s">
        <v>477</v>
      </c>
      <c r="C258" s="120" t="s">
        <v>276</v>
      </c>
      <c r="D258" s="120" t="s">
        <v>0</v>
      </c>
      <c r="E258" s="5">
        <v>667</v>
      </c>
      <c r="F258" s="5" t="s">
        <v>0</v>
      </c>
      <c r="G258" s="5" t="s">
        <v>0</v>
      </c>
    </row>
    <row r="259" spans="1:7" ht="56.25" x14ac:dyDescent="0.2">
      <c r="A259" s="21" t="s">
        <v>277</v>
      </c>
      <c r="B259" s="121" t="s">
        <v>477</v>
      </c>
      <c r="C259" s="121" t="s">
        <v>278</v>
      </c>
      <c r="D259" s="121" t="s">
        <v>0</v>
      </c>
      <c r="E259" s="57">
        <v>667</v>
      </c>
      <c r="F259" s="57" t="s">
        <v>0</v>
      </c>
      <c r="G259" s="57" t="s">
        <v>0</v>
      </c>
    </row>
    <row r="260" spans="1:7" ht="37.5" x14ac:dyDescent="0.2">
      <c r="A260" s="8" t="s">
        <v>149</v>
      </c>
      <c r="B260" s="9" t="s">
        <v>477</v>
      </c>
      <c r="C260" s="9" t="s">
        <v>278</v>
      </c>
      <c r="D260" s="9" t="s">
        <v>150</v>
      </c>
      <c r="E260" s="10">
        <v>667</v>
      </c>
      <c r="F260" s="10" t="s">
        <v>0</v>
      </c>
      <c r="G260" s="10" t="s">
        <v>0</v>
      </c>
    </row>
    <row r="261" spans="1:7" x14ac:dyDescent="0.2">
      <c r="A261" s="56" t="s">
        <v>279</v>
      </c>
      <c r="B261" s="120" t="s">
        <v>477</v>
      </c>
      <c r="C261" s="120" t="s">
        <v>280</v>
      </c>
      <c r="D261" s="120" t="s">
        <v>0</v>
      </c>
      <c r="E261" s="5">
        <v>2419.4720499999999</v>
      </c>
      <c r="F261" s="5" t="s">
        <v>0</v>
      </c>
      <c r="G261" s="5" t="s">
        <v>0</v>
      </c>
    </row>
    <row r="262" spans="1:7" ht="37.5" x14ac:dyDescent="0.2">
      <c r="A262" s="8" t="s">
        <v>149</v>
      </c>
      <c r="B262" s="9" t="s">
        <v>477</v>
      </c>
      <c r="C262" s="9" t="s">
        <v>280</v>
      </c>
      <c r="D262" s="9" t="s">
        <v>150</v>
      </c>
      <c r="E262" s="10">
        <v>2419.4720499999999</v>
      </c>
      <c r="F262" s="10" t="s">
        <v>0</v>
      </c>
      <c r="G262" s="10" t="s">
        <v>0</v>
      </c>
    </row>
    <row r="263" spans="1:7" x14ac:dyDescent="0.2">
      <c r="A263" s="21" t="s">
        <v>281</v>
      </c>
      <c r="B263" s="121" t="s">
        <v>477</v>
      </c>
      <c r="C263" s="121" t="s">
        <v>282</v>
      </c>
      <c r="D263" s="121" t="s">
        <v>0</v>
      </c>
      <c r="E263" s="57">
        <v>100</v>
      </c>
      <c r="F263" s="57" t="s">
        <v>0</v>
      </c>
      <c r="G263" s="57" t="s">
        <v>0</v>
      </c>
    </row>
    <row r="264" spans="1:7" ht="37.5" x14ac:dyDescent="0.2">
      <c r="A264" s="8" t="s">
        <v>149</v>
      </c>
      <c r="B264" s="9" t="s">
        <v>477</v>
      </c>
      <c r="C264" s="9" t="s">
        <v>282</v>
      </c>
      <c r="D264" s="9" t="s">
        <v>150</v>
      </c>
      <c r="E264" s="10">
        <v>100</v>
      </c>
      <c r="F264" s="10" t="s">
        <v>0</v>
      </c>
      <c r="G264" s="10" t="s">
        <v>0</v>
      </c>
    </row>
    <row r="265" spans="1:7" ht="37.5" x14ac:dyDescent="0.2">
      <c r="A265" s="56" t="s">
        <v>283</v>
      </c>
      <c r="B265" s="120" t="s">
        <v>477</v>
      </c>
      <c r="C265" s="120" t="s">
        <v>284</v>
      </c>
      <c r="D265" s="120" t="s">
        <v>0</v>
      </c>
      <c r="E265" s="5">
        <v>7031.9093199999998</v>
      </c>
      <c r="F265" s="5">
        <v>6786.165</v>
      </c>
      <c r="G265" s="5">
        <v>6250.165</v>
      </c>
    </row>
    <row r="266" spans="1:7" ht="37.5" x14ac:dyDescent="0.2">
      <c r="A266" s="56" t="s">
        <v>285</v>
      </c>
      <c r="B266" s="120" t="s">
        <v>477</v>
      </c>
      <c r="C266" s="120" t="s">
        <v>286</v>
      </c>
      <c r="D266" s="120" t="s">
        <v>0</v>
      </c>
      <c r="E266" s="5">
        <v>7031.9093199999998</v>
      </c>
      <c r="F266" s="5">
        <v>6786.165</v>
      </c>
      <c r="G266" s="5">
        <v>6250.165</v>
      </c>
    </row>
    <row r="267" spans="1:7" ht="75" customHeight="1" x14ac:dyDescent="0.2">
      <c r="A267" s="8" t="s">
        <v>220</v>
      </c>
      <c r="B267" s="9" t="s">
        <v>477</v>
      </c>
      <c r="C267" s="9" t="s">
        <v>286</v>
      </c>
      <c r="D267" s="9" t="s">
        <v>221</v>
      </c>
      <c r="E267" s="10">
        <v>6342.0093200000001</v>
      </c>
      <c r="F267" s="10">
        <v>6179.665</v>
      </c>
      <c r="G267" s="10">
        <v>6239.665</v>
      </c>
    </row>
    <row r="268" spans="1:7" ht="37.5" x14ac:dyDescent="0.2">
      <c r="A268" s="8" t="s">
        <v>45</v>
      </c>
      <c r="B268" s="9" t="s">
        <v>477</v>
      </c>
      <c r="C268" s="9" t="s">
        <v>286</v>
      </c>
      <c r="D268" s="9" t="s">
        <v>46</v>
      </c>
      <c r="E268" s="10">
        <v>689.9</v>
      </c>
      <c r="F268" s="10">
        <v>606.5</v>
      </c>
      <c r="G268" s="10">
        <v>10.5</v>
      </c>
    </row>
    <row r="269" spans="1:7" ht="37.5" x14ac:dyDescent="0.2">
      <c r="A269" s="56" t="s">
        <v>287</v>
      </c>
      <c r="B269" s="120" t="s">
        <v>477</v>
      </c>
      <c r="C269" s="120" t="s">
        <v>288</v>
      </c>
      <c r="D269" s="120" t="s">
        <v>0</v>
      </c>
      <c r="E269" s="5">
        <v>26117.321830000001</v>
      </c>
      <c r="F269" s="5">
        <v>33496.596830000002</v>
      </c>
      <c r="G269" s="5">
        <v>23992.196940000002</v>
      </c>
    </row>
    <row r="270" spans="1:7" x14ac:dyDescent="0.2">
      <c r="A270" s="56" t="s">
        <v>289</v>
      </c>
      <c r="B270" s="120" t="s">
        <v>477</v>
      </c>
      <c r="C270" s="120" t="s">
        <v>290</v>
      </c>
      <c r="D270" s="120" t="s">
        <v>0</v>
      </c>
      <c r="E270" s="5">
        <v>26117.321830000001</v>
      </c>
      <c r="F270" s="5">
        <v>33496.596830000002</v>
      </c>
      <c r="G270" s="5">
        <v>23992.196940000002</v>
      </c>
    </row>
    <row r="271" spans="1:7" ht="37.5" x14ac:dyDescent="0.2">
      <c r="A271" s="8" t="s">
        <v>149</v>
      </c>
      <c r="B271" s="9" t="s">
        <v>477</v>
      </c>
      <c r="C271" s="9" t="s">
        <v>290</v>
      </c>
      <c r="D271" s="9" t="s">
        <v>150</v>
      </c>
      <c r="E271" s="10">
        <v>12475.502829999999</v>
      </c>
      <c r="F271" s="10">
        <v>19718.313999999998</v>
      </c>
      <c r="G271" s="10">
        <v>9662.8029999999999</v>
      </c>
    </row>
    <row r="272" spans="1:7" ht="59.25" customHeight="1" x14ac:dyDescent="0.2">
      <c r="A272" s="21" t="s">
        <v>248</v>
      </c>
      <c r="B272" s="121" t="s">
        <v>477</v>
      </c>
      <c r="C272" s="121" t="s">
        <v>291</v>
      </c>
      <c r="D272" s="121" t="s">
        <v>0</v>
      </c>
      <c r="E272" s="57">
        <v>13641.819</v>
      </c>
      <c r="F272" s="57">
        <v>13778.28283</v>
      </c>
      <c r="G272" s="57">
        <v>14329.39394</v>
      </c>
    </row>
    <row r="273" spans="1:7" ht="37.5" x14ac:dyDescent="0.2">
      <c r="A273" s="8" t="s">
        <v>149</v>
      </c>
      <c r="B273" s="9" t="s">
        <v>477</v>
      </c>
      <c r="C273" s="9" t="s">
        <v>291</v>
      </c>
      <c r="D273" s="9" t="s">
        <v>150</v>
      </c>
      <c r="E273" s="10">
        <v>13641.819</v>
      </c>
      <c r="F273" s="10">
        <v>13778.28283</v>
      </c>
      <c r="G273" s="10">
        <v>14329.39394</v>
      </c>
    </row>
    <row r="274" spans="1:7" ht="37.5" x14ac:dyDescent="0.2">
      <c r="A274" s="56" t="s">
        <v>292</v>
      </c>
      <c r="B274" s="120" t="s">
        <v>477</v>
      </c>
      <c r="C274" s="120" t="s">
        <v>293</v>
      </c>
      <c r="D274" s="120" t="s">
        <v>0</v>
      </c>
      <c r="E274" s="5">
        <v>4975.9269199999999</v>
      </c>
      <c r="F274" s="5">
        <v>3290.1568699999998</v>
      </c>
      <c r="G274" s="5">
        <v>2958.9487800000002</v>
      </c>
    </row>
    <row r="275" spans="1:7" x14ac:dyDescent="0.2">
      <c r="A275" s="56" t="s">
        <v>294</v>
      </c>
      <c r="B275" s="120" t="s">
        <v>477</v>
      </c>
      <c r="C275" s="120" t="s">
        <v>295</v>
      </c>
      <c r="D275" s="120" t="s">
        <v>0</v>
      </c>
      <c r="E275" s="5">
        <v>3508.9409999999998</v>
      </c>
      <c r="F275" s="5">
        <v>3290.1568699999998</v>
      </c>
      <c r="G275" s="5">
        <v>2958.9487800000002</v>
      </c>
    </row>
    <row r="276" spans="1:7" ht="37.5" x14ac:dyDescent="0.2">
      <c r="A276" s="8" t="s">
        <v>149</v>
      </c>
      <c r="B276" s="9" t="s">
        <v>477</v>
      </c>
      <c r="C276" s="9" t="s">
        <v>295</v>
      </c>
      <c r="D276" s="9" t="s">
        <v>150</v>
      </c>
      <c r="E276" s="10">
        <v>2383.623</v>
      </c>
      <c r="F276" s="10">
        <v>2059.17</v>
      </c>
      <c r="G276" s="10">
        <v>1618.0709999999999</v>
      </c>
    </row>
    <row r="277" spans="1:7" ht="57.75" customHeight="1" x14ac:dyDescent="0.2">
      <c r="A277" s="21" t="s">
        <v>248</v>
      </c>
      <c r="B277" s="121" t="s">
        <v>477</v>
      </c>
      <c r="C277" s="121" t="s">
        <v>296</v>
      </c>
      <c r="D277" s="121" t="s">
        <v>0</v>
      </c>
      <c r="E277" s="57">
        <v>1125.318</v>
      </c>
      <c r="F277" s="57">
        <v>1230.98687</v>
      </c>
      <c r="G277" s="57">
        <v>1340.87778</v>
      </c>
    </row>
    <row r="278" spans="1:7" ht="37.5" x14ac:dyDescent="0.2">
      <c r="A278" s="8" t="s">
        <v>149</v>
      </c>
      <c r="B278" s="9" t="s">
        <v>477</v>
      </c>
      <c r="C278" s="9" t="s">
        <v>296</v>
      </c>
      <c r="D278" s="9" t="s">
        <v>150</v>
      </c>
      <c r="E278" s="10">
        <v>1125.318</v>
      </c>
      <c r="F278" s="10">
        <v>1230.98687</v>
      </c>
      <c r="G278" s="10">
        <v>1340.87778</v>
      </c>
    </row>
    <row r="279" spans="1:7" ht="37.5" x14ac:dyDescent="0.2">
      <c r="A279" s="56" t="s">
        <v>297</v>
      </c>
      <c r="B279" s="120" t="s">
        <v>477</v>
      </c>
      <c r="C279" s="120" t="s">
        <v>298</v>
      </c>
      <c r="D279" s="120" t="s">
        <v>0</v>
      </c>
      <c r="E279" s="5">
        <v>191.48591999999999</v>
      </c>
      <c r="F279" s="5" t="s">
        <v>0</v>
      </c>
      <c r="G279" s="5" t="s">
        <v>0</v>
      </c>
    </row>
    <row r="280" spans="1:7" ht="37.5" x14ac:dyDescent="0.2">
      <c r="A280" s="21" t="s">
        <v>299</v>
      </c>
      <c r="B280" s="121" t="s">
        <v>477</v>
      </c>
      <c r="C280" s="121" t="s">
        <v>300</v>
      </c>
      <c r="D280" s="121" t="s">
        <v>0</v>
      </c>
      <c r="E280" s="57">
        <v>191.48591999999999</v>
      </c>
      <c r="F280" s="57" t="s">
        <v>0</v>
      </c>
      <c r="G280" s="57" t="s">
        <v>0</v>
      </c>
    </row>
    <row r="281" spans="1:7" ht="37.5" x14ac:dyDescent="0.2">
      <c r="A281" s="8" t="s">
        <v>149</v>
      </c>
      <c r="B281" s="9" t="s">
        <v>477</v>
      </c>
      <c r="C281" s="9" t="s">
        <v>300</v>
      </c>
      <c r="D281" s="9" t="s">
        <v>150</v>
      </c>
      <c r="E281" s="10">
        <v>191.48591999999999</v>
      </c>
      <c r="F281" s="10" t="s">
        <v>0</v>
      </c>
      <c r="G281" s="10" t="s">
        <v>0</v>
      </c>
    </row>
    <row r="282" spans="1:7" ht="37.5" x14ac:dyDescent="0.2">
      <c r="A282" s="21" t="s">
        <v>301</v>
      </c>
      <c r="B282" s="121" t="s">
        <v>477</v>
      </c>
      <c r="C282" s="121" t="s">
        <v>302</v>
      </c>
      <c r="D282" s="121" t="s">
        <v>0</v>
      </c>
      <c r="E282" s="57">
        <v>275.5</v>
      </c>
      <c r="F282" s="57" t="s">
        <v>0</v>
      </c>
      <c r="G282" s="57" t="s">
        <v>0</v>
      </c>
    </row>
    <row r="283" spans="1:7" x14ac:dyDescent="0.2">
      <c r="A283" s="8" t="s">
        <v>37</v>
      </c>
      <c r="B283" s="9" t="s">
        <v>477</v>
      </c>
      <c r="C283" s="9" t="s">
        <v>302</v>
      </c>
      <c r="D283" s="9" t="s">
        <v>38</v>
      </c>
      <c r="E283" s="10">
        <v>275.5</v>
      </c>
      <c r="F283" s="10" t="s">
        <v>0</v>
      </c>
      <c r="G283" s="10" t="s">
        <v>0</v>
      </c>
    </row>
    <row r="284" spans="1:7" x14ac:dyDescent="0.2">
      <c r="A284" s="21" t="s">
        <v>303</v>
      </c>
      <c r="B284" s="121" t="s">
        <v>477</v>
      </c>
      <c r="C284" s="121" t="s">
        <v>304</v>
      </c>
      <c r="D284" s="121" t="s">
        <v>0</v>
      </c>
      <c r="E284" s="57">
        <v>1000</v>
      </c>
      <c r="F284" s="57" t="s">
        <v>0</v>
      </c>
      <c r="G284" s="57" t="s">
        <v>0</v>
      </c>
    </row>
    <row r="285" spans="1:7" ht="37.5" x14ac:dyDescent="0.2">
      <c r="A285" s="8" t="s">
        <v>149</v>
      </c>
      <c r="B285" s="9" t="s">
        <v>477</v>
      </c>
      <c r="C285" s="9" t="s">
        <v>304</v>
      </c>
      <c r="D285" s="9" t="s">
        <v>150</v>
      </c>
      <c r="E285" s="10">
        <v>1000</v>
      </c>
      <c r="F285" s="10" t="s">
        <v>0</v>
      </c>
      <c r="G285" s="10" t="s">
        <v>0</v>
      </c>
    </row>
    <row r="286" spans="1:7" ht="56.25" x14ac:dyDescent="0.2">
      <c r="A286" s="56" t="s">
        <v>305</v>
      </c>
      <c r="B286" s="120" t="s">
        <v>477</v>
      </c>
      <c r="C286" s="120" t="s">
        <v>306</v>
      </c>
      <c r="D286" s="120" t="s">
        <v>0</v>
      </c>
      <c r="E286" s="5">
        <v>8856.7892800000009</v>
      </c>
      <c r="F286" s="5">
        <v>7624.2333600000002</v>
      </c>
      <c r="G286" s="5">
        <v>5870.16435</v>
      </c>
    </row>
    <row r="287" spans="1:7" ht="37.5" x14ac:dyDescent="0.2">
      <c r="A287" s="56" t="s">
        <v>307</v>
      </c>
      <c r="B287" s="120" t="s">
        <v>477</v>
      </c>
      <c r="C287" s="120" t="s">
        <v>308</v>
      </c>
      <c r="D287" s="120" t="s">
        <v>0</v>
      </c>
      <c r="E287" s="5">
        <v>1291.489</v>
      </c>
      <c r="F287" s="5" t="s">
        <v>0</v>
      </c>
      <c r="G287" s="5" t="s">
        <v>0</v>
      </c>
    </row>
    <row r="288" spans="1:7" ht="37.5" x14ac:dyDescent="0.2">
      <c r="A288" s="21" t="s">
        <v>309</v>
      </c>
      <c r="B288" s="121" t="s">
        <v>477</v>
      </c>
      <c r="C288" s="121" t="s">
        <v>310</v>
      </c>
      <c r="D288" s="121" t="s">
        <v>0</v>
      </c>
      <c r="E288" s="57">
        <v>134</v>
      </c>
      <c r="F288" s="57" t="s">
        <v>0</v>
      </c>
      <c r="G288" s="57" t="s">
        <v>0</v>
      </c>
    </row>
    <row r="289" spans="1:7" x14ac:dyDescent="0.2">
      <c r="A289" s="8" t="s">
        <v>37</v>
      </c>
      <c r="B289" s="9" t="s">
        <v>477</v>
      </c>
      <c r="C289" s="9" t="s">
        <v>310</v>
      </c>
      <c r="D289" s="9" t="s">
        <v>38</v>
      </c>
      <c r="E289" s="10">
        <v>134</v>
      </c>
      <c r="F289" s="10" t="s">
        <v>0</v>
      </c>
      <c r="G289" s="10" t="s">
        <v>0</v>
      </c>
    </row>
    <row r="290" spans="1:7" ht="37.5" x14ac:dyDescent="0.2">
      <c r="A290" s="21" t="s">
        <v>311</v>
      </c>
      <c r="B290" s="121" t="s">
        <v>477</v>
      </c>
      <c r="C290" s="121" t="s">
        <v>312</v>
      </c>
      <c r="D290" s="121" t="s">
        <v>0</v>
      </c>
      <c r="E290" s="57">
        <v>1157.489</v>
      </c>
      <c r="F290" s="57" t="s">
        <v>0</v>
      </c>
      <c r="G290" s="57" t="s">
        <v>0</v>
      </c>
    </row>
    <row r="291" spans="1:7" x14ac:dyDescent="0.2">
      <c r="A291" s="8" t="s">
        <v>37</v>
      </c>
      <c r="B291" s="9" t="s">
        <v>477</v>
      </c>
      <c r="C291" s="9" t="s">
        <v>312</v>
      </c>
      <c r="D291" s="9" t="s">
        <v>38</v>
      </c>
      <c r="E291" s="10">
        <v>1157.489</v>
      </c>
      <c r="F291" s="10" t="s">
        <v>0</v>
      </c>
      <c r="G291" s="10" t="s">
        <v>0</v>
      </c>
    </row>
    <row r="292" spans="1:7" x14ac:dyDescent="0.2">
      <c r="A292" s="56" t="s">
        <v>313</v>
      </c>
      <c r="B292" s="120" t="s">
        <v>477</v>
      </c>
      <c r="C292" s="120" t="s">
        <v>314</v>
      </c>
      <c r="D292" s="120" t="s">
        <v>0</v>
      </c>
      <c r="E292" s="5">
        <v>202</v>
      </c>
      <c r="F292" s="5">
        <v>300</v>
      </c>
      <c r="G292" s="5" t="s">
        <v>0</v>
      </c>
    </row>
    <row r="293" spans="1:7" ht="75" x14ac:dyDescent="0.2">
      <c r="A293" s="56" t="s">
        <v>315</v>
      </c>
      <c r="B293" s="120" t="s">
        <v>477</v>
      </c>
      <c r="C293" s="120" t="s">
        <v>316</v>
      </c>
      <c r="D293" s="120" t="s">
        <v>0</v>
      </c>
      <c r="E293" s="5">
        <v>52</v>
      </c>
      <c r="F293" s="5">
        <v>300</v>
      </c>
      <c r="G293" s="5" t="s">
        <v>0</v>
      </c>
    </row>
    <row r="294" spans="1:7" ht="37.5" x14ac:dyDescent="0.2">
      <c r="A294" s="8" t="s">
        <v>149</v>
      </c>
      <c r="B294" s="9" t="s">
        <v>477</v>
      </c>
      <c r="C294" s="9" t="s">
        <v>316</v>
      </c>
      <c r="D294" s="9" t="s">
        <v>150</v>
      </c>
      <c r="E294" s="10">
        <v>52</v>
      </c>
      <c r="F294" s="10">
        <v>300</v>
      </c>
      <c r="G294" s="10" t="s">
        <v>0</v>
      </c>
    </row>
    <row r="295" spans="1:7" ht="56.25" x14ac:dyDescent="0.2">
      <c r="A295" s="21" t="s">
        <v>317</v>
      </c>
      <c r="B295" s="121" t="s">
        <v>477</v>
      </c>
      <c r="C295" s="121" t="s">
        <v>318</v>
      </c>
      <c r="D295" s="121" t="s">
        <v>0</v>
      </c>
      <c r="E295" s="57">
        <v>150</v>
      </c>
      <c r="F295" s="57" t="s">
        <v>0</v>
      </c>
      <c r="G295" s="57" t="s">
        <v>0</v>
      </c>
    </row>
    <row r="296" spans="1:7" x14ac:dyDescent="0.2">
      <c r="A296" s="8" t="s">
        <v>37</v>
      </c>
      <c r="B296" s="9" t="s">
        <v>477</v>
      </c>
      <c r="C296" s="9" t="s">
        <v>318</v>
      </c>
      <c r="D296" s="9" t="s">
        <v>38</v>
      </c>
      <c r="E296" s="10">
        <v>150</v>
      </c>
      <c r="F296" s="10" t="s">
        <v>0</v>
      </c>
      <c r="G296" s="10" t="s">
        <v>0</v>
      </c>
    </row>
    <row r="297" spans="1:7" x14ac:dyDescent="0.2">
      <c r="A297" s="56" t="s">
        <v>319</v>
      </c>
      <c r="B297" s="120" t="s">
        <v>477</v>
      </c>
      <c r="C297" s="120" t="s">
        <v>320</v>
      </c>
      <c r="D297" s="120" t="s">
        <v>0</v>
      </c>
      <c r="E297" s="5">
        <v>320</v>
      </c>
      <c r="F297" s="5">
        <v>500</v>
      </c>
      <c r="G297" s="5" t="s">
        <v>0</v>
      </c>
    </row>
    <row r="298" spans="1:7" ht="56.25" x14ac:dyDescent="0.2">
      <c r="A298" s="56" t="s">
        <v>321</v>
      </c>
      <c r="B298" s="120" t="s">
        <v>477</v>
      </c>
      <c r="C298" s="120" t="s">
        <v>322</v>
      </c>
      <c r="D298" s="120" t="s">
        <v>0</v>
      </c>
      <c r="E298" s="5">
        <v>320</v>
      </c>
      <c r="F298" s="5">
        <v>500</v>
      </c>
      <c r="G298" s="5" t="s">
        <v>0</v>
      </c>
    </row>
    <row r="299" spans="1:7" ht="37.5" x14ac:dyDescent="0.2">
      <c r="A299" s="8" t="s">
        <v>149</v>
      </c>
      <c r="B299" s="9" t="s">
        <v>477</v>
      </c>
      <c r="C299" s="9" t="s">
        <v>322</v>
      </c>
      <c r="D299" s="9" t="s">
        <v>150</v>
      </c>
      <c r="E299" s="10">
        <v>320</v>
      </c>
      <c r="F299" s="10">
        <v>500</v>
      </c>
      <c r="G299" s="10" t="s">
        <v>0</v>
      </c>
    </row>
    <row r="300" spans="1:7" x14ac:dyDescent="0.2">
      <c r="A300" s="56" t="s">
        <v>323</v>
      </c>
      <c r="B300" s="120" t="s">
        <v>477</v>
      </c>
      <c r="C300" s="120" t="s">
        <v>324</v>
      </c>
      <c r="D300" s="120" t="s">
        <v>0</v>
      </c>
      <c r="E300" s="5">
        <v>7043.3002800000004</v>
      </c>
      <c r="F300" s="5">
        <v>6824.2333600000002</v>
      </c>
      <c r="G300" s="5">
        <v>5870.16435</v>
      </c>
    </row>
    <row r="301" spans="1:7" x14ac:dyDescent="0.2">
      <c r="A301" s="56" t="s">
        <v>325</v>
      </c>
      <c r="B301" s="120" t="s">
        <v>477</v>
      </c>
      <c r="C301" s="120" t="s">
        <v>326</v>
      </c>
      <c r="D301" s="120" t="s">
        <v>0</v>
      </c>
      <c r="E301" s="5">
        <v>7043.3002800000004</v>
      </c>
      <c r="F301" s="5">
        <v>6824.2333600000002</v>
      </c>
      <c r="G301" s="5">
        <v>5870.16435</v>
      </c>
    </row>
    <row r="302" spans="1:7" ht="37.5" x14ac:dyDescent="0.2">
      <c r="A302" s="8" t="s">
        <v>149</v>
      </c>
      <c r="B302" s="9" t="s">
        <v>477</v>
      </c>
      <c r="C302" s="9" t="s">
        <v>326</v>
      </c>
      <c r="D302" s="9" t="s">
        <v>150</v>
      </c>
      <c r="E302" s="10">
        <v>6342.9589999999998</v>
      </c>
      <c r="F302" s="10">
        <v>6039.098</v>
      </c>
      <c r="G302" s="10">
        <v>4988.1289999999999</v>
      </c>
    </row>
    <row r="303" spans="1:7" ht="56.25" x14ac:dyDescent="0.2">
      <c r="A303" s="21" t="s">
        <v>202</v>
      </c>
      <c r="B303" s="121" t="s">
        <v>477</v>
      </c>
      <c r="C303" s="121" t="s">
        <v>327</v>
      </c>
      <c r="D303" s="121" t="s">
        <v>0</v>
      </c>
      <c r="E303" s="57">
        <v>700.34127999999998</v>
      </c>
      <c r="F303" s="57">
        <v>785.13535999999999</v>
      </c>
      <c r="G303" s="57">
        <v>882.03534999999999</v>
      </c>
    </row>
    <row r="304" spans="1:7" ht="37.5" x14ac:dyDescent="0.2">
      <c r="A304" s="8" t="s">
        <v>149</v>
      </c>
      <c r="B304" s="9" t="s">
        <v>477</v>
      </c>
      <c r="C304" s="9" t="s">
        <v>327</v>
      </c>
      <c r="D304" s="9" t="s">
        <v>150</v>
      </c>
      <c r="E304" s="10">
        <v>700.34127999999998</v>
      </c>
      <c r="F304" s="10">
        <v>785.13535999999999</v>
      </c>
      <c r="G304" s="10">
        <v>882.03534999999999</v>
      </c>
    </row>
    <row r="305" spans="1:7" ht="56.25" x14ac:dyDescent="0.2">
      <c r="A305" s="56" t="s">
        <v>363</v>
      </c>
      <c r="B305" s="120" t="s">
        <v>477</v>
      </c>
      <c r="C305" s="120" t="s">
        <v>364</v>
      </c>
      <c r="D305" s="120" t="s">
        <v>0</v>
      </c>
      <c r="E305" s="5">
        <v>1279.1090899999999</v>
      </c>
      <c r="F305" s="5">
        <v>295.60000000000002</v>
      </c>
      <c r="G305" s="5">
        <v>295.60000000000002</v>
      </c>
    </row>
    <row r="306" spans="1:7" x14ac:dyDescent="0.2">
      <c r="A306" s="56" t="s">
        <v>373</v>
      </c>
      <c r="B306" s="120" t="s">
        <v>477</v>
      </c>
      <c r="C306" s="120" t="s">
        <v>374</v>
      </c>
      <c r="D306" s="120" t="s">
        <v>0</v>
      </c>
      <c r="E306" s="5">
        <v>983.50909000000001</v>
      </c>
      <c r="F306" s="5" t="s">
        <v>0</v>
      </c>
      <c r="G306" s="5" t="s">
        <v>0</v>
      </c>
    </row>
    <row r="307" spans="1:7" x14ac:dyDescent="0.2">
      <c r="A307" s="56" t="s">
        <v>384</v>
      </c>
      <c r="B307" s="120" t="s">
        <v>477</v>
      </c>
      <c r="C307" s="120" t="s">
        <v>385</v>
      </c>
      <c r="D307" s="120" t="s">
        <v>0</v>
      </c>
      <c r="E307" s="5">
        <v>983.50909000000001</v>
      </c>
      <c r="F307" s="5" t="s">
        <v>0</v>
      </c>
      <c r="G307" s="5" t="s">
        <v>0</v>
      </c>
    </row>
    <row r="308" spans="1:7" ht="37.5" x14ac:dyDescent="0.2">
      <c r="A308" s="21" t="s">
        <v>388</v>
      </c>
      <c r="B308" s="121" t="s">
        <v>477</v>
      </c>
      <c r="C308" s="121" t="s">
        <v>389</v>
      </c>
      <c r="D308" s="121" t="s">
        <v>0</v>
      </c>
      <c r="E308" s="57">
        <v>983.50909000000001</v>
      </c>
      <c r="F308" s="57" t="s">
        <v>0</v>
      </c>
      <c r="G308" s="57" t="s">
        <v>0</v>
      </c>
    </row>
    <row r="309" spans="1:7" ht="37.5" x14ac:dyDescent="0.2">
      <c r="A309" s="8" t="s">
        <v>149</v>
      </c>
      <c r="B309" s="9" t="s">
        <v>477</v>
      </c>
      <c r="C309" s="9" t="s">
        <v>389</v>
      </c>
      <c r="D309" s="9" t="s">
        <v>150</v>
      </c>
      <c r="E309" s="10">
        <v>983.50909000000001</v>
      </c>
      <c r="F309" s="10" t="s">
        <v>0</v>
      </c>
      <c r="G309" s="10" t="s">
        <v>0</v>
      </c>
    </row>
    <row r="310" spans="1:7" ht="28.5" customHeight="1" x14ac:dyDescent="0.2">
      <c r="A310" s="56" t="s">
        <v>394</v>
      </c>
      <c r="B310" s="120" t="s">
        <v>477</v>
      </c>
      <c r="C310" s="120" t="s">
        <v>395</v>
      </c>
      <c r="D310" s="120" t="s">
        <v>0</v>
      </c>
      <c r="E310" s="5">
        <v>295.60000000000002</v>
      </c>
      <c r="F310" s="5">
        <v>295.60000000000002</v>
      </c>
      <c r="G310" s="5">
        <v>295.60000000000002</v>
      </c>
    </row>
    <row r="311" spans="1:7" ht="45.75" customHeight="1" x14ac:dyDescent="0.2">
      <c r="A311" s="56" t="s">
        <v>396</v>
      </c>
      <c r="B311" s="120" t="s">
        <v>477</v>
      </c>
      <c r="C311" s="120" t="s">
        <v>397</v>
      </c>
      <c r="D311" s="120" t="s">
        <v>0</v>
      </c>
      <c r="E311" s="5">
        <v>295.60000000000002</v>
      </c>
      <c r="F311" s="5">
        <v>295.60000000000002</v>
      </c>
      <c r="G311" s="5">
        <v>295.60000000000002</v>
      </c>
    </row>
    <row r="312" spans="1:7" ht="42.75" customHeight="1" x14ac:dyDescent="0.2">
      <c r="A312" s="21" t="s">
        <v>400</v>
      </c>
      <c r="B312" s="121" t="s">
        <v>477</v>
      </c>
      <c r="C312" s="121" t="s">
        <v>401</v>
      </c>
      <c r="D312" s="121" t="s">
        <v>0</v>
      </c>
      <c r="E312" s="57">
        <v>295.60000000000002</v>
      </c>
      <c r="F312" s="57">
        <v>295.60000000000002</v>
      </c>
      <c r="G312" s="57">
        <v>295.60000000000002</v>
      </c>
    </row>
    <row r="313" spans="1:7" ht="37.5" x14ac:dyDescent="0.2">
      <c r="A313" s="8" t="s">
        <v>149</v>
      </c>
      <c r="B313" s="9" t="s">
        <v>477</v>
      </c>
      <c r="C313" s="9" t="s">
        <v>401</v>
      </c>
      <c r="D313" s="9" t="s">
        <v>150</v>
      </c>
      <c r="E313" s="10">
        <v>295.60000000000002</v>
      </c>
      <c r="F313" s="10">
        <v>295.60000000000002</v>
      </c>
      <c r="G313" s="10">
        <v>295.60000000000002</v>
      </c>
    </row>
    <row r="314" spans="1:7" ht="75" x14ac:dyDescent="0.2">
      <c r="A314" s="55" t="s">
        <v>478</v>
      </c>
      <c r="B314" s="121" t="s">
        <v>479</v>
      </c>
      <c r="C314" s="21" t="s">
        <v>0</v>
      </c>
      <c r="D314" s="21" t="s">
        <v>0</v>
      </c>
      <c r="E314" s="57">
        <v>32468.232390000001</v>
      </c>
      <c r="F314" s="57">
        <v>21999.655200000001</v>
      </c>
      <c r="G314" s="57">
        <v>19139.655200000001</v>
      </c>
    </row>
    <row r="315" spans="1:7" ht="37.5" x14ac:dyDescent="0.2">
      <c r="A315" s="56" t="s">
        <v>39</v>
      </c>
      <c r="B315" s="120" t="s">
        <v>479</v>
      </c>
      <c r="C315" s="120" t="s">
        <v>40</v>
      </c>
      <c r="D315" s="120" t="s">
        <v>0</v>
      </c>
      <c r="E315" s="5">
        <v>141.19999999999999</v>
      </c>
      <c r="F315" s="5" t="s">
        <v>0</v>
      </c>
      <c r="G315" s="5" t="s">
        <v>0</v>
      </c>
    </row>
    <row r="316" spans="1:7" ht="56.25" x14ac:dyDescent="0.2">
      <c r="A316" s="56" t="s">
        <v>41</v>
      </c>
      <c r="B316" s="120" t="s">
        <v>479</v>
      </c>
      <c r="C316" s="120" t="s">
        <v>42</v>
      </c>
      <c r="D316" s="120" t="s">
        <v>0</v>
      </c>
      <c r="E316" s="5">
        <v>141.19999999999999</v>
      </c>
      <c r="F316" s="5" t="s">
        <v>0</v>
      </c>
      <c r="G316" s="5" t="s">
        <v>0</v>
      </c>
    </row>
    <row r="317" spans="1:7" ht="37.5" x14ac:dyDescent="0.2">
      <c r="A317" s="56" t="s">
        <v>43</v>
      </c>
      <c r="B317" s="120" t="s">
        <v>479</v>
      </c>
      <c r="C317" s="120" t="s">
        <v>44</v>
      </c>
      <c r="D317" s="120" t="s">
        <v>0</v>
      </c>
      <c r="E317" s="5">
        <v>141.19999999999999</v>
      </c>
      <c r="F317" s="5" t="s">
        <v>0</v>
      </c>
      <c r="G317" s="5" t="s">
        <v>0</v>
      </c>
    </row>
    <row r="318" spans="1:7" ht="37.5" x14ac:dyDescent="0.2">
      <c r="A318" s="8" t="s">
        <v>45</v>
      </c>
      <c r="B318" s="9" t="s">
        <v>479</v>
      </c>
      <c r="C318" s="9" t="s">
        <v>44</v>
      </c>
      <c r="D318" s="9" t="s">
        <v>46</v>
      </c>
      <c r="E318" s="10">
        <v>141.19999999999999</v>
      </c>
      <c r="F318" s="10" t="s">
        <v>0</v>
      </c>
      <c r="G318" s="10" t="s">
        <v>0</v>
      </c>
    </row>
    <row r="319" spans="1:7" ht="56.25" x14ac:dyDescent="0.2">
      <c r="A319" s="56" t="s">
        <v>62</v>
      </c>
      <c r="B319" s="120" t="s">
        <v>479</v>
      </c>
      <c r="C319" s="120" t="s">
        <v>63</v>
      </c>
      <c r="D319" s="120" t="s">
        <v>0</v>
      </c>
      <c r="E319" s="5">
        <v>24183.644189999999</v>
      </c>
      <c r="F319" s="5">
        <v>13986.76</v>
      </c>
      <c r="G319" s="5">
        <v>11386.76</v>
      </c>
    </row>
    <row r="320" spans="1:7" ht="37.5" x14ac:dyDescent="0.2">
      <c r="A320" s="56" t="s">
        <v>64</v>
      </c>
      <c r="B320" s="120" t="s">
        <v>479</v>
      </c>
      <c r="C320" s="120" t="s">
        <v>65</v>
      </c>
      <c r="D320" s="120" t="s">
        <v>0</v>
      </c>
      <c r="E320" s="5">
        <v>20416.352589999999</v>
      </c>
      <c r="F320" s="5">
        <v>11185.1</v>
      </c>
      <c r="G320" s="5">
        <v>10285.1</v>
      </c>
    </row>
    <row r="321" spans="1:7" ht="112.5" x14ac:dyDescent="0.2">
      <c r="A321" s="56" t="s">
        <v>70</v>
      </c>
      <c r="B321" s="120" t="s">
        <v>479</v>
      </c>
      <c r="C321" s="120" t="s">
        <v>71</v>
      </c>
      <c r="D321" s="120" t="s">
        <v>0</v>
      </c>
      <c r="E321" s="5">
        <v>674</v>
      </c>
      <c r="F321" s="5">
        <v>800</v>
      </c>
      <c r="G321" s="5" t="s">
        <v>0</v>
      </c>
    </row>
    <row r="322" spans="1:7" ht="37.5" x14ac:dyDescent="0.2">
      <c r="A322" s="8" t="s">
        <v>45</v>
      </c>
      <c r="B322" s="9" t="s">
        <v>479</v>
      </c>
      <c r="C322" s="9" t="s">
        <v>71</v>
      </c>
      <c r="D322" s="9" t="s">
        <v>46</v>
      </c>
      <c r="E322" s="10">
        <v>674</v>
      </c>
      <c r="F322" s="10">
        <v>800</v>
      </c>
      <c r="G322" s="10" t="s">
        <v>0</v>
      </c>
    </row>
    <row r="323" spans="1:7" ht="37.5" x14ac:dyDescent="0.2">
      <c r="A323" s="56" t="s">
        <v>72</v>
      </c>
      <c r="B323" s="120" t="s">
        <v>479</v>
      </c>
      <c r="C323" s="120" t="s">
        <v>73</v>
      </c>
      <c r="D323" s="120" t="s">
        <v>0</v>
      </c>
      <c r="E323" s="5" t="s">
        <v>0</v>
      </c>
      <c r="F323" s="5">
        <v>100</v>
      </c>
      <c r="G323" s="5" t="s">
        <v>0</v>
      </c>
    </row>
    <row r="324" spans="1:7" ht="37.5" x14ac:dyDescent="0.2">
      <c r="A324" s="8" t="s">
        <v>45</v>
      </c>
      <c r="B324" s="9" t="s">
        <v>479</v>
      </c>
      <c r="C324" s="9" t="s">
        <v>73</v>
      </c>
      <c r="D324" s="9" t="s">
        <v>46</v>
      </c>
      <c r="E324" s="10" t="s">
        <v>0</v>
      </c>
      <c r="F324" s="10">
        <v>100</v>
      </c>
      <c r="G324" s="10" t="s">
        <v>0</v>
      </c>
    </row>
    <row r="325" spans="1:7" ht="93.75" x14ac:dyDescent="0.2">
      <c r="A325" s="56" t="s">
        <v>86</v>
      </c>
      <c r="B325" s="120" t="s">
        <v>479</v>
      </c>
      <c r="C325" s="120" t="s">
        <v>87</v>
      </c>
      <c r="D325" s="120" t="s">
        <v>0</v>
      </c>
      <c r="E325" s="5">
        <v>17342.099999999999</v>
      </c>
      <c r="F325" s="5">
        <v>10285.1</v>
      </c>
      <c r="G325" s="5">
        <v>10285.1</v>
      </c>
    </row>
    <row r="326" spans="1:7" ht="37.5" x14ac:dyDescent="0.2">
      <c r="A326" s="8" t="s">
        <v>82</v>
      </c>
      <c r="B326" s="9" t="s">
        <v>479</v>
      </c>
      <c r="C326" s="9" t="s">
        <v>87</v>
      </c>
      <c r="D326" s="9" t="s">
        <v>83</v>
      </c>
      <c r="E326" s="10">
        <v>5000</v>
      </c>
      <c r="F326" s="10" t="s">
        <v>0</v>
      </c>
      <c r="G326" s="10" t="s">
        <v>0</v>
      </c>
    </row>
    <row r="327" spans="1:7" ht="97.5" customHeight="1" x14ac:dyDescent="0.2">
      <c r="A327" s="21" t="s">
        <v>88</v>
      </c>
      <c r="B327" s="121" t="s">
        <v>479</v>
      </c>
      <c r="C327" s="121" t="s">
        <v>89</v>
      </c>
      <c r="D327" s="121" t="s">
        <v>0</v>
      </c>
      <c r="E327" s="57">
        <v>4606.8549999999996</v>
      </c>
      <c r="F327" s="57">
        <v>10285.1</v>
      </c>
      <c r="G327" s="57">
        <v>10285.1</v>
      </c>
    </row>
    <row r="328" spans="1:7" ht="37.5" x14ac:dyDescent="0.2">
      <c r="A328" s="8" t="s">
        <v>82</v>
      </c>
      <c r="B328" s="9" t="s">
        <v>479</v>
      </c>
      <c r="C328" s="9" t="s">
        <v>89</v>
      </c>
      <c r="D328" s="9" t="s">
        <v>83</v>
      </c>
      <c r="E328" s="10">
        <v>4606.8549999999996</v>
      </c>
      <c r="F328" s="10">
        <v>10285.1</v>
      </c>
      <c r="G328" s="10">
        <v>10285.1</v>
      </c>
    </row>
    <row r="329" spans="1:7" ht="101.25" customHeight="1" x14ac:dyDescent="0.2">
      <c r="A329" s="21" t="s">
        <v>88</v>
      </c>
      <c r="B329" s="121" t="s">
        <v>479</v>
      </c>
      <c r="C329" s="121" t="s">
        <v>90</v>
      </c>
      <c r="D329" s="121" t="s">
        <v>0</v>
      </c>
      <c r="E329" s="57">
        <v>7735.2449999999999</v>
      </c>
      <c r="F329" s="57" t="s">
        <v>0</v>
      </c>
      <c r="G329" s="57" t="s">
        <v>0</v>
      </c>
    </row>
    <row r="330" spans="1:7" ht="37.5" x14ac:dyDescent="0.2">
      <c r="A330" s="8" t="s">
        <v>82</v>
      </c>
      <c r="B330" s="9" t="s">
        <v>479</v>
      </c>
      <c r="C330" s="9" t="s">
        <v>90</v>
      </c>
      <c r="D330" s="9" t="s">
        <v>83</v>
      </c>
      <c r="E330" s="10">
        <v>7735.2449999999999</v>
      </c>
      <c r="F330" s="10" t="s">
        <v>0</v>
      </c>
      <c r="G330" s="10" t="s">
        <v>0</v>
      </c>
    </row>
    <row r="331" spans="1:7" ht="37.5" x14ac:dyDescent="0.2">
      <c r="A331" s="21" t="s">
        <v>80</v>
      </c>
      <c r="B331" s="121" t="s">
        <v>479</v>
      </c>
      <c r="C331" s="121" t="s">
        <v>81</v>
      </c>
      <c r="D331" s="121" t="s">
        <v>0</v>
      </c>
      <c r="E331" s="57">
        <v>2281.1021799999999</v>
      </c>
      <c r="F331" s="57" t="s">
        <v>0</v>
      </c>
      <c r="G331" s="57" t="s">
        <v>0</v>
      </c>
    </row>
    <row r="332" spans="1:7" ht="37.5" x14ac:dyDescent="0.2">
      <c r="A332" s="8" t="s">
        <v>82</v>
      </c>
      <c r="B332" s="9" t="s">
        <v>479</v>
      </c>
      <c r="C332" s="9" t="s">
        <v>81</v>
      </c>
      <c r="D332" s="9" t="s">
        <v>83</v>
      </c>
      <c r="E332" s="10">
        <v>2281.1021799999999</v>
      </c>
      <c r="F332" s="10" t="s">
        <v>0</v>
      </c>
      <c r="G332" s="10" t="s">
        <v>0</v>
      </c>
    </row>
    <row r="333" spans="1:7" ht="37.5" x14ac:dyDescent="0.2">
      <c r="A333" s="21" t="s">
        <v>80</v>
      </c>
      <c r="B333" s="121" t="s">
        <v>479</v>
      </c>
      <c r="C333" s="121" t="s">
        <v>84</v>
      </c>
      <c r="D333" s="121" t="s">
        <v>0</v>
      </c>
      <c r="E333" s="57">
        <v>96.046409999999995</v>
      </c>
      <c r="F333" s="57" t="s">
        <v>0</v>
      </c>
      <c r="G333" s="57" t="s">
        <v>0</v>
      </c>
    </row>
    <row r="334" spans="1:7" ht="37.5" x14ac:dyDescent="0.2">
      <c r="A334" s="8" t="s">
        <v>82</v>
      </c>
      <c r="B334" s="9" t="s">
        <v>479</v>
      </c>
      <c r="C334" s="9" t="s">
        <v>84</v>
      </c>
      <c r="D334" s="9" t="s">
        <v>83</v>
      </c>
      <c r="E334" s="10">
        <v>96.046409999999995</v>
      </c>
      <c r="F334" s="10" t="s">
        <v>0</v>
      </c>
      <c r="G334" s="10" t="s">
        <v>0</v>
      </c>
    </row>
    <row r="335" spans="1:7" ht="37.5" x14ac:dyDescent="0.2">
      <c r="A335" s="21" t="s">
        <v>80</v>
      </c>
      <c r="B335" s="121" t="s">
        <v>479</v>
      </c>
      <c r="C335" s="121" t="s">
        <v>85</v>
      </c>
      <c r="D335" s="121" t="s">
        <v>0</v>
      </c>
      <c r="E335" s="57">
        <v>23.103999999999999</v>
      </c>
      <c r="F335" s="57" t="s">
        <v>0</v>
      </c>
      <c r="G335" s="57" t="s">
        <v>0</v>
      </c>
    </row>
    <row r="336" spans="1:7" ht="37.5" x14ac:dyDescent="0.2">
      <c r="A336" s="8" t="s">
        <v>82</v>
      </c>
      <c r="B336" s="9" t="s">
        <v>479</v>
      </c>
      <c r="C336" s="9" t="s">
        <v>85</v>
      </c>
      <c r="D336" s="9" t="s">
        <v>83</v>
      </c>
      <c r="E336" s="10">
        <v>23.103999999999999</v>
      </c>
      <c r="F336" s="10" t="s">
        <v>0</v>
      </c>
      <c r="G336" s="10" t="s">
        <v>0</v>
      </c>
    </row>
    <row r="337" spans="1:7" ht="42.75" customHeight="1" x14ac:dyDescent="0.2">
      <c r="A337" s="56" t="s">
        <v>94</v>
      </c>
      <c r="B337" s="120" t="s">
        <v>479</v>
      </c>
      <c r="C337" s="120" t="s">
        <v>95</v>
      </c>
      <c r="D337" s="120" t="s">
        <v>0</v>
      </c>
      <c r="E337" s="5">
        <v>3767.2916</v>
      </c>
      <c r="F337" s="5">
        <v>2801.66</v>
      </c>
      <c r="G337" s="5">
        <v>1101.6600000000001</v>
      </c>
    </row>
    <row r="338" spans="1:7" ht="37.5" x14ac:dyDescent="0.2">
      <c r="A338" s="56" t="s">
        <v>112</v>
      </c>
      <c r="B338" s="120" t="s">
        <v>479</v>
      </c>
      <c r="C338" s="120" t="s">
        <v>113</v>
      </c>
      <c r="D338" s="120" t="s">
        <v>0</v>
      </c>
      <c r="E338" s="5">
        <v>1138.5112999999999</v>
      </c>
      <c r="F338" s="5">
        <v>1043.46</v>
      </c>
      <c r="G338" s="5">
        <v>543.46</v>
      </c>
    </row>
    <row r="339" spans="1:7" ht="37.5" x14ac:dyDescent="0.2">
      <c r="A339" s="8" t="s">
        <v>45</v>
      </c>
      <c r="B339" s="9" t="s">
        <v>479</v>
      </c>
      <c r="C339" s="9" t="s">
        <v>113</v>
      </c>
      <c r="D339" s="9" t="s">
        <v>46</v>
      </c>
      <c r="E339" s="10">
        <v>1138.5112999999999</v>
      </c>
      <c r="F339" s="10">
        <v>1043.46</v>
      </c>
      <c r="G339" s="10">
        <v>543.46</v>
      </c>
    </row>
    <row r="340" spans="1:7" x14ac:dyDescent="0.2">
      <c r="A340" s="56" t="s">
        <v>123</v>
      </c>
      <c r="B340" s="120" t="s">
        <v>479</v>
      </c>
      <c r="C340" s="120" t="s">
        <v>124</v>
      </c>
      <c r="D340" s="120" t="s">
        <v>0</v>
      </c>
      <c r="E340" s="5">
        <v>2628.7802999999999</v>
      </c>
      <c r="F340" s="5">
        <v>1758.2</v>
      </c>
      <c r="G340" s="5">
        <v>558.20000000000005</v>
      </c>
    </row>
    <row r="341" spans="1:7" ht="37.5" x14ac:dyDescent="0.2">
      <c r="A341" s="8" t="s">
        <v>45</v>
      </c>
      <c r="B341" s="9" t="s">
        <v>479</v>
      </c>
      <c r="C341" s="9" t="s">
        <v>124</v>
      </c>
      <c r="D341" s="9" t="s">
        <v>46</v>
      </c>
      <c r="E341" s="10">
        <v>2628.7802999999999</v>
      </c>
      <c r="F341" s="10">
        <v>1758.2</v>
      </c>
      <c r="G341" s="10">
        <v>558.20000000000005</v>
      </c>
    </row>
    <row r="342" spans="1:7" ht="56.25" x14ac:dyDescent="0.2">
      <c r="A342" s="56" t="s">
        <v>328</v>
      </c>
      <c r="B342" s="120" t="s">
        <v>479</v>
      </c>
      <c r="C342" s="120" t="s">
        <v>329</v>
      </c>
      <c r="D342" s="120" t="s">
        <v>0</v>
      </c>
      <c r="E342" s="5">
        <v>8134.1952000000001</v>
      </c>
      <c r="F342" s="5">
        <v>8012.8951999999999</v>
      </c>
      <c r="G342" s="5">
        <v>7752.8951999999999</v>
      </c>
    </row>
    <row r="343" spans="1:7" ht="56.25" x14ac:dyDescent="0.2">
      <c r="A343" s="56" t="s">
        <v>334</v>
      </c>
      <c r="B343" s="120" t="s">
        <v>479</v>
      </c>
      <c r="C343" s="120" t="s">
        <v>335</v>
      </c>
      <c r="D343" s="120" t="s">
        <v>0</v>
      </c>
      <c r="E343" s="5">
        <v>8134.1952000000001</v>
      </c>
      <c r="F343" s="5">
        <v>8012.8951999999999</v>
      </c>
      <c r="G343" s="5">
        <v>7752.8951999999999</v>
      </c>
    </row>
    <row r="344" spans="1:7" ht="112.5" x14ac:dyDescent="0.2">
      <c r="A344" s="21" t="s">
        <v>336</v>
      </c>
      <c r="B344" s="121" t="s">
        <v>479</v>
      </c>
      <c r="C344" s="121" t="s">
        <v>337</v>
      </c>
      <c r="D344" s="121" t="s">
        <v>0</v>
      </c>
      <c r="E344" s="57">
        <v>203.37119999999999</v>
      </c>
      <c r="F344" s="57">
        <v>203.37119999999999</v>
      </c>
      <c r="G344" s="57">
        <v>203.37119999999999</v>
      </c>
    </row>
    <row r="345" spans="1:7" ht="37.5" x14ac:dyDescent="0.2">
      <c r="A345" s="8" t="s">
        <v>45</v>
      </c>
      <c r="B345" s="9" t="s">
        <v>479</v>
      </c>
      <c r="C345" s="9" t="s">
        <v>337</v>
      </c>
      <c r="D345" s="9" t="s">
        <v>46</v>
      </c>
      <c r="E345" s="10">
        <v>203.37119999999999</v>
      </c>
      <c r="F345" s="10">
        <v>203.37119999999999</v>
      </c>
      <c r="G345" s="10">
        <v>203.37119999999999</v>
      </c>
    </row>
    <row r="346" spans="1:7" ht="37.5" x14ac:dyDescent="0.2">
      <c r="A346" s="56" t="s">
        <v>338</v>
      </c>
      <c r="B346" s="120" t="s">
        <v>479</v>
      </c>
      <c r="C346" s="120" t="s">
        <v>339</v>
      </c>
      <c r="D346" s="120" t="s">
        <v>0</v>
      </c>
      <c r="E346" s="5">
        <v>7794.8239999999996</v>
      </c>
      <c r="F346" s="5">
        <v>7809.5240000000003</v>
      </c>
      <c r="G346" s="5">
        <v>7549.5240000000003</v>
      </c>
    </row>
    <row r="347" spans="1:7" ht="75.75" customHeight="1" x14ac:dyDescent="0.2">
      <c r="A347" s="8" t="s">
        <v>220</v>
      </c>
      <c r="B347" s="9" t="s">
        <v>479</v>
      </c>
      <c r="C347" s="9" t="s">
        <v>339</v>
      </c>
      <c r="D347" s="9" t="s">
        <v>221</v>
      </c>
      <c r="E347" s="10">
        <v>7364.3239999999996</v>
      </c>
      <c r="F347" s="10">
        <v>7414.3239999999996</v>
      </c>
      <c r="G347" s="10">
        <v>7354.3239999999996</v>
      </c>
    </row>
    <row r="348" spans="1:7" ht="37.5" x14ac:dyDescent="0.2">
      <c r="A348" s="8" t="s">
        <v>45</v>
      </c>
      <c r="B348" s="9" t="s">
        <v>479</v>
      </c>
      <c r="C348" s="9" t="s">
        <v>339</v>
      </c>
      <c r="D348" s="9" t="s">
        <v>46</v>
      </c>
      <c r="E348" s="10">
        <v>285.2</v>
      </c>
      <c r="F348" s="10">
        <v>250.2</v>
      </c>
      <c r="G348" s="10">
        <v>50.2</v>
      </c>
    </row>
    <row r="349" spans="1:7" x14ac:dyDescent="0.2">
      <c r="A349" s="8" t="s">
        <v>15</v>
      </c>
      <c r="B349" s="9" t="s">
        <v>479</v>
      </c>
      <c r="C349" s="9" t="s">
        <v>339</v>
      </c>
      <c r="D349" s="9" t="s">
        <v>16</v>
      </c>
      <c r="E349" s="10">
        <v>145.30000000000001</v>
      </c>
      <c r="F349" s="10">
        <v>145</v>
      </c>
      <c r="G349" s="10">
        <v>145</v>
      </c>
    </row>
    <row r="350" spans="1:7" ht="37.5" x14ac:dyDescent="0.2">
      <c r="A350" s="56" t="s">
        <v>340</v>
      </c>
      <c r="B350" s="120" t="s">
        <v>479</v>
      </c>
      <c r="C350" s="120" t="s">
        <v>341</v>
      </c>
      <c r="D350" s="120" t="s">
        <v>0</v>
      </c>
      <c r="E350" s="5">
        <v>136</v>
      </c>
      <c r="F350" s="5" t="s">
        <v>0</v>
      </c>
      <c r="G350" s="5" t="s">
        <v>0</v>
      </c>
    </row>
    <row r="351" spans="1:7" ht="37.5" x14ac:dyDescent="0.2">
      <c r="A351" s="8" t="s">
        <v>45</v>
      </c>
      <c r="B351" s="9" t="s">
        <v>479</v>
      </c>
      <c r="C351" s="9" t="s">
        <v>341</v>
      </c>
      <c r="D351" s="9" t="s">
        <v>46</v>
      </c>
      <c r="E351" s="10">
        <v>136</v>
      </c>
      <c r="F351" s="10" t="s">
        <v>0</v>
      </c>
      <c r="G351" s="10" t="s">
        <v>0</v>
      </c>
    </row>
    <row r="352" spans="1:7" x14ac:dyDescent="0.2">
      <c r="A352" s="56" t="s">
        <v>420</v>
      </c>
      <c r="B352" s="120" t="s">
        <v>479</v>
      </c>
      <c r="C352" s="120" t="s">
        <v>421</v>
      </c>
      <c r="D352" s="120" t="s">
        <v>0</v>
      </c>
      <c r="E352" s="5">
        <v>9.1929999999999996</v>
      </c>
      <c r="F352" s="5" t="s">
        <v>0</v>
      </c>
      <c r="G352" s="5" t="s">
        <v>0</v>
      </c>
    </row>
    <row r="353" spans="1:7" x14ac:dyDescent="0.2">
      <c r="A353" s="56" t="s">
        <v>422</v>
      </c>
      <c r="B353" s="120" t="s">
        <v>479</v>
      </c>
      <c r="C353" s="120" t="s">
        <v>423</v>
      </c>
      <c r="D353" s="120" t="s">
        <v>0</v>
      </c>
      <c r="E353" s="5">
        <v>9.1929999999999996</v>
      </c>
      <c r="F353" s="5" t="s">
        <v>0</v>
      </c>
      <c r="G353" s="5" t="s">
        <v>0</v>
      </c>
    </row>
    <row r="354" spans="1:7" x14ac:dyDescent="0.2">
      <c r="A354" s="21" t="s">
        <v>455</v>
      </c>
      <c r="B354" s="121" t="s">
        <v>479</v>
      </c>
      <c r="C354" s="121" t="s">
        <v>456</v>
      </c>
      <c r="D354" s="121" t="s">
        <v>0</v>
      </c>
      <c r="E354" s="57">
        <v>9.1929999999999996</v>
      </c>
      <c r="F354" s="57" t="s">
        <v>0</v>
      </c>
      <c r="G354" s="57" t="s">
        <v>0</v>
      </c>
    </row>
    <row r="355" spans="1:7" x14ac:dyDescent="0.2">
      <c r="A355" s="8" t="s">
        <v>15</v>
      </c>
      <c r="B355" s="9" t="s">
        <v>479</v>
      </c>
      <c r="C355" s="9" t="s">
        <v>456</v>
      </c>
      <c r="D355" s="9" t="s">
        <v>16</v>
      </c>
      <c r="E355" s="10">
        <v>9.1929999999999996</v>
      </c>
      <c r="F355" s="10" t="s">
        <v>0</v>
      </c>
      <c r="G355" s="10" t="s">
        <v>0</v>
      </c>
    </row>
    <row r="356" spans="1:7" ht="56.25" x14ac:dyDescent="0.2">
      <c r="A356" s="55" t="s">
        <v>480</v>
      </c>
      <c r="B356" s="121" t="s">
        <v>481</v>
      </c>
      <c r="C356" s="21" t="s">
        <v>0</v>
      </c>
      <c r="D356" s="21" t="s">
        <v>0</v>
      </c>
      <c r="E356" s="57">
        <v>446644.96957999998</v>
      </c>
      <c r="F356" s="57">
        <v>430677.81527999998</v>
      </c>
      <c r="G356" s="57">
        <v>407525.85253999999</v>
      </c>
    </row>
    <row r="357" spans="1:7" ht="37.5" x14ac:dyDescent="0.2">
      <c r="A357" s="56" t="s">
        <v>143</v>
      </c>
      <c r="B357" s="120" t="s">
        <v>481</v>
      </c>
      <c r="C357" s="120" t="s">
        <v>144</v>
      </c>
      <c r="D357" s="120" t="s">
        <v>0</v>
      </c>
      <c r="E357" s="5">
        <v>440112.39757999999</v>
      </c>
      <c r="F357" s="5">
        <v>423749.35528000002</v>
      </c>
      <c r="G357" s="5">
        <v>400302.69254000002</v>
      </c>
    </row>
    <row r="358" spans="1:7" ht="37.5" x14ac:dyDescent="0.2">
      <c r="A358" s="56" t="s">
        <v>145</v>
      </c>
      <c r="B358" s="120" t="s">
        <v>481</v>
      </c>
      <c r="C358" s="120" t="s">
        <v>146</v>
      </c>
      <c r="D358" s="120" t="s">
        <v>0</v>
      </c>
      <c r="E358" s="5">
        <v>152398.37998999999</v>
      </c>
      <c r="F358" s="5">
        <v>152150.38800000001</v>
      </c>
      <c r="G358" s="5">
        <v>132331.788</v>
      </c>
    </row>
    <row r="359" spans="1:7" ht="56.25" x14ac:dyDescent="0.2">
      <c r="A359" s="56" t="s">
        <v>147</v>
      </c>
      <c r="B359" s="120" t="s">
        <v>481</v>
      </c>
      <c r="C359" s="120" t="s">
        <v>148</v>
      </c>
      <c r="D359" s="120" t="s">
        <v>0</v>
      </c>
      <c r="E359" s="5">
        <v>148349.40299999999</v>
      </c>
      <c r="F359" s="5">
        <v>148556.48800000001</v>
      </c>
      <c r="G359" s="5">
        <v>128556.488</v>
      </c>
    </row>
    <row r="360" spans="1:7" ht="37.5" x14ac:dyDescent="0.2">
      <c r="A360" s="8" t="s">
        <v>149</v>
      </c>
      <c r="B360" s="9" t="s">
        <v>481</v>
      </c>
      <c r="C360" s="9" t="s">
        <v>148</v>
      </c>
      <c r="D360" s="9" t="s">
        <v>150</v>
      </c>
      <c r="E360" s="10">
        <v>54559.464999999997</v>
      </c>
      <c r="F360" s="10">
        <v>53367.017999999996</v>
      </c>
      <c r="G360" s="10">
        <v>33367.017999999996</v>
      </c>
    </row>
    <row r="361" spans="1:7" ht="75" x14ac:dyDescent="0.2">
      <c r="A361" s="21" t="s">
        <v>151</v>
      </c>
      <c r="B361" s="121" t="s">
        <v>481</v>
      </c>
      <c r="C361" s="121" t="s">
        <v>152</v>
      </c>
      <c r="D361" s="121" t="s">
        <v>0</v>
      </c>
      <c r="E361" s="57">
        <v>93789.937999999995</v>
      </c>
      <c r="F361" s="57">
        <v>95189.47</v>
      </c>
      <c r="G361" s="57">
        <v>95189.47</v>
      </c>
    </row>
    <row r="362" spans="1:7" ht="37.5" x14ac:dyDescent="0.2">
      <c r="A362" s="8" t="s">
        <v>149</v>
      </c>
      <c r="B362" s="9" t="s">
        <v>481</v>
      </c>
      <c r="C362" s="9" t="s">
        <v>152</v>
      </c>
      <c r="D362" s="9" t="s">
        <v>150</v>
      </c>
      <c r="E362" s="10">
        <v>93789.937999999995</v>
      </c>
      <c r="F362" s="10">
        <v>95189.47</v>
      </c>
      <c r="G362" s="10">
        <v>95189.47</v>
      </c>
    </row>
    <row r="363" spans="1:7" ht="112.5" x14ac:dyDescent="0.2">
      <c r="A363" s="56" t="s">
        <v>153</v>
      </c>
      <c r="B363" s="120" t="s">
        <v>481</v>
      </c>
      <c r="C363" s="120" t="s">
        <v>154</v>
      </c>
      <c r="D363" s="120" t="s">
        <v>0</v>
      </c>
      <c r="E363" s="5">
        <v>1768.5</v>
      </c>
      <c r="F363" s="5">
        <v>3500.1</v>
      </c>
      <c r="G363" s="5">
        <v>3681.5</v>
      </c>
    </row>
    <row r="364" spans="1:7" ht="112.5" x14ac:dyDescent="0.2">
      <c r="A364" s="21" t="s">
        <v>153</v>
      </c>
      <c r="B364" s="121" t="s">
        <v>481</v>
      </c>
      <c r="C364" s="121" t="s">
        <v>155</v>
      </c>
      <c r="D364" s="121" t="s">
        <v>0</v>
      </c>
      <c r="E364" s="57">
        <v>1768.5</v>
      </c>
      <c r="F364" s="57">
        <v>3500.1</v>
      </c>
      <c r="G364" s="57">
        <v>3681.5</v>
      </c>
    </row>
    <row r="365" spans="1:7" ht="37.5" x14ac:dyDescent="0.2">
      <c r="A365" s="8" t="s">
        <v>149</v>
      </c>
      <c r="B365" s="9" t="s">
        <v>481</v>
      </c>
      <c r="C365" s="9" t="s">
        <v>155</v>
      </c>
      <c r="D365" s="9" t="s">
        <v>150</v>
      </c>
      <c r="E365" s="10">
        <v>1768.5</v>
      </c>
      <c r="F365" s="10">
        <v>3500.1</v>
      </c>
      <c r="G365" s="10">
        <v>3681.5</v>
      </c>
    </row>
    <row r="366" spans="1:7" ht="37.5" x14ac:dyDescent="0.2">
      <c r="A366" s="56" t="s">
        <v>156</v>
      </c>
      <c r="B366" s="120" t="s">
        <v>481</v>
      </c>
      <c r="C366" s="120" t="s">
        <v>157</v>
      </c>
      <c r="D366" s="120" t="s">
        <v>0</v>
      </c>
      <c r="E366" s="5">
        <v>638.18503999999996</v>
      </c>
      <c r="F366" s="5" t="s">
        <v>0</v>
      </c>
      <c r="G366" s="5" t="s">
        <v>0</v>
      </c>
    </row>
    <row r="367" spans="1:7" ht="37.5" x14ac:dyDescent="0.2">
      <c r="A367" s="8" t="s">
        <v>149</v>
      </c>
      <c r="B367" s="9" t="s">
        <v>481</v>
      </c>
      <c r="C367" s="9" t="s">
        <v>157</v>
      </c>
      <c r="D367" s="9" t="s">
        <v>150</v>
      </c>
      <c r="E367" s="10">
        <v>38.185040000000001</v>
      </c>
      <c r="F367" s="10" t="s">
        <v>0</v>
      </c>
      <c r="G367" s="10" t="s">
        <v>0</v>
      </c>
    </row>
    <row r="368" spans="1:7" ht="131.25" x14ac:dyDescent="0.2">
      <c r="A368" s="21" t="s">
        <v>158</v>
      </c>
      <c r="B368" s="121" t="s">
        <v>481</v>
      </c>
      <c r="C368" s="121" t="s">
        <v>159</v>
      </c>
      <c r="D368" s="121" t="s">
        <v>0</v>
      </c>
      <c r="E368" s="57">
        <v>600</v>
      </c>
      <c r="F368" s="57" t="s">
        <v>0</v>
      </c>
      <c r="G368" s="57" t="s">
        <v>0</v>
      </c>
    </row>
    <row r="369" spans="1:7" ht="37.5" x14ac:dyDescent="0.2">
      <c r="A369" s="8" t="s">
        <v>149</v>
      </c>
      <c r="B369" s="9" t="s">
        <v>481</v>
      </c>
      <c r="C369" s="9" t="s">
        <v>159</v>
      </c>
      <c r="D369" s="9" t="s">
        <v>150</v>
      </c>
      <c r="E369" s="10">
        <v>600</v>
      </c>
      <c r="F369" s="10" t="s">
        <v>0</v>
      </c>
      <c r="G369" s="10" t="s">
        <v>0</v>
      </c>
    </row>
    <row r="370" spans="1:7" ht="37.5" x14ac:dyDescent="0.2">
      <c r="A370" s="56" t="s">
        <v>160</v>
      </c>
      <c r="B370" s="120" t="s">
        <v>481</v>
      </c>
      <c r="C370" s="120" t="s">
        <v>161</v>
      </c>
      <c r="D370" s="120" t="s">
        <v>0</v>
      </c>
      <c r="E370" s="5">
        <v>1547.8581200000001</v>
      </c>
      <c r="F370" s="5" t="s">
        <v>0</v>
      </c>
      <c r="G370" s="5" t="s">
        <v>0</v>
      </c>
    </row>
    <row r="371" spans="1:7" ht="37.5" x14ac:dyDescent="0.2">
      <c r="A371" s="8" t="s">
        <v>149</v>
      </c>
      <c r="B371" s="9" t="s">
        <v>481</v>
      </c>
      <c r="C371" s="9" t="s">
        <v>161</v>
      </c>
      <c r="D371" s="9" t="s">
        <v>150</v>
      </c>
      <c r="E371" s="10">
        <v>448.64</v>
      </c>
      <c r="F371" s="10" t="s">
        <v>0</v>
      </c>
      <c r="G371" s="10" t="s">
        <v>0</v>
      </c>
    </row>
    <row r="372" spans="1:7" ht="56.25" x14ac:dyDescent="0.2">
      <c r="A372" s="21" t="s">
        <v>162</v>
      </c>
      <c r="B372" s="121" t="s">
        <v>481</v>
      </c>
      <c r="C372" s="121" t="s">
        <v>163</v>
      </c>
      <c r="D372" s="121" t="s">
        <v>0</v>
      </c>
      <c r="E372" s="57">
        <v>1099.21812</v>
      </c>
      <c r="F372" s="57" t="s">
        <v>0</v>
      </c>
      <c r="G372" s="57" t="s">
        <v>0</v>
      </c>
    </row>
    <row r="373" spans="1:7" ht="37.5" x14ac:dyDescent="0.2">
      <c r="A373" s="8" t="s">
        <v>149</v>
      </c>
      <c r="B373" s="9" t="s">
        <v>481</v>
      </c>
      <c r="C373" s="9" t="s">
        <v>163</v>
      </c>
      <c r="D373" s="9" t="s">
        <v>150</v>
      </c>
      <c r="E373" s="10">
        <v>1099.21812</v>
      </c>
      <c r="F373" s="10" t="s">
        <v>0</v>
      </c>
      <c r="G373" s="10" t="s">
        <v>0</v>
      </c>
    </row>
    <row r="374" spans="1:7" x14ac:dyDescent="0.2">
      <c r="A374" s="56" t="s">
        <v>164</v>
      </c>
      <c r="B374" s="120" t="s">
        <v>481</v>
      </c>
      <c r="C374" s="120" t="s">
        <v>165</v>
      </c>
      <c r="D374" s="120" t="s">
        <v>0</v>
      </c>
      <c r="E374" s="5">
        <v>94.43383</v>
      </c>
      <c r="F374" s="5">
        <v>93.8</v>
      </c>
      <c r="G374" s="5">
        <v>93.8</v>
      </c>
    </row>
    <row r="375" spans="1:7" ht="37.5" x14ac:dyDescent="0.2">
      <c r="A375" s="8" t="s">
        <v>149</v>
      </c>
      <c r="B375" s="9" t="s">
        <v>481</v>
      </c>
      <c r="C375" s="9" t="s">
        <v>165</v>
      </c>
      <c r="D375" s="9" t="s">
        <v>150</v>
      </c>
      <c r="E375" s="10">
        <v>94.43383</v>
      </c>
      <c r="F375" s="10">
        <v>93.8</v>
      </c>
      <c r="G375" s="10">
        <v>93.8</v>
      </c>
    </row>
    <row r="376" spans="1:7" ht="37.5" x14ac:dyDescent="0.2">
      <c r="A376" s="56" t="s">
        <v>166</v>
      </c>
      <c r="B376" s="120" t="s">
        <v>481</v>
      </c>
      <c r="C376" s="120" t="s">
        <v>167</v>
      </c>
      <c r="D376" s="120" t="s">
        <v>0</v>
      </c>
      <c r="E376" s="5">
        <v>237717.02181999999</v>
      </c>
      <c r="F376" s="5">
        <v>223856.62625999999</v>
      </c>
      <c r="G376" s="5">
        <v>225728.56362999999</v>
      </c>
    </row>
    <row r="377" spans="1:7" ht="37.5" x14ac:dyDescent="0.2">
      <c r="A377" s="56" t="s">
        <v>168</v>
      </c>
      <c r="B377" s="120" t="s">
        <v>481</v>
      </c>
      <c r="C377" s="120" t="s">
        <v>169</v>
      </c>
      <c r="D377" s="120" t="s">
        <v>0</v>
      </c>
      <c r="E377" s="5">
        <v>211210.55300000001</v>
      </c>
      <c r="F377" s="5">
        <v>213584.30100000001</v>
      </c>
      <c r="G377" s="5">
        <v>215467.601</v>
      </c>
    </row>
    <row r="378" spans="1:7" ht="37.5" x14ac:dyDescent="0.2">
      <c r="A378" s="8" t="s">
        <v>149</v>
      </c>
      <c r="B378" s="9" t="s">
        <v>481</v>
      </c>
      <c r="C378" s="9" t="s">
        <v>169</v>
      </c>
      <c r="D378" s="9" t="s">
        <v>150</v>
      </c>
      <c r="E378" s="10">
        <v>43260.790999999997</v>
      </c>
      <c r="F378" s="10">
        <v>41213.271000000001</v>
      </c>
      <c r="G378" s="10">
        <v>31213.271000000001</v>
      </c>
    </row>
    <row r="379" spans="1:7" ht="131.25" x14ac:dyDescent="0.2">
      <c r="A379" s="21" t="s">
        <v>170</v>
      </c>
      <c r="B379" s="121" t="s">
        <v>481</v>
      </c>
      <c r="C379" s="121" t="s">
        <v>171</v>
      </c>
      <c r="D379" s="121" t="s">
        <v>0</v>
      </c>
      <c r="E379" s="57">
        <v>4974.8</v>
      </c>
      <c r="F379" s="57" t="s">
        <v>0</v>
      </c>
      <c r="G379" s="57" t="s">
        <v>0</v>
      </c>
    </row>
    <row r="380" spans="1:7" ht="37.5" x14ac:dyDescent="0.2">
      <c r="A380" s="8" t="s">
        <v>149</v>
      </c>
      <c r="B380" s="9" t="s">
        <v>481</v>
      </c>
      <c r="C380" s="9" t="s">
        <v>171</v>
      </c>
      <c r="D380" s="9" t="s">
        <v>150</v>
      </c>
      <c r="E380" s="10">
        <v>4974.8</v>
      </c>
      <c r="F380" s="10" t="s">
        <v>0</v>
      </c>
      <c r="G380" s="10" t="s">
        <v>0</v>
      </c>
    </row>
    <row r="381" spans="1:7" ht="75" x14ac:dyDescent="0.2">
      <c r="A381" s="21" t="s">
        <v>151</v>
      </c>
      <c r="B381" s="121" t="s">
        <v>481</v>
      </c>
      <c r="C381" s="121" t="s">
        <v>172</v>
      </c>
      <c r="D381" s="121" t="s">
        <v>0</v>
      </c>
      <c r="E381" s="57">
        <v>162974.962</v>
      </c>
      <c r="F381" s="57">
        <v>172371.03</v>
      </c>
      <c r="G381" s="57">
        <v>184254.33</v>
      </c>
    </row>
    <row r="382" spans="1:7" ht="37.5" x14ac:dyDescent="0.2">
      <c r="A382" s="8" t="s">
        <v>149</v>
      </c>
      <c r="B382" s="9" t="s">
        <v>481</v>
      </c>
      <c r="C382" s="9" t="s">
        <v>172</v>
      </c>
      <c r="D382" s="9" t="s">
        <v>150</v>
      </c>
      <c r="E382" s="10">
        <v>162974.962</v>
      </c>
      <c r="F382" s="10">
        <v>172371.03</v>
      </c>
      <c r="G382" s="10">
        <v>184254.33</v>
      </c>
    </row>
    <row r="383" spans="1:7" ht="112.5" x14ac:dyDescent="0.2">
      <c r="A383" s="56" t="s">
        <v>153</v>
      </c>
      <c r="B383" s="120" t="s">
        <v>481</v>
      </c>
      <c r="C383" s="120" t="s">
        <v>173</v>
      </c>
      <c r="D383" s="120" t="s">
        <v>0</v>
      </c>
      <c r="E383" s="5">
        <v>231.5</v>
      </c>
      <c r="F383" s="5">
        <v>604.1</v>
      </c>
      <c r="G383" s="5">
        <v>639</v>
      </c>
    </row>
    <row r="384" spans="1:7" ht="112.5" x14ac:dyDescent="0.2">
      <c r="A384" s="21" t="s">
        <v>153</v>
      </c>
      <c r="B384" s="121" t="s">
        <v>481</v>
      </c>
      <c r="C384" s="121" t="s">
        <v>174</v>
      </c>
      <c r="D384" s="121" t="s">
        <v>0</v>
      </c>
      <c r="E384" s="57">
        <v>231.5</v>
      </c>
      <c r="F384" s="57">
        <v>604.1</v>
      </c>
      <c r="G384" s="57">
        <v>639</v>
      </c>
    </row>
    <row r="385" spans="1:7" ht="37.5" x14ac:dyDescent="0.2">
      <c r="A385" s="8" t="s">
        <v>149</v>
      </c>
      <c r="B385" s="9" t="s">
        <v>481</v>
      </c>
      <c r="C385" s="9" t="s">
        <v>174</v>
      </c>
      <c r="D385" s="9" t="s">
        <v>150</v>
      </c>
      <c r="E385" s="10">
        <v>231.5</v>
      </c>
      <c r="F385" s="10">
        <v>604.1</v>
      </c>
      <c r="G385" s="10">
        <v>639</v>
      </c>
    </row>
    <row r="386" spans="1:7" x14ac:dyDescent="0.2">
      <c r="A386" s="56" t="s">
        <v>164</v>
      </c>
      <c r="B386" s="120" t="s">
        <v>481</v>
      </c>
      <c r="C386" s="120" t="s">
        <v>175</v>
      </c>
      <c r="D386" s="120" t="s">
        <v>0</v>
      </c>
      <c r="E386" s="5">
        <v>2222.33673</v>
      </c>
      <c r="F386" s="5">
        <v>805.7</v>
      </c>
      <c r="G386" s="5">
        <v>405.7</v>
      </c>
    </row>
    <row r="387" spans="1:7" ht="37.5" x14ac:dyDescent="0.2">
      <c r="A387" s="8" t="s">
        <v>149</v>
      </c>
      <c r="B387" s="9" t="s">
        <v>481</v>
      </c>
      <c r="C387" s="9" t="s">
        <v>175</v>
      </c>
      <c r="D387" s="9" t="s">
        <v>150</v>
      </c>
      <c r="E387" s="10">
        <v>2222.33673</v>
      </c>
      <c r="F387" s="10">
        <v>805.7</v>
      </c>
      <c r="G387" s="10">
        <v>405.7</v>
      </c>
    </row>
    <row r="388" spans="1:7" x14ac:dyDescent="0.2">
      <c r="A388" s="56" t="s">
        <v>176</v>
      </c>
      <c r="B388" s="120" t="s">
        <v>481</v>
      </c>
      <c r="C388" s="120" t="s">
        <v>177</v>
      </c>
      <c r="D388" s="120" t="s">
        <v>0</v>
      </c>
      <c r="E388" s="5">
        <v>8986.0325300000004</v>
      </c>
      <c r="F388" s="5" t="s">
        <v>0</v>
      </c>
      <c r="G388" s="5" t="s">
        <v>0</v>
      </c>
    </row>
    <row r="389" spans="1:7" ht="37.5" x14ac:dyDescent="0.2">
      <c r="A389" s="8" t="s">
        <v>149</v>
      </c>
      <c r="B389" s="9" t="s">
        <v>481</v>
      </c>
      <c r="C389" s="9" t="s">
        <v>177</v>
      </c>
      <c r="D389" s="9" t="s">
        <v>150</v>
      </c>
      <c r="E389" s="10">
        <v>3306.13186</v>
      </c>
      <c r="F389" s="10" t="s">
        <v>0</v>
      </c>
      <c r="G389" s="10" t="s">
        <v>0</v>
      </c>
    </row>
    <row r="390" spans="1:7" ht="131.25" x14ac:dyDescent="0.2">
      <c r="A390" s="21" t="s">
        <v>178</v>
      </c>
      <c r="B390" s="121" t="s">
        <v>481</v>
      </c>
      <c r="C390" s="121" t="s">
        <v>179</v>
      </c>
      <c r="D390" s="121" t="s">
        <v>0</v>
      </c>
      <c r="E390" s="57">
        <v>727.15300000000002</v>
      </c>
      <c r="F390" s="57" t="s">
        <v>0</v>
      </c>
      <c r="G390" s="57" t="s">
        <v>0</v>
      </c>
    </row>
    <row r="391" spans="1:7" ht="37.5" x14ac:dyDescent="0.2">
      <c r="A391" s="8" t="s">
        <v>149</v>
      </c>
      <c r="B391" s="9" t="s">
        <v>481</v>
      </c>
      <c r="C391" s="9" t="s">
        <v>179</v>
      </c>
      <c r="D391" s="9" t="s">
        <v>150</v>
      </c>
      <c r="E391" s="10">
        <v>727.15300000000002</v>
      </c>
      <c r="F391" s="10" t="s">
        <v>0</v>
      </c>
      <c r="G391" s="10" t="s">
        <v>0</v>
      </c>
    </row>
    <row r="392" spans="1:7" ht="56.25" x14ac:dyDescent="0.2">
      <c r="A392" s="21" t="s">
        <v>180</v>
      </c>
      <c r="B392" s="121" t="s">
        <v>481</v>
      </c>
      <c r="C392" s="121" t="s">
        <v>181</v>
      </c>
      <c r="D392" s="121" t="s">
        <v>0</v>
      </c>
      <c r="E392" s="57">
        <v>4952.7476699999997</v>
      </c>
      <c r="F392" s="57" t="s">
        <v>0</v>
      </c>
      <c r="G392" s="57" t="s">
        <v>0</v>
      </c>
    </row>
    <row r="393" spans="1:7" ht="37.5" x14ac:dyDescent="0.2">
      <c r="A393" s="8" t="s">
        <v>149</v>
      </c>
      <c r="B393" s="9" t="s">
        <v>481</v>
      </c>
      <c r="C393" s="9" t="s">
        <v>181</v>
      </c>
      <c r="D393" s="9" t="s">
        <v>150</v>
      </c>
      <c r="E393" s="10">
        <v>4952.7476699999997</v>
      </c>
      <c r="F393" s="10" t="s">
        <v>0</v>
      </c>
      <c r="G393" s="10" t="s">
        <v>0</v>
      </c>
    </row>
    <row r="394" spans="1:7" ht="37.5" x14ac:dyDescent="0.2">
      <c r="A394" s="56" t="s">
        <v>182</v>
      </c>
      <c r="B394" s="120" t="s">
        <v>481</v>
      </c>
      <c r="C394" s="120" t="s">
        <v>183</v>
      </c>
      <c r="D394" s="120" t="s">
        <v>0</v>
      </c>
      <c r="E394" s="5">
        <v>5981.7256699999998</v>
      </c>
      <c r="F394" s="5" t="s">
        <v>0</v>
      </c>
      <c r="G394" s="5" t="s">
        <v>0</v>
      </c>
    </row>
    <row r="395" spans="1:7" ht="37.5" x14ac:dyDescent="0.2">
      <c r="A395" s="8" t="s">
        <v>149</v>
      </c>
      <c r="B395" s="9" t="s">
        <v>481</v>
      </c>
      <c r="C395" s="9" t="s">
        <v>183</v>
      </c>
      <c r="D395" s="9" t="s">
        <v>150</v>
      </c>
      <c r="E395" s="10">
        <v>5981.7256699999998</v>
      </c>
      <c r="F395" s="10" t="s">
        <v>0</v>
      </c>
      <c r="G395" s="10" t="s">
        <v>0</v>
      </c>
    </row>
    <row r="396" spans="1:7" ht="37.5" x14ac:dyDescent="0.2">
      <c r="A396" s="56" t="s">
        <v>184</v>
      </c>
      <c r="B396" s="120" t="s">
        <v>481</v>
      </c>
      <c r="C396" s="120" t="s">
        <v>185</v>
      </c>
      <c r="D396" s="120" t="s">
        <v>0</v>
      </c>
      <c r="E396" s="5">
        <v>19.9786</v>
      </c>
      <c r="F396" s="5">
        <v>20</v>
      </c>
      <c r="G396" s="5">
        <v>20</v>
      </c>
    </row>
    <row r="397" spans="1:7" ht="37.5" x14ac:dyDescent="0.2">
      <c r="A397" s="8" t="s">
        <v>45</v>
      </c>
      <c r="B397" s="9" t="s">
        <v>481</v>
      </c>
      <c r="C397" s="9" t="s">
        <v>185</v>
      </c>
      <c r="D397" s="9" t="s">
        <v>46</v>
      </c>
      <c r="E397" s="10">
        <v>19.9786</v>
      </c>
      <c r="F397" s="10">
        <v>20</v>
      </c>
      <c r="G397" s="10">
        <v>20</v>
      </c>
    </row>
    <row r="398" spans="1:7" ht="75" x14ac:dyDescent="0.2">
      <c r="A398" s="56" t="s">
        <v>186</v>
      </c>
      <c r="B398" s="120" t="s">
        <v>481</v>
      </c>
      <c r="C398" s="120" t="s">
        <v>187</v>
      </c>
      <c r="D398" s="120" t="s">
        <v>0</v>
      </c>
      <c r="E398" s="5">
        <v>7637.80195</v>
      </c>
      <c r="F398" s="5">
        <v>8842.5252600000003</v>
      </c>
      <c r="G398" s="5">
        <v>9196.2626299999993</v>
      </c>
    </row>
    <row r="399" spans="1:7" ht="75" x14ac:dyDescent="0.2">
      <c r="A399" s="21" t="s">
        <v>186</v>
      </c>
      <c r="B399" s="121" t="s">
        <v>481</v>
      </c>
      <c r="C399" s="121" t="s">
        <v>188</v>
      </c>
      <c r="D399" s="121" t="s">
        <v>0</v>
      </c>
      <c r="E399" s="57">
        <v>3658.4565699999998</v>
      </c>
      <c r="F399" s="57" t="s">
        <v>0</v>
      </c>
      <c r="G399" s="57" t="s">
        <v>0</v>
      </c>
    </row>
    <row r="400" spans="1:7" ht="37.5" x14ac:dyDescent="0.2">
      <c r="A400" s="8" t="s">
        <v>149</v>
      </c>
      <c r="B400" s="9" t="s">
        <v>481</v>
      </c>
      <c r="C400" s="9" t="s">
        <v>188</v>
      </c>
      <c r="D400" s="9" t="s">
        <v>150</v>
      </c>
      <c r="E400" s="10">
        <v>3658.4565699999998</v>
      </c>
      <c r="F400" s="10" t="s">
        <v>0</v>
      </c>
      <c r="G400" s="10" t="s">
        <v>0</v>
      </c>
    </row>
    <row r="401" spans="1:7" ht="75" x14ac:dyDescent="0.2">
      <c r="A401" s="21" t="s">
        <v>189</v>
      </c>
      <c r="B401" s="121" t="s">
        <v>481</v>
      </c>
      <c r="C401" s="121" t="s">
        <v>190</v>
      </c>
      <c r="D401" s="121" t="s">
        <v>0</v>
      </c>
      <c r="E401" s="57">
        <v>3979.3453800000002</v>
      </c>
      <c r="F401" s="57">
        <v>8842.5252600000003</v>
      </c>
      <c r="G401" s="57">
        <v>9196.2626299999993</v>
      </c>
    </row>
    <row r="402" spans="1:7" ht="37.5" x14ac:dyDescent="0.2">
      <c r="A402" s="8" t="s">
        <v>149</v>
      </c>
      <c r="B402" s="9" t="s">
        <v>481</v>
      </c>
      <c r="C402" s="9" t="s">
        <v>190</v>
      </c>
      <c r="D402" s="9" t="s">
        <v>150</v>
      </c>
      <c r="E402" s="10">
        <v>3979.3453800000002</v>
      </c>
      <c r="F402" s="10">
        <v>8842.5252600000003</v>
      </c>
      <c r="G402" s="10">
        <v>9196.2626299999993</v>
      </c>
    </row>
    <row r="403" spans="1:7" ht="56.25" x14ac:dyDescent="0.2">
      <c r="A403" s="21" t="s">
        <v>191</v>
      </c>
      <c r="B403" s="121" t="s">
        <v>481</v>
      </c>
      <c r="C403" s="121" t="s">
        <v>192</v>
      </c>
      <c r="D403" s="121" t="s">
        <v>0</v>
      </c>
      <c r="E403" s="57">
        <v>1427.0933399999999</v>
      </c>
      <c r="F403" s="57" t="s">
        <v>0</v>
      </c>
      <c r="G403" s="57" t="s">
        <v>0</v>
      </c>
    </row>
    <row r="404" spans="1:7" ht="37.5" x14ac:dyDescent="0.2">
      <c r="A404" s="8" t="s">
        <v>149</v>
      </c>
      <c r="B404" s="9" t="s">
        <v>481</v>
      </c>
      <c r="C404" s="9" t="s">
        <v>192</v>
      </c>
      <c r="D404" s="9" t="s">
        <v>150</v>
      </c>
      <c r="E404" s="10">
        <v>1427.0933399999999</v>
      </c>
      <c r="F404" s="10" t="s">
        <v>0</v>
      </c>
      <c r="G404" s="10" t="s">
        <v>0</v>
      </c>
    </row>
    <row r="405" spans="1:7" ht="37.5" x14ac:dyDescent="0.2">
      <c r="A405" s="56" t="s">
        <v>193</v>
      </c>
      <c r="B405" s="120" t="s">
        <v>481</v>
      </c>
      <c r="C405" s="120" t="s">
        <v>194</v>
      </c>
      <c r="D405" s="120" t="s">
        <v>0</v>
      </c>
      <c r="E405" s="5">
        <v>23786.75662</v>
      </c>
      <c r="F405" s="5">
        <v>21597.511350000001</v>
      </c>
      <c r="G405" s="5">
        <v>16097.51124</v>
      </c>
    </row>
    <row r="406" spans="1:7" ht="37.5" x14ac:dyDescent="0.2">
      <c r="A406" s="56" t="s">
        <v>195</v>
      </c>
      <c r="B406" s="120" t="s">
        <v>481</v>
      </c>
      <c r="C406" s="120" t="s">
        <v>196</v>
      </c>
      <c r="D406" s="120" t="s">
        <v>0</v>
      </c>
      <c r="E406" s="5">
        <v>500</v>
      </c>
      <c r="F406" s="5">
        <v>500</v>
      </c>
      <c r="G406" s="5" t="s">
        <v>0</v>
      </c>
    </row>
    <row r="407" spans="1:7" x14ac:dyDescent="0.2">
      <c r="A407" s="8" t="s">
        <v>76</v>
      </c>
      <c r="B407" s="9" t="s">
        <v>481</v>
      </c>
      <c r="C407" s="9" t="s">
        <v>196</v>
      </c>
      <c r="D407" s="9" t="s">
        <v>77</v>
      </c>
      <c r="E407" s="10">
        <v>500</v>
      </c>
      <c r="F407" s="10">
        <v>500</v>
      </c>
      <c r="G407" s="10" t="s">
        <v>0</v>
      </c>
    </row>
    <row r="408" spans="1:7" ht="37.5" x14ac:dyDescent="0.2">
      <c r="A408" s="56" t="s">
        <v>197</v>
      </c>
      <c r="B408" s="120" t="s">
        <v>481</v>
      </c>
      <c r="C408" s="120" t="s">
        <v>198</v>
      </c>
      <c r="D408" s="120" t="s">
        <v>0</v>
      </c>
      <c r="E408" s="5">
        <v>826.08119999999997</v>
      </c>
      <c r="F408" s="5">
        <v>253.7</v>
      </c>
      <c r="G408" s="5">
        <v>253.7</v>
      </c>
    </row>
    <row r="409" spans="1:7" ht="75" x14ac:dyDescent="0.2">
      <c r="A409" s="21" t="s">
        <v>199</v>
      </c>
      <c r="B409" s="121" t="s">
        <v>481</v>
      </c>
      <c r="C409" s="121" t="s">
        <v>200</v>
      </c>
      <c r="D409" s="121" t="s">
        <v>0</v>
      </c>
      <c r="E409" s="57">
        <v>826.08119999999997</v>
      </c>
      <c r="F409" s="57">
        <v>253.7</v>
      </c>
      <c r="G409" s="57">
        <v>253.7</v>
      </c>
    </row>
    <row r="410" spans="1:7" x14ac:dyDescent="0.2">
      <c r="A410" s="8" t="s">
        <v>76</v>
      </c>
      <c r="B410" s="9" t="s">
        <v>481</v>
      </c>
      <c r="C410" s="9" t="s">
        <v>200</v>
      </c>
      <c r="D410" s="9" t="s">
        <v>77</v>
      </c>
      <c r="E410" s="10">
        <v>826.08119999999997</v>
      </c>
      <c r="F410" s="10">
        <v>253.7</v>
      </c>
      <c r="G410" s="10">
        <v>253.7</v>
      </c>
    </row>
    <row r="411" spans="1:7" ht="56.25" x14ac:dyDescent="0.2">
      <c r="A411" s="56" t="s">
        <v>147</v>
      </c>
      <c r="B411" s="120" t="s">
        <v>481</v>
      </c>
      <c r="C411" s="120" t="s">
        <v>201</v>
      </c>
      <c r="D411" s="120" t="s">
        <v>0</v>
      </c>
      <c r="E411" s="5">
        <v>22112.863420000001</v>
      </c>
      <c r="F411" s="5">
        <v>20843.81135</v>
      </c>
      <c r="G411" s="5">
        <v>15843.811240000001</v>
      </c>
    </row>
    <row r="412" spans="1:7" ht="37.5" x14ac:dyDescent="0.2">
      <c r="A412" s="8" t="s">
        <v>149</v>
      </c>
      <c r="B412" s="9" t="s">
        <v>481</v>
      </c>
      <c r="C412" s="9" t="s">
        <v>201</v>
      </c>
      <c r="D412" s="9" t="s">
        <v>150</v>
      </c>
      <c r="E412" s="10">
        <v>17378.620999999999</v>
      </c>
      <c r="F412" s="10">
        <v>15790.276</v>
      </c>
      <c r="G412" s="10">
        <v>10381.387000000001</v>
      </c>
    </row>
    <row r="413" spans="1:7" ht="56.25" x14ac:dyDescent="0.2">
      <c r="A413" s="21" t="s">
        <v>202</v>
      </c>
      <c r="B413" s="121" t="s">
        <v>481</v>
      </c>
      <c r="C413" s="121" t="s">
        <v>203</v>
      </c>
      <c r="D413" s="121" t="s">
        <v>0</v>
      </c>
      <c r="E413" s="57">
        <v>4734.2424199999996</v>
      </c>
      <c r="F413" s="57">
        <v>5053.5353500000001</v>
      </c>
      <c r="G413" s="57">
        <v>5462.4242400000003</v>
      </c>
    </row>
    <row r="414" spans="1:7" ht="37.5" x14ac:dyDescent="0.2">
      <c r="A414" s="8" t="s">
        <v>149</v>
      </c>
      <c r="B414" s="9" t="s">
        <v>481</v>
      </c>
      <c r="C414" s="9" t="s">
        <v>203</v>
      </c>
      <c r="D414" s="9" t="s">
        <v>150</v>
      </c>
      <c r="E414" s="10">
        <v>4734.2424199999996</v>
      </c>
      <c r="F414" s="10">
        <v>5053.5353500000001</v>
      </c>
      <c r="G414" s="10">
        <v>5462.4242400000003</v>
      </c>
    </row>
    <row r="415" spans="1:7" ht="37.5" x14ac:dyDescent="0.2">
      <c r="A415" s="56" t="s">
        <v>204</v>
      </c>
      <c r="B415" s="120" t="s">
        <v>481</v>
      </c>
      <c r="C415" s="120" t="s">
        <v>205</v>
      </c>
      <c r="D415" s="120" t="s">
        <v>0</v>
      </c>
      <c r="E415" s="5">
        <v>347.81200000000001</v>
      </c>
      <c r="F415" s="5" t="s">
        <v>0</v>
      </c>
      <c r="G415" s="5" t="s">
        <v>0</v>
      </c>
    </row>
    <row r="416" spans="1:7" ht="37.5" x14ac:dyDescent="0.2">
      <c r="A416" s="8" t="s">
        <v>149</v>
      </c>
      <c r="B416" s="9" t="s">
        <v>481</v>
      </c>
      <c r="C416" s="9" t="s">
        <v>205</v>
      </c>
      <c r="D416" s="9" t="s">
        <v>150</v>
      </c>
      <c r="E416" s="10">
        <v>75</v>
      </c>
      <c r="F416" s="10" t="s">
        <v>0</v>
      </c>
      <c r="G416" s="10" t="s">
        <v>0</v>
      </c>
    </row>
    <row r="417" spans="1:7" ht="56.25" x14ac:dyDescent="0.2">
      <c r="A417" s="21" t="s">
        <v>206</v>
      </c>
      <c r="B417" s="121" t="s">
        <v>481</v>
      </c>
      <c r="C417" s="121" t="s">
        <v>207</v>
      </c>
      <c r="D417" s="121" t="s">
        <v>0</v>
      </c>
      <c r="E417" s="57">
        <v>272.81200000000001</v>
      </c>
      <c r="F417" s="57" t="s">
        <v>0</v>
      </c>
      <c r="G417" s="57" t="s">
        <v>0</v>
      </c>
    </row>
    <row r="418" spans="1:7" ht="37.5" x14ac:dyDescent="0.2">
      <c r="A418" s="8" t="s">
        <v>149</v>
      </c>
      <c r="B418" s="9" t="s">
        <v>481</v>
      </c>
      <c r="C418" s="9" t="s">
        <v>207</v>
      </c>
      <c r="D418" s="9" t="s">
        <v>150</v>
      </c>
      <c r="E418" s="10">
        <v>272.81200000000001</v>
      </c>
      <c r="F418" s="10" t="s">
        <v>0</v>
      </c>
      <c r="G418" s="10" t="s">
        <v>0</v>
      </c>
    </row>
    <row r="419" spans="1:7" ht="37.5" x14ac:dyDescent="0.2">
      <c r="A419" s="56" t="s">
        <v>208</v>
      </c>
      <c r="B419" s="120" t="s">
        <v>481</v>
      </c>
      <c r="C419" s="120" t="s">
        <v>209</v>
      </c>
      <c r="D419" s="120" t="s">
        <v>0</v>
      </c>
      <c r="E419" s="5">
        <v>1578.5766699999999</v>
      </c>
      <c r="F419" s="5">
        <v>1625.8166699999999</v>
      </c>
      <c r="G419" s="5">
        <v>1625.8166699999999</v>
      </c>
    </row>
    <row r="420" spans="1:7" ht="37.5" x14ac:dyDescent="0.2">
      <c r="A420" s="56" t="s">
        <v>210</v>
      </c>
      <c r="B420" s="120" t="s">
        <v>481</v>
      </c>
      <c r="C420" s="120" t="s">
        <v>211</v>
      </c>
      <c r="D420" s="120" t="s">
        <v>0</v>
      </c>
      <c r="E420" s="5">
        <v>1469.1666700000001</v>
      </c>
      <c r="F420" s="5">
        <v>1469.1666700000001</v>
      </c>
      <c r="G420" s="5">
        <v>1469.1666700000001</v>
      </c>
    </row>
    <row r="421" spans="1:7" ht="37.5" x14ac:dyDescent="0.2">
      <c r="A421" s="8" t="s">
        <v>149</v>
      </c>
      <c r="B421" s="9" t="s">
        <v>481</v>
      </c>
      <c r="C421" s="9" t="s">
        <v>211</v>
      </c>
      <c r="D421" s="9" t="s">
        <v>150</v>
      </c>
      <c r="E421" s="10">
        <v>20</v>
      </c>
      <c r="F421" s="10">
        <v>20</v>
      </c>
      <c r="G421" s="10">
        <v>20</v>
      </c>
    </row>
    <row r="422" spans="1:7" ht="37.5" x14ac:dyDescent="0.2">
      <c r="A422" s="21" t="s">
        <v>212</v>
      </c>
      <c r="B422" s="121" t="s">
        <v>481</v>
      </c>
      <c r="C422" s="121" t="s">
        <v>213</v>
      </c>
      <c r="D422" s="121" t="s">
        <v>0</v>
      </c>
      <c r="E422" s="57">
        <v>1449.1666700000001</v>
      </c>
      <c r="F422" s="57">
        <v>1449.1666700000001</v>
      </c>
      <c r="G422" s="57">
        <v>1449.1666700000001</v>
      </c>
    </row>
    <row r="423" spans="1:7" ht="37.5" x14ac:dyDescent="0.2">
      <c r="A423" s="8" t="s">
        <v>149</v>
      </c>
      <c r="B423" s="9" t="s">
        <v>481</v>
      </c>
      <c r="C423" s="9" t="s">
        <v>213</v>
      </c>
      <c r="D423" s="9" t="s">
        <v>150</v>
      </c>
      <c r="E423" s="10">
        <v>1449.1666700000001</v>
      </c>
      <c r="F423" s="10">
        <v>1449.1666700000001</v>
      </c>
      <c r="G423" s="10">
        <v>1449.1666700000001</v>
      </c>
    </row>
    <row r="424" spans="1:7" ht="37.5" x14ac:dyDescent="0.2">
      <c r="A424" s="56" t="s">
        <v>214</v>
      </c>
      <c r="B424" s="120" t="s">
        <v>481</v>
      </c>
      <c r="C424" s="120" t="s">
        <v>215</v>
      </c>
      <c r="D424" s="120" t="s">
        <v>0</v>
      </c>
      <c r="E424" s="5">
        <v>109.41</v>
      </c>
      <c r="F424" s="5">
        <v>156.65</v>
      </c>
      <c r="G424" s="5">
        <v>156.65</v>
      </c>
    </row>
    <row r="425" spans="1:7" ht="37.5" x14ac:dyDescent="0.2">
      <c r="A425" s="8" t="s">
        <v>149</v>
      </c>
      <c r="B425" s="9" t="s">
        <v>481</v>
      </c>
      <c r="C425" s="9" t="s">
        <v>215</v>
      </c>
      <c r="D425" s="9" t="s">
        <v>150</v>
      </c>
      <c r="E425" s="10">
        <v>109.41</v>
      </c>
      <c r="F425" s="10">
        <v>156.65</v>
      </c>
      <c r="G425" s="10">
        <v>156.65</v>
      </c>
    </row>
    <row r="426" spans="1:7" ht="37.5" x14ac:dyDescent="0.2">
      <c r="A426" s="56" t="s">
        <v>216</v>
      </c>
      <c r="B426" s="120" t="s">
        <v>481</v>
      </c>
      <c r="C426" s="120" t="s">
        <v>217</v>
      </c>
      <c r="D426" s="120" t="s">
        <v>0</v>
      </c>
      <c r="E426" s="5">
        <v>24631.662479999999</v>
      </c>
      <c r="F426" s="5">
        <v>24519.012999999999</v>
      </c>
      <c r="G426" s="5">
        <v>24519.012999999999</v>
      </c>
    </row>
    <row r="427" spans="1:7" ht="37.5" x14ac:dyDescent="0.2">
      <c r="A427" s="56" t="s">
        <v>218</v>
      </c>
      <c r="B427" s="120" t="s">
        <v>481</v>
      </c>
      <c r="C427" s="120" t="s">
        <v>219</v>
      </c>
      <c r="D427" s="120" t="s">
        <v>0</v>
      </c>
      <c r="E427" s="5">
        <v>24631.662479999999</v>
      </c>
      <c r="F427" s="5">
        <v>24519.012999999999</v>
      </c>
      <c r="G427" s="5">
        <v>24519.012999999999</v>
      </c>
    </row>
    <row r="428" spans="1:7" ht="77.25" customHeight="1" x14ac:dyDescent="0.2">
      <c r="A428" s="8" t="s">
        <v>220</v>
      </c>
      <c r="B428" s="9" t="s">
        <v>481</v>
      </c>
      <c r="C428" s="9" t="s">
        <v>219</v>
      </c>
      <c r="D428" s="9" t="s">
        <v>221</v>
      </c>
      <c r="E428" s="10">
        <v>23325.9244</v>
      </c>
      <c r="F428" s="10">
        <v>23213.012999999999</v>
      </c>
      <c r="G428" s="10">
        <v>23213.012999999999</v>
      </c>
    </row>
    <row r="429" spans="1:7" ht="37.5" x14ac:dyDescent="0.2">
      <c r="A429" s="8" t="s">
        <v>45</v>
      </c>
      <c r="B429" s="9" t="s">
        <v>481</v>
      </c>
      <c r="C429" s="9" t="s">
        <v>219</v>
      </c>
      <c r="D429" s="9" t="s">
        <v>46</v>
      </c>
      <c r="E429" s="10">
        <v>1274.86508</v>
      </c>
      <c r="F429" s="10">
        <v>1284.5999999999999</v>
      </c>
      <c r="G429" s="10">
        <v>1284.5999999999999</v>
      </c>
    </row>
    <row r="430" spans="1:7" x14ac:dyDescent="0.2">
      <c r="A430" s="8" t="s">
        <v>15</v>
      </c>
      <c r="B430" s="9" t="s">
        <v>481</v>
      </c>
      <c r="C430" s="9" t="s">
        <v>219</v>
      </c>
      <c r="D430" s="9" t="s">
        <v>16</v>
      </c>
      <c r="E430" s="10">
        <v>30.873000000000001</v>
      </c>
      <c r="F430" s="10">
        <v>21.4</v>
      </c>
      <c r="G430" s="10">
        <v>21.4</v>
      </c>
    </row>
    <row r="431" spans="1:7" ht="56.25" x14ac:dyDescent="0.2">
      <c r="A431" s="56" t="s">
        <v>305</v>
      </c>
      <c r="B431" s="120" t="s">
        <v>481</v>
      </c>
      <c r="C431" s="120" t="s">
        <v>306</v>
      </c>
      <c r="D431" s="120" t="s">
        <v>0</v>
      </c>
      <c r="E431" s="5">
        <v>33.712000000000003</v>
      </c>
      <c r="F431" s="5" t="s">
        <v>0</v>
      </c>
      <c r="G431" s="5" t="s">
        <v>0</v>
      </c>
    </row>
    <row r="432" spans="1:7" x14ac:dyDescent="0.2">
      <c r="A432" s="56" t="s">
        <v>319</v>
      </c>
      <c r="B432" s="120" t="s">
        <v>481</v>
      </c>
      <c r="C432" s="120" t="s">
        <v>320</v>
      </c>
      <c r="D432" s="120" t="s">
        <v>0</v>
      </c>
      <c r="E432" s="5">
        <v>33.712000000000003</v>
      </c>
      <c r="F432" s="5" t="s">
        <v>0</v>
      </c>
      <c r="G432" s="5" t="s">
        <v>0</v>
      </c>
    </row>
    <row r="433" spans="1:7" ht="56.25" x14ac:dyDescent="0.2">
      <c r="A433" s="56" t="s">
        <v>321</v>
      </c>
      <c r="B433" s="120" t="s">
        <v>481</v>
      </c>
      <c r="C433" s="120" t="s">
        <v>322</v>
      </c>
      <c r="D433" s="120" t="s">
        <v>0</v>
      </c>
      <c r="E433" s="5">
        <v>33.712000000000003</v>
      </c>
      <c r="F433" s="5" t="s">
        <v>0</v>
      </c>
      <c r="G433" s="5" t="s">
        <v>0</v>
      </c>
    </row>
    <row r="434" spans="1:7" ht="78" customHeight="1" x14ac:dyDescent="0.2">
      <c r="A434" s="8" t="s">
        <v>220</v>
      </c>
      <c r="B434" s="9" t="s">
        <v>481</v>
      </c>
      <c r="C434" s="9" t="s">
        <v>322</v>
      </c>
      <c r="D434" s="9" t="s">
        <v>221</v>
      </c>
      <c r="E434" s="10">
        <v>33.712000000000003</v>
      </c>
      <c r="F434" s="10" t="s">
        <v>0</v>
      </c>
      <c r="G434" s="10" t="s">
        <v>0</v>
      </c>
    </row>
    <row r="435" spans="1:7" ht="56.25" x14ac:dyDescent="0.2">
      <c r="A435" s="56" t="s">
        <v>363</v>
      </c>
      <c r="B435" s="120" t="s">
        <v>481</v>
      </c>
      <c r="C435" s="120" t="s">
        <v>364</v>
      </c>
      <c r="D435" s="120" t="s">
        <v>0</v>
      </c>
      <c r="E435" s="5">
        <v>4062.66</v>
      </c>
      <c r="F435" s="5">
        <v>4417.66</v>
      </c>
      <c r="G435" s="5">
        <v>4617.66</v>
      </c>
    </row>
    <row r="436" spans="1:7" x14ac:dyDescent="0.2">
      <c r="A436" s="56" t="s">
        <v>365</v>
      </c>
      <c r="B436" s="120" t="s">
        <v>481</v>
      </c>
      <c r="C436" s="120" t="s">
        <v>366</v>
      </c>
      <c r="D436" s="120" t="s">
        <v>0</v>
      </c>
      <c r="E436" s="5">
        <v>2600</v>
      </c>
      <c r="F436" s="5">
        <v>2800</v>
      </c>
      <c r="G436" s="5">
        <v>3000</v>
      </c>
    </row>
    <row r="437" spans="1:7" ht="93.75" x14ac:dyDescent="0.2">
      <c r="A437" s="21" t="s">
        <v>367</v>
      </c>
      <c r="B437" s="121" t="s">
        <v>481</v>
      </c>
      <c r="C437" s="121" t="s">
        <v>368</v>
      </c>
      <c r="D437" s="121" t="s">
        <v>0</v>
      </c>
      <c r="E437" s="57">
        <v>2600</v>
      </c>
      <c r="F437" s="57">
        <v>2800</v>
      </c>
      <c r="G437" s="57">
        <v>3000</v>
      </c>
    </row>
    <row r="438" spans="1:7" x14ac:dyDescent="0.2">
      <c r="A438" s="8" t="s">
        <v>76</v>
      </c>
      <c r="B438" s="9" t="s">
        <v>481</v>
      </c>
      <c r="C438" s="9" t="s">
        <v>368</v>
      </c>
      <c r="D438" s="9" t="s">
        <v>77</v>
      </c>
      <c r="E438" s="10">
        <v>2600</v>
      </c>
      <c r="F438" s="10">
        <v>2800</v>
      </c>
      <c r="G438" s="10">
        <v>3000</v>
      </c>
    </row>
    <row r="439" spans="1:7" x14ac:dyDescent="0.2">
      <c r="A439" s="56" t="s">
        <v>369</v>
      </c>
      <c r="B439" s="120" t="s">
        <v>481</v>
      </c>
      <c r="C439" s="120" t="s">
        <v>370</v>
      </c>
      <c r="D439" s="120" t="s">
        <v>0</v>
      </c>
      <c r="E439" s="5" t="s">
        <v>0</v>
      </c>
      <c r="F439" s="5">
        <v>155</v>
      </c>
      <c r="G439" s="5">
        <v>155</v>
      </c>
    </row>
    <row r="440" spans="1:7" ht="37.5" x14ac:dyDescent="0.2">
      <c r="A440" s="56" t="s">
        <v>371</v>
      </c>
      <c r="B440" s="120" t="s">
        <v>481</v>
      </c>
      <c r="C440" s="120" t="s">
        <v>372</v>
      </c>
      <c r="D440" s="120" t="s">
        <v>0</v>
      </c>
      <c r="E440" s="5" t="s">
        <v>0</v>
      </c>
      <c r="F440" s="5">
        <v>155</v>
      </c>
      <c r="G440" s="5">
        <v>155</v>
      </c>
    </row>
    <row r="441" spans="1:7" ht="37.5" x14ac:dyDescent="0.2">
      <c r="A441" s="8" t="s">
        <v>149</v>
      </c>
      <c r="B441" s="9" t="s">
        <v>481</v>
      </c>
      <c r="C441" s="9" t="s">
        <v>372</v>
      </c>
      <c r="D441" s="9" t="s">
        <v>150</v>
      </c>
      <c r="E441" s="10" t="s">
        <v>0</v>
      </c>
      <c r="F441" s="10">
        <v>155</v>
      </c>
      <c r="G441" s="10">
        <v>155</v>
      </c>
    </row>
    <row r="442" spans="1:7" ht="26.25" customHeight="1" x14ac:dyDescent="0.2">
      <c r="A442" s="56" t="s">
        <v>394</v>
      </c>
      <c r="B442" s="120" t="s">
        <v>481</v>
      </c>
      <c r="C442" s="120" t="s">
        <v>395</v>
      </c>
      <c r="D442" s="120" t="s">
        <v>0</v>
      </c>
      <c r="E442" s="5">
        <v>1462.66</v>
      </c>
      <c r="F442" s="5">
        <v>1462.66</v>
      </c>
      <c r="G442" s="5">
        <v>1462.66</v>
      </c>
    </row>
    <row r="443" spans="1:7" ht="48.75" customHeight="1" x14ac:dyDescent="0.2">
      <c r="A443" s="56" t="s">
        <v>396</v>
      </c>
      <c r="B443" s="120" t="s">
        <v>481</v>
      </c>
      <c r="C443" s="120" t="s">
        <v>397</v>
      </c>
      <c r="D443" s="120" t="s">
        <v>0</v>
      </c>
      <c r="E443" s="5">
        <v>1462.66</v>
      </c>
      <c r="F443" s="5">
        <v>1462.66</v>
      </c>
      <c r="G443" s="5">
        <v>1462.66</v>
      </c>
    </row>
    <row r="444" spans="1:7" ht="39.75" customHeight="1" x14ac:dyDescent="0.2">
      <c r="A444" s="21" t="s">
        <v>400</v>
      </c>
      <c r="B444" s="121" t="s">
        <v>481</v>
      </c>
      <c r="C444" s="121" t="s">
        <v>401</v>
      </c>
      <c r="D444" s="121" t="s">
        <v>0</v>
      </c>
      <c r="E444" s="57">
        <v>1462.66</v>
      </c>
      <c r="F444" s="57">
        <v>1462.66</v>
      </c>
      <c r="G444" s="57">
        <v>1462.66</v>
      </c>
    </row>
    <row r="445" spans="1:7" ht="37.5" x14ac:dyDescent="0.2">
      <c r="A445" s="8" t="s">
        <v>149</v>
      </c>
      <c r="B445" s="9" t="s">
        <v>481</v>
      </c>
      <c r="C445" s="9" t="s">
        <v>401</v>
      </c>
      <c r="D445" s="9" t="s">
        <v>150</v>
      </c>
      <c r="E445" s="10">
        <v>1462.66</v>
      </c>
      <c r="F445" s="10">
        <v>1462.66</v>
      </c>
      <c r="G445" s="10">
        <v>1462.66</v>
      </c>
    </row>
    <row r="446" spans="1:7" x14ac:dyDescent="0.2">
      <c r="A446" s="56" t="s">
        <v>420</v>
      </c>
      <c r="B446" s="120" t="s">
        <v>481</v>
      </c>
      <c r="C446" s="120" t="s">
        <v>421</v>
      </c>
      <c r="D446" s="120" t="s">
        <v>0</v>
      </c>
      <c r="E446" s="5">
        <v>2436.1999999999998</v>
      </c>
      <c r="F446" s="5">
        <v>2510.8000000000002</v>
      </c>
      <c r="G446" s="5">
        <v>2605.5</v>
      </c>
    </row>
    <row r="447" spans="1:7" x14ac:dyDescent="0.2">
      <c r="A447" s="56" t="s">
        <v>422</v>
      </c>
      <c r="B447" s="120" t="s">
        <v>481</v>
      </c>
      <c r="C447" s="120" t="s">
        <v>423</v>
      </c>
      <c r="D447" s="120" t="s">
        <v>0</v>
      </c>
      <c r="E447" s="5">
        <v>2436.1999999999998</v>
      </c>
      <c r="F447" s="5">
        <v>2510.8000000000002</v>
      </c>
      <c r="G447" s="5">
        <v>2605.5</v>
      </c>
    </row>
    <row r="448" spans="1:7" ht="112.5" x14ac:dyDescent="0.2">
      <c r="A448" s="21" t="s">
        <v>439</v>
      </c>
      <c r="B448" s="121" t="s">
        <v>481</v>
      </c>
      <c r="C448" s="121" t="s">
        <v>440</v>
      </c>
      <c r="D448" s="121" t="s">
        <v>0</v>
      </c>
      <c r="E448" s="57">
        <v>2391.1</v>
      </c>
      <c r="F448" s="57">
        <v>2464.1999999999998</v>
      </c>
      <c r="G448" s="57">
        <v>2557</v>
      </c>
    </row>
    <row r="449" spans="1:7" ht="77.25" customHeight="1" x14ac:dyDescent="0.2">
      <c r="A449" s="8" t="s">
        <v>220</v>
      </c>
      <c r="B449" s="9" t="s">
        <v>481</v>
      </c>
      <c r="C449" s="9" t="s">
        <v>440</v>
      </c>
      <c r="D449" s="9" t="s">
        <v>221</v>
      </c>
      <c r="E449" s="10">
        <v>2241.15</v>
      </c>
      <c r="F449" s="10">
        <v>2314.1999999999998</v>
      </c>
      <c r="G449" s="10">
        <v>2407</v>
      </c>
    </row>
    <row r="450" spans="1:7" ht="37.5" x14ac:dyDescent="0.2">
      <c r="A450" s="8" t="s">
        <v>45</v>
      </c>
      <c r="B450" s="9" t="s">
        <v>481</v>
      </c>
      <c r="C450" s="9" t="s">
        <v>440</v>
      </c>
      <c r="D450" s="9" t="s">
        <v>46</v>
      </c>
      <c r="E450" s="10">
        <v>149.94999999999999</v>
      </c>
      <c r="F450" s="10">
        <v>150</v>
      </c>
      <c r="G450" s="10">
        <v>150</v>
      </c>
    </row>
    <row r="451" spans="1:7" ht="112.5" x14ac:dyDescent="0.2">
      <c r="A451" s="21" t="s">
        <v>445</v>
      </c>
      <c r="B451" s="121" t="s">
        <v>481</v>
      </c>
      <c r="C451" s="121" t="s">
        <v>446</v>
      </c>
      <c r="D451" s="121" t="s">
        <v>0</v>
      </c>
      <c r="E451" s="57">
        <v>45.1</v>
      </c>
      <c r="F451" s="57">
        <v>46.6</v>
      </c>
      <c r="G451" s="57">
        <v>48.5</v>
      </c>
    </row>
    <row r="452" spans="1:7" ht="75" customHeight="1" x14ac:dyDescent="0.2">
      <c r="A452" s="8" t="s">
        <v>220</v>
      </c>
      <c r="B452" s="9" t="s">
        <v>481</v>
      </c>
      <c r="C452" s="9" t="s">
        <v>446</v>
      </c>
      <c r="D452" s="9" t="s">
        <v>221</v>
      </c>
      <c r="E452" s="10">
        <v>42.531999999999996</v>
      </c>
      <c r="F452" s="10">
        <v>42.531999999999996</v>
      </c>
      <c r="G452" s="10">
        <v>42.531999999999996</v>
      </c>
    </row>
    <row r="453" spans="1:7" ht="37.5" x14ac:dyDescent="0.2">
      <c r="A453" s="8" t="s">
        <v>45</v>
      </c>
      <c r="B453" s="9" t="s">
        <v>481</v>
      </c>
      <c r="C453" s="9" t="s">
        <v>446</v>
      </c>
      <c r="D453" s="9" t="s">
        <v>46</v>
      </c>
      <c r="E453" s="10">
        <v>2.5680000000000001</v>
      </c>
      <c r="F453" s="10">
        <v>4.0679999999999996</v>
      </c>
      <c r="G453" s="10">
        <v>5.968</v>
      </c>
    </row>
    <row r="454" spans="1:7" ht="56.25" x14ac:dyDescent="0.2">
      <c r="A454" s="55" t="s">
        <v>482</v>
      </c>
      <c r="B454" s="121" t="s">
        <v>483</v>
      </c>
      <c r="C454" s="21" t="s">
        <v>0</v>
      </c>
      <c r="D454" s="21" t="s">
        <v>0</v>
      </c>
      <c r="E454" s="57">
        <v>81153.777610000005</v>
      </c>
      <c r="F454" s="57">
        <v>57730.008999999998</v>
      </c>
      <c r="G454" s="57">
        <v>63514.178999999996</v>
      </c>
    </row>
    <row r="455" spans="1:7" ht="56.25" x14ac:dyDescent="0.2">
      <c r="A455" s="56" t="s">
        <v>328</v>
      </c>
      <c r="B455" s="120" t="s">
        <v>483</v>
      </c>
      <c r="C455" s="120" t="s">
        <v>329</v>
      </c>
      <c r="D455" s="120" t="s">
        <v>0</v>
      </c>
      <c r="E455" s="5">
        <v>74383.202999999994</v>
      </c>
      <c r="F455" s="5">
        <v>44731.879000000001</v>
      </c>
      <c r="G455" s="5">
        <v>40111.178999999996</v>
      </c>
    </row>
    <row r="456" spans="1:7" ht="37.5" x14ac:dyDescent="0.2">
      <c r="A456" s="56" t="s">
        <v>343</v>
      </c>
      <c r="B456" s="120" t="s">
        <v>483</v>
      </c>
      <c r="C456" s="120" t="s">
        <v>344</v>
      </c>
      <c r="D456" s="120" t="s">
        <v>0</v>
      </c>
      <c r="E456" s="5">
        <v>74383.202999999994</v>
      </c>
      <c r="F456" s="5">
        <v>44731.879000000001</v>
      </c>
      <c r="G456" s="5">
        <v>40111.178999999996</v>
      </c>
    </row>
    <row r="457" spans="1:7" ht="56.25" x14ac:dyDescent="0.2">
      <c r="A457" s="56" t="s">
        <v>345</v>
      </c>
      <c r="B457" s="120" t="s">
        <v>483</v>
      </c>
      <c r="C457" s="120" t="s">
        <v>346</v>
      </c>
      <c r="D457" s="120" t="s">
        <v>0</v>
      </c>
      <c r="E457" s="5">
        <v>516.20000000000005</v>
      </c>
      <c r="F457" s="5">
        <v>505.1</v>
      </c>
      <c r="G457" s="5">
        <v>496.7</v>
      </c>
    </row>
    <row r="458" spans="1:7" ht="55.5" customHeight="1" x14ac:dyDescent="0.2">
      <c r="A458" s="21" t="s">
        <v>347</v>
      </c>
      <c r="B458" s="121" t="s">
        <v>483</v>
      </c>
      <c r="C458" s="121" t="s">
        <v>348</v>
      </c>
      <c r="D458" s="121" t="s">
        <v>0</v>
      </c>
      <c r="E458" s="57">
        <v>516.20000000000005</v>
      </c>
      <c r="F458" s="57">
        <v>505.1</v>
      </c>
      <c r="G458" s="57">
        <v>496.7</v>
      </c>
    </row>
    <row r="459" spans="1:7" x14ac:dyDescent="0.2">
      <c r="A459" s="8" t="s">
        <v>37</v>
      </c>
      <c r="B459" s="9" t="s">
        <v>483</v>
      </c>
      <c r="C459" s="9" t="s">
        <v>348</v>
      </c>
      <c r="D459" s="9" t="s">
        <v>38</v>
      </c>
      <c r="E459" s="10">
        <v>516.20000000000005</v>
      </c>
      <c r="F459" s="10">
        <v>505.1</v>
      </c>
      <c r="G459" s="10">
        <v>496.7</v>
      </c>
    </row>
    <row r="460" spans="1:7" x14ac:dyDescent="0.2">
      <c r="A460" s="56" t="s">
        <v>349</v>
      </c>
      <c r="B460" s="120" t="s">
        <v>483</v>
      </c>
      <c r="C460" s="120" t="s">
        <v>350</v>
      </c>
      <c r="D460" s="120" t="s">
        <v>0</v>
      </c>
      <c r="E460" s="5">
        <v>18470.574000000001</v>
      </c>
      <c r="F460" s="5">
        <v>18311.429</v>
      </c>
      <c r="G460" s="5">
        <v>18276.429</v>
      </c>
    </row>
    <row r="461" spans="1:7" ht="73.5" customHeight="1" x14ac:dyDescent="0.2">
      <c r="A461" s="8" t="s">
        <v>220</v>
      </c>
      <c r="B461" s="9" t="s">
        <v>483</v>
      </c>
      <c r="C461" s="9" t="s">
        <v>350</v>
      </c>
      <c r="D461" s="9" t="s">
        <v>221</v>
      </c>
      <c r="E461" s="10">
        <v>17760.227999999999</v>
      </c>
      <c r="F461" s="10">
        <v>17734.312999999998</v>
      </c>
      <c r="G461" s="10">
        <v>17659.312999999998</v>
      </c>
    </row>
    <row r="462" spans="1:7" ht="37.5" x14ac:dyDescent="0.2">
      <c r="A462" s="8" t="s">
        <v>45</v>
      </c>
      <c r="B462" s="9" t="s">
        <v>483</v>
      </c>
      <c r="C462" s="9" t="s">
        <v>350</v>
      </c>
      <c r="D462" s="9" t="s">
        <v>46</v>
      </c>
      <c r="E462" s="10">
        <v>690.4</v>
      </c>
      <c r="F462" s="10">
        <v>557.4</v>
      </c>
      <c r="G462" s="10">
        <v>597.4</v>
      </c>
    </row>
    <row r="463" spans="1:7" x14ac:dyDescent="0.2">
      <c r="A463" s="8" t="s">
        <v>15</v>
      </c>
      <c r="B463" s="9" t="s">
        <v>483</v>
      </c>
      <c r="C463" s="9" t="s">
        <v>350</v>
      </c>
      <c r="D463" s="9" t="s">
        <v>16</v>
      </c>
      <c r="E463" s="10">
        <v>1.23</v>
      </c>
      <c r="F463" s="10">
        <v>1</v>
      </c>
      <c r="G463" s="10">
        <v>1</v>
      </c>
    </row>
    <row r="464" spans="1:7" ht="56.25" x14ac:dyDescent="0.2">
      <c r="A464" s="21" t="s">
        <v>351</v>
      </c>
      <c r="B464" s="121" t="s">
        <v>483</v>
      </c>
      <c r="C464" s="121" t="s">
        <v>352</v>
      </c>
      <c r="D464" s="121" t="s">
        <v>0</v>
      </c>
      <c r="E464" s="57">
        <v>18.716000000000001</v>
      </c>
      <c r="F464" s="57">
        <v>18.716000000000001</v>
      </c>
      <c r="G464" s="57">
        <v>18.716000000000001</v>
      </c>
    </row>
    <row r="465" spans="1:7" ht="37.5" x14ac:dyDescent="0.2">
      <c r="A465" s="8" t="s">
        <v>45</v>
      </c>
      <c r="B465" s="9" t="s">
        <v>483</v>
      </c>
      <c r="C465" s="9" t="s">
        <v>352</v>
      </c>
      <c r="D465" s="9" t="s">
        <v>46</v>
      </c>
      <c r="E465" s="10">
        <v>18.716000000000001</v>
      </c>
      <c r="F465" s="10">
        <v>18.716000000000001</v>
      </c>
      <c r="G465" s="10">
        <v>18.716000000000001</v>
      </c>
    </row>
    <row r="466" spans="1:7" ht="42.75" customHeight="1" x14ac:dyDescent="0.2">
      <c r="A466" s="56" t="s">
        <v>353</v>
      </c>
      <c r="B466" s="120" t="s">
        <v>483</v>
      </c>
      <c r="C466" s="120" t="s">
        <v>354</v>
      </c>
      <c r="D466" s="120" t="s">
        <v>0</v>
      </c>
      <c r="E466" s="5">
        <v>55396.428999999996</v>
      </c>
      <c r="F466" s="5">
        <v>25915.35</v>
      </c>
      <c r="G466" s="5">
        <v>21338.05</v>
      </c>
    </row>
    <row r="467" spans="1:7" x14ac:dyDescent="0.2">
      <c r="A467" s="8" t="s">
        <v>37</v>
      </c>
      <c r="B467" s="9" t="s">
        <v>483</v>
      </c>
      <c r="C467" s="9" t="s">
        <v>354</v>
      </c>
      <c r="D467" s="9" t="s">
        <v>38</v>
      </c>
      <c r="E467" s="10">
        <v>55396.428999999996</v>
      </c>
      <c r="F467" s="10">
        <v>25915.35</v>
      </c>
      <c r="G467" s="10">
        <v>21338.05</v>
      </c>
    </row>
    <row r="468" spans="1:7" x14ac:dyDescent="0.2">
      <c r="A468" s="56" t="s">
        <v>420</v>
      </c>
      <c r="B468" s="120" t="s">
        <v>483</v>
      </c>
      <c r="C468" s="120" t="s">
        <v>421</v>
      </c>
      <c r="D468" s="120" t="s">
        <v>0</v>
      </c>
      <c r="E468" s="5">
        <v>6770.5746099999997</v>
      </c>
      <c r="F468" s="5">
        <v>12998.13</v>
      </c>
      <c r="G468" s="5">
        <v>23403</v>
      </c>
    </row>
    <row r="469" spans="1:7" x14ac:dyDescent="0.2">
      <c r="A469" s="56" t="s">
        <v>422</v>
      </c>
      <c r="B469" s="120" t="s">
        <v>483</v>
      </c>
      <c r="C469" s="120" t="s">
        <v>423</v>
      </c>
      <c r="D469" s="120" t="s">
        <v>0</v>
      </c>
      <c r="E469" s="5">
        <v>6770.5746099999997</v>
      </c>
      <c r="F469" s="5">
        <v>12998.13</v>
      </c>
      <c r="G469" s="5">
        <v>23403</v>
      </c>
    </row>
    <row r="470" spans="1:7" ht="37.5" x14ac:dyDescent="0.2">
      <c r="A470" s="21" t="s">
        <v>435</v>
      </c>
      <c r="B470" s="121" t="s">
        <v>483</v>
      </c>
      <c r="C470" s="121" t="s">
        <v>436</v>
      </c>
      <c r="D470" s="121" t="s">
        <v>0</v>
      </c>
      <c r="E470" s="57">
        <v>6466.0646100000004</v>
      </c>
      <c r="F470" s="57">
        <v>3009.65</v>
      </c>
      <c r="G470" s="57">
        <v>3009.65</v>
      </c>
    </row>
    <row r="471" spans="1:7" x14ac:dyDescent="0.2">
      <c r="A471" s="8" t="s">
        <v>37</v>
      </c>
      <c r="B471" s="9" t="s">
        <v>483</v>
      </c>
      <c r="C471" s="9" t="s">
        <v>436</v>
      </c>
      <c r="D471" s="9" t="s">
        <v>38</v>
      </c>
      <c r="E471" s="10">
        <v>6466.0646100000004</v>
      </c>
      <c r="F471" s="10">
        <v>3009.65</v>
      </c>
      <c r="G471" s="10">
        <v>3009.65</v>
      </c>
    </row>
    <row r="472" spans="1:7" ht="112.5" x14ac:dyDescent="0.2">
      <c r="A472" s="21" t="s">
        <v>447</v>
      </c>
      <c r="B472" s="121" t="s">
        <v>483</v>
      </c>
      <c r="C472" s="121" t="s">
        <v>448</v>
      </c>
      <c r="D472" s="121" t="s">
        <v>0</v>
      </c>
      <c r="E472" s="57">
        <v>175.51</v>
      </c>
      <c r="F472" s="57">
        <v>179.48</v>
      </c>
      <c r="G472" s="57">
        <v>184.35</v>
      </c>
    </row>
    <row r="473" spans="1:7" x14ac:dyDescent="0.2">
      <c r="A473" s="8" t="s">
        <v>37</v>
      </c>
      <c r="B473" s="9" t="s">
        <v>483</v>
      </c>
      <c r="C473" s="9" t="s">
        <v>448</v>
      </c>
      <c r="D473" s="9" t="s">
        <v>38</v>
      </c>
      <c r="E473" s="10">
        <v>175.51</v>
      </c>
      <c r="F473" s="10">
        <v>179.48</v>
      </c>
      <c r="G473" s="10">
        <v>184.35</v>
      </c>
    </row>
    <row r="474" spans="1:7" ht="112.5" x14ac:dyDescent="0.2">
      <c r="A474" s="21" t="s">
        <v>449</v>
      </c>
      <c r="B474" s="121" t="s">
        <v>483</v>
      </c>
      <c r="C474" s="121" t="s">
        <v>450</v>
      </c>
      <c r="D474" s="121" t="s">
        <v>0</v>
      </c>
      <c r="E474" s="57">
        <v>9</v>
      </c>
      <c r="F474" s="57">
        <v>9</v>
      </c>
      <c r="G474" s="57">
        <v>9</v>
      </c>
    </row>
    <row r="475" spans="1:7" ht="37.5" x14ac:dyDescent="0.2">
      <c r="A475" s="8" t="s">
        <v>45</v>
      </c>
      <c r="B475" s="9" t="s">
        <v>483</v>
      </c>
      <c r="C475" s="9" t="s">
        <v>450</v>
      </c>
      <c r="D475" s="9" t="s">
        <v>46</v>
      </c>
      <c r="E475" s="10">
        <v>9</v>
      </c>
      <c r="F475" s="10">
        <v>9</v>
      </c>
      <c r="G475" s="10">
        <v>9</v>
      </c>
    </row>
    <row r="476" spans="1:7" x14ac:dyDescent="0.2">
      <c r="A476" s="21" t="s">
        <v>455</v>
      </c>
      <c r="B476" s="121" t="s">
        <v>483</v>
      </c>
      <c r="C476" s="121" t="s">
        <v>456</v>
      </c>
      <c r="D476" s="121" t="s">
        <v>0</v>
      </c>
      <c r="E476" s="57">
        <v>120</v>
      </c>
      <c r="F476" s="57" t="s">
        <v>0</v>
      </c>
      <c r="G476" s="57" t="s">
        <v>0</v>
      </c>
    </row>
    <row r="477" spans="1:7" x14ac:dyDescent="0.2">
      <c r="A477" s="8" t="s">
        <v>15</v>
      </c>
      <c r="B477" s="9" t="s">
        <v>483</v>
      </c>
      <c r="C477" s="9" t="s">
        <v>456</v>
      </c>
      <c r="D477" s="9" t="s">
        <v>16</v>
      </c>
      <c r="E477" s="10">
        <v>120</v>
      </c>
      <c r="F477" s="10" t="s">
        <v>0</v>
      </c>
      <c r="G477" s="10" t="s">
        <v>0</v>
      </c>
    </row>
    <row r="478" spans="1:7" x14ac:dyDescent="0.2">
      <c r="A478" s="21" t="s">
        <v>457</v>
      </c>
      <c r="B478" s="121" t="s">
        <v>483</v>
      </c>
      <c r="C478" s="121" t="s">
        <v>458</v>
      </c>
      <c r="D478" s="121" t="s">
        <v>0</v>
      </c>
      <c r="E478" s="57" t="s">
        <v>0</v>
      </c>
      <c r="F478" s="57">
        <v>9800</v>
      </c>
      <c r="G478" s="57">
        <v>20200</v>
      </c>
    </row>
    <row r="479" spans="1:7" x14ac:dyDescent="0.2">
      <c r="A479" s="8" t="s">
        <v>459</v>
      </c>
      <c r="B479" s="9" t="s">
        <v>483</v>
      </c>
      <c r="C479" s="9" t="s">
        <v>458</v>
      </c>
      <c r="D479" s="9" t="s">
        <v>460</v>
      </c>
      <c r="E479" s="10" t="s">
        <v>0</v>
      </c>
      <c r="F479" s="10">
        <v>9800</v>
      </c>
      <c r="G479" s="10">
        <v>20200</v>
      </c>
    </row>
    <row r="480" spans="1:7" x14ac:dyDescent="0.2">
      <c r="A480" s="8" t="s">
        <v>459</v>
      </c>
      <c r="B480" s="9" t="s">
        <v>483</v>
      </c>
      <c r="C480" s="9" t="s">
        <v>458</v>
      </c>
      <c r="D480" s="9" t="s">
        <v>460</v>
      </c>
      <c r="E480" s="10" t="s">
        <v>0</v>
      </c>
      <c r="F480" s="10">
        <v>9800</v>
      </c>
      <c r="G480" s="10">
        <v>20200</v>
      </c>
    </row>
  </sheetData>
  <mergeCells count="10">
    <mergeCell ref="E8:G8"/>
    <mergeCell ref="E1:G1"/>
    <mergeCell ref="E2:G2"/>
    <mergeCell ref="E4:G4"/>
    <mergeCell ref="E5:G5"/>
    <mergeCell ref="A7:G7"/>
    <mergeCell ref="A8:A9"/>
    <mergeCell ref="B8:B9"/>
    <mergeCell ref="C8:C9"/>
    <mergeCell ref="D8:D9"/>
  </mergeCells>
  <pageMargins left="1.023622" right="0.39370080000000002" top="0.77677169999999995" bottom="0.39370080000000002" header="0.3" footer="0.3"/>
  <pageSetup paperSize="9" scale="53" fitToHeight="0" orientation="portrait" r:id="rId1"/>
  <headerFooter>
    <oddHeader>&amp;C&amp;P</oddHead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2"/>
  <sheetViews>
    <sheetView view="pageBreakPreview" topLeftCell="A343" zoomScale="60" zoomScaleNormal="100" workbookViewId="0">
      <selection activeCell="F418" sqref="F418"/>
    </sheetView>
  </sheetViews>
  <sheetFormatPr defaultRowHeight="18.75" x14ac:dyDescent="0.2"/>
  <cols>
    <col min="1" max="1" width="70" style="1" customWidth="1"/>
    <col min="2" max="2" width="21.83203125" style="1" customWidth="1"/>
    <col min="3" max="3" width="10.33203125" style="1" customWidth="1"/>
    <col min="4" max="4" width="21.83203125" style="1" customWidth="1"/>
    <col min="5" max="5" width="21.6640625" style="1" customWidth="1"/>
    <col min="6" max="6" width="22.6640625" style="1" customWidth="1"/>
  </cols>
  <sheetData>
    <row r="1" spans="1:6" x14ac:dyDescent="0.3">
      <c r="D1" s="123" t="s">
        <v>461</v>
      </c>
      <c r="E1" s="123"/>
      <c r="F1" s="123"/>
    </row>
    <row r="2" spans="1:6" ht="46.5" customHeight="1" x14ac:dyDescent="0.3">
      <c r="D2" s="124" t="s">
        <v>866</v>
      </c>
      <c r="E2" s="124"/>
      <c r="F2" s="124"/>
    </row>
    <row r="4" spans="1:6" x14ac:dyDescent="0.3">
      <c r="D4" s="123" t="s">
        <v>461</v>
      </c>
      <c r="E4" s="123"/>
      <c r="F4" s="123"/>
    </row>
    <row r="5" spans="1:6" ht="40.5" customHeight="1" x14ac:dyDescent="0.3">
      <c r="A5" s="113" t="s">
        <v>0</v>
      </c>
      <c r="B5" s="113" t="s">
        <v>0</v>
      </c>
      <c r="C5" s="113" t="s">
        <v>0</v>
      </c>
      <c r="D5" s="124" t="s">
        <v>876</v>
      </c>
      <c r="E5" s="124"/>
      <c r="F5" s="124"/>
    </row>
    <row r="6" spans="1:6" x14ac:dyDescent="0.2">
      <c r="A6" s="113" t="s">
        <v>0</v>
      </c>
      <c r="B6" s="113" t="s">
        <v>0</v>
      </c>
      <c r="C6" s="113" t="s">
        <v>0</v>
      </c>
      <c r="D6" s="113" t="s">
        <v>0</v>
      </c>
      <c r="E6" s="113" t="s">
        <v>0</v>
      </c>
      <c r="F6" s="113" t="s">
        <v>0</v>
      </c>
    </row>
    <row r="7" spans="1:6" ht="81.599999999999994" customHeight="1" x14ac:dyDescent="0.2">
      <c r="A7" s="130" t="s">
        <v>462</v>
      </c>
      <c r="B7" s="130"/>
      <c r="C7" s="130"/>
      <c r="D7" s="130"/>
      <c r="E7" s="130"/>
      <c r="F7" s="130"/>
    </row>
    <row r="8" spans="1:6" ht="17.45" customHeight="1" x14ac:dyDescent="0.2">
      <c r="A8" s="131" t="s">
        <v>1</v>
      </c>
      <c r="B8" s="131" t="s">
        <v>2</v>
      </c>
      <c r="C8" s="131" t="s">
        <v>3</v>
      </c>
      <c r="D8" s="132" t="s">
        <v>4</v>
      </c>
      <c r="E8" s="132"/>
      <c r="F8" s="132"/>
    </row>
    <row r="9" spans="1:6" ht="15" customHeight="1" x14ac:dyDescent="0.2">
      <c r="A9" s="132" t="s">
        <v>0</v>
      </c>
      <c r="B9" s="132" t="s">
        <v>0</v>
      </c>
      <c r="C9" s="132" t="s">
        <v>0</v>
      </c>
      <c r="D9" s="114" t="s">
        <v>5</v>
      </c>
      <c r="E9" s="114" t="s">
        <v>6</v>
      </c>
      <c r="F9" s="114" t="s">
        <v>7</v>
      </c>
    </row>
    <row r="10" spans="1:6" ht="18" customHeight="1" x14ac:dyDescent="0.2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 x14ac:dyDescent="0.2">
      <c r="A11" s="3" t="s">
        <v>8</v>
      </c>
      <c r="B11" s="4" t="s">
        <v>0</v>
      </c>
      <c r="C11" s="4" t="s">
        <v>0</v>
      </c>
      <c r="D11" s="5">
        <v>837983.83210999996</v>
      </c>
      <c r="E11" s="5">
        <v>720865.19455000001</v>
      </c>
      <c r="F11" s="5">
        <v>672771.48156999995</v>
      </c>
    </row>
    <row r="12" spans="1:6" ht="37.5" x14ac:dyDescent="0.2">
      <c r="A12" s="6" t="s">
        <v>9</v>
      </c>
      <c r="B12" s="7" t="s">
        <v>10</v>
      </c>
      <c r="C12" s="7" t="s">
        <v>0</v>
      </c>
      <c r="D12" s="59">
        <v>3676.154</v>
      </c>
      <c r="E12" s="59">
        <v>210</v>
      </c>
      <c r="F12" s="59">
        <v>210</v>
      </c>
    </row>
    <row r="13" spans="1:6" ht="39.75" customHeight="1" x14ac:dyDescent="0.2">
      <c r="A13" s="6" t="s">
        <v>11</v>
      </c>
      <c r="B13" s="7" t="s">
        <v>12</v>
      </c>
      <c r="C13" s="7" t="s">
        <v>0</v>
      </c>
      <c r="D13" s="59">
        <v>2349.4859999999999</v>
      </c>
      <c r="E13" s="59" t="s">
        <v>0</v>
      </c>
      <c r="F13" s="59" t="s">
        <v>0</v>
      </c>
    </row>
    <row r="14" spans="1:6" ht="75" x14ac:dyDescent="0.2">
      <c r="A14" s="6" t="s">
        <v>13</v>
      </c>
      <c r="B14" s="7" t="s">
        <v>14</v>
      </c>
      <c r="C14" s="7" t="s">
        <v>0</v>
      </c>
      <c r="D14" s="59">
        <v>977.09474</v>
      </c>
      <c r="E14" s="59" t="s">
        <v>0</v>
      </c>
      <c r="F14" s="59" t="s">
        <v>0</v>
      </c>
    </row>
    <row r="15" spans="1:6" x14ac:dyDescent="0.2">
      <c r="A15" s="8" t="s">
        <v>15</v>
      </c>
      <c r="B15" s="9" t="s">
        <v>14</v>
      </c>
      <c r="C15" s="9" t="s">
        <v>16</v>
      </c>
      <c r="D15" s="10">
        <v>977.09474</v>
      </c>
      <c r="E15" s="10" t="s">
        <v>0</v>
      </c>
      <c r="F15" s="10" t="s">
        <v>0</v>
      </c>
    </row>
    <row r="16" spans="1:6" ht="112.5" x14ac:dyDescent="0.2">
      <c r="A16" s="8" t="s">
        <v>17</v>
      </c>
      <c r="B16" s="9" t="s">
        <v>18</v>
      </c>
      <c r="C16" s="9" t="s">
        <v>0</v>
      </c>
      <c r="D16" s="10">
        <v>458.10525999999999</v>
      </c>
      <c r="E16" s="10" t="s">
        <v>0</v>
      </c>
      <c r="F16" s="10" t="s">
        <v>0</v>
      </c>
    </row>
    <row r="17" spans="1:6" x14ac:dyDescent="0.2">
      <c r="A17" s="8" t="s">
        <v>15</v>
      </c>
      <c r="B17" s="9" t="s">
        <v>18</v>
      </c>
      <c r="C17" s="9" t="s">
        <v>16</v>
      </c>
      <c r="D17" s="10">
        <v>458.10525999999999</v>
      </c>
      <c r="E17" s="10" t="s">
        <v>0</v>
      </c>
      <c r="F17" s="10" t="s">
        <v>0</v>
      </c>
    </row>
    <row r="18" spans="1:6" ht="56.25" x14ac:dyDescent="0.2">
      <c r="A18" s="8" t="s">
        <v>19</v>
      </c>
      <c r="B18" s="9" t="s">
        <v>20</v>
      </c>
      <c r="C18" s="9" t="s">
        <v>0</v>
      </c>
      <c r="D18" s="10">
        <v>914.28599999999994</v>
      </c>
      <c r="E18" s="10" t="s">
        <v>0</v>
      </c>
      <c r="F18" s="10" t="s">
        <v>0</v>
      </c>
    </row>
    <row r="19" spans="1:6" x14ac:dyDescent="0.2">
      <c r="A19" s="8" t="s">
        <v>15</v>
      </c>
      <c r="B19" s="9" t="s">
        <v>20</v>
      </c>
      <c r="C19" s="9" t="s">
        <v>16</v>
      </c>
      <c r="D19" s="10">
        <v>914.28599999999994</v>
      </c>
      <c r="E19" s="10" t="s">
        <v>0</v>
      </c>
      <c r="F19" s="10" t="s">
        <v>0</v>
      </c>
    </row>
    <row r="20" spans="1:6" ht="75" x14ac:dyDescent="0.2">
      <c r="A20" s="6" t="s">
        <v>21</v>
      </c>
      <c r="B20" s="7" t="s">
        <v>22</v>
      </c>
      <c r="C20" s="7" t="s">
        <v>0</v>
      </c>
      <c r="D20" s="59">
        <v>950</v>
      </c>
      <c r="E20" s="59" t="s">
        <v>0</v>
      </c>
      <c r="F20" s="59" t="s">
        <v>0</v>
      </c>
    </row>
    <row r="21" spans="1:6" ht="37.5" x14ac:dyDescent="0.2">
      <c r="A21" s="6" t="s">
        <v>23</v>
      </c>
      <c r="B21" s="7" t="s">
        <v>24</v>
      </c>
      <c r="C21" s="7" t="s">
        <v>0</v>
      </c>
      <c r="D21" s="59">
        <v>950</v>
      </c>
      <c r="E21" s="59" t="s">
        <v>0</v>
      </c>
      <c r="F21" s="59" t="s">
        <v>0</v>
      </c>
    </row>
    <row r="22" spans="1:6" ht="75" x14ac:dyDescent="0.2">
      <c r="A22" s="8" t="s">
        <v>25</v>
      </c>
      <c r="B22" s="9" t="s">
        <v>26</v>
      </c>
      <c r="C22" s="9" t="s">
        <v>0</v>
      </c>
      <c r="D22" s="10">
        <v>950</v>
      </c>
      <c r="E22" s="10" t="s">
        <v>0</v>
      </c>
      <c r="F22" s="10" t="s">
        <v>0</v>
      </c>
    </row>
    <row r="23" spans="1:6" x14ac:dyDescent="0.2">
      <c r="A23" s="8" t="s">
        <v>15</v>
      </c>
      <c r="B23" s="9" t="s">
        <v>26</v>
      </c>
      <c r="C23" s="9" t="s">
        <v>16</v>
      </c>
      <c r="D23" s="10">
        <v>950</v>
      </c>
      <c r="E23" s="10" t="s">
        <v>0</v>
      </c>
      <c r="F23" s="10" t="s">
        <v>0</v>
      </c>
    </row>
    <row r="24" spans="1:6" ht="56.25" x14ac:dyDescent="0.2">
      <c r="A24" s="6" t="s">
        <v>27</v>
      </c>
      <c r="B24" s="7" t="s">
        <v>28</v>
      </c>
      <c r="C24" s="7" t="s">
        <v>0</v>
      </c>
      <c r="D24" s="59">
        <v>210</v>
      </c>
      <c r="E24" s="59">
        <v>210</v>
      </c>
      <c r="F24" s="59">
        <v>210</v>
      </c>
    </row>
    <row r="25" spans="1:6" ht="75.75" customHeight="1" x14ac:dyDescent="0.2">
      <c r="A25" s="8" t="s">
        <v>29</v>
      </c>
      <c r="B25" s="9" t="s">
        <v>30</v>
      </c>
      <c r="C25" s="9" t="s">
        <v>0</v>
      </c>
      <c r="D25" s="10">
        <v>210</v>
      </c>
      <c r="E25" s="10">
        <v>210</v>
      </c>
      <c r="F25" s="10">
        <v>210</v>
      </c>
    </row>
    <row r="26" spans="1:6" x14ac:dyDescent="0.2">
      <c r="A26" s="8" t="s">
        <v>15</v>
      </c>
      <c r="B26" s="9" t="s">
        <v>30</v>
      </c>
      <c r="C26" s="9" t="s">
        <v>16</v>
      </c>
      <c r="D26" s="10">
        <v>210</v>
      </c>
      <c r="E26" s="10">
        <v>210</v>
      </c>
      <c r="F26" s="10">
        <v>210</v>
      </c>
    </row>
    <row r="27" spans="1:6" ht="42.75" customHeight="1" x14ac:dyDescent="0.2">
      <c r="A27" s="6" t="s">
        <v>31</v>
      </c>
      <c r="B27" s="7" t="s">
        <v>32</v>
      </c>
      <c r="C27" s="7" t="s">
        <v>0</v>
      </c>
      <c r="D27" s="59">
        <v>166.66800000000001</v>
      </c>
      <c r="E27" s="59" t="s">
        <v>0</v>
      </c>
      <c r="F27" s="59" t="s">
        <v>0</v>
      </c>
    </row>
    <row r="28" spans="1:6" ht="37.5" x14ac:dyDescent="0.2">
      <c r="A28" s="6" t="s">
        <v>33</v>
      </c>
      <c r="B28" s="7" t="s">
        <v>34</v>
      </c>
      <c r="C28" s="7" t="s">
        <v>0</v>
      </c>
      <c r="D28" s="59">
        <v>166.66800000000001</v>
      </c>
      <c r="E28" s="59" t="s">
        <v>0</v>
      </c>
      <c r="F28" s="59" t="s">
        <v>0</v>
      </c>
    </row>
    <row r="29" spans="1:6" ht="56.25" x14ac:dyDescent="0.2">
      <c r="A29" s="8" t="s">
        <v>35</v>
      </c>
      <c r="B29" s="9" t="s">
        <v>36</v>
      </c>
      <c r="C29" s="9" t="s">
        <v>0</v>
      </c>
      <c r="D29" s="10">
        <v>166.66800000000001</v>
      </c>
      <c r="E29" s="10" t="s">
        <v>0</v>
      </c>
      <c r="F29" s="10" t="s">
        <v>0</v>
      </c>
    </row>
    <row r="30" spans="1:6" x14ac:dyDescent="0.2">
      <c r="A30" s="8" t="s">
        <v>37</v>
      </c>
      <c r="B30" s="9" t="s">
        <v>36</v>
      </c>
      <c r="C30" s="9" t="s">
        <v>38</v>
      </c>
      <c r="D30" s="10">
        <v>166.66800000000001</v>
      </c>
      <c r="E30" s="10" t="s">
        <v>0</v>
      </c>
      <c r="F30" s="10" t="s">
        <v>0</v>
      </c>
    </row>
    <row r="31" spans="1:6" ht="56.25" x14ac:dyDescent="0.2">
      <c r="A31" s="6" t="s">
        <v>39</v>
      </c>
      <c r="B31" s="7" t="s">
        <v>40</v>
      </c>
      <c r="C31" s="7" t="s">
        <v>0</v>
      </c>
      <c r="D31" s="59">
        <v>37579.608500000002</v>
      </c>
      <c r="E31" s="59">
        <v>25529.325499999999</v>
      </c>
      <c r="F31" s="59">
        <v>26263.529689999999</v>
      </c>
    </row>
    <row r="32" spans="1:6" ht="56.25" x14ac:dyDescent="0.2">
      <c r="A32" s="6" t="s">
        <v>41</v>
      </c>
      <c r="B32" s="7" t="s">
        <v>42</v>
      </c>
      <c r="C32" s="7" t="s">
        <v>0</v>
      </c>
      <c r="D32" s="59">
        <v>37579.608500000002</v>
      </c>
      <c r="E32" s="59">
        <v>25529.325499999999</v>
      </c>
      <c r="F32" s="59">
        <v>26263.529689999999</v>
      </c>
    </row>
    <row r="33" spans="1:6" ht="37.5" x14ac:dyDescent="0.2">
      <c r="A33" s="6" t="s">
        <v>43</v>
      </c>
      <c r="B33" s="7" t="s">
        <v>44</v>
      </c>
      <c r="C33" s="7" t="s">
        <v>0</v>
      </c>
      <c r="D33" s="59">
        <v>3466.7158199999999</v>
      </c>
      <c r="E33" s="59">
        <v>2971.1</v>
      </c>
      <c r="F33" s="59">
        <v>3066.1</v>
      </c>
    </row>
    <row r="34" spans="1:6" ht="37.5" x14ac:dyDescent="0.2">
      <c r="A34" s="8" t="s">
        <v>45</v>
      </c>
      <c r="B34" s="9" t="s">
        <v>44</v>
      </c>
      <c r="C34" s="9" t="s">
        <v>46</v>
      </c>
      <c r="D34" s="10">
        <v>3005.1028200000001</v>
      </c>
      <c r="E34" s="10">
        <v>2971.1</v>
      </c>
      <c r="F34" s="10">
        <v>3066.1</v>
      </c>
    </row>
    <row r="35" spans="1:6" ht="131.25" x14ac:dyDescent="0.2">
      <c r="A35" s="8" t="s">
        <v>47</v>
      </c>
      <c r="B35" s="9" t="s">
        <v>48</v>
      </c>
      <c r="C35" s="9" t="s">
        <v>0</v>
      </c>
      <c r="D35" s="10">
        <v>461.613</v>
      </c>
      <c r="E35" s="10" t="s">
        <v>0</v>
      </c>
      <c r="F35" s="10" t="s">
        <v>0</v>
      </c>
    </row>
    <row r="36" spans="1:6" x14ac:dyDescent="0.2">
      <c r="A36" s="8" t="s">
        <v>37</v>
      </c>
      <c r="B36" s="9" t="s">
        <v>48</v>
      </c>
      <c r="C36" s="9" t="s">
        <v>38</v>
      </c>
      <c r="D36" s="10">
        <v>461.613</v>
      </c>
      <c r="E36" s="10" t="s">
        <v>0</v>
      </c>
      <c r="F36" s="10" t="s">
        <v>0</v>
      </c>
    </row>
    <row r="37" spans="1:6" ht="37.5" x14ac:dyDescent="0.2">
      <c r="A37" s="8" t="s">
        <v>43</v>
      </c>
      <c r="B37" s="9" t="s">
        <v>49</v>
      </c>
      <c r="C37" s="9" t="s">
        <v>0</v>
      </c>
      <c r="D37" s="10">
        <v>1946.77919</v>
      </c>
      <c r="E37" s="10" t="s">
        <v>0</v>
      </c>
      <c r="F37" s="10" t="s">
        <v>0</v>
      </c>
    </row>
    <row r="38" spans="1:6" x14ac:dyDescent="0.2">
      <c r="A38" s="8" t="s">
        <v>37</v>
      </c>
      <c r="B38" s="9" t="s">
        <v>49</v>
      </c>
      <c r="C38" s="9" t="s">
        <v>38</v>
      </c>
      <c r="D38" s="10">
        <v>1946.77919</v>
      </c>
      <c r="E38" s="10" t="s">
        <v>0</v>
      </c>
      <c r="F38" s="10" t="s">
        <v>0</v>
      </c>
    </row>
    <row r="39" spans="1:6" ht="37.5" x14ac:dyDescent="0.2">
      <c r="A39" s="8" t="s">
        <v>43</v>
      </c>
      <c r="B39" s="9" t="s">
        <v>50</v>
      </c>
      <c r="C39" s="9" t="s">
        <v>0</v>
      </c>
      <c r="D39" s="10">
        <v>8916.4646499999999</v>
      </c>
      <c r="E39" s="10">
        <v>8916.4646499999999</v>
      </c>
      <c r="F39" s="10">
        <v>8916.4646499999999</v>
      </c>
    </row>
    <row r="40" spans="1:6" ht="37.5" x14ac:dyDescent="0.2">
      <c r="A40" s="8" t="s">
        <v>45</v>
      </c>
      <c r="B40" s="9" t="s">
        <v>50</v>
      </c>
      <c r="C40" s="9" t="s">
        <v>46</v>
      </c>
      <c r="D40" s="10">
        <v>8916.4646499999999</v>
      </c>
      <c r="E40" s="10">
        <v>8916.4646499999999</v>
      </c>
      <c r="F40" s="10">
        <v>8916.4646499999999</v>
      </c>
    </row>
    <row r="41" spans="1:6" ht="37.5" x14ac:dyDescent="0.2">
      <c r="A41" s="8" t="s">
        <v>51</v>
      </c>
      <c r="B41" s="9" t="s">
        <v>52</v>
      </c>
      <c r="C41" s="9" t="s">
        <v>0</v>
      </c>
      <c r="D41" s="10">
        <v>400</v>
      </c>
      <c r="E41" s="10" t="s">
        <v>0</v>
      </c>
      <c r="F41" s="10" t="s">
        <v>0</v>
      </c>
    </row>
    <row r="42" spans="1:6" x14ac:dyDescent="0.2">
      <c r="A42" s="8" t="s">
        <v>37</v>
      </c>
      <c r="B42" s="9" t="s">
        <v>52</v>
      </c>
      <c r="C42" s="9" t="s">
        <v>38</v>
      </c>
      <c r="D42" s="10">
        <v>400</v>
      </c>
      <c r="E42" s="10" t="s">
        <v>0</v>
      </c>
      <c r="F42" s="10" t="s">
        <v>0</v>
      </c>
    </row>
    <row r="43" spans="1:6" ht="37.5" x14ac:dyDescent="0.2">
      <c r="A43" s="6" t="s">
        <v>53</v>
      </c>
      <c r="B43" s="7" t="s">
        <v>54</v>
      </c>
      <c r="C43" s="7" t="s">
        <v>0</v>
      </c>
      <c r="D43" s="59">
        <v>14331.727650000001</v>
      </c>
      <c r="E43" s="59">
        <v>8101.7082200000004</v>
      </c>
      <c r="F43" s="59">
        <v>8635.9124100000008</v>
      </c>
    </row>
    <row r="44" spans="1:6" ht="37.5" x14ac:dyDescent="0.2">
      <c r="A44" s="8" t="s">
        <v>45</v>
      </c>
      <c r="B44" s="9" t="s">
        <v>54</v>
      </c>
      <c r="C44" s="9" t="s">
        <v>46</v>
      </c>
      <c r="D44" s="10">
        <v>7857.77765</v>
      </c>
      <c r="E44" s="10">
        <v>8101.7082200000004</v>
      </c>
      <c r="F44" s="10">
        <v>8635.9124100000008</v>
      </c>
    </row>
    <row r="45" spans="1:6" ht="131.25" x14ac:dyDescent="0.2">
      <c r="A45" s="8" t="s">
        <v>55</v>
      </c>
      <c r="B45" s="9" t="s">
        <v>56</v>
      </c>
      <c r="C45" s="9" t="s">
        <v>0</v>
      </c>
      <c r="D45" s="10">
        <v>6473.95</v>
      </c>
      <c r="E45" s="10" t="s">
        <v>0</v>
      </c>
      <c r="F45" s="10" t="s">
        <v>0</v>
      </c>
    </row>
    <row r="46" spans="1:6" x14ac:dyDescent="0.2">
      <c r="A46" s="8" t="s">
        <v>37</v>
      </c>
      <c r="B46" s="9" t="s">
        <v>56</v>
      </c>
      <c r="C46" s="9" t="s">
        <v>38</v>
      </c>
      <c r="D46" s="10">
        <v>6473.95</v>
      </c>
      <c r="E46" s="10" t="s">
        <v>0</v>
      </c>
      <c r="F46" s="10" t="s">
        <v>0</v>
      </c>
    </row>
    <row r="47" spans="1:6" x14ac:dyDescent="0.2">
      <c r="A47" s="6" t="s">
        <v>57</v>
      </c>
      <c r="B47" s="7" t="s">
        <v>58</v>
      </c>
      <c r="C47" s="7" t="s">
        <v>0</v>
      </c>
      <c r="D47" s="59">
        <v>485.95499999999998</v>
      </c>
      <c r="E47" s="59">
        <v>540.05263000000002</v>
      </c>
      <c r="F47" s="59">
        <v>445.05263000000002</v>
      </c>
    </row>
    <row r="48" spans="1:6" ht="37.5" x14ac:dyDescent="0.2">
      <c r="A48" s="8" t="s">
        <v>45</v>
      </c>
      <c r="B48" s="9" t="s">
        <v>58</v>
      </c>
      <c r="C48" s="9" t="s">
        <v>46</v>
      </c>
      <c r="D48" s="10">
        <v>40.902369999999998</v>
      </c>
      <c r="E48" s="10">
        <v>95</v>
      </c>
      <c r="F48" s="10" t="s">
        <v>0</v>
      </c>
    </row>
    <row r="49" spans="1:6" x14ac:dyDescent="0.2">
      <c r="A49" s="8" t="s">
        <v>57</v>
      </c>
      <c r="B49" s="9" t="s">
        <v>59</v>
      </c>
      <c r="C49" s="9" t="s">
        <v>0</v>
      </c>
      <c r="D49" s="10">
        <v>445.05263000000002</v>
      </c>
      <c r="E49" s="10">
        <v>445.05263000000002</v>
      </c>
      <c r="F49" s="10">
        <v>445.05263000000002</v>
      </c>
    </row>
    <row r="50" spans="1:6" ht="37.5" x14ac:dyDescent="0.2">
      <c r="A50" s="8" t="s">
        <v>45</v>
      </c>
      <c r="B50" s="9" t="s">
        <v>59</v>
      </c>
      <c r="C50" s="9" t="s">
        <v>46</v>
      </c>
      <c r="D50" s="10">
        <v>445.05263000000002</v>
      </c>
      <c r="E50" s="10">
        <v>445.05263000000002</v>
      </c>
      <c r="F50" s="10">
        <v>445.05263000000002</v>
      </c>
    </row>
    <row r="51" spans="1:6" x14ac:dyDescent="0.2">
      <c r="A51" s="6" t="s">
        <v>60</v>
      </c>
      <c r="B51" s="7" t="s">
        <v>61</v>
      </c>
      <c r="C51" s="7" t="s">
        <v>0</v>
      </c>
      <c r="D51" s="59">
        <v>8031.9661900000001</v>
      </c>
      <c r="E51" s="59">
        <v>5000</v>
      </c>
      <c r="F51" s="59">
        <v>5200</v>
      </c>
    </row>
    <row r="52" spans="1:6" ht="37.5" x14ac:dyDescent="0.2">
      <c r="A52" s="8" t="s">
        <v>45</v>
      </c>
      <c r="B52" s="9" t="s">
        <v>61</v>
      </c>
      <c r="C52" s="9" t="s">
        <v>46</v>
      </c>
      <c r="D52" s="10">
        <v>8031.9661900000001</v>
      </c>
      <c r="E52" s="10">
        <v>5000</v>
      </c>
      <c r="F52" s="10">
        <v>5200</v>
      </c>
    </row>
    <row r="53" spans="1:6" ht="62.25" customHeight="1" x14ac:dyDescent="0.2">
      <c r="A53" s="6" t="s">
        <v>62</v>
      </c>
      <c r="B53" s="7" t="s">
        <v>63</v>
      </c>
      <c r="C53" s="7" t="s">
        <v>0</v>
      </c>
      <c r="D53" s="59">
        <v>45766.114119999998</v>
      </c>
      <c r="E53" s="59">
        <v>15916.165779999999</v>
      </c>
      <c r="F53" s="59">
        <v>12221.258</v>
      </c>
    </row>
    <row r="54" spans="1:6" ht="56.25" x14ac:dyDescent="0.2">
      <c r="A54" s="6" t="s">
        <v>64</v>
      </c>
      <c r="B54" s="7" t="s">
        <v>65</v>
      </c>
      <c r="C54" s="7" t="s">
        <v>0</v>
      </c>
      <c r="D54" s="59">
        <v>23863.854589999999</v>
      </c>
      <c r="E54" s="59">
        <v>12019.598</v>
      </c>
      <c r="F54" s="59">
        <v>11119.598</v>
      </c>
    </row>
    <row r="55" spans="1:6" ht="37.5" x14ac:dyDescent="0.2">
      <c r="A55" s="6" t="s">
        <v>66</v>
      </c>
      <c r="B55" s="7" t="s">
        <v>67</v>
      </c>
      <c r="C55" s="7" t="s">
        <v>0</v>
      </c>
      <c r="D55" s="59">
        <v>244.10400000000001</v>
      </c>
      <c r="E55" s="59" t="s">
        <v>0</v>
      </c>
      <c r="F55" s="59" t="s">
        <v>0</v>
      </c>
    </row>
    <row r="56" spans="1:6" ht="93.75" x14ac:dyDescent="0.2">
      <c r="A56" s="8" t="s">
        <v>68</v>
      </c>
      <c r="B56" s="9" t="s">
        <v>69</v>
      </c>
      <c r="C56" s="9" t="s">
        <v>0</v>
      </c>
      <c r="D56" s="10">
        <v>244.10400000000001</v>
      </c>
      <c r="E56" s="10" t="s">
        <v>0</v>
      </c>
      <c r="F56" s="10" t="s">
        <v>0</v>
      </c>
    </row>
    <row r="57" spans="1:6" x14ac:dyDescent="0.2">
      <c r="A57" s="8" t="s">
        <v>15</v>
      </c>
      <c r="B57" s="9" t="s">
        <v>69</v>
      </c>
      <c r="C57" s="9" t="s">
        <v>16</v>
      </c>
      <c r="D57" s="10">
        <v>244.10400000000001</v>
      </c>
      <c r="E57" s="10" t="s">
        <v>0</v>
      </c>
      <c r="F57" s="10" t="s">
        <v>0</v>
      </c>
    </row>
    <row r="58" spans="1:6" ht="112.5" x14ac:dyDescent="0.2">
      <c r="A58" s="6" t="s">
        <v>70</v>
      </c>
      <c r="B58" s="7" t="s">
        <v>71</v>
      </c>
      <c r="C58" s="7" t="s">
        <v>0</v>
      </c>
      <c r="D58" s="59">
        <v>674</v>
      </c>
      <c r="E58" s="59">
        <v>800</v>
      </c>
      <c r="F58" s="59" t="s">
        <v>0</v>
      </c>
    </row>
    <row r="59" spans="1:6" ht="37.5" x14ac:dyDescent="0.2">
      <c r="A59" s="8" t="s">
        <v>45</v>
      </c>
      <c r="B59" s="9" t="s">
        <v>71</v>
      </c>
      <c r="C59" s="9" t="s">
        <v>46</v>
      </c>
      <c r="D59" s="10">
        <v>674</v>
      </c>
      <c r="E59" s="10">
        <v>800</v>
      </c>
      <c r="F59" s="10" t="s">
        <v>0</v>
      </c>
    </row>
    <row r="60" spans="1:6" ht="37.5" x14ac:dyDescent="0.2">
      <c r="A60" s="6" t="s">
        <v>72</v>
      </c>
      <c r="B60" s="7" t="s">
        <v>73</v>
      </c>
      <c r="C60" s="7" t="s">
        <v>0</v>
      </c>
      <c r="D60" s="59" t="s">
        <v>0</v>
      </c>
      <c r="E60" s="59">
        <v>100</v>
      </c>
      <c r="F60" s="59" t="s">
        <v>0</v>
      </c>
    </row>
    <row r="61" spans="1:6" ht="37.5" x14ac:dyDescent="0.2">
      <c r="A61" s="8" t="s">
        <v>45</v>
      </c>
      <c r="B61" s="9" t="s">
        <v>73</v>
      </c>
      <c r="C61" s="9" t="s">
        <v>46</v>
      </c>
      <c r="D61" s="10" t="s">
        <v>0</v>
      </c>
      <c r="E61" s="10">
        <v>100</v>
      </c>
      <c r="F61" s="10" t="s">
        <v>0</v>
      </c>
    </row>
    <row r="62" spans="1:6" ht="93.75" x14ac:dyDescent="0.2">
      <c r="A62" s="8" t="s">
        <v>74</v>
      </c>
      <c r="B62" s="9" t="s">
        <v>75</v>
      </c>
      <c r="C62" s="9" t="s">
        <v>0</v>
      </c>
      <c r="D62" s="10">
        <v>834.49800000000005</v>
      </c>
      <c r="E62" s="10">
        <v>834.49800000000005</v>
      </c>
      <c r="F62" s="10">
        <v>834.49800000000005</v>
      </c>
    </row>
    <row r="63" spans="1:6" ht="37.5" x14ac:dyDescent="0.2">
      <c r="A63" s="8" t="s">
        <v>76</v>
      </c>
      <c r="B63" s="9" t="s">
        <v>75</v>
      </c>
      <c r="C63" s="9" t="s">
        <v>77</v>
      </c>
      <c r="D63" s="10">
        <v>834.49800000000005</v>
      </c>
      <c r="E63" s="10">
        <v>834.49800000000005</v>
      </c>
      <c r="F63" s="10">
        <v>834.49800000000005</v>
      </c>
    </row>
    <row r="64" spans="1:6" ht="37.5" x14ac:dyDescent="0.2">
      <c r="A64" s="8" t="s">
        <v>78</v>
      </c>
      <c r="B64" s="9" t="s">
        <v>79</v>
      </c>
      <c r="C64" s="9" t="s">
        <v>0</v>
      </c>
      <c r="D64" s="10">
        <v>2068.9</v>
      </c>
      <c r="E64" s="10" t="s">
        <v>0</v>
      </c>
      <c r="F64" s="10" t="s">
        <v>0</v>
      </c>
    </row>
    <row r="65" spans="1:6" x14ac:dyDescent="0.2">
      <c r="A65" s="8" t="s">
        <v>37</v>
      </c>
      <c r="B65" s="9" t="s">
        <v>79</v>
      </c>
      <c r="C65" s="9" t="s">
        <v>38</v>
      </c>
      <c r="D65" s="10">
        <v>2068.9</v>
      </c>
      <c r="E65" s="10" t="s">
        <v>0</v>
      </c>
      <c r="F65" s="10" t="s">
        <v>0</v>
      </c>
    </row>
    <row r="66" spans="1:6" ht="40.5" customHeight="1" x14ac:dyDescent="0.2">
      <c r="A66" s="8" t="s">
        <v>80</v>
      </c>
      <c r="B66" s="9" t="s">
        <v>81</v>
      </c>
      <c r="C66" s="9" t="s">
        <v>0</v>
      </c>
      <c r="D66" s="10">
        <v>2281.1021799999999</v>
      </c>
      <c r="E66" s="10" t="s">
        <v>0</v>
      </c>
      <c r="F66" s="10" t="s">
        <v>0</v>
      </c>
    </row>
    <row r="67" spans="1:6" ht="37.5" customHeight="1" x14ac:dyDescent="0.2">
      <c r="A67" s="8" t="s">
        <v>82</v>
      </c>
      <c r="B67" s="9" t="s">
        <v>81</v>
      </c>
      <c r="C67" s="9" t="s">
        <v>83</v>
      </c>
      <c r="D67" s="10">
        <v>2281.1021799999999</v>
      </c>
      <c r="E67" s="10" t="s">
        <v>0</v>
      </c>
      <c r="F67" s="10" t="s">
        <v>0</v>
      </c>
    </row>
    <row r="68" spans="1:6" ht="36.75" customHeight="1" x14ac:dyDescent="0.2">
      <c r="A68" s="8" t="s">
        <v>80</v>
      </c>
      <c r="B68" s="9" t="s">
        <v>84</v>
      </c>
      <c r="C68" s="9" t="s">
        <v>0</v>
      </c>
      <c r="D68" s="10">
        <v>96.046409999999995</v>
      </c>
      <c r="E68" s="10" t="s">
        <v>0</v>
      </c>
      <c r="F68" s="10" t="s">
        <v>0</v>
      </c>
    </row>
    <row r="69" spans="1:6" ht="39.75" customHeight="1" x14ac:dyDescent="0.2">
      <c r="A69" s="8" t="s">
        <v>82</v>
      </c>
      <c r="B69" s="9" t="s">
        <v>84</v>
      </c>
      <c r="C69" s="9" t="s">
        <v>83</v>
      </c>
      <c r="D69" s="10">
        <v>96.046409999999995</v>
      </c>
      <c r="E69" s="10" t="s">
        <v>0</v>
      </c>
      <c r="F69" s="10" t="s">
        <v>0</v>
      </c>
    </row>
    <row r="70" spans="1:6" ht="38.25" customHeight="1" x14ac:dyDescent="0.2">
      <c r="A70" s="8" t="s">
        <v>80</v>
      </c>
      <c r="B70" s="9" t="s">
        <v>85</v>
      </c>
      <c r="C70" s="9" t="s">
        <v>0</v>
      </c>
      <c r="D70" s="10">
        <v>23.103999999999999</v>
      </c>
      <c r="E70" s="10" t="s">
        <v>0</v>
      </c>
      <c r="F70" s="10" t="s">
        <v>0</v>
      </c>
    </row>
    <row r="71" spans="1:6" ht="39" customHeight="1" x14ac:dyDescent="0.2">
      <c r="A71" s="8" t="s">
        <v>82</v>
      </c>
      <c r="B71" s="9" t="s">
        <v>85</v>
      </c>
      <c r="C71" s="9" t="s">
        <v>83</v>
      </c>
      <c r="D71" s="10">
        <v>23.103999999999999</v>
      </c>
      <c r="E71" s="10" t="s">
        <v>0</v>
      </c>
      <c r="F71" s="10" t="s">
        <v>0</v>
      </c>
    </row>
    <row r="72" spans="1:6" ht="96.75" customHeight="1" x14ac:dyDescent="0.2">
      <c r="A72" s="6" t="s">
        <v>86</v>
      </c>
      <c r="B72" s="7" t="s">
        <v>87</v>
      </c>
      <c r="C72" s="7" t="s">
        <v>0</v>
      </c>
      <c r="D72" s="59">
        <v>17342.099999999999</v>
      </c>
      <c r="E72" s="59">
        <v>10285.1</v>
      </c>
      <c r="F72" s="59">
        <v>10285.1</v>
      </c>
    </row>
    <row r="73" spans="1:6" ht="39" customHeight="1" x14ac:dyDescent="0.2">
      <c r="A73" s="8" t="s">
        <v>82</v>
      </c>
      <c r="B73" s="9" t="s">
        <v>87</v>
      </c>
      <c r="C73" s="9" t="s">
        <v>83</v>
      </c>
      <c r="D73" s="10">
        <v>5000</v>
      </c>
      <c r="E73" s="10" t="s">
        <v>0</v>
      </c>
      <c r="F73" s="10" t="s">
        <v>0</v>
      </c>
    </row>
    <row r="74" spans="1:6" ht="112.5" x14ac:dyDescent="0.2">
      <c r="A74" s="8" t="s">
        <v>88</v>
      </c>
      <c r="B74" s="9" t="s">
        <v>89</v>
      </c>
      <c r="C74" s="9" t="s">
        <v>0</v>
      </c>
      <c r="D74" s="10">
        <v>4606.8549999999996</v>
      </c>
      <c r="E74" s="10">
        <v>10285.1</v>
      </c>
      <c r="F74" s="10">
        <v>10285.1</v>
      </c>
    </row>
    <row r="75" spans="1:6" ht="39.75" customHeight="1" x14ac:dyDescent="0.2">
      <c r="A75" s="8" t="s">
        <v>82</v>
      </c>
      <c r="B75" s="9" t="s">
        <v>89</v>
      </c>
      <c r="C75" s="9" t="s">
        <v>83</v>
      </c>
      <c r="D75" s="10">
        <v>4606.8549999999996</v>
      </c>
      <c r="E75" s="10">
        <v>10285.1</v>
      </c>
      <c r="F75" s="10">
        <v>10285.1</v>
      </c>
    </row>
    <row r="76" spans="1:6" ht="112.5" x14ac:dyDescent="0.2">
      <c r="A76" s="8" t="s">
        <v>88</v>
      </c>
      <c r="B76" s="9" t="s">
        <v>90</v>
      </c>
      <c r="C76" s="9" t="s">
        <v>0</v>
      </c>
      <c r="D76" s="10">
        <v>7735.2449999999999</v>
      </c>
      <c r="E76" s="10" t="s">
        <v>0</v>
      </c>
      <c r="F76" s="10" t="s">
        <v>0</v>
      </c>
    </row>
    <row r="77" spans="1:6" ht="39" customHeight="1" x14ac:dyDescent="0.2">
      <c r="A77" s="8" t="s">
        <v>82</v>
      </c>
      <c r="B77" s="9" t="s">
        <v>90</v>
      </c>
      <c r="C77" s="9" t="s">
        <v>83</v>
      </c>
      <c r="D77" s="10">
        <v>7735.2449999999999</v>
      </c>
      <c r="E77" s="10" t="s">
        <v>0</v>
      </c>
      <c r="F77" s="10" t="s">
        <v>0</v>
      </c>
    </row>
    <row r="78" spans="1:6" x14ac:dyDescent="0.2">
      <c r="A78" s="6" t="s">
        <v>91</v>
      </c>
      <c r="B78" s="7" t="s">
        <v>92</v>
      </c>
      <c r="C78" s="7" t="s">
        <v>0</v>
      </c>
      <c r="D78" s="59">
        <v>300</v>
      </c>
      <c r="E78" s="59" t="s">
        <v>0</v>
      </c>
      <c r="F78" s="59" t="s">
        <v>0</v>
      </c>
    </row>
    <row r="79" spans="1:6" x14ac:dyDescent="0.2">
      <c r="A79" s="8" t="s">
        <v>91</v>
      </c>
      <c r="B79" s="9" t="s">
        <v>93</v>
      </c>
      <c r="C79" s="9" t="s">
        <v>0</v>
      </c>
      <c r="D79" s="10">
        <v>300</v>
      </c>
      <c r="E79" s="10" t="s">
        <v>0</v>
      </c>
      <c r="F79" s="10" t="s">
        <v>0</v>
      </c>
    </row>
    <row r="80" spans="1:6" x14ac:dyDescent="0.2">
      <c r="A80" s="8" t="s">
        <v>37</v>
      </c>
      <c r="B80" s="9" t="s">
        <v>93</v>
      </c>
      <c r="C80" s="9" t="s">
        <v>38</v>
      </c>
      <c r="D80" s="10">
        <v>300</v>
      </c>
      <c r="E80" s="10" t="s">
        <v>0</v>
      </c>
      <c r="F80" s="10" t="s">
        <v>0</v>
      </c>
    </row>
    <row r="81" spans="1:6" ht="56.25" x14ac:dyDescent="0.2">
      <c r="A81" s="6" t="s">
        <v>94</v>
      </c>
      <c r="B81" s="7" t="s">
        <v>95</v>
      </c>
      <c r="C81" s="7" t="s">
        <v>0</v>
      </c>
      <c r="D81" s="59">
        <v>20586.4506</v>
      </c>
      <c r="E81" s="59">
        <v>2801.66</v>
      </c>
      <c r="F81" s="59">
        <v>1101.6600000000001</v>
      </c>
    </row>
    <row r="82" spans="1:6" ht="168.75" x14ac:dyDescent="0.2">
      <c r="A82" s="8" t="s">
        <v>96</v>
      </c>
      <c r="B82" s="9" t="s">
        <v>97</v>
      </c>
      <c r="C82" s="9" t="s">
        <v>0</v>
      </c>
      <c r="D82" s="10">
        <v>2000</v>
      </c>
      <c r="E82" s="10" t="s">
        <v>0</v>
      </c>
      <c r="F82" s="10" t="s">
        <v>0</v>
      </c>
    </row>
    <row r="83" spans="1:6" x14ac:dyDescent="0.2">
      <c r="A83" s="8" t="s">
        <v>37</v>
      </c>
      <c r="B83" s="9" t="s">
        <v>97</v>
      </c>
      <c r="C83" s="9" t="s">
        <v>38</v>
      </c>
      <c r="D83" s="10">
        <v>2000</v>
      </c>
      <c r="E83" s="10" t="s">
        <v>0</v>
      </c>
      <c r="F83" s="10" t="s">
        <v>0</v>
      </c>
    </row>
    <row r="84" spans="1:6" ht="56.25" x14ac:dyDescent="0.2">
      <c r="A84" s="8" t="s">
        <v>98</v>
      </c>
      <c r="B84" s="9" t="s">
        <v>99</v>
      </c>
      <c r="C84" s="9" t="s">
        <v>0</v>
      </c>
      <c r="D84" s="10">
        <v>1549</v>
      </c>
      <c r="E84" s="10" t="s">
        <v>0</v>
      </c>
      <c r="F84" s="10" t="s">
        <v>0</v>
      </c>
    </row>
    <row r="85" spans="1:6" x14ac:dyDescent="0.2">
      <c r="A85" s="8" t="s">
        <v>37</v>
      </c>
      <c r="B85" s="9" t="s">
        <v>99</v>
      </c>
      <c r="C85" s="9" t="s">
        <v>38</v>
      </c>
      <c r="D85" s="10">
        <v>1549</v>
      </c>
      <c r="E85" s="10" t="s">
        <v>0</v>
      </c>
      <c r="F85" s="10" t="s">
        <v>0</v>
      </c>
    </row>
    <row r="86" spans="1:6" ht="111.75" customHeight="1" x14ac:dyDescent="0.2">
      <c r="A86" s="8" t="s">
        <v>100</v>
      </c>
      <c r="B86" s="9" t="s">
        <v>101</v>
      </c>
      <c r="C86" s="9" t="s">
        <v>0</v>
      </c>
      <c r="D86" s="10">
        <v>230</v>
      </c>
      <c r="E86" s="10" t="s">
        <v>0</v>
      </c>
      <c r="F86" s="10" t="s">
        <v>0</v>
      </c>
    </row>
    <row r="87" spans="1:6" x14ac:dyDescent="0.2">
      <c r="A87" s="8" t="s">
        <v>37</v>
      </c>
      <c r="B87" s="9" t="s">
        <v>101</v>
      </c>
      <c r="C87" s="9" t="s">
        <v>38</v>
      </c>
      <c r="D87" s="10">
        <v>230</v>
      </c>
      <c r="E87" s="10" t="s">
        <v>0</v>
      </c>
      <c r="F87" s="10" t="s">
        <v>0</v>
      </c>
    </row>
    <row r="88" spans="1:6" ht="37.5" x14ac:dyDescent="0.2">
      <c r="A88" s="8" t="s">
        <v>102</v>
      </c>
      <c r="B88" s="9" t="s">
        <v>103</v>
      </c>
      <c r="C88" s="9" t="s">
        <v>0</v>
      </c>
      <c r="D88" s="10">
        <v>500</v>
      </c>
      <c r="E88" s="10" t="s">
        <v>0</v>
      </c>
      <c r="F88" s="10" t="s">
        <v>0</v>
      </c>
    </row>
    <row r="89" spans="1:6" x14ac:dyDescent="0.2">
      <c r="A89" s="8" t="s">
        <v>37</v>
      </c>
      <c r="B89" s="9" t="s">
        <v>103</v>
      </c>
      <c r="C89" s="9" t="s">
        <v>38</v>
      </c>
      <c r="D89" s="10">
        <v>500</v>
      </c>
      <c r="E89" s="10" t="s">
        <v>0</v>
      </c>
      <c r="F89" s="10" t="s">
        <v>0</v>
      </c>
    </row>
    <row r="90" spans="1:6" ht="112.5" x14ac:dyDescent="0.2">
      <c r="A90" s="8" t="s">
        <v>104</v>
      </c>
      <c r="B90" s="9" t="s">
        <v>105</v>
      </c>
      <c r="C90" s="9" t="s">
        <v>0</v>
      </c>
      <c r="D90" s="10">
        <v>2874.4369999999999</v>
      </c>
      <c r="E90" s="10" t="s">
        <v>0</v>
      </c>
      <c r="F90" s="10" t="s">
        <v>0</v>
      </c>
    </row>
    <row r="91" spans="1:6" x14ac:dyDescent="0.2">
      <c r="A91" s="8" t="s">
        <v>37</v>
      </c>
      <c r="B91" s="9" t="s">
        <v>105</v>
      </c>
      <c r="C91" s="9" t="s">
        <v>38</v>
      </c>
      <c r="D91" s="10">
        <v>2874.4369999999999</v>
      </c>
      <c r="E91" s="10" t="s">
        <v>0</v>
      </c>
      <c r="F91" s="10" t="s">
        <v>0</v>
      </c>
    </row>
    <row r="92" spans="1:6" ht="37.5" x14ac:dyDescent="0.2">
      <c r="A92" s="8" t="s">
        <v>106</v>
      </c>
      <c r="B92" s="9" t="s">
        <v>107</v>
      </c>
      <c r="C92" s="9" t="s">
        <v>0</v>
      </c>
      <c r="D92" s="10">
        <v>566</v>
      </c>
      <c r="E92" s="10" t="s">
        <v>0</v>
      </c>
      <c r="F92" s="10" t="s">
        <v>0</v>
      </c>
    </row>
    <row r="93" spans="1:6" x14ac:dyDescent="0.2">
      <c r="A93" s="8" t="s">
        <v>37</v>
      </c>
      <c r="B93" s="9" t="s">
        <v>107</v>
      </c>
      <c r="C93" s="9" t="s">
        <v>38</v>
      </c>
      <c r="D93" s="10">
        <v>566</v>
      </c>
      <c r="E93" s="10" t="s">
        <v>0</v>
      </c>
      <c r="F93" s="10" t="s">
        <v>0</v>
      </c>
    </row>
    <row r="94" spans="1:6" ht="56.25" x14ac:dyDescent="0.2">
      <c r="A94" s="8" t="s">
        <v>108</v>
      </c>
      <c r="B94" s="9" t="s">
        <v>109</v>
      </c>
      <c r="C94" s="9" t="s">
        <v>0</v>
      </c>
      <c r="D94" s="10">
        <v>281.51799999999997</v>
      </c>
      <c r="E94" s="10" t="s">
        <v>0</v>
      </c>
      <c r="F94" s="10" t="s">
        <v>0</v>
      </c>
    </row>
    <row r="95" spans="1:6" x14ac:dyDescent="0.2">
      <c r="A95" s="8" t="s">
        <v>37</v>
      </c>
      <c r="B95" s="9" t="s">
        <v>109</v>
      </c>
      <c r="C95" s="9" t="s">
        <v>38</v>
      </c>
      <c r="D95" s="10">
        <v>281.51799999999997</v>
      </c>
      <c r="E95" s="10" t="s">
        <v>0</v>
      </c>
      <c r="F95" s="10" t="s">
        <v>0</v>
      </c>
    </row>
    <row r="96" spans="1:6" ht="150" x14ac:dyDescent="0.2">
      <c r="A96" s="8" t="s">
        <v>110</v>
      </c>
      <c r="B96" s="9" t="s">
        <v>111</v>
      </c>
      <c r="C96" s="9" t="s">
        <v>0</v>
      </c>
      <c r="D96" s="10">
        <v>600</v>
      </c>
      <c r="E96" s="10" t="s">
        <v>0</v>
      </c>
      <c r="F96" s="10" t="s">
        <v>0</v>
      </c>
    </row>
    <row r="97" spans="1:6" x14ac:dyDescent="0.2">
      <c r="A97" s="8" t="s">
        <v>37</v>
      </c>
      <c r="B97" s="9" t="s">
        <v>111</v>
      </c>
      <c r="C97" s="9" t="s">
        <v>38</v>
      </c>
      <c r="D97" s="10">
        <v>600</v>
      </c>
      <c r="E97" s="10" t="s">
        <v>0</v>
      </c>
      <c r="F97" s="10" t="s">
        <v>0</v>
      </c>
    </row>
    <row r="98" spans="1:6" ht="37.5" x14ac:dyDescent="0.2">
      <c r="A98" s="6" t="s">
        <v>112</v>
      </c>
      <c r="B98" s="7" t="s">
        <v>113</v>
      </c>
      <c r="C98" s="7" t="s">
        <v>0</v>
      </c>
      <c r="D98" s="59">
        <v>1138.5112999999999</v>
      </c>
      <c r="E98" s="59">
        <v>1043.46</v>
      </c>
      <c r="F98" s="59">
        <v>543.46</v>
      </c>
    </row>
    <row r="99" spans="1:6" ht="37.5" x14ac:dyDescent="0.2">
      <c r="A99" s="8" t="s">
        <v>45</v>
      </c>
      <c r="B99" s="9" t="s">
        <v>113</v>
      </c>
      <c r="C99" s="9" t="s">
        <v>46</v>
      </c>
      <c r="D99" s="10">
        <v>1138.5112999999999</v>
      </c>
      <c r="E99" s="10">
        <v>1043.46</v>
      </c>
      <c r="F99" s="10">
        <v>543.46</v>
      </c>
    </row>
    <row r="100" spans="1:6" ht="37.5" x14ac:dyDescent="0.2">
      <c r="A100" s="6" t="s">
        <v>808</v>
      </c>
      <c r="B100" s="7" t="s">
        <v>809</v>
      </c>
      <c r="C100" s="7" t="s">
        <v>0</v>
      </c>
      <c r="D100" s="59">
        <v>1500</v>
      </c>
      <c r="E100" s="59" t="s">
        <v>0</v>
      </c>
      <c r="F100" s="59" t="s">
        <v>0</v>
      </c>
    </row>
    <row r="101" spans="1:6" ht="37.5" x14ac:dyDescent="0.2">
      <c r="A101" s="8" t="s">
        <v>45</v>
      </c>
      <c r="B101" s="9" t="s">
        <v>809</v>
      </c>
      <c r="C101" s="9" t="s">
        <v>46</v>
      </c>
      <c r="D101" s="10">
        <v>1500</v>
      </c>
      <c r="E101" s="10" t="s">
        <v>0</v>
      </c>
      <c r="F101" s="10" t="s">
        <v>0</v>
      </c>
    </row>
    <row r="102" spans="1:6" ht="37.5" x14ac:dyDescent="0.2">
      <c r="A102" s="6" t="s">
        <v>114</v>
      </c>
      <c r="B102" s="7" t="s">
        <v>115</v>
      </c>
      <c r="C102" s="7" t="s">
        <v>0</v>
      </c>
      <c r="D102" s="59">
        <v>111.111</v>
      </c>
      <c r="E102" s="59" t="s">
        <v>0</v>
      </c>
      <c r="F102" s="59" t="s">
        <v>0</v>
      </c>
    </row>
    <row r="103" spans="1:6" ht="56.25" x14ac:dyDescent="0.2">
      <c r="A103" s="8" t="s">
        <v>116</v>
      </c>
      <c r="B103" s="9" t="s">
        <v>117</v>
      </c>
      <c r="C103" s="9" t="s">
        <v>0</v>
      </c>
      <c r="D103" s="10">
        <v>111.111</v>
      </c>
      <c r="E103" s="10" t="s">
        <v>0</v>
      </c>
      <c r="F103" s="10" t="s">
        <v>0</v>
      </c>
    </row>
    <row r="104" spans="1:6" x14ac:dyDescent="0.2">
      <c r="A104" s="8" t="s">
        <v>37</v>
      </c>
      <c r="B104" s="9" t="s">
        <v>117</v>
      </c>
      <c r="C104" s="9" t="s">
        <v>38</v>
      </c>
      <c r="D104" s="10">
        <v>111.111</v>
      </c>
      <c r="E104" s="10" t="s">
        <v>0</v>
      </c>
      <c r="F104" s="10" t="s">
        <v>0</v>
      </c>
    </row>
    <row r="105" spans="1:6" ht="56.25" x14ac:dyDescent="0.2">
      <c r="A105" s="6" t="s">
        <v>118</v>
      </c>
      <c r="B105" s="7" t="s">
        <v>119</v>
      </c>
      <c r="C105" s="7" t="s">
        <v>0</v>
      </c>
      <c r="D105" s="59">
        <v>1325</v>
      </c>
      <c r="E105" s="59" t="s">
        <v>0</v>
      </c>
      <c r="F105" s="59" t="s">
        <v>0</v>
      </c>
    </row>
    <row r="106" spans="1:6" ht="56.25" x14ac:dyDescent="0.2">
      <c r="A106" s="8" t="s">
        <v>118</v>
      </c>
      <c r="B106" s="9" t="s">
        <v>120</v>
      </c>
      <c r="C106" s="9" t="s">
        <v>0</v>
      </c>
      <c r="D106" s="10">
        <v>1325</v>
      </c>
      <c r="E106" s="10" t="s">
        <v>0</v>
      </c>
      <c r="F106" s="10" t="s">
        <v>0</v>
      </c>
    </row>
    <row r="107" spans="1:6" x14ac:dyDescent="0.2">
      <c r="A107" s="8" t="s">
        <v>37</v>
      </c>
      <c r="B107" s="9" t="s">
        <v>120</v>
      </c>
      <c r="C107" s="9" t="s">
        <v>38</v>
      </c>
      <c r="D107" s="10">
        <v>1325</v>
      </c>
      <c r="E107" s="10" t="s">
        <v>0</v>
      </c>
      <c r="F107" s="10" t="s">
        <v>0</v>
      </c>
    </row>
    <row r="108" spans="1:6" ht="37.5" x14ac:dyDescent="0.2">
      <c r="A108" s="6" t="s">
        <v>121</v>
      </c>
      <c r="B108" s="7" t="s">
        <v>122</v>
      </c>
      <c r="C108" s="7" t="s">
        <v>0</v>
      </c>
      <c r="D108" s="59">
        <v>75</v>
      </c>
      <c r="E108" s="59" t="s">
        <v>0</v>
      </c>
      <c r="F108" s="59" t="s">
        <v>0</v>
      </c>
    </row>
    <row r="109" spans="1:6" ht="37.5" x14ac:dyDescent="0.2">
      <c r="A109" s="8" t="s">
        <v>45</v>
      </c>
      <c r="B109" s="9" t="s">
        <v>122</v>
      </c>
      <c r="C109" s="9" t="s">
        <v>46</v>
      </c>
      <c r="D109" s="10">
        <v>75</v>
      </c>
      <c r="E109" s="10" t="s">
        <v>0</v>
      </c>
      <c r="F109" s="10" t="s">
        <v>0</v>
      </c>
    </row>
    <row r="110" spans="1:6" ht="37.5" x14ac:dyDescent="0.2">
      <c r="A110" s="6" t="s">
        <v>123</v>
      </c>
      <c r="B110" s="7" t="s">
        <v>124</v>
      </c>
      <c r="C110" s="7" t="s">
        <v>0</v>
      </c>
      <c r="D110" s="59">
        <v>7835.8733000000002</v>
      </c>
      <c r="E110" s="59">
        <v>1758.2</v>
      </c>
      <c r="F110" s="59">
        <v>558.20000000000005</v>
      </c>
    </row>
    <row r="111" spans="1:6" ht="37.5" x14ac:dyDescent="0.2">
      <c r="A111" s="8" t="s">
        <v>45</v>
      </c>
      <c r="B111" s="9" t="s">
        <v>124</v>
      </c>
      <c r="C111" s="9" t="s">
        <v>46</v>
      </c>
      <c r="D111" s="10">
        <v>2628.7802999999999</v>
      </c>
      <c r="E111" s="10">
        <v>1758.2</v>
      </c>
      <c r="F111" s="10">
        <v>558.20000000000005</v>
      </c>
    </row>
    <row r="112" spans="1:6" ht="37.5" x14ac:dyDescent="0.2">
      <c r="A112" s="8" t="s">
        <v>125</v>
      </c>
      <c r="B112" s="9" t="s">
        <v>126</v>
      </c>
      <c r="C112" s="9" t="s">
        <v>0</v>
      </c>
      <c r="D112" s="10">
        <v>4434.2460000000001</v>
      </c>
      <c r="E112" s="10" t="s">
        <v>0</v>
      </c>
      <c r="F112" s="10" t="s">
        <v>0</v>
      </c>
    </row>
    <row r="113" spans="1:6" x14ac:dyDescent="0.2">
      <c r="A113" s="8" t="s">
        <v>37</v>
      </c>
      <c r="B113" s="9" t="s">
        <v>126</v>
      </c>
      <c r="C113" s="9" t="s">
        <v>38</v>
      </c>
      <c r="D113" s="10">
        <v>4434.2460000000001</v>
      </c>
      <c r="E113" s="10" t="s">
        <v>0</v>
      </c>
      <c r="F113" s="10" t="s">
        <v>0</v>
      </c>
    </row>
    <row r="114" spans="1:6" ht="131.25" x14ac:dyDescent="0.2">
      <c r="A114" s="8" t="s">
        <v>127</v>
      </c>
      <c r="B114" s="9" t="s">
        <v>128</v>
      </c>
      <c r="C114" s="9" t="s">
        <v>0</v>
      </c>
      <c r="D114" s="10">
        <v>772.84699999999998</v>
      </c>
      <c r="E114" s="10" t="s">
        <v>0</v>
      </c>
      <c r="F114" s="10" t="s">
        <v>0</v>
      </c>
    </row>
    <row r="115" spans="1:6" x14ac:dyDescent="0.2">
      <c r="A115" s="8" t="s">
        <v>37</v>
      </c>
      <c r="B115" s="9" t="s">
        <v>128</v>
      </c>
      <c r="C115" s="9" t="s">
        <v>38</v>
      </c>
      <c r="D115" s="10">
        <v>772.84699999999998</v>
      </c>
      <c r="E115" s="10" t="s">
        <v>0</v>
      </c>
      <c r="F115" s="10" t="s">
        <v>0</v>
      </c>
    </row>
    <row r="116" spans="1:6" ht="26.25" customHeight="1" x14ac:dyDescent="0.2">
      <c r="A116" s="6" t="s">
        <v>129</v>
      </c>
      <c r="B116" s="7" t="s">
        <v>130</v>
      </c>
      <c r="C116" s="7" t="s">
        <v>0</v>
      </c>
      <c r="D116" s="59">
        <v>1071.36393</v>
      </c>
      <c r="E116" s="59">
        <v>1094.90778</v>
      </c>
      <c r="F116" s="59" t="s">
        <v>0</v>
      </c>
    </row>
    <row r="117" spans="1:6" ht="37.5" x14ac:dyDescent="0.2">
      <c r="A117" s="6" t="s">
        <v>131</v>
      </c>
      <c r="B117" s="7" t="s">
        <v>132</v>
      </c>
      <c r="C117" s="7" t="s">
        <v>0</v>
      </c>
      <c r="D117" s="59">
        <v>1069.54793</v>
      </c>
      <c r="E117" s="59">
        <v>1094.90778</v>
      </c>
      <c r="F117" s="59" t="s">
        <v>0</v>
      </c>
    </row>
    <row r="118" spans="1:6" ht="75" x14ac:dyDescent="0.2">
      <c r="A118" s="8" t="s">
        <v>133</v>
      </c>
      <c r="B118" s="9" t="s">
        <v>134</v>
      </c>
      <c r="C118" s="9" t="s">
        <v>0</v>
      </c>
      <c r="D118" s="10">
        <v>1069.54793</v>
      </c>
      <c r="E118" s="10">
        <v>1094.90778</v>
      </c>
      <c r="F118" s="10" t="s">
        <v>0</v>
      </c>
    </row>
    <row r="119" spans="1:6" ht="37.5" x14ac:dyDescent="0.2">
      <c r="A119" s="8" t="s">
        <v>45</v>
      </c>
      <c r="B119" s="9" t="s">
        <v>134</v>
      </c>
      <c r="C119" s="9" t="s">
        <v>46</v>
      </c>
      <c r="D119" s="10">
        <v>834.36995000000002</v>
      </c>
      <c r="E119" s="10">
        <v>1094.90778</v>
      </c>
      <c r="F119" s="10" t="s">
        <v>0</v>
      </c>
    </row>
    <row r="120" spans="1:6" x14ac:dyDescent="0.2">
      <c r="A120" s="8" t="s">
        <v>37</v>
      </c>
      <c r="B120" s="9" t="s">
        <v>134</v>
      </c>
      <c r="C120" s="9" t="s">
        <v>38</v>
      </c>
      <c r="D120" s="10">
        <v>235.17797999999999</v>
      </c>
      <c r="E120" s="10" t="s">
        <v>0</v>
      </c>
      <c r="F120" s="10" t="s">
        <v>0</v>
      </c>
    </row>
    <row r="121" spans="1:6" ht="37.5" x14ac:dyDescent="0.2">
      <c r="A121" s="8" t="s">
        <v>135</v>
      </c>
      <c r="B121" s="9" t="s">
        <v>136</v>
      </c>
      <c r="C121" s="9" t="s">
        <v>0</v>
      </c>
      <c r="D121" s="10">
        <v>1.8160000000000001</v>
      </c>
      <c r="E121" s="10" t="s">
        <v>0</v>
      </c>
      <c r="F121" s="10" t="s">
        <v>0</v>
      </c>
    </row>
    <row r="122" spans="1:6" ht="37.5" x14ac:dyDescent="0.2">
      <c r="A122" s="8" t="s">
        <v>45</v>
      </c>
      <c r="B122" s="9" t="s">
        <v>136</v>
      </c>
      <c r="C122" s="9" t="s">
        <v>46</v>
      </c>
      <c r="D122" s="10">
        <v>1.8160000000000001</v>
      </c>
      <c r="E122" s="10" t="s">
        <v>0</v>
      </c>
      <c r="F122" s="10" t="s">
        <v>0</v>
      </c>
    </row>
    <row r="123" spans="1:6" ht="27.75" customHeight="1" x14ac:dyDescent="0.2">
      <c r="A123" s="6" t="s">
        <v>137</v>
      </c>
      <c r="B123" s="7" t="s">
        <v>138</v>
      </c>
      <c r="C123" s="7" t="s">
        <v>0</v>
      </c>
      <c r="D123" s="59">
        <v>244.44499999999999</v>
      </c>
      <c r="E123" s="59" t="s">
        <v>0</v>
      </c>
      <c r="F123" s="59" t="s">
        <v>0</v>
      </c>
    </row>
    <row r="124" spans="1:6" ht="37.5" x14ac:dyDescent="0.2">
      <c r="A124" s="6" t="s">
        <v>139</v>
      </c>
      <c r="B124" s="7" t="s">
        <v>140</v>
      </c>
      <c r="C124" s="7" t="s">
        <v>0</v>
      </c>
      <c r="D124" s="59">
        <v>244.44499999999999</v>
      </c>
      <c r="E124" s="59" t="s">
        <v>0</v>
      </c>
      <c r="F124" s="59" t="s">
        <v>0</v>
      </c>
    </row>
    <row r="125" spans="1:6" ht="37.5" x14ac:dyDescent="0.2">
      <c r="A125" s="8" t="s">
        <v>141</v>
      </c>
      <c r="B125" s="9" t="s">
        <v>142</v>
      </c>
      <c r="C125" s="9" t="s">
        <v>0</v>
      </c>
      <c r="D125" s="10">
        <v>244.44499999999999</v>
      </c>
      <c r="E125" s="10" t="s">
        <v>0</v>
      </c>
      <c r="F125" s="10" t="s">
        <v>0</v>
      </c>
    </row>
    <row r="126" spans="1:6" x14ac:dyDescent="0.2">
      <c r="A126" s="8" t="s">
        <v>37</v>
      </c>
      <c r="B126" s="9" t="s">
        <v>142</v>
      </c>
      <c r="C126" s="9" t="s">
        <v>38</v>
      </c>
      <c r="D126" s="10">
        <v>244.44499999999999</v>
      </c>
      <c r="E126" s="10" t="s">
        <v>0</v>
      </c>
      <c r="F126" s="10" t="s">
        <v>0</v>
      </c>
    </row>
    <row r="127" spans="1:6" ht="37.5" x14ac:dyDescent="0.2">
      <c r="A127" s="6" t="s">
        <v>143</v>
      </c>
      <c r="B127" s="7" t="s">
        <v>144</v>
      </c>
      <c r="C127" s="7" t="s">
        <v>0</v>
      </c>
      <c r="D127" s="59">
        <v>440112.39757999999</v>
      </c>
      <c r="E127" s="59">
        <v>423749.35528000002</v>
      </c>
      <c r="F127" s="59">
        <v>400302.69254000002</v>
      </c>
    </row>
    <row r="128" spans="1:6" ht="37.5" x14ac:dyDescent="0.2">
      <c r="A128" s="6" t="s">
        <v>145</v>
      </c>
      <c r="B128" s="7" t="s">
        <v>146</v>
      </c>
      <c r="C128" s="7" t="s">
        <v>0</v>
      </c>
      <c r="D128" s="59">
        <v>152398.37998999999</v>
      </c>
      <c r="E128" s="59">
        <v>152150.38800000001</v>
      </c>
      <c r="F128" s="59">
        <v>132331.788</v>
      </c>
    </row>
    <row r="129" spans="1:6" ht="56.25" x14ac:dyDescent="0.2">
      <c r="A129" s="6" t="s">
        <v>147</v>
      </c>
      <c r="B129" s="7" t="s">
        <v>148</v>
      </c>
      <c r="C129" s="7" t="s">
        <v>0</v>
      </c>
      <c r="D129" s="59">
        <v>148349.40299999999</v>
      </c>
      <c r="E129" s="59">
        <v>148556.48800000001</v>
      </c>
      <c r="F129" s="59">
        <v>128556.488</v>
      </c>
    </row>
    <row r="130" spans="1:6" ht="56.25" x14ac:dyDescent="0.2">
      <c r="A130" s="8" t="s">
        <v>149</v>
      </c>
      <c r="B130" s="9" t="s">
        <v>148</v>
      </c>
      <c r="C130" s="9" t="s">
        <v>150</v>
      </c>
      <c r="D130" s="10">
        <v>54559.464999999997</v>
      </c>
      <c r="E130" s="10">
        <v>53367.017999999996</v>
      </c>
      <c r="F130" s="10">
        <v>33367.017999999996</v>
      </c>
    </row>
    <row r="131" spans="1:6" ht="75" x14ac:dyDescent="0.2">
      <c r="A131" s="8" t="s">
        <v>151</v>
      </c>
      <c r="B131" s="9" t="s">
        <v>152</v>
      </c>
      <c r="C131" s="9" t="s">
        <v>0</v>
      </c>
      <c r="D131" s="10">
        <v>93789.937999999995</v>
      </c>
      <c r="E131" s="10">
        <v>95189.47</v>
      </c>
      <c r="F131" s="10">
        <v>95189.47</v>
      </c>
    </row>
    <row r="132" spans="1:6" ht="56.25" x14ac:dyDescent="0.2">
      <c r="A132" s="8" t="s">
        <v>149</v>
      </c>
      <c r="B132" s="9" t="s">
        <v>152</v>
      </c>
      <c r="C132" s="9" t="s">
        <v>150</v>
      </c>
      <c r="D132" s="10">
        <v>93789.937999999995</v>
      </c>
      <c r="E132" s="10">
        <v>95189.47</v>
      </c>
      <c r="F132" s="10">
        <v>95189.47</v>
      </c>
    </row>
    <row r="133" spans="1:6" ht="115.5" customHeight="1" x14ac:dyDescent="0.2">
      <c r="A133" s="6" t="s">
        <v>153</v>
      </c>
      <c r="B133" s="7" t="s">
        <v>154</v>
      </c>
      <c r="C133" s="7" t="s">
        <v>0</v>
      </c>
      <c r="D133" s="59">
        <v>1768.5</v>
      </c>
      <c r="E133" s="59">
        <v>3500.1</v>
      </c>
      <c r="F133" s="59">
        <v>3681.5</v>
      </c>
    </row>
    <row r="134" spans="1:6" ht="114.75" customHeight="1" x14ac:dyDescent="0.2">
      <c r="A134" s="8" t="s">
        <v>153</v>
      </c>
      <c r="B134" s="9" t="s">
        <v>155</v>
      </c>
      <c r="C134" s="9" t="s">
        <v>0</v>
      </c>
      <c r="D134" s="10">
        <v>1768.5</v>
      </c>
      <c r="E134" s="10">
        <v>3500.1</v>
      </c>
      <c r="F134" s="10">
        <v>3681.5</v>
      </c>
    </row>
    <row r="135" spans="1:6" ht="56.25" x14ac:dyDescent="0.2">
      <c r="A135" s="8" t="s">
        <v>149</v>
      </c>
      <c r="B135" s="9" t="s">
        <v>155</v>
      </c>
      <c r="C135" s="9" t="s">
        <v>150</v>
      </c>
      <c r="D135" s="10">
        <v>1768.5</v>
      </c>
      <c r="E135" s="10">
        <v>3500.1</v>
      </c>
      <c r="F135" s="10">
        <v>3681.5</v>
      </c>
    </row>
    <row r="136" spans="1:6" ht="37.5" x14ac:dyDescent="0.2">
      <c r="A136" s="6" t="s">
        <v>156</v>
      </c>
      <c r="B136" s="7" t="s">
        <v>157</v>
      </c>
      <c r="C136" s="7" t="s">
        <v>0</v>
      </c>
      <c r="D136" s="59">
        <v>638.18503999999996</v>
      </c>
      <c r="E136" s="59" t="s">
        <v>0</v>
      </c>
      <c r="F136" s="59" t="s">
        <v>0</v>
      </c>
    </row>
    <row r="137" spans="1:6" ht="56.25" x14ac:dyDescent="0.2">
      <c r="A137" s="8" t="s">
        <v>149</v>
      </c>
      <c r="B137" s="9" t="s">
        <v>157</v>
      </c>
      <c r="C137" s="9" t="s">
        <v>150</v>
      </c>
      <c r="D137" s="10">
        <v>38.185040000000001</v>
      </c>
      <c r="E137" s="10" t="s">
        <v>0</v>
      </c>
      <c r="F137" s="10" t="s">
        <v>0</v>
      </c>
    </row>
    <row r="138" spans="1:6" ht="131.25" x14ac:dyDescent="0.2">
      <c r="A138" s="8" t="s">
        <v>158</v>
      </c>
      <c r="B138" s="9" t="s">
        <v>159</v>
      </c>
      <c r="C138" s="9" t="s">
        <v>0</v>
      </c>
      <c r="D138" s="10">
        <v>600</v>
      </c>
      <c r="E138" s="10" t="s">
        <v>0</v>
      </c>
      <c r="F138" s="10" t="s">
        <v>0</v>
      </c>
    </row>
    <row r="139" spans="1:6" ht="56.25" x14ac:dyDescent="0.2">
      <c r="A139" s="8" t="s">
        <v>149</v>
      </c>
      <c r="B139" s="9" t="s">
        <v>159</v>
      </c>
      <c r="C139" s="9" t="s">
        <v>150</v>
      </c>
      <c r="D139" s="10">
        <v>600</v>
      </c>
      <c r="E139" s="10" t="s">
        <v>0</v>
      </c>
      <c r="F139" s="10" t="s">
        <v>0</v>
      </c>
    </row>
    <row r="140" spans="1:6" ht="37.5" x14ac:dyDescent="0.2">
      <c r="A140" s="6" t="s">
        <v>160</v>
      </c>
      <c r="B140" s="7" t="s">
        <v>161</v>
      </c>
      <c r="C140" s="7" t="s">
        <v>0</v>
      </c>
      <c r="D140" s="59">
        <v>1547.8581200000001</v>
      </c>
      <c r="E140" s="59" t="s">
        <v>0</v>
      </c>
      <c r="F140" s="59" t="s">
        <v>0</v>
      </c>
    </row>
    <row r="141" spans="1:6" ht="56.25" x14ac:dyDescent="0.2">
      <c r="A141" s="8" t="s">
        <v>149</v>
      </c>
      <c r="B141" s="9" t="s">
        <v>161</v>
      </c>
      <c r="C141" s="9" t="s">
        <v>150</v>
      </c>
      <c r="D141" s="10">
        <v>448.64</v>
      </c>
      <c r="E141" s="10" t="s">
        <v>0</v>
      </c>
      <c r="F141" s="10" t="s">
        <v>0</v>
      </c>
    </row>
    <row r="142" spans="1:6" ht="56.25" x14ac:dyDescent="0.2">
      <c r="A142" s="8" t="s">
        <v>162</v>
      </c>
      <c r="B142" s="9" t="s">
        <v>163</v>
      </c>
      <c r="C142" s="9" t="s">
        <v>0</v>
      </c>
      <c r="D142" s="10">
        <v>1099.21812</v>
      </c>
      <c r="E142" s="10" t="s">
        <v>0</v>
      </c>
      <c r="F142" s="10" t="s">
        <v>0</v>
      </c>
    </row>
    <row r="143" spans="1:6" ht="56.25" x14ac:dyDescent="0.2">
      <c r="A143" s="8" t="s">
        <v>149</v>
      </c>
      <c r="B143" s="9" t="s">
        <v>163</v>
      </c>
      <c r="C143" s="9" t="s">
        <v>150</v>
      </c>
      <c r="D143" s="10">
        <v>1099.21812</v>
      </c>
      <c r="E143" s="10" t="s">
        <v>0</v>
      </c>
      <c r="F143" s="10" t="s">
        <v>0</v>
      </c>
    </row>
    <row r="144" spans="1:6" x14ac:dyDescent="0.2">
      <c r="A144" s="6" t="s">
        <v>164</v>
      </c>
      <c r="B144" s="7" t="s">
        <v>165</v>
      </c>
      <c r="C144" s="7" t="s">
        <v>0</v>
      </c>
      <c r="D144" s="59">
        <v>94.43383</v>
      </c>
      <c r="E144" s="59">
        <v>93.8</v>
      </c>
      <c r="F144" s="59">
        <v>93.8</v>
      </c>
    </row>
    <row r="145" spans="1:6" ht="56.25" x14ac:dyDescent="0.2">
      <c r="A145" s="8" t="s">
        <v>149</v>
      </c>
      <c r="B145" s="9" t="s">
        <v>165</v>
      </c>
      <c r="C145" s="9" t="s">
        <v>150</v>
      </c>
      <c r="D145" s="10">
        <v>94.43383</v>
      </c>
      <c r="E145" s="10">
        <v>93.8</v>
      </c>
      <c r="F145" s="10">
        <v>93.8</v>
      </c>
    </row>
    <row r="146" spans="1:6" ht="37.5" x14ac:dyDescent="0.2">
      <c r="A146" s="6" t="s">
        <v>166</v>
      </c>
      <c r="B146" s="7" t="s">
        <v>167</v>
      </c>
      <c r="C146" s="7" t="s">
        <v>0</v>
      </c>
      <c r="D146" s="59">
        <v>237717.02181999999</v>
      </c>
      <c r="E146" s="59">
        <v>223856.62625999999</v>
      </c>
      <c r="F146" s="59">
        <v>225728.56362999999</v>
      </c>
    </row>
    <row r="147" spans="1:6" ht="37.5" x14ac:dyDescent="0.2">
      <c r="A147" s="6" t="s">
        <v>168</v>
      </c>
      <c r="B147" s="7" t="s">
        <v>169</v>
      </c>
      <c r="C147" s="7" t="s">
        <v>0</v>
      </c>
      <c r="D147" s="59">
        <v>211210.55300000001</v>
      </c>
      <c r="E147" s="59">
        <v>213584.30100000001</v>
      </c>
      <c r="F147" s="59">
        <v>215467.601</v>
      </c>
    </row>
    <row r="148" spans="1:6" ht="56.25" x14ac:dyDescent="0.2">
      <c r="A148" s="8" t="s">
        <v>149</v>
      </c>
      <c r="B148" s="9" t="s">
        <v>169</v>
      </c>
      <c r="C148" s="9" t="s">
        <v>150</v>
      </c>
      <c r="D148" s="10">
        <v>43260.790999999997</v>
      </c>
      <c r="E148" s="10">
        <v>41213.271000000001</v>
      </c>
      <c r="F148" s="10">
        <v>31213.271000000001</v>
      </c>
    </row>
    <row r="149" spans="1:6" ht="134.25" customHeight="1" x14ac:dyDescent="0.2">
      <c r="A149" s="8" t="s">
        <v>170</v>
      </c>
      <c r="B149" s="9" t="s">
        <v>171</v>
      </c>
      <c r="C149" s="9" t="s">
        <v>0</v>
      </c>
      <c r="D149" s="10">
        <v>4974.8</v>
      </c>
      <c r="E149" s="10" t="s">
        <v>0</v>
      </c>
      <c r="F149" s="10" t="s">
        <v>0</v>
      </c>
    </row>
    <row r="150" spans="1:6" ht="56.25" x14ac:dyDescent="0.2">
      <c r="A150" s="8" t="s">
        <v>149</v>
      </c>
      <c r="B150" s="9" t="s">
        <v>171</v>
      </c>
      <c r="C150" s="9" t="s">
        <v>150</v>
      </c>
      <c r="D150" s="10">
        <v>4974.8</v>
      </c>
      <c r="E150" s="10" t="s">
        <v>0</v>
      </c>
      <c r="F150" s="10" t="s">
        <v>0</v>
      </c>
    </row>
    <row r="151" spans="1:6" ht="75" x14ac:dyDescent="0.2">
      <c r="A151" s="8" t="s">
        <v>151</v>
      </c>
      <c r="B151" s="9" t="s">
        <v>172</v>
      </c>
      <c r="C151" s="9" t="s">
        <v>0</v>
      </c>
      <c r="D151" s="10">
        <v>162974.962</v>
      </c>
      <c r="E151" s="10">
        <v>172371.03</v>
      </c>
      <c r="F151" s="10">
        <v>184254.33</v>
      </c>
    </row>
    <row r="152" spans="1:6" ht="56.25" x14ac:dyDescent="0.2">
      <c r="A152" s="8" t="s">
        <v>149</v>
      </c>
      <c r="B152" s="9" t="s">
        <v>172</v>
      </c>
      <c r="C152" s="9" t="s">
        <v>150</v>
      </c>
      <c r="D152" s="10">
        <v>162974.962</v>
      </c>
      <c r="E152" s="10">
        <v>172371.03</v>
      </c>
      <c r="F152" s="10">
        <v>184254.33</v>
      </c>
    </row>
    <row r="153" spans="1:6" ht="117" customHeight="1" x14ac:dyDescent="0.2">
      <c r="A153" s="6" t="s">
        <v>153</v>
      </c>
      <c r="B153" s="7" t="s">
        <v>173</v>
      </c>
      <c r="C153" s="7" t="s">
        <v>0</v>
      </c>
      <c r="D153" s="59">
        <v>231.5</v>
      </c>
      <c r="E153" s="59">
        <v>604.1</v>
      </c>
      <c r="F153" s="59">
        <v>639</v>
      </c>
    </row>
    <row r="154" spans="1:6" ht="114.75" customHeight="1" x14ac:dyDescent="0.2">
      <c r="A154" s="8" t="s">
        <v>153</v>
      </c>
      <c r="B154" s="9" t="s">
        <v>174</v>
      </c>
      <c r="C154" s="9" t="s">
        <v>0</v>
      </c>
      <c r="D154" s="10">
        <v>231.5</v>
      </c>
      <c r="E154" s="10">
        <v>604.1</v>
      </c>
      <c r="F154" s="10">
        <v>639</v>
      </c>
    </row>
    <row r="155" spans="1:6" ht="56.25" x14ac:dyDescent="0.2">
      <c r="A155" s="8" t="s">
        <v>149</v>
      </c>
      <c r="B155" s="9" t="s">
        <v>174</v>
      </c>
      <c r="C155" s="9" t="s">
        <v>150</v>
      </c>
      <c r="D155" s="10">
        <v>231.5</v>
      </c>
      <c r="E155" s="10">
        <v>604.1</v>
      </c>
      <c r="F155" s="10">
        <v>639</v>
      </c>
    </row>
    <row r="156" spans="1:6" x14ac:dyDescent="0.2">
      <c r="A156" s="6" t="s">
        <v>164</v>
      </c>
      <c r="B156" s="7" t="s">
        <v>175</v>
      </c>
      <c r="C156" s="7" t="s">
        <v>0</v>
      </c>
      <c r="D156" s="59">
        <v>2222.33673</v>
      </c>
      <c r="E156" s="59">
        <v>805.7</v>
      </c>
      <c r="F156" s="59">
        <v>405.7</v>
      </c>
    </row>
    <row r="157" spans="1:6" ht="56.25" x14ac:dyDescent="0.2">
      <c r="A157" s="8" t="s">
        <v>149</v>
      </c>
      <c r="B157" s="9" t="s">
        <v>175</v>
      </c>
      <c r="C157" s="9" t="s">
        <v>150</v>
      </c>
      <c r="D157" s="10">
        <v>2222.33673</v>
      </c>
      <c r="E157" s="10">
        <v>805.7</v>
      </c>
      <c r="F157" s="10">
        <v>405.7</v>
      </c>
    </row>
    <row r="158" spans="1:6" x14ac:dyDescent="0.2">
      <c r="A158" s="6" t="s">
        <v>176</v>
      </c>
      <c r="B158" s="7" t="s">
        <v>177</v>
      </c>
      <c r="C158" s="7" t="s">
        <v>0</v>
      </c>
      <c r="D158" s="59">
        <v>8986.0325300000004</v>
      </c>
      <c r="E158" s="59" t="s">
        <v>0</v>
      </c>
      <c r="F158" s="59" t="s">
        <v>0</v>
      </c>
    </row>
    <row r="159" spans="1:6" ht="56.25" x14ac:dyDescent="0.2">
      <c r="A159" s="8" t="s">
        <v>149</v>
      </c>
      <c r="B159" s="9" t="s">
        <v>177</v>
      </c>
      <c r="C159" s="9" t="s">
        <v>150</v>
      </c>
      <c r="D159" s="10">
        <v>3306.13186</v>
      </c>
      <c r="E159" s="10" t="s">
        <v>0</v>
      </c>
      <c r="F159" s="10" t="s">
        <v>0</v>
      </c>
    </row>
    <row r="160" spans="1:6" ht="150" x14ac:dyDescent="0.2">
      <c r="A160" s="8" t="s">
        <v>178</v>
      </c>
      <c r="B160" s="9" t="s">
        <v>179</v>
      </c>
      <c r="C160" s="9" t="s">
        <v>0</v>
      </c>
      <c r="D160" s="10">
        <v>727.15300000000002</v>
      </c>
      <c r="E160" s="10" t="s">
        <v>0</v>
      </c>
      <c r="F160" s="10" t="s">
        <v>0</v>
      </c>
    </row>
    <row r="161" spans="1:6" ht="56.25" x14ac:dyDescent="0.2">
      <c r="A161" s="8" t="s">
        <v>149</v>
      </c>
      <c r="B161" s="9" t="s">
        <v>179</v>
      </c>
      <c r="C161" s="9" t="s">
        <v>150</v>
      </c>
      <c r="D161" s="10">
        <v>727.15300000000002</v>
      </c>
      <c r="E161" s="10" t="s">
        <v>0</v>
      </c>
      <c r="F161" s="10" t="s">
        <v>0</v>
      </c>
    </row>
    <row r="162" spans="1:6" ht="56.25" x14ac:dyDescent="0.2">
      <c r="A162" s="8" t="s">
        <v>180</v>
      </c>
      <c r="B162" s="9" t="s">
        <v>181</v>
      </c>
      <c r="C162" s="9" t="s">
        <v>0</v>
      </c>
      <c r="D162" s="10">
        <v>4952.7476699999997</v>
      </c>
      <c r="E162" s="10" t="s">
        <v>0</v>
      </c>
      <c r="F162" s="10" t="s">
        <v>0</v>
      </c>
    </row>
    <row r="163" spans="1:6" ht="56.25" x14ac:dyDescent="0.2">
      <c r="A163" s="8" t="s">
        <v>149</v>
      </c>
      <c r="B163" s="9" t="s">
        <v>181</v>
      </c>
      <c r="C163" s="9" t="s">
        <v>150</v>
      </c>
      <c r="D163" s="10">
        <v>4952.7476699999997</v>
      </c>
      <c r="E163" s="10" t="s">
        <v>0</v>
      </c>
      <c r="F163" s="10" t="s">
        <v>0</v>
      </c>
    </row>
    <row r="164" spans="1:6" ht="37.5" x14ac:dyDescent="0.2">
      <c r="A164" s="6" t="s">
        <v>182</v>
      </c>
      <c r="B164" s="7" t="s">
        <v>183</v>
      </c>
      <c r="C164" s="7" t="s">
        <v>0</v>
      </c>
      <c r="D164" s="59">
        <v>5981.7256699999998</v>
      </c>
      <c r="E164" s="59" t="s">
        <v>0</v>
      </c>
      <c r="F164" s="59" t="s">
        <v>0</v>
      </c>
    </row>
    <row r="165" spans="1:6" ht="56.25" x14ac:dyDescent="0.2">
      <c r="A165" s="8" t="s">
        <v>149</v>
      </c>
      <c r="B165" s="9" t="s">
        <v>183</v>
      </c>
      <c r="C165" s="9" t="s">
        <v>150</v>
      </c>
      <c r="D165" s="10">
        <v>5981.7256699999998</v>
      </c>
      <c r="E165" s="10" t="s">
        <v>0</v>
      </c>
      <c r="F165" s="10" t="s">
        <v>0</v>
      </c>
    </row>
    <row r="166" spans="1:6" ht="37.5" x14ac:dyDescent="0.2">
      <c r="A166" s="6" t="s">
        <v>184</v>
      </c>
      <c r="B166" s="7" t="s">
        <v>185</v>
      </c>
      <c r="C166" s="7" t="s">
        <v>0</v>
      </c>
      <c r="D166" s="59">
        <v>19.9786</v>
      </c>
      <c r="E166" s="59">
        <v>20</v>
      </c>
      <c r="F166" s="59">
        <v>20</v>
      </c>
    </row>
    <row r="167" spans="1:6" ht="37.5" x14ac:dyDescent="0.2">
      <c r="A167" s="8" t="s">
        <v>45</v>
      </c>
      <c r="B167" s="9" t="s">
        <v>185</v>
      </c>
      <c r="C167" s="9" t="s">
        <v>46</v>
      </c>
      <c r="D167" s="10">
        <v>19.9786</v>
      </c>
      <c r="E167" s="10">
        <v>20</v>
      </c>
      <c r="F167" s="10">
        <v>20</v>
      </c>
    </row>
    <row r="168" spans="1:6" ht="75" x14ac:dyDescent="0.2">
      <c r="A168" s="6" t="s">
        <v>186</v>
      </c>
      <c r="B168" s="7" t="s">
        <v>187</v>
      </c>
      <c r="C168" s="7" t="s">
        <v>0</v>
      </c>
      <c r="D168" s="59">
        <v>7637.80195</v>
      </c>
      <c r="E168" s="59">
        <v>8842.5252600000003</v>
      </c>
      <c r="F168" s="59">
        <v>9196.2626299999993</v>
      </c>
    </row>
    <row r="169" spans="1:6" ht="75" x14ac:dyDescent="0.2">
      <c r="A169" s="8" t="s">
        <v>186</v>
      </c>
      <c r="B169" s="9" t="s">
        <v>188</v>
      </c>
      <c r="C169" s="9" t="s">
        <v>0</v>
      </c>
      <c r="D169" s="10">
        <v>3658.4565699999998</v>
      </c>
      <c r="E169" s="10" t="s">
        <v>0</v>
      </c>
      <c r="F169" s="10" t="s">
        <v>0</v>
      </c>
    </row>
    <row r="170" spans="1:6" ht="56.25" x14ac:dyDescent="0.2">
      <c r="A170" s="8" t="s">
        <v>149</v>
      </c>
      <c r="B170" s="9" t="s">
        <v>188</v>
      </c>
      <c r="C170" s="9" t="s">
        <v>150</v>
      </c>
      <c r="D170" s="10">
        <v>3658.4565699999998</v>
      </c>
      <c r="E170" s="10" t="s">
        <v>0</v>
      </c>
      <c r="F170" s="10" t="s">
        <v>0</v>
      </c>
    </row>
    <row r="171" spans="1:6" ht="93.75" x14ac:dyDescent="0.2">
      <c r="A171" s="8" t="s">
        <v>189</v>
      </c>
      <c r="B171" s="9" t="s">
        <v>190</v>
      </c>
      <c r="C171" s="9" t="s">
        <v>0</v>
      </c>
      <c r="D171" s="10">
        <v>3979.3453800000002</v>
      </c>
      <c r="E171" s="10">
        <v>8842.5252600000003</v>
      </c>
      <c r="F171" s="10">
        <v>9196.2626299999993</v>
      </c>
    </row>
    <row r="172" spans="1:6" ht="56.25" x14ac:dyDescent="0.2">
      <c r="A172" s="8" t="s">
        <v>149</v>
      </c>
      <c r="B172" s="9" t="s">
        <v>190</v>
      </c>
      <c r="C172" s="9" t="s">
        <v>150</v>
      </c>
      <c r="D172" s="10">
        <v>3979.3453800000002</v>
      </c>
      <c r="E172" s="10">
        <v>8842.5252600000003</v>
      </c>
      <c r="F172" s="10">
        <v>9196.2626299999993</v>
      </c>
    </row>
    <row r="173" spans="1:6" ht="56.25" x14ac:dyDescent="0.2">
      <c r="A173" s="8" t="s">
        <v>191</v>
      </c>
      <c r="B173" s="9" t="s">
        <v>192</v>
      </c>
      <c r="C173" s="9" t="s">
        <v>0</v>
      </c>
      <c r="D173" s="10">
        <v>1427.0933399999999</v>
      </c>
      <c r="E173" s="10" t="s">
        <v>0</v>
      </c>
      <c r="F173" s="10" t="s">
        <v>0</v>
      </c>
    </row>
    <row r="174" spans="1:6" ht="56.25" x14ac:dyDescent="0.2">
      <c r="A174" s="8" t="s">
        <v>149</v>
      </c>
      <c r="B174" s="9" t="s">
        <v>192</v>
      </c>
      <c r="C174" s="9" t="s">
        <v>150</v>
      </c>
      <c r="D174" s="10">
        <v>1427.0933399999999</v>
      </c>
      <c r="E174" s="10" t="s">
        <v>0</v>
      </c>
      <c r="F174" s="10" t="s">
        <v>0</v>
      </c>
    </row>
    <row r="175" spans="1:6" ht="37.5" x14ac:dyDescent="0.2">
      <c r="A175" s="6" t="s">
        <v>193</v>
      </c>
      <c r="B175" s="7" t="s">
        <v>194</v>
      </c>
      <c r="C175" s="7" t="s">
        <v>0</v>
      </c>
      <c r="D175" s="59">
        <v>23786.75662</v>
      </c>
      <c r="E175" s="59">
        <v>21597.511350000001</v>
      </c>
      <c r="F175" s="59">
        <v>16097.51124</v>
      </c>
    </row>
    <row r="176" spans="1:6" ht="37.5" x14ac:dyDescent="0.2">
      <c r="A176" s="6" t="s">
        <v>195</v>
      </c>
      <c r="B176" s="7" t="s">
        <v>196</v>
      </c>
      <c r="C176" s="7" t="s">
        <v>0</v>
      </c>
      <c r="D176" s="59">
        <v>500</v>
      </c>
      <c r="E176" s="59">
        <v>500</v>
      </c>
      <c r="F176" s="59" t="s">
        <v>0</v>
      </c>
    </row>
    <row r="177" spans="1:6" ht="37.5" x14ac:dyDescent="0.2">
      <c r="A177" s="8" t="s">
        <v>76</v>
      </c>
      <c r="B177" s="9" t="s">
        <v>196</v>
      </c>
      <c r="C177" s="9" t="s">
        <v>77</v>
      </c>
      <c r="D177" s="10">
        <v>500</v>
      </c>
      <c r="E177" s="10">
        <v>500</v>
      </c>
      <c r="F177" s="10" t="s">
        <v>0</v>
      </c>
    </row>
    <row r="178" spans="1:6" ht="37.5" x14ac:dyDescent="0.2">
      <c r="A178" s="6" t="s">
        <v>197</v>
      </c>
      <c r="B178" s="7" t="s">
        <v>198</v>
      </c>
      <c r="C178" s="7" t="s">
        <v>0</v>
      </c>
      <c r="D178" s="59">
        <v>826.08119999999997</v>
      </c>
      <c r="E178" s="59">
        <v>253.7</v>
      </c>
      <c r="F178" s="59">
        <v>253.7</v>
      </c>
    </row>
    <row r="179" spans="1:6" ht="75" x14ac:dyDescent="0.2">
      <c r="A179" s="8" t="s">
        <v>199</v>
      </c>
      <c r="B179" s="9" t="s">
        <v>200</v>
      </c>
      <c r="C179" s="9" t="s">
        <v>0</v>
      </c>
      <c r="D179" s="10">
        <v>826.08119999999997</v>
      </c>
      <c r="E179" s="10">
        <v>253.7</v>
      </c>
      <c r="F179" s="10">
        <v>253.7</v>
      </c>
    </row>
    <row r="180" spans="1:6" ht="37.5" x14ac:dyDescent="0.2">
      <c r="A180" s="8" t="s">
        <v>76</v>
      </c>
      <c r="B180" s="9" t="s">
        <v>200</v>
      </c>
      <c r="C180" s="9" t="s">
        <v>77</v>
      </c>
      <c r="D180" s="10">
        <v>826.08119999999997</v>
      </c>
      <c r="E180" s="10">
        <v>253.7</v>
      </c>
      <c r="F180" s="10">
        <v>253.7</v>
      </c>
    </row>
    <row r="181" spans="1:6" ht="56.25" x14ac:dyDescent="0.2">
      <c r="A181" s="6" t="s">
        <v>147</v>
      </c>
      <c r="B181" s="7" t="s">
        <v>201</v>
      </c>
      <c r="C181" s="7" t="s">
        <v>0</v>
      </c>
      <c r="D181" s="59">
        <v>22112.863420000001</v>
      </c>
      <c r="E181" s="59">
        <v>20843.81135</v>
      </c>
      <c r="F181" s="59">
        <v>15843.811240000001</v>
      </c>
    </row>
    <row r="182" spans="1:6" ht="56.25" x14ac:dyDescent="0.2">
      <c r="A182" s="8" t="s">
        <v>149</v>
      </c>
      <c r="B182" s="9" t="s">
        <v>201</v>
      </c>
      <c r="C182" s="9" t="s">
        <v>150</v>
      </c>
      <c r="D182" s="10">
        <v>17378.620999999999</v>
      </c>
      <c r="E182" s="10">
        <v>15790.276</v>
      </c>
      <c r="F182" s="10">
        <v>10381.387000000001</v>
      </c>
    </row>
    <row r="183" spans="1:6" ht="56.25" x14ac:dyDescent="0.2">
      <c r="A183" s="8" t="s">
        <v>202</v>
      </c>
      <c r="B183" s="9" t="s">
        <v>203</v>
      </c>
      <c r="C183" s="9" t="s">
        <v>0</v>
      </c>
      <c r="D183" s="10">
        <v>4734.2424199999996</v>
      </c>
      <c r="E183" s="10">
        <v>5053.5353500000001</v>
      </c>
      <c r="F183" s="10">
        <v>5462.4242400000003</v>
      </c>
    </row>
    <row r="184" spans="1:6" ht="56.25" x14ac:dyDescent="0.2">
      <c r="A184" s="8" t="s">
        <v>149</v>
      </c>
      <c r="B184" s="9" t="s">
        <v>203</v>
      </c>
      <c r="C184" s="9" t="s">
        <v>150</v>
      </c>
      <c r="D184" s="10">
        <v>4734.2424199999996</v>
      </c>
      <c r="E184" s="10">
        <v>5053.5353500000001</v>
      </c>
      <c r="F184" s="10">
        <v>5462.4242400000003</v>
      </c>
    </row>
    <row r="185" spans="1:6" ht="37.5" x14ac:dyDescent="0.2">
      <c r="A185" s="6" t="s">
        <v>204</v>
      </c>
      <c r="B185" s="7" t="s">
        <v>205</v>
      </c>
      <c r="C185" s="7" t="s">
        <v>0</v>
      </c>
      <c r="D185" s="59">
        <v>347.81200000000001</v>
      </c>
      <c r="E185" s="59" t="s">
        <v>0</v>
      </c>
      <c r="F185" s="59" t="s">
        <v>0</v>
      </c>
    </row>
    <row r="186" spans="1:6" ht="56.25" x14ac:dyDescent="0.2">
      <c r="A186" s="8" t="s">
        <v>149</v>
      </c>
      <c r="B186" s="9" t="s">
        <v>205</v>
      </c>
      <c r="C186" s="9" t="s">
        <v>150</v>
      </c>
      <c r="D186" s="10">
        <v>75</v>
      </c>
      <c r="E186" s="10" t="s">
        <v>0</v>
      </c>
      <c r="F186" s="10" t="s">
        <v>0</v>
      </c>
    </row>
    <row r="187" spans="1:6" ht="56.25" x14ac:dyDescent="0.2">
      <c r="A187" s="8" t="s">
        <v>206</v>
      </c>
      <c r="B187" s="9" t="s">
        <v>207</v>
      </c>
      <c r="C187" s="9" t="s">
        <v>0</v>
      </c>
      <c r="D187" s="10">
        <v>272.81200000000001</v>
      </c>
      <c r="E187" s="10" t="s">
        <v>0</v>
      </c>
      <c r="F187" s="10" t="s">
        <v>0</v>
      </c>
    </row>
    <row r="188" spans="1:6" ht="56.25" x14ac:dyDescent="0.2">
      <c r="A188" s="8" t="s">
        <v>149</v>
      </c>
      <c r="B188" s="9" t="s">
        <v>207</v>
      </c>
      <c r="C188" s="9" t="s">
        <v>150</v>
      </c>
      <c r="D188" s="10">
        <v>272.81200000000001</v>
      </c>
      <c r="E188" s="10" t="s">
        <v>0</v>
      </c>
      <c r="F188" s="10" t="s">
        <v>0</v>
      </c>
    </row>
    <row r="189" spans="1:6" ht="37.5" x14ac:dyDescent="0.2">
      <c r="A189" s="6" t="s">
        <v>208</v>
      </c>
      <c r="B189" s="7" t="s">
        <v>209</v>
      </c>
      <c r="C189" s="7" t="s">
        <v>0</v>
      </c>
      <c r="D189" s="59">
        <v>1578.5766699999999</v>
      </c>
      <c r="E189" s="59">
        <v>1625.8166699999999</v>
      </c>
      <c r="F189" s="59">
        <v>1625.8166699999999</v>
      </c>
    </row>
    <row r="190" spans="1:6" ht="37.5" x14ac:dyDescent="0.2">
      <c r="A190" s="6" t="s">
        <v>210</v>
      </c>
      <c r="B190" s="7" t="s">
        <v>211</v>
      </c>
      <c r="C190" s="7" t="s">
        <v>0</v>
      </c>
      <c r="D190" s="59">
        <v>1469.1666700000001</v>
      </c>
      <c r="E190" s="59">
        <v>1469.1666700000001</v>
      </c>
      <c r="F190" s="59">
        <v>1469.1666700000001</v>
      </c>
    </row>
    <row r="191" spans="1:6" ht="56.25" x14ac:dyDescent="0.2">
      <c r="A191" s="8" t="s">
        <v>149</v>
      </c>
      <c r="B191" s="9" t="s">
        <v>211</v>
      </c>
      <c r="C191" s="9" t="s">
        <v>150</v>
      </c>
      <c r="D191" s="10">
        <v>20</v>
      </c>
      <c r="E191" s="10">
        <v>20</v>
      </c>
      <c r="F191" s="10">
        <v>20</v>
      </c>
    </row>
    <row r="192" spans="1:6" ht="37.5" x14ac:dyDescent="0.2">
      <c r="A192" s="8" t="s">
        <v>212</v>
      </c>
      <c r="B192" s="9" t="s">
        <v>213</v>
      </c>
      <c r="C192" s="9" t="s">
        <v>0</v>
      </c>
      <c r="D192" s="10">
        <v>1449.1666700000001</v>
      </c>
      <c r="E192" s="10">
        <v>1449.1666700000001</v>
      </c>
      <c r="F192" s="10">
        <v>1449.1666700000001</v>
      </c>
    </row>
    <row r="193" spans="1:6" ht="56.25" x14ac:dyDescent="0.2">
      <c r="A193" s="8" t="s">
        <v>149</v>
      </c>
      <c r="B193" s="9" t="s">
        <v>213</v>
      </c>
      <c r="C193" s="9" t="s">
        <v>150</v>
      </c>
      <c r="D193" s="10">
        <v>1449.1666700000001</v>
      </c>
      <c r="E193" s="10">
        <v>1449.1666700000001</v>
      </c>
      <c r="F193" s="10">
        <v>1449.1666700000001</v>
      </c>
    </row>
    <row r="194" spans="1:6" ht="37.5" x14ac:dyDescent="0.2">
      <c r="A194" s="6" t="s">
        <v>214</v>
      </c>
      <c r="B194" s="7" t="s">
        <v>215</v>
      </c>
      <c r="C194" s="7" t="s">
        <v>0</v>
      </c>
      <c r="D194" s="59">
        <v>109.41</v>
      </c>
      <c r="E194" s="59">
        <v>156.65</v>
      </c>
      <c r="F194" s="59">
        <v>156.65</v>
      </c>
    </row>
    <row r="195" spans="1:6" ht="56.25" x14ac:dyDescent="0.2">
      <c r="A195" s="8" t="s">
        <v>149</v>
      </c>
      <c r="B195" s="9" t="s">
        <v>215</v>
      </c>
      <c r="C195" s="9" t="s">
        <v>150</v>
      </c>
      <c r="D195" s="10">
        <v>109.41</v>
      </c>
      <c r="E195" s="10">
        <v>156.65</v>
      </c>
      <c r="F195" s="10">
        <v>156.65</v>
      </c>
    </row>
    <row r="196" spans="1:6" ht="37.5" x14ac:dyDescent="0.2">
      <c r="A196" s="6" t="s">
        <v>216</v>
      </c>
      <c r="B196" s="7" t="s">
        <v>217</v>
      </c>
      <c r="C196" s="7" t="s">
        <v>0</v>
      </c>
      <c r="D196" s="59">
        <v>24631.662479999999</v>
      </c>
      <c r="E196" s="59">
        <v>24519.012999999999</v>
      </c>
      <c r="F196" s="59">
        <v>24519.012999999999</v>
      </c>
    </row>
    <row r="197" spans="1:6" ht="37.5" x14ac:dyDescent="0.2">
      <c r="A197" s="6" t="s">
        <v>218</v>
      </c>
      <c r="B197" s="7" t="s">
        <v>219</v>
      </c>
      <c r="C197" s="7" t="s">
        <v>0</v>
      </c>
      <c r="D197" s="59">
        <v>24631.662479999999</v>
      </c>
      <c r="E197" s="59">
        <v>24519.012999999999</v>
      </c>
      <c r="F197" s="59">
        <v>24519.012999999999</v>
      </c>
    </row>
    <row r="198" spans="1:6" ht="95.25" customHeight="1" x14ac:dyDescent="0.2">
      <c r="A198" s="8" t="s">
        <v>220</v>
      </c>
      <c r="B198" s="9" t="s">
        <v>219</v>
      </c>
      <c r="C198" s="9" t="s">
        <v>221</v>
      </c>
      <c r="D198" s="10">
        <v>23325.9244</v>
      </c>
      <c r="E198" s="10">
        <v>23213.012999999999</v>
      </c>
      <c r="F198" s="10">
        <v>23213.012999999999</v>
      </c>
    </row>
    <row r="199" spans="1:6" ht="37.5" x14ac:dyDescent="0.2">
      <c r="A199" s="8" t="s">
        <v>45</v>
      </c>
      <c r="B199" s="9" t="s">
        <v>219</v>
      </c>
      <c r="C199" s="9" t="s">
        <v>46</v>
      </c>
      <c r="D199" s="10">
        <v>1274.86508</v>
      </c>
      <c r="E199" s="10">
        <v>1284.5999999999999</v>
      </c>
      <c r="F199" s="10">
        <v>1284.5999999999999</v>
      </c>
    </row>
    <row r="200" spans="1:6" x14ac:dyDescent="0.2">
      <c r="A200" s="8" t="s">
        <v>15</v>
      </c>
      <c r="B200" s="9" t="s">
        <v>219</v>
      </c>
      <c r="C200" s="9" t="s">
        <v>16</v>
      </c>
      <c r="D200" s="10">
        <v>30.873000000000001</v>
      </c>
      <c r="E200" s="10">
        <v>21.4</v>
      </c>
      <c r="F200" s="10">
        <v>21.4</v>
      </c>
    </row>
    <row r="201" spans="1:6" ht="37.5" x14ac:dyDescent="0.2">
      <c r="A201" s="6" t="s">
        <v>222</v>
      </c>
      <c r="B201" s="7" t="s">
        <v>223</v>
      </c>
      <c r="C201" s="7" t="s">
        <v>0</v>
      </c>
      <c r="D201" s="59">
        <v>123847.05158</v>
      </c>
      <c r="E201" s="59">
        <v>118151.17643000001</v>
      </c>
      <c r="F201" s="59">
        <v>95460.08279</v>
      </c>
    </row>
    <row r="202" spans="1:6" ht="37.5" x14ac:dyDescent="0.2">
      <c r="A202" s="6" t="s">
        <v>224</v>
      </c>
      <c r="B202" s="7" t="s">
        <v>225</v>
      </c>
      <c r="C202" s="7" t="s">
        <v>0</v>
      </c>
      <c r="D202" s="59">
        <v>22244.284240000001</v>
      </c>
      <c r="E202" s="59">
        <v>16838.571970000001</v>
      </c>
      <c r="F202" s="59">
        <v>10312.040370000001</v>
      </c>
    </row>
    <row r="203" spans="1:6" x14ac:dyDescent="0.2">
      <c r="A203" s="6" t="s">
        <v>176</v>
      </c>
      <c r="B203" s="7" t="s">
        <v>226</v>
      </c>
      <c r="C203" s="7" t="s">
        <v>0</v>
      </c>
      <c r="D203" s="59">
        <v>2964.3292299999998</v>
      </c>
      <c r="E203" s="59" t="s">
        <v>0</v>
      </c>
      <c r="F203" s="59" t="s">
        <v>0</v>
      </c>
    </row>
    <row r="204" spans="1:6" ht="56.25" x14ac:dyDescent="0.2">
      <c r="A204" s="8" t="s">
        <v>227</v>
      </c>
      <c r="B204" s="9" t="s">
        <v>228</v>
      </c>
      <c r="C204" s="9" t="s">
        <v>0</v>
      </c>
      <c r="D204" s="10">
        <v>2964.3292299999998</v>
      </c>
      <c r="E204" s="10" t="s">
        <v>0</v>
      </c>
      <c r="F204" s="10" t="s">
        <v>0</v>
      </c>
    </row>
    <row r="205" spans="1:6" ht="56.25" x14ac:dyDescent="0.2">
      <c r="A205" s="8" t="s">
        <v>149</v>
      </c>
      <c r="B205" s="9" t="s">
        <v>228</v>
      </c>
      <c r="C205" s="9" t="s">
        <v>150</v>
      </c>
      <c r="D205" s="10">
        <v>2964.3292299999998</v>
      </c>
      <c r="E205" s="10" t="s">
        <v>0</v>
      </c>
      <c r="F205" s="10" t="s">
        <v>0</v>
      </c>
    </row>
    <row r="206" spans="1:6" x14ac:dyDescent="0.2">
      <c r="A206" s="6" t="s">
        <v>229</v>
      </c>
      <c r="B206" s="7" t="s">
        <v>230</v>
      </c>
      <c r="C206" s="7" t="s">
        <v>0</v>
      </c>
      <c r="D206" s="59">
        <v>17279.955010000001</v>
      </c>
      <c r="E206" s="59">
        <v>16838.571970000001</v>
      </c>
      <c r="F206" s="59">
        <v>10312.040370000001</v>
      </c>
    </row>
    <row r="207" spans="1:6" ht="56.25" x14ac:dyDescent="0.2">
      <c r="A207" s="8" t="s">
        <v>149</v>
      </c>
      <c r="B207" s="9" t="s">
        <v>230</v>
      </c>
      <c r="C207" s="9" t="s">
        <v>150</v>
      </c>
      <c r="D207" s="10">
        <v>15167.468000000001</v>
      </c>
      <c r="E207" s="10">
        <v>14370.475</v>
      </c>
      <c r="F207" s="10">
        <v>7476.8029999999999</v>
      </c>
    </row>
    <row r="208" spans="1:6" ht="56.25" x14ac:dyDescent="0.2">
      <c r="A208" s="8" t="s">
        <v>202</v>
      </c>
      <c r="B208" s="9" t="s">
        <v>231</v>
      </c>
      <c r="C208" s="9" t="s">
        <v>0</v>
      </c>
      <c r="D208" s="10">
        <v>2112.4870099999998</v>
      </c>
      <c r="E208" s="10">
        <v>2468.0969700000001</v>
      </c>
      <c r="F208" s="10">
        <v>2835.2373699999998</v>
      </c>
    </row>
    <row r="209" spans="1:6" ht="56.25" x14ac:dyDescent="0.2">
      <c r="A209" s="8" t="s">
        <v>149</v>
      </c>
      <c r="B209" s="9" t="s">
        <v>231</v>
      </c>
      <c r="C209" s="9" t="s">
        <v>150</v>
      </c>
      <c r="D209" s="10">
        <v>2112.4870099999998</v>
      </c>
      <c r="E209" s="10">
        <v>2468.0969700000001</v>
      </c>
      <c r="F209" s="10">
        <v>2835.2373699999998</v>
      </c>
    </row>
    <row r="210" spans="1:6" x14ac:dyDescent="0.2">
      <c r="A210" s="6" t="s">
        <v>232</v>
      </c>
      <c r="B210" s="7" t="s">
        <v>233</v>
      </c>
      <c r="C210" s="7" t="s">
        <v>0</v>
      </c>
      <c r="D210" s="59">
        <v>500</v>
      </c>
      <c r="E210" s="59" t="s">
        <v>0</v>
      </c>
      <c r="F210" s="59" t="s">
        <v>0</v>
      </c>
    </row>
    <row r="211" spans="1:6" ht="56.25" x14ac:dyDescent="0.2">
      <c r="A211" s="8" t="s">
        <v>149</v>
      </c>
      <c r="B211" s="9" t="s">
        <v>233</v>
      </c>
      <c r="C211" s="9" t="s">
        <v>150</v>
      </c>
      <c r="D211" s="10">
        <v>500</v>
      </c>
      <c r="E211" s="10" t="s">
        <v>0</v>
      </c>
      <c r="F211" s="10" t="s">
        <v>0</v>
      </c>
    </row>
    <row r="212" spans="1:6" x14ac:dyDescent="0.2">
      <c r="A212" s="6" t="s">
        <v>234</v>
      </c>
      <c r="B212" s="7" t="s">
        <v>235</v>
      </c>
      <c r="C212" s="7" t="s">
        <v>0</v>
      </c>
      <c r="D212" s="59">
        <v>1500</v>
      </c>
      <c r="E212" s="59" t="s">
        <v>0</v>
      </c>
      <c r="F212" s="59" t="s">
        <v>0</v>
      </c>
    </row>
    <row r="213" spans="1:6" ht="56.25" x14ac:dyDescent="0.2">
      <c r="A213" s="8" t="s">
        <v>149</v>
      </c>
      <c r="B213" s="9" t="s">
        <v>235</v>
      </c>
      <c r="C213" s="9" t="s">
        <v>150</v>
      </c>
      <c r="D213" s="10">
        <v>1500</v>
      </c>
      <c r="E213" s="10" t="s">
        <v>0</v>
      </c>
      <c r="F213" s="10" t="s">
        <v>0</v>
      </c>
    </row>
    <row r="214" spans="1:6" x14ac:dyDescent="0.2">
      <c r="A214" s="6" t="s">
        <v>236</v>
      </c>
      <c r="B214" s="7" t="s">
        <v>237</v>
      </c>
      <c r="C214" s="7" t="s">
        <v>0</v>
      </c>
      <c r="D214" s="59">
        <v>22544.289700000001</v>
      </c>
      <c r="E214" s="59">
        <v>22632.543280000002</v>
      </c>
      <c r="F214" s="59">
        <v>16409.624540000001</v>
      </c>
    </row>
    <row r="215" spans="1:6" ht="27" customHeight="1" x14ac:dyDescent="0.2">
      <c r="A215" s="6" t="s">
        <v>238</v>
      </c>
      <c r="B215" s="7" t="s">
        <v>239</v>
      </c>
      <c r="C215" s="7" t="s">
        <v>0</v>
      </c>
      <c r="D215" s="59">
        <v>154.61369999999999</v>
      </c>
      <c r="E215" s="59" t="s">
        <v>0</v>
      </c>
      <c r="F215" s="59" t="s">
        <v>0</v>
      </c>
    </row>
    <row r="216" spans="1:6" x14ac:dyDescent="0.2">
      <c r="A216" s="8" t="s">
        <v>240</v>
      </c>
      <c r="B216" s="9" t="s">
        <v>241</v>
      </c>
      <c r="C216" s="9" t="s">
        <v>0</v>
      </c>
      <c r="D216" s="10">
        <v>9.3937000000000008</v>
      </c>
      <c r="E216" s="10" t="s">
        <v>0</v>
      </c>
      <c r="F216" s="10" t="s">
        <v>0</v>
      </c>
    </row>
    <row r="217" spans="1:6" ht="56.25" x14ac:dyDescent="0.2">
      <c r="A217" s="8" t="s">
        <v>149</v>
      </c>
      <c r="B217" s="9" t="s">
        <v>241</v>
      </c>
      <c r="C217" s="9" t="s">
        <v>150</v>
      </c>
      <c r="D217" s="10">
        <v>9.3937000000000008</v>
      </c>
      <c r="E217" s="10" t="s">
        <v>0</v>
      </c>
      <c r="F217" s="10" t="s">
        <v>0</v>
      </c>
    </row>
    <row r="218" spans="1:6" ht="93.75" x14ac:dyDescent="0.2">
      <c r="A218" s="8" t="s">
        <v>242</v>
      </c>
      <c r="B218" s="9" t="s">
        <v>243</v>
      </c>
      <c r="C218" s="9" t="s">
        <v>0</v>
      </c>
      <c r="D218" s="10">
        <v>145.22</v>
      </c>
      <c r="E218" s="10" t="s">
        <v>0</v>
      </c>
      <c r="F218" s="10" t="s">
        <v>0</v>
      </c>
    </row>
    <row r="219" spans="1:6" ht="56.25" x14ac:dyDescent="0.2">
      <c r="A219" s="8" t="s">
        <v>149</v>
      </c>
      <c r="B219" s="9" t="s">
        <v>243</v>
      </c>
      <c r="C219" s="9" t="s">
        <v>150</v>
      </c>
      <c r="D219" s="10">
        <v>145.22</v>
      </c>
      <c r="E219" s="10" t="s">
        <v>0</v>
      </c>
      <c r="F219" s="10" t="s">
        <v>0</v>
      </c>
    </row>
    <row r="220" spans="1:6" x14ac:dyDescent="0.2">
      <c r="A220" s="6" t="s">
        <v>244</v>
      </c>
      <c r="B220" s="7" t="s">
        <v>245</v>
      </c>
      <c r="C220" s="7" t="s">
        <v>0</v>
      </c>
      <c r="D220" s="59">
        <v>110</v>
      </c>
      <c r="E220" s="59">
        <v>80</v>
      </c>
      <c r="F220" s="59">
        <v>80</v>
      </c>
    </row>
    <row r="221" spans="1:6" ht="56.25" x14ac:dyDescent="0.2">
      <c r="A221" s="8" t="s">
        <v>149</v>
      </c>
      <c r="B221" s="9" t="s">
        <v>245</v>
      </c>
      <c r="C221" s="9" t="s">
        <v>150</v>
      </c>
      <c r="D221" s="10">
        <v>110</v>
      </c>
      <c r="E221" s="10">
        <v>80</v>
      </c>
      <c r="F221" s="10">
        <v>80</v>
      </c>
    </row>
    <row r="222" spans="1:6" x14ac:dyDescent="0.2">
      <c r="A222" s="6" t="s">
        <v>246</v>
      </c>
      <c r="B222" s="7" t="s">
        <v>247</v>
      </c>
      <c r="C222" s="7" t="s">
        <v>0</v>
      </c>
      <c r="D222" s="59">
        <v>21589.675999999999</v>
      </c>
      <c r="E222" s="59">
        <v>22552.543280000002</v>
      </c>
      <c r="F222" s="59">
        <v>16329.624540000001</v>
      </c>
    </row>
    <row r="223" spans="1:6" ht="56.25" x14ac:dyDescent="0.2">
      <c r="A223" s="8" t="s">
        <v>149</v>
      </c>
      <c r="B223" s="9" t="s">
        <v>247</v>
      </c>
      <c r="C223" s="9" t="s">
        <v>150</v>
      </c>
      <c r="D223" s="10">
        <v>13837.489</v>
      </c>
      <c r="E223" s="10">
        <v>14072.414000000001</v>
      </c>
      <c r="F223" s="10">
        <v>7092.47</v>
      </c>
    </row>
    <row r="224" spans="1:6" ht="75" x14ac:dyDescent="0.2">
      <c r="A224" s="8" t="s">
        <v>248</v>
      </c>
      <c r="B224" s="9" t="s">
        <v>249</v>
      </c>
      <c r="C224" s="9" t="s">
        <v>0</v>
      </c>
      <c r="D224" s="10">
        <v>7752.1869999999999</v>
      </c>
      <c r="E224" s="10">
        <v>8480.1292799999992</v>
      </c>
      <c r="F224" s="10">
        <v>9237.1545399999995</v>
      </c>
    </row>
    <row r="225" spans="1:6" ht="56.25" x14ac:dyDescent="0.2">
      <c r="A225" s="8" t="s">
        <v>149</v>
      </c>
      <c r="B225" s="9" t="s">
        <v>249</v>
      </c>
      <c r="C225" s="9" t="s">
        <v>150</v>
      </c>
      <c r="D225" s="10">
        <v>7752.1869999999999</v>
      </c>
      <c r="E225" s="10">
        <v>8480.1292799999992</v>
      </c>
      <c r="F225" s="10">
        <v>9237.1545399999995</v>
      </c>
    </row>
    <row r="226" spans="1:6" ht="37.5" x14ac:dyDescent="0.2">
      <c r="A226" s="6" t="s">
        <v>250</v>
      </c>
      <c r="B226" s="7" t="s">
        <v>251</v>
      </c>
      <c r="C226" s="7" t="s">
        <v>0</v>
      </c>
      <c r="D226" s="59">
        <v>690</v>
      </c>
      <c r="E226" s="59" t="s">
        <v>0</v>
      </c>
      <c r="F226" s="59" t="s">
        <v>0</v>
      </c>
    </row>
    <row r="227" spans="1:6" ht="56.25" x14ac:dyDescent="0.2">
      <c r="A227" s="8" t="s">
        <v>149</v>
      </c>
      <c r="B227" s="9" t="s">
        <v>251</v>
      </c>
      <c r="C227" s="9" t="s">
        <v>150</v>
      </c>
      <c r="D227" s="10">
        <v>690</v>
      </c>
      <c r="E227" s="10" t="s">
        <v>0</v>
      </c>
      <c r="F227" s="10" t="s">
        <v>0</v>
      </c>
    </row>
    <row r="228" spans="1:6" x14ac:dyDescent="0.2">
      <c r="A228" s="6" t="s">
        <v>252</v>
      </c>
      <c r="B228" s="7" t="s">
        <v>253</v>
      </c>
      <c r="C228" s="7" t="s">
        <v>0</v>
      </c>
      <c r="D228" s="59">
        <v>3743.61787</v>
      </c>
      <c r="E228" s="59">
        <v>3635.25963</v>
      </c>
      <c r="F228" s="59">
        <v>3294.5716400000001</v>
      </c>
    </row>
    <row r="229" spans="1:6" x14ac:dyDescent="0.2">
      <c r="A229" s="6" t="s">
        <v>246</v>
      </c>
      <c r="B229" s="7" t="s">
        <v>254</v>
      </c>
      <c r="C229" s="7" t="s">
        <v>0</v>
      </c>
      <c r="D229" s="59">
        <v>3527.09</v>
      </c>
      <c r="E229" s="59">
        <v>3635.25963</v>
      </c>
      <c r="F229" s="59">
        <v>3294.5716400000001</v>
      </c>
    </row>
    <row r="230" spans="1:6" ht="56.25" x14ac:dyDescent="0.2">
      <c r="A230" s="8" t="s">
        <v>149</v>
      </c>
      <c r="B230" s="9" t="s">
        <v>254</v>
      </c>
      <c r="C230" s="9" t="s">
        <v>150</v>
      </c>
      <c r="D230" s="10">
        <v>2276.7370000000001</v>
      </c>
      <c r="E230" s="10">
        <v>2267.4969999999998</v>
      </c>
      <c r="F230" s="10">
        <v>1804.7080000000001</v>
      </c>
    </row>
    <row r="231" spans="1:6" ht="75" x14ac:dyDescent="0.2">
      <c r="A231" s="8" t="s">
        <v>248</v>
      </c>
      <c r="B231" s="9" t="s">
        <v>255</v>
      </c>
      <c r="C231" s="9" t="s">
        <v>0</v>
      </c>
      <c r="D231" s="10">
        <v>1250.3530000000001</v>
      </c>
      <c r="E231" s="10">
        <v>1367.7626299999999</v>
      </c>
      <c r="F231" s="10">
        <v>1489.86364</v>
      </c>
    </row>
    <row r="232" spans="1:6" ht="56.25" x14ac:dyDescent="0.2">
      <c r="A232" s="8" t="s">
        <v>149</v>
      </c>
      <c r="B232" s="9" t="s">
        <v>255</v>
      </c>
      <c r="C232" s="9" t="s">
        <v>150</v>
      </c>
      <c r="D232" s="10">
        <v>1250.3530000000001</v>
      </c>
      <c r="E232" s="10">
        <v>1367.7626299999999</v>
      </c>
      <c r="F232" s="10">
        <v>1489.86364</v>
      </c>
    </row>
    <row r="233" spans="1:6" ht="37.5" x14ac:dyDescent="0.2">
      <c r="A233" s="6" t="s">
        <v>256</v>
      </c>
      <c r="B233" s="7" t="s">
        <v>257</v>
      </c>
      <c r="C233" s="7" t="s">
        <v>0</v>
      </c>
      <c r="D233" s="59">
        <v>216.52787000000001</v>
      </c>
      <c r="E233" s="59" t="s">
        <v>0</v>
      </c>
      <c r="F233" s="59" t="s">
        <v>0</v>
      </c>
    </row>
    <row r="234" spans="1:6" ht="56.25" x14ac:dyDescent="0.2">
      <c r="A234" s="8" t="s">
        <v>149</v>
      </c>
      <c r="B234" s="9" t="s">
        <v>257</v>
      </c>
      <c r="C234" s="9" t="s">
        <v>150</v>
      </c>
      <c r="D234" s="10">
        <v>216.52787000000001</v>
      </c>
      <c r="E234" s="10" t="s">
        <v>0</v>
      </c>
      <c r="F234" s="10" t="s">
        <v>0</v>
      </c>
    </row>
    <row r="235" spans="1:6" ht="56.25" x14ac:dyDescent="0.2">
      <c r="A235" s="6" t="s">
        <v>258</v>
      </c>
      <c r="B235" s="7" t="s">
        <v>259</v>
      </c>
      <c r="C235" s="7" t="s">
        <v>0</v>
      </c>
      <c r="D235" s="59">
        <v>37189.701699999998</v>
      </c>
      <c r="E235" s="59">
        <v>31471.882850000002</v>
      </c>
      <c r="F235" s="59">
        <v>32242.535520000001</v>
      </c>
    </row>
    <row r="236" spans="1:6" ht="37.5" x14ac:dyDescent="0.2">
      <c r="A236" s="6" t="s">
        <v>260</v>
      </c>
      <c r="B236" s="7" t="s">
        <v>261</v>
      </c>
      <c r="C236" s="7" t="s">
        <v>0</v>
      </c>
      <c r="D236" s="59">
        <v>30968.54117</v>
      </c>
      <c r="E236" s="59">
        <v>31021.882850000002</v>
      </c>
      <c r="F236" s="59">
        <v>32242.535520000001</v>
      </c>
    </row>
    <row r="237" spans="1:6" x14ac:dyDescent="0.2">
      <c r="A237" s="8" t="s">
        <v>37</v>
      </c>
      <c r="B237" s="9" t="s">
        <v>261</v>
      </c>
      <c r="C237" s="9" t="s">
        <v>38</v>
      </c>
      <c r="D237" s="10">
        <v>514.97837000000004</v>
      </c>
      <c r="E237" s="10" t="s">
        <v>0</v>
      </c>
      <c r="F237" s="10" t="s">
        <v>0</v>
      </c>
    </row>
    <row r="238" spans="1:6" ht="56.25" x14ac:dyDescent="0.2">
      <c r="A238" s="8" t="s">
        <v>149</v>
      </c>
      <c r="B238" s="9" t="s">
        <v>261</v>
      </c>
      <c r="C238" s="9" t="s">
        <v>150</v>
      </c>
      <c r="D238" s="10">
        <v>22568.97694</v>
      </c>
      <c r="E238" s="10">
        <v>22514.398000000001</v>
      </c>
      <c r="F238" s="10">
        <v>22975.582999999999</v>
      </c>
    </row>
    <row r="239" spans="1:6" ht="37.5" x14ac:dyDescent="0.2">
      <c r="A239" s="8" t="s">
        <v>262</v>
      </c>
      <c r="B239" s="9" t="s">
        <v>263</v>
      </c>
      <c r="C239" s="9" t="s">
        <v>0</v>
      </c>
      <c r="D239" s="10">
        <v>107.39417</v>
      </c>
      <c r="E239" s="10" t="s">
        <v>0</v>
      </c>
      <c r="F239" s="10" t="s">
        <v>0</v>
      </c>
    </row>
    <row r="240" spans="1:6" x14ac:dyDescent="0.2">
      <c r="A240" s="8" t="s">
        <v>37</v>
      </c>
      <c r="B240" s="9" t="s">
        <v>263</v>
      </c>
      <c r="C240" s="9" t="s">
        <v>38</v>
      </c>
      <c r="D240" s="10">
        <v>107.39417</v>
      </c>
      <c r="E240" s="10" t="s">
        <v>0</v>
      </c>
      <c r="F240" s="10" t="s">
        <v>0</v>
      </c>
    </row>
    <row r="241" spans="1:6" ht="75" x14ac:dyDescent="0.2">
      <c r="A241" s="8" t="s">
        <v>248</v>
      </c>
      <c r="B241" s="9" t="s">
        <v>264</v>
      </c>
      <c r="C241" s="9" t="s">
        <v>0</v>
      </c>
      <c r="D241" s="10">
        <v>7777.1916899999997</v>
      </c>
      <c r="E241" s="10">
        <v>8507.4848500000007</v>
      </c>
      <c r="F241" s="10">
        <v>9266.9525200000007</v>
      </c>
    </row>
    <row r="242" spans="1:6" x14ac:dyDescent="0.2">
      <c r="A242" s="8" t="s">
        <v>37</v>
      </c>
      <c r="B242" s="9" t="s">
        <v>264</v>
      </c>
      <c r="C242" s="9" t="s">
        <v>38</v>
      </c>
      <c r="D242" s="10">
        <v>61.118000000000002</v>
      </c>
      <c r="E242" s="10" t="s">
        <v>0</v>
      </c>
      <c r="F242" s="10" t="s">
        <v>0</v>
      </c>
    </row>
    <row r="243" spans="1:6" ht="56.25" x14ac:dyDescent="0.2">
      <c r="A243" s="8" t="s">
        <v>149</v>
      </c>
      <c r="B243" s="9" t="s">
        <v>264</v>
      </c>
      <c r="C243" s="9" t="s">
        <v>150</v>
      </c>
      <c r="D243" s="10">
        <v>7716.0736900000002</v>
      </c>
      <c r="E243" s="10">
        <v>8507.4848500000007</v>
      </c>
      <c r="F243" s="10">
        <v>9266.9525200000007</v>
      </c>
    </row>
    <row r="244" spans="1:6" x14ac:dyDescent="0.2">
      <c r="A244" s="6" t="s">
        <v>265</v>
      </c>
      <c r="B244" s="7" t="s">
        <v>266</v>
      </c>
      <c r="C244" s="7" t="s">
        <v>0</v>
      </c>
      <c r="D244" s="59">
        <v>910</v>
      </c>
      <c r="E244" s="59">
        <v>450</v>
      </c>
      <c r="F244" s="59" t="s">
        <v>0</v>
      </c>
    </row>
    <row r="245" spans="1:6" ht="56.25" x14ac:dyDescent="0.2">
      <c r="A245" s="8" t="s">
        <v>149</v>
      </c>
      <c r="B245" s="9" t="s">
        <v>266</v>
      </c>
      <c r="C245" s="9" t="s">
        <v>150</v>
      </c>
      <c r="D245" s="10">
        <v>910</v>
      </c>
      <c r="E245" s="10">
        <v>450</v>
      </c>
      <c r="F245" s="10" t="s">
        <v>0</v>
      </c>
    </row>
    <row r="246" spans="1:6" ht="37.5" x14ac:dyDescent="0.2">
      <c r="A246" s="6" t="s">
        <v>267</v>
      </c>
      <c r="B246" s="7" t="s">
        <v>268</v>
      </c>
      <c r="C246" s="7" t="s">
        <v>0</v>
      </c>
      <c r="D246" s="59">
        <v>1254.68848</v>
      </c>
      <c r="E246" s="59" t="s">
        <v>0</v>
      </c>
      <c r="F246" s="59" t="s">
        <v>0</v>
      </c>
    </row>
    <row r="247" spans="1:6" ht="96" customHeight="1" x14ac:dyDescent="0.2">
      <c r="A247" s="8" t="s">
        <v>269</v>
      </c>
      <c r="B247" s="9" t="s">
        <v>270</v>
      </c>
      <c r="C247" s="9" t="s">
        <v>0</v>
      </c>
      <c r="D247" s="10">
        <v>1254.68848</v>
      </c>
      <c r="E247" s="10" t="s">
        <v>0</v>
      </c>
      <c r="F247" s="10" t="s">
        <v>0</v>
      </c>
    </row>
    <row r="248" spans="1:6" ht="56.25" x14ac:dyDescent="0.2">
      <c r="A248" s="8" t="s">
        <v>149</v>
      </c>
      <c r="B248" s="9" t="s">
        <v>270</v>
      </c>
      <c r="C248" s="9" t="s">
        <v>150</v>
      </c>
      <c r="D248" s="10">
        <v>1254.68848</v>
      </c>
      <c r="E248" s="10" t="s">
        <v>0</v>
      </c>
      <c r="F248" s="10" t="s">
        <v>0</v>
      </c>
    </row>
    <row r="249" spans="1:6" x14ac:dyDescent="0.2">
      <c r="A249" s="6" t="s">
        <v>271</v>
      </c>
      <c r="B249" s="7" t="s">
        <v>272</v>
      </c>
      <c r="C249" s="7" t="s">
        <v>0</v>
      </c>
      <c r="D249" s="59">
        <v>870</v>
      </c>
      <c r="E249" s="59" t="s">
        <v>0</v>
      </c>
      <c r="F249" s="59" t="s">
        <v>0</v>
      </c>
    </row>
    <row r="250" spans="1:6" ht="112.5" x14ac:dyDescent="0.2">
      <c r="A250" s="8" t="s">
        <v>273</v>
      </c>
      <c r="B250" s="9" t="s">
        <v>274</v>
      </c>
      <c r="C250" s="9" t="s">
        <v>0</v>
      </c>
      <c r="D250" s="10">
        <v>870</v>
      </c>
      <c r="E250" s="10" t="s">
        <v>0</v>
      </c>
      <c r="F250" s="10" t="s">
        <v>0</v>
      </c>
    </row>
    <row r="251" spans="1:6" ht="56.25" x14ac:dyDescent="0.2">
      <c r="A251" s="8" t="s">
        <v>149</v>
      </c>
      <c r="B251" s="9" t="s">
        <v>274</v>
      </c>
      <c r="C251" s="9" t="s">
        <v>150</v>
      </c>
      <c r="D251" s="10">
        <v>870</v>
      </c>
      <c r="E251" s="10" t="s">
        <v>0</v>
      </c>
      <c r="F251" s="10" t="s">
        <v>0</v>
      </c>
    </row>
    <row r="252" spans="1:6" x14ac:dyDescent="0.2">
      <c r="A252" s="6" t="s">
        <v>275</v>
      </c>
      <c r="B252" s="7" t="s">
        <v>276</v>
      </c>
      <c r="C252" s="7" t="s">
        <v>0</v>
      </c>
      <c r="D252" s="59">
        <v>667</v>
      </c>
      <c r="E252" s="59" t="s">
        <v>0</v>
      </c>
      <c r="F252" s="59" t="s">
        <v>0</v>
      </c>
    </row>
    <row r="253" spans="1:6" ht="56.25" x14ac:dyDescent="0.2">
      <c r="A253" s="8" t="s">
        <v>277</v>
      </c>
      <c r="B253" s="9" t="s">
        <v>278</v>
      </c>
      <c r="C253" s="9" t="s">
        <v>0</v>
      </c>
      <c r="D253" s="10">
        <v>667</v>
      </c>
      <c r="E253" s="10" t="s">
        <v>0</v>
      </c>
      <c r="F253" s="10" t="s">
        <v>0</v>
      </c>
    </row>
    <row r="254" spans="1:6" ht="56.25" x14ac:dyDescent="0.2">
      <c r="A254" s="8" t="s">
        <v>149</v>
      </c>
      <c r="B254" s="9" t="s">
        <v>278</v>
      </c>
      <c r="C254" s="9" t="s">
        <v>150</v>
      </c>
      <c r="D254" s="10">
        <v>667</v>
      </c>
      <c r="E254" s="10" t="s">
        <v>0</v>
      </c>
      <c r="F254" s="10" t="s">
        <v>0</v>
      </c>
    </row>
    <row r="255" spans="1:6" x14ac:dyDescent="0.2">
      <c r="A255" s="6" t="s">
        <v>279</v>
      </c>
      <c r="B255" s="7" t="s">
        <v>280</v>
      </c>
      <c r="C255" s="7" t="s">
        <v>0</v>
      </c>
      <c r="D255" s="59">
        <v>2419.4720499999999</v>
      </c>
      <c r="E255" s="59" t="s">
        <v>0</v>
      </c>
      <c r="F255" s="59" t="s">
        <v>0</v>
      </c>
    </row>
    <row r="256" spans="1:6" ht="56.25" x14ac:dyDescent="0.2">
      <c r="A256" s="8" t="s">
        <v>149</v>
      </c>
      <c r="B256" s="9" t="s">
        <v>280</v>
      </c>
      <c r="C256" s="9" t="s">
        <v>150</v>
      </c>
      <c r="D256" s="10">
        <v>2419.4720499999999</v>
      </c>
      <c r="E256" s="10" t="s">
        <v>0</v>
      </c>
      <c r="F256" s="10" t="s">
        <v>0</v>
      </c>
    </row>
    <row r="257" spans="1:6" x14ac:dyDescent="0.2">
      <c r="A257" s="8" t="s">
        <v>281</v>
      </c>
      <c r="B257" s="9" t="s">
        <v>282</v>
      </c>
      <c r="C257" s="9" t="s">
        <v>0</v>
      </c>
      <c r="D257" s="10">
        <v>100</v>
      </c>
      <c r="E257" s="10" t="s">
        <v>0</v>
      </c>
      <c r="F257" s="10" t="s">
        <v>0</v>
      </c>
    </row>
    <row r="258" spans="1:6" ht="56.25" x14ac:dyDescent="0.2">
      <c r="A258" s="8" t="s">
        <v>149</v>
      </c>
      <c r="B258" s="9" t="s">
        <v>282</v>
      </c>
      <c r="C258" s="9" t="s">
        <v>150</v>
      </c>
      <c r="D258" s="10">
        <v>100</v>
      </c>
      <c r="E258" s="10" t="s">
        <v>0</v>
      </c>
      <c r="F258" s="10" t="s">
        <v>0</v>
      </c>
    </row>
    <row r="259" spans="1:6" ht="37.5" x14ac:dyDescent="0.2">
      <c r="A259" s="6" t="s">
        <v>283</v>
      </c>
      <c r="B259" s="7" t="s">
        <v>284</v>
      </c>
      <c r="C259" s="7" t="s">
        <v>0</v>
      </c>
      <c r="D259" s="59">
        <v>7031.9093199999998</v>
      </c>
      <c r="E259" s="59">
        <v>6786.165</v>
      </c>
      <c r="F259" s="59">
        <v>6250.165</v>
      </c>
    </row>
    <row r="260" spans="1:6" ht="37.5" x14ac:dyDescent="0.2">
      <c r="A260" s="6" t="s">
        <v>285</v>
      </c>
      <c r="B260" s="7" t="s">
        <v>286</v>
      </c>
      <c r="C260" s="7" t="s">
        <v>0</v>
      </c>
      <c r="D260" s="59">
        <v>7031.9093199999998</v>
      </c>
      <c r="E260" s="59">
        <v>6786.165</v>
      </c>
      <c r="F260" s="59">
        <v>6250.165</v>
      </c>
    </row>
    <row r="261" spans="1:6" ht="95.25" customHeight="1" x14ac:dyDescent="0.2">
      <c r="A261" s="8" t="s">
        <v>220</v>
      </c>
      <c r="B261" s="9" t="s">
        <v>286</v>
      </c>
      <c r="C261" s="9" t="s">
        <v>221</v>
      </c>
      <c r="D261" s="10">
        <v>6342.0093200000001</v>
      </c>
      <c r="E261" s="10">
        <v>6179.665</v>
      </c>
      <c r="F261" s="10">
        <v>6239.665</v>
      </c>
    </row>
    <row r="262" spans="1:6" ht="37.5" x14ac:dyDescent="0.2">
      <c r="A262" s="8" t="s">
        <v>45</v>
      </c>
      <c r="B262" s="9" t="s">
        <v>286</v>
      </c>
      <c r="C262" s="9" t="s">
        <v>46</v>
      </c>
      <c r="D262" s="10">
        <v>689.9</v>
      </c>
      <c r="E262" s="10">
        <v>606.5</v>
      </c>
      <c r="F262" s="10">
        <v>10.5</v>
      </c>
    </row>
    <row r="263" spans="1:6" ht="37.5" x14ac:dyDescent="0.2">
      <c r="A263" s="6" t="s">
        <v>287</v>
      </c>
      <c r="B263" s="7" t="s">
        <v>288</v>
      </c>
      <c r="C263" s="7" t="s">
        <v>0</v>
      </c>
      <c r="D263" s="59">
        <v>26117.321830000001</v>
      </c>
      <c r="E263" s="59">
        <v>33496.596830000002</v>
      </c>
      <c r="F263" s="59">
        <v>23992.196940000002</v>
      </c>
    </row>
    <row r="264" spans="1:6" x14ac:dyDescent="0.2">
      <c r="A264" s="6" t="s">
        <v>289</v>
      </c>
      <c r="B264" s="7" t="s">
        <v>290</v>
      </c>
      <c r="C264" s="7" t="s">
        <v>0</v>
      </c>
      <c r="D264" s="59">
        <v>26117.321830000001</v>
      </c>
      <c r="E264" s="59">
        <v>33496.596830000002</v>
      </c>
      <c r="F264" s="59">
        <v>23992.196940000002</v>
      </c>
    </row>
    <row r="265" spans="1:6" ht="56.25" x14ac:dyDescent="0.2">
      <c r="A265" s="8" t="s">
        <v>149</v>
      </c>
      <c r="B265" s="9" t="s">
        <v>290</v>
      </c>
      <c r="C265" s="9" t="s">
        <v>150</v>
      </c>
      <c r="D265" s="10">
        <v>12475.502829999999</v>
      </c>
      <c r="E265" s="10">
        <v>19718.313999999998</v>
      </c>
      <c r="F265" s="10">
        <v>9662.8029999999999</v>
      </c>
    </row>
    <row r="266" spans="1:6" ht="75" x14ac:dyDescent="0.2">
      <c r="A266" s="8" t="s">
        <v>248</v>
      </c>
      <c r="B266" s="9" t="s">
        <v>291</v>
      </c>
      <c r="C266" s="9" t="s">
        <v>0</v>
      </c>
      <c r="D266" s="10">
        <v>13641.819</v>
      </c>
      <c r="E266" s="10">
        <v>13778.28283</v>
      </c>
      <c r="F266" s="10">
        <v>14329.39394</v>
      </c>
    </row>
    <row r="267" spans="1:6" ht="56.25" x14ac:dyDescent="0.2">
      <c r="A267" s="8" t="s">
        <v>149</v>
      </c>
      <c r="B267" s="9" t="s">
        <v>291</v>
      </c>
      <c r="C267" s="9" t="s">
        <v>150</v>
      </c>
      <c r="D267" s="10">
        <v>13641.819</v>
      </c>
      <c r="E267" s="10">
        <v>13778.28283</v>
      </c>
      <c r="F267" s="10">
        <v>14329.39394</v>
      </c>
    </row>
    <row r="268" spans="1:6" ht="37.5" x14ac:dyDescent="0.2">
      <c r="A268" s="6" t="s">
        <v>292</v>
      </c>
      <c r="B268" s="7" t="s">
        <v>293</v>
      </c>
      <c r="C268" s="7" t="s">
        <v>0</v>
      </c>
      <c r="D268" s="59">
        <v>4975.9269199999999</v>
      </c>
      <c r="E268" s="59">
        <v>3290.1568699999998</v>
      </c>
      <c r="F268" s="59">
        <v>2958.9487800000002</v>
      </c>
    </row>
    <row r="269" spans="1:6" x14ac:dyDescent="0.2">
      <c r="A269" s="6" t="s">
        <v>294</v>
      </c>
      <c r="B269" s="7" t="s">
        <v>295</v>
      </c>
      <c r="C269" s="7" t="s">
        <v>0</v>
      </c>
      <c r="D269" s="59">
        <v>3508.9409999999998</v>
      </c>
      <c r="E269" s="59">
        <v>3290.1568699999998</v>
      </c>
      <c r="F269" s="59">
        <v>2958.9487800000002</v>
      </c>
    </row>
    <row r="270" spans="1:6" ht="56.25" x14ac:dyDescent="0.2">
      <c r="A270" s="8" t="s">
        <v>149</v>
      </c>
      <c r="B270" s="9" t="s">
        <v>295</v>
      </c>
      <c r="C270" s="9" t="s">
        <v>150</v>
      </c>
      <c r="D270" s="10">
        <v>2383.623</v>
      </c>
      <c r="E270" s="10">
        <v>2059.17</v>
      </c>
      <c r="F270" s="10">
        <v>1618.0709999999999</v>
      </c>
    </row>
    <row r="271" spans="1:6" ht="75" x14ac:dyDescent="0.2">
      <c r="A271" s="8" t="s">
        <v>248</v>
      </c>
      <c r="B271" s="9" t="s">
        <v>296</v>
      </c>
      <c r="C271" s="9" t="s">
        <v>0</v>
      </c>
      <c r="D271" s="10">
        <v>1125.318</v>
      </c>
      <c r="E271" s="10">
        <v>1230.98687</v>
      </c>
      <c r="F271" s="10">
        <v>1340.87778</v>
      </c>
    </row>
    <row r="272" spans="1:6" ht="56.25" x14ac:dyDescent="0.2">
      <c r="A272" s="8" t="s">
        <v>149</v>
      </c>
      <c r="B272" s="9" t="s">
        <v>296</v>
      </c>
      <c r="C272" s="9" t="s">
        <v>150</v>
      </c>
      <c r="D272" s="10">
        <v>1125.318</v>
      </c>
      <c r="E272" s="10">
        <v>1230.98687</v>
      </c>
      <c r="F272" s="10">
        <v>1340.87778</v>
      </c>
    </row>
    <row r="273" spans="1:6" ht="37.5" x14ac:dyDescent="0.2">
      <c r="A273" s="6" t="s">
        <v>297</v>
      </c>
      <c r="B273" s="7" t="s">
        <v>298</v>
      </c>
      <c r="C273" s="7" t="s">
        <v>0</v>
      </c>
      <c r="D273" s="59">
        <v>191.48591999999999</v>
      </c>
      <c r="E273" s="59" t="s">
        <v>0</v>
      </c>
      <c r="F273" s="59" t="s">
        <v>0</v>
      </c>
    </row>
    <row r="274" spans="1:6" ht="56.25" x14ac:dyDescent="0.2">
      <c r="A274" s="8" t="s">
        <v>299</v>
      </c>
      <c r="B274" s="9" t="s">
        <v>300</v>
      </c>
      <c r="C274" s="9" t="s">
        <v>0</v>
      </c>
      <c r="D274" s="10">
        <v>191.48591999999999</v>
      </c>
      <c r="E274" s="10" t="s">
        <v>0</v>
      </c>
      <c r="F274" s="10" t="s">
        <v>0</v>
      </c>
    </row>
    <row r="275" spans="1:6" ht="56.25" x14ac:dyDescent="0.2">
      <c r="A275" s="8" t="s">
        <v>149</v>
      </c>
      <c r="B275" s="9" t="s">
        <v>300</v>
      </c>
      <c r="C275" s="9" t="s">
        <v>150</v>
      </c>
      <c r="D275" s="10">
        <v>191.48591999999999</v>
      </c>
      <c r="E275" s="10" t="s">
        <v>0</v>
      </c>
      <c r="F275" s="10" t="s">
        <v>0</v>
      </c>
    </row>
    <row r="276" spans="1:6" ht="37.5" x14ac:dyDescent="0.2">
      <c r="A276" s="8" t="s">
        <v>301</v>
      </c>
      <c r="B276" s="9" t="s">
        <v>302</v>
      </c>
      <c r="C276" s="9" t="s">
        <v>0</v>
      </c>
      <c r="D276" s="10">
        <v>275.5</v>
      </c>
      <c r="E276" s="10" t="s">
        <v>0</v>
      </c>
      <c r="F276" s="10" t="s">
        <v>0</v>
      </c>
    </row>
    <row r="277" spans="1:6" x14ac:dyDescent="0.2">
      <c r="A277" s="8" t="s">
        <v>37</v>
      </c>
      <c r="B277" s="9" t="s">
        <v>302</v>
      </c>
      <c r="C277" s="9" t="s">
        <v>38</v>
      </c>
      <c r="D277" s="10">
        <v>275.5</v>
      </c>
      <c r="E277" s="10" t="s">
        <v>0</v>
      </c>
      <c r="F277" s="10" t="s">
        <v>0</v>
      </c>
    </row>
    <row r="278" spans="1:6" x14ac:dyDescent="0.2">
      <c r="A278" s="8" t="s">
        <v>303</v>
      </c>
      <c r="B278" s="9" t="s">
        <v>304</v>
      </c>
      <c r="C278" s="9" t="s">
        <v>0</v>
      </c>
      <c r="D278" s="10">
        <v>1000</v>
      </c>
      <c r="E278" s="10" t="s">
        <v>0</v>
      </c>
      <c r="F278" s="10" t="s">
        <v>0</v>
      </c>
    </row>
    <row r="279" spans="1:6" ht="56.25" x14ac:dyDescent="0.2">
      <c r="A279" s="8" t="s">
        <v>149</v>
      </c>
      <c r="B279" s="9" t="s">
        <v>304</v>
      </c>
      <c r="C279" s="9" t="s">
        <v>150</v>
      </c>
      <c r="D279" s="10">
        <v>1000</v>
      </c>
      <c r="E279" s="10" t="s">
        <v>0</v>
      </c>
      <c r="F279" s="10" t="s">
        <v>0</v>
      </c>
    </row>
    <row r="280" spans="1:6" ht="56.25" x14ac:dyDescent="0.2">
      <c r="A280" s="6" t="s">
        <v>305</v>
      </c>
      <c r="B280" s="7" t="s">
        <v>306</v>
      </c>
      <c r="C280" s="7" t="s">
        <v>0</v>
      </c>
      <c r="D280" s="59">
        <v>8890.5012800000004</v>
      </c>
      <c r="E280" s="59">
        <v>7624.2333600000002</v>
      </c>
      <c r="F280" s="59">
        <v>5870.16435</v>
      </c>
    </row>
    <row r="281" spans="1:6" ht="37.5" x14ac:dyDescent="0.2">
      <c r="A281" s="6" t="s">
        <v>307</v>
      </c>
      <c r="B281" s="7" t="s">
        <v>308</v>
      </c>
      <c r="C281" s="7" t="s">
        <v>0</v>
      </c>
      <c r="D281" s="59">
        <v>1291.489</v>
      </c>
      <c r="E281" s="59" t="s">
        <v>0</v>
      </c>
      <c r="F281" s="59" t="s">
        <v>0</v>
      </c>
    </row>
    <row r="282" spans="1:6" ht="37.5" x14ac:dyDescent="0.2">
      <c r="A282" s="8" t="s">
        <v>309</v>
      </c>
      <c r="B282" s="9" t="s">
        <v>310</v>
      </c>
      <c r="C282" s="9" t="s">
        <v>0</v>
      </c>
      <c r="D282" s="10">
        <v>134</v>
      </c>
      <c r="E282" s="10" t="s">
        <v>0</v>
      </c>
      <c r="F282" s="10" t="s">
        <v>0</v>
      </c>
    </row>
    <row r="283" spans="1:6" x14ac:dyDescent="0.2">
      <c r="A283" s="8" t="s">
        <v>37</v>
      </c>
      <c r="B283" s="9" t="s">
        <v>310</v>
      </c>
      <c r="C283" s="9" t="s">
        <v>38</v>
      </c>
      <c r="D283" s="10">
        <v>134</v>
      </c>
      <c r="E283" s="10" t="s">
        <v>0</v>
      </c>
      <c r="F283" s="10" t="s">
        <v>0</v>
      </c>
    </row>
    <row r="284" spans="1:6" ht="37.5" x14ac:dyDescent="0.2">
      <c r="A284" s="8" t="s">
        <v>311</v>
      </c>
      <c r="B284" s="9" t="s">
        <v>312</v>
      </c>
      <c r="C284" s="9" t="s">
        <v>0</v>
      </c>
      <c r="D284" s="10">
        <v>1157.489</v>
      </c>
      <c r="E284" s="10" t="s">
        <v>0</v>
      </c>
      <c r="F284" s="10" t="s">
        <v>0</v>
      </c>
    </row>
    <row r="285" spans="1:6" x14ac:dyDescent="0.2">
      <c r="A285" s="8" t="s">
        <v>37</v>
      </c>
      <c r="B285" s="9" t="s">
        <v>312</v>
      </c>
      <c r="C285" s="9" t="s">
        <v>38</v>
      </c>
      <c r="D285" s="10">
        <v>1157.489</v>
      </c>
      <c r="E285" s="10" t="s">
        <v>0</v>
      </c>
      <c r="F285" s="10" t="s">
        <v>0</v>
      </c>
    </row>
    <row r="286" spans="1:6" x14ac:dyDescent="0.2">
      <c r="A286" s="6" t="s">
        <v>313</v>
      </c>
      <c r="B286" s="7" t="s">
        <v>314</v>
      </c>
      <c r="C286" s="7" t="s">
        <v>0</v>
      </c>
      <c r="D286" s="59">
        <v>202</v>
      </c>
      <c r="E286" s="59">
        <v>300</v>
      </c>
      <c r="F286" s="59" t="s">
        <v>0</v>
      </c>
    </row>
    <row r="287" spans="1:6" ht="75" x14ac:dyDescent="0.2">
      <c r="A287" s="6" t="s">
        <v>315</v>
      </c>
      <c r="B287" s="7" t="s">
        <v>316</v>
      </c>
      <c r="C287" s="7" t="s">
        <v>0</v>
      </c>
      <c r="D287" s="59">
        <v>52</v>
      </c>
      <c r="E287" s="59">
        <v>300</v>
      </c>
      <c r="F287" s="59" t="s">
        <v>0</v>
      </c>
    </row>
    <row r="288" spans="1:6" ht="56.25" x14ac:dyDescent="0.2">
      <c r="A288" s="8" t="s">
        <v>149</v>
      </c>
      <c r="B288" s="9" t="s">
        <v>316</v>
      </c>
      <c r="C288" s="9" t="s">
        <v>150</v>
      </c>
      <c r="D288" s="10">
        <v>52</v>
      </c>
      <c r="E288" s="10">
        <v>300</v>
      </c>
      <c r="F288" s="10" t="s">
        <v>0</v>
      </c>
    </row>
    <row r="289" spans="1:6" ht="56.25" x14ac:dyDescent="0.2">
      <c r="A289" s="8" t="s">
        <v>317</v>
      </c>
      <c r="B289" s="9" t="s">
        <v>318</v>
      </c>
      <c r="C289" s="9" t="s">
        <v>0</v>
      </c>
      <c r="D289" s="10">
        <v>150</v>
      </c>
      <c r="E289" s="10" t="s">
        <v>0</v>
      </c>
      <c r="F289" s="10" t="s">
        <v>0</v>
      </c>
    </row>
    <row r="290" spans="1:6" x14ac:dyDescent="0.2">
      <c r="A290" s="8" t="s">
        <v>37</v>
      </c>
      <c r="B290" s="9" t="s">
        <v>318</v>
      </c>
      <c r="C290" s="9" t="s">
        <v>38</v>
      </c>
      <c r="D290" s="10">
        <v>150</v>
      </c>
      <c r="E290" s="10" t="s">
        <v>0</v>
      </c>
      <c r="F290" s="10" t="s">
        <v>0</v>
      </c>
    </row>
    <row r="291" spans="1:6" x14ac:dyDescent="0.2">
      <c r="A291" s="6" t="s">
        <v>319</v>
      </c>
      <c r="B291" s="7" t="s">
        <v>320</v>
      </c>
      <c r="C291" s="7" t="s">
        <v>0</v>
      </c>
      <c r="D291" s="59">
        <v>353.71199999999999</v>
      </c>
      <c r="E291" s="59">
        <v>500</v>
      </c>
      <c r="F291" s="59" t="s">
        <v>0</v>
      </c>
    </row>
    <row r="292" spans="1:6" ht="56.25" x14ac:dyDescent="0.2">
      <c r="A292" s="6" t="s">
        <v>321</v>
      </c>
      <c r="B292" s="7" t="s">
        <v>322</v>
      </c>
      <c r="C292" s="7" t="s">
        <v>0</v>
      </c>
      <c r="D292" s="59">
        <v>353.71199999999999</v>
      </c>
      <c r="E292" s="59">
        <v>500</v>
      </c>
      <c r="F292" s="59" t="s">
        <v>0</v>
      </c>
    </row>
    <row r="293" spans="1:6" ht="96" customHeight="1" x14ac:dyDescent="0.2">
      <c r="A293" s="8" t="s">
        <v>220</v>
      </c>
      <c r="B293" s="9" t="s">
        <v>322</v>
      </c>
      <c r="C293" s="9" t="s">
        <v>221</v>
      </c>
      <c r="D293" s="10">
        <v>33.712000000000003</v>
      </c>
      <c r="E293" s="10" t="s">
        <v>0</v>
      </c>
      <c r="F293" s="10" t="s">
        <v>0</v>
      </c>
    </row>
    <row r="294" spans="1:6" ht="56.25" x14ac:dyDescent="0.2">
      <c r="A294" s="8" t="s">
        <v>149</v>
      </c>
      <c r="B294" s="9" t="s">
        <v>322</v>
      </c>
      <c r="C294" s="9" t="s">
        <v>150</v>
      </c>
      <c r="D294" s="10">
        <v>320</v>
      </c>
      <c r="E294" s="10">
        <v>500</v>
      </c>
      <c r="F294" s="10" t="s">
        <v>0</v>
      </c>
    </row>
    <row r="295" spans="1:6" ht="37.5" x14ac:dyDescent="0.2">
      <c r="A295" s="6" t="s">
        <v>323</v>
      </c>
      <c r="B295" s="7" t="s">
        <v>324</v>
      </c>
      <c r="C295" s="7" t="s">
        <v>0</v>
      </c>
      <c r="D295" s="59">
        <v>7043.3002800000004</v>
      </c>
      <c r="E295" s="59">
        <v>6824.2333600000002</v>
      </c>
      <c r="F295" s="59">
        <v>5870.16435</v>
      </c>
    </row>
    <row r="296" spans="1:6" x14ac:dyDescent="0.2">
      <c r="A296" s="6" t="s">
        <v>325</v>
      </c>
      <c r="B296" s="7" t="s">
        <v>326</v>
      </c>
      <c r="C296" s="7" t="s">
        <v>0</v>
      </c>
      <c r="D296" s="59">
        <v>7043.3002800000004</v>
      </c>
      <c r="E296" s="59">
        <v>6824.2333600000002</v>
      </c>
      <c r="F296" s="59">
        <v>5870.16435</v>
      </c>
    </row>
    <row r="297" spans="1:6" ht="56.25" x14ac:dyDescent="0.2">
      <c r="A297" s="8" t="s">
        <v>149</v>
      </c>
      <c r="B297" s="9" t="s">
        <v>326</v>
      </c>
      <c r="C297" s="9" t="s">
        <v>150</v>
      </c>
      <c r="D297" s="10">
        <v>6342.9589999999998</v>
      </c>
      <c r="E297" s="10">
        <v>6039.098</v>
      </c>
      <c r="F297" s="10">
        <v>4988.1289999999999</v>
      </c>
    </row>
    <row r="298" spans="1:6" ht="56.25" x14ac:dyDescent="0.2">
      <c r="A298" s="8" t="s">
        <v>202</v>
      </c>
      <c r="B298" s="9" t="s">
        <v>327</v>
      </c>
      <c r="C298" s="9" t="s">
        <v>0</v>
      </c>
      <c r="D298" s="10">
        <v>700.34127999999998</v>
      </c>
      <c r="E298" s="10">
        <v>785.13535999999999</v>
      </c>
      <c r="F298" s="10">
        <v>882.03534999999999</v>
      </c>
    </row>
    <row r="299" spans="1:6" ht="56.25" x14ac:dyDescent="0.2">
      <c r="A299" s="8" t="s">
        <v>149</v>
      </c>
      <c r="B299" s="9" t="s">
        <v>327</v>
      </c>
      <c r="C299" s="9" t="s">
        <v>150</v>
      </c>
      <c r="D299" s="10">
        <v>700.34127999999998</v>
      </c>
      <c r="E299" s="10">
        <v>785.13535999999999</v>
      </c>
      <c r="F299" s="10">
        <v>882.03534999999999</v>
      </c>
    </row>
    <row r="300" spans="1:6" ht="56.25" x14ac:dyDescent="0.2">
      <c r="A300" s="6" t="s">
        <v>328</v>
      </c>
      <c r="B300" s="7" t="s">
        <v>329</v>
      </c>
      <c r="C300" s="7" t="s">
        <v>0</v>
      </c>
      <c r="D300" s="59">
        <v>136121.12119999999</v>
      </c>
      <c r="E300" s="59">
        <v>100629.31020000001</v>
      </c>
      <c r="F300" s="59">
        <v>92605.110199999996</v>
      </c>
    </row>
    <row r="301" spans="1:6" ht="37.5" x14ac:dyDescent="0.2">
      <c r="A301" s="6" t="s">
        <v>330</v>
      </c>
      <c r="B301" s="7" t="s">
        <v>331</v>
      </c>
      <c r="C301" s="7" t="s">
        <v>0</v>
      </c>
      <c r="D301" s="59" t="s">
        <v>0</v>
      </c>
      <c r="E301" s="59">
        <v>20</v>
      </c>
      <c r="F301" s="59" t="s">
        <v>0</v>
      </c>
    </row>
    <row r="302" spans="1:6" ht="56.25" x14ac:dyDescent="0.2">
      <c r="A302" s="6" t="s">
        <v>332</v>
      </c>
      <c r="B302" s="7" t="s">
        <v>333</v>
      </c>
      <c r="C302" s="7" t="s">
        <v>0</v>
      </c>
      <c r="D302" s="59" t="s">
        <v>0</v>
      </c>
      <c r="E302" s="59">
        <v>20</v>
      </c>
      <c r="F302" s="59" t="s">
        <v>0</v>
      </c>
    </row>
    <row r="303" spans="1:6" ht="37.5" x14ac:dyDescent="0.2">
      <c r="A303" s="8" t="s">
        <v>45</v>
      </c>
      <c r="B303" s="9" t="s">
        <v>333</v>
      </c>
      <c r="C303" s="9" t="s">
        <v>46</v>
      </c>
      <c r="D303" s="10" t="s">
        <v>0</v>
      </c>
      <c r="E303" s="10">
        <v>20</v>
      </c>
      <c r="F303" s="10" t="s">
        <v>0</v>
      </c>
    </row>
    <row r="304" spans="1:6" ht="56.25" x14ac:dyDescent="0.2">
      <c r="A304" s="6" t="s">
        <v>334</v>
      </c>
      <c r="B304" s="7" t="s">
        <v>335</v>
      </c>
      <c r="C304" s="7" t="s">
        <v>0</v>
      </c>
      <c r="D304" s="59">
        <v>8354.1952000000001</v>
      </c>
      <c r="E304" s="59">
        <v>8012.8951999999999</v>
      </c>
      <c r="F304" s="59">
        <v>7752.8951999999999</v>
      </c>
    </row>
    <row r="305" spans="1:6" ht="112.5" x14ac:dyDescent="0.2">
      <c r="A305" s="8" t="s">
        <v>336</v>
      </c>
      <c r="B305" s="9" t="s">
        <v>337</v>
      </c>
      <c r="C305" s="9" t="s">
        <v>0</v>
      </c>
      <c r="D305" s="10">
        <v>203.37119999999999</v>
      </c>
      <c r="E305" s="10">
        <v>203.37119999999999</v>
      </c>
      <c r="F305" s="10">
        <v>203.37119999999999</v>
      </c>
    </row>
    <row r="306" spans="1:6" ht="37.5" x14ac:dyDescent="0.2">
      <c r="A306" s="8" t="s">
        <v>45</v>
      </c>
      <c r="B306" s="9" t="s">
        <v>337</v>
      </c>
      <c r="C306" s="9" t="s">
        <v>46</v>
      </c>
      <c r="D306" s="10">
        <v>203.37119999999999</v>
      </c>
      <c r="E306" s="10">
        <v>203.37119999999999</v>
      </c>
      <c r="F306" s="10">
        <v>203.37119999999999</v>
      </c>
    </row>
    <row r="307" spans="1:6" ht="37.5" x14ac:dyDescent="0.2">
      <c r="A307" s="6" t="s">
        <v>338</v>
      </c>
      <c r="B307" s="7" t="s">
        <v>339</v>
      </c>
      <c r="C307" s="7" t="s">
        <v>0</v>
      </c>
      <c r="D307" s="59">
        <v>7794.8239999999996</v>
      </c>
      <c r="E307" s="59">
        <v>7809.5240000000003</v>
      </c>
      <c r="F307" s="59">
        <v>7549.5240000000003</v>
      </c>
    </row>
    <row r="308" spans="1:6" ht="97.5" customHeight="1" x14ac:dyDescent="0.2">
      <c r="A308" s="8" t="s">
        <v>220</v>
      </c>
      <c r="B308" s="9" t="s">
        <v>339</v>
      </c>
      <c r="C308" s="9" t="s">
        <v>221</v>
      </c>
      <c r="D308" s="10">
        <v>7364.3239999999996</v>
      </c>
      <c r="E308" s="10">
        <v>7414.3239999999996</v>
      </c>
      <c r="F308" s="10">
        <v>7354.3239999999996</v>
      </c>
    </row>
    <row r="309" spans="1:6" ht="37.5" x14ac:dyDescent="0.2">
      <c r="A309" s="8" t="s">
        <v>45</v>
      </c>
      <c r="B309" s="9" t="s">
        <v>339</v>
      </c>
      <c r="C309" s="9" t="s">
        <v>46</v>
      </c>
      <c r="D309" s="10">
        <v>285.2</v>
      </c>
      <c r="E309" s="10">
        <v>250.2</v>
      </c>
      <c r="F309" s="10">
        <v>50.2</v>
      </c>
    </row>
    <row r="310" spans="1:6" x14ac:dyDescent="0.2">
      <c r="A310" s="8" t="s">
        <v>15</v>
      </c>
      <c r="B310" s="9" t="s">
        <v>339</v>
      </c>
      <c r="C310" s="9" t="s">
        <v>16</v>
      </c>
      <c r="D310" s="10">
        <v>145.30000000000001</v>
      </c>
      <c r="E310" s="10">
        <v>145</v>
      </c>
      <c r="F310" s="10">
        <v>145</v>
      </c>
    </row>
    <row r="311" spans="1:6" ht="37.5" x14ac:dyDescent="0.2">
      <c r="A311" s="6" t="s">
        <v>340</v>
      </c>
      <c r="B311" s="7" t="s">
        <v>341</v>
      </c>
      <c r="C311" s="7" t="s">
        <v>0</v>
      </c>
      <c r="D311" s="59">
        <v>356</v>
      </c>
      <c r="E311" s="59" t="s">
        <v>0</v>
      </c>
      <c r="F311" s="59" t="s">
        <v>0</v>
      </c>
    </row>
    <row r="312" spans="1:6" ht="37.5" x14ac:dyDescent="0.2">
      <c r="A312" s="8" t="s">
        <v>45</v>
      </c>
      <c r="B312" s="9" t="s">
        <v>341</v>
      </c>
      <c r="C312" s="9" t="s">
        <v>46</v>
      </c>
      <c r="D312" s="10">
        <v>136</v>
      </c>
      <c r="E312" s="10" t="s">
        <v>0</v>
      </c>
      <c r="F312" s="10" t="s">
        <v>0</v>
      </c>
    </row>
    <row r="313" spans="1:6" ht="37.5" x14ac:dyDescent="0.2">
      <c r="A313" s="8" t="s">
        <v>340</v>
      </c>
      <c r="B313" s="9" t="s">
        <v>342</v>
      </c>
      <c r="C313" s="9" t="s">
        <v>0</v>
      </c>
      <c r="D313" s="10">
        <v>220</v>
      </c>
      <c r="E313" s="10" t="s">
        <v>0</v>
      </c>
      <c r="F313" s="10" t="s">
        <v>0</v>
      </c>
    </row>
    <row r="314" spans="1:6" x14ac:dyDescent="0.2">
      <c r="A314" s="8" t="s">
        <v>37</v>
      </c>
      <c r="B314" s="9" t="s">
        <v>342</v>
      </c>
      <c r="C314" s="9" t="s">
        <v>38</v>
      </c>
      <c r="D314" s="10">
        <v>220</v>
      </c>
      <c r="E314" s="10" t="s">
        <v>0</v>
      </c>
      <c r="F314" s="10" t="s">
        <v>0</v>
      </c>
    </row>
    <row r="315" spans="1:6" ht="37.5" x14ac:dyDescent="0.2">
      <c r="A315" s="6" t="s">
        <v>343</v>
      </c>
      <c r="B315" s="7" t="s">
        <v>344</v>
      </c>
      <c r="C315" s="7" t="s">
        <v>0</v>
      </c>
      <c r="D315" s="59">
        <v>74383.202999999994</v>
      </c>
      <c r="E315" s="59">
        <v>44731.879000000001</v>
      </c>
      <c r="F315" s="59">
        <v>40111.178999999996</v>
      </c>
    </row>
    <row r="316" spans="1:6" ht="56.25" x14ac:dyDescent="0.2">
      <c r="A316" s="6" t="s">
        <v>345</v>
      </c>
      <c r="B316" s="7" t="s">
        <v>346</v>
      </c>
      <c r="C316" s="7" t="s">
        <v>0</v>
      </c>
      <c r="D316" s="59">
        <v>516.20000000000005</v>
      </c>
      <c r="E316" s="59">
        <v>505.1</v>
      </c>
      <c r="F316" s="59">
        <v>496.7</v>
      </c>
    </row>
    <row r="317" spans="1:6" ht="75" x14ac:dyDescent="0.2">
      <c r="A317" s="8" t="s">
        <v>347</v>
      </c>
      <c r="B317" s="9" t="s">
        <v>348</v>
      </c>
      <c r="C317" s="9" t="s">
        <v>0</v>
      </c>
      <c r="D317" s="10">
        <v>516.20000000000005</v>
      </c>
      <c r="E317" s="10">
        <v>505.1</v>
      </c>
      <c r="F317" s="10">
        <v>496.7</v>
      </c>
    </row>
    <row r="318" spans="1:6" x14ac:dyDescent="0.2">
      <c r="A318" s="8" t="s">
        <v>37</v>
      </c>
      <c r="B318" s="9" t="s">
        <v>348</v>
      </c>
      <c r="C318" s="9" t="s">
        <v>38</v>
      </c>
      <c r="D318" s="10">
        <v>516.20000000000005</v>
      </c>
      <c r="E318" s="10">
        <v>505.1</v>
      </c>
      <c r="F318" s="10">
        <v>496.7</v>
      </c>
    </row>
    <row r="319" spans="1:6" x14ac:dyDescent="0.2">
      <c r="A319" s="6" t="s">
        <v>349</v>
      </c>
      <c r="B319" s="7" t="s">
        <v>350</v>
      </c>
      <c r="C319" s="7" t="s">
        <v>0</v>
      </c>
      <c r="D319" s="59">
        <v>18470.574000000001</v>
      </c>
      <c r="E319" s="59">
        <v>18311.429</v>
      </c>
      <c r="F319" s="59">
        <v>18276.429</v>
      </c>
    </row>
    <row r="320" spans="1:6" ht="96.75" customHeight="1" x14ac:dyDescent="0.2">
      <c r="A320" s="8" t="s">
        <v>220</v>
      </c>
      <c r="B320" s="9" t="s">
        <v>350</v>
      </c>
      <c r="C320" s="9" t="s">
        <v>221</v>
      </c>
      <c r="D320" s="10">
        <v>17760.227999999999</v>
      </c>
      <c r="E320" s="10">
        <v>17734.312999999998</v>
      </c>
      <c r="F320" s="10">
        <v>17659.312999999998</v>
      </c>
    </row>
    <row r="321" spans="1:6" ht="37.5" x14ac:dyDescent="0.2">
      <c r="A321" s="8" t="s">
        <v>45</v>
      </c>
      <c r="B321" s="9" t="s">
        <v>350</v>
      </c>
      <c r="C321" s="9" t="s">
        <v>46</v>
      </c>
      <c r="D321" s="10">
        <v>690.4</v>
      </c>
      <c r="E321" s="10">
        <v>557.4</v>
      </c>
      <c r="F321" s="10">
        <v>597.4</v>
      </c>
    </row>
    <row r="322" spans="1:6" x14ac:dyDescent="0.2">
      <c r="A322" s="8" t="s">
        <v>15</v>
      </c>
      <c r="B322" s="9" t="s">
        <v>350</v>
      </c>
      <c r="C322" s="9" t="s">
        <v>16</v>
      </c>
      <c r="D322" s="10">
        <v>1.23</v>
      </c>
      <c r="E322" s="10">
        <v>1</v>
      </c>
      <c r="F322" s="10">
        <v>1</v>
      </c>
    </row>
    <row r="323" spans="1:6" ht="56.25" x14ac:dyDescent="0.2">
      <c r="A323" s="8" t="s">
        <v>351</v>
      </c>
      <c r="B323" s="9" t="s">
        <v>352</v>
      </c>
      <c r="C323" s="9" t="s">
        <v>0</v>
      </c>
      <c r="D323" s="10">
        <v>18.716000000000001</v>
      </c>
      <c r="E323" s="10">
        <v>18.716000000000001</v>
      </c>
      <c r="F323" s="10">
        <v>18.716000000000001</v>
      </c>
    </row>
    <row r="324" spans="1:6" ht="37.5" x14ac:dyDescent="0.2">
      <c r="A324" s="8" t="s">
        <v>45</v>
      </c>
      <c r="B324" s="9" t="s">
        <v>352</v>
      </c>
      <c r="C324" s="9" t="s">
        <v>46</v>
      </c>
      <c r="D324" s="10">
        <v>18.716000000000001</v>
      </c>
      <c r="E324" s="10">
        <v>18.716000000000001</v>
      </c>
      <c r="F324" s="10">
        <v>18.716000000000001</v>
      </c>
    </row>
    <row r="325" spans="1:6" ht="56.25" x14ac:dyDescent="0.2">
      <c r="A325" s="6" t="s">
        <v>353</v>
      </c>
      <c r="B325" s="7" t="s">
        <v>354</v>
      </c>
      <c r="C325" s="7" t="s">
        <v>0</v>
      </c>
      <c r="D325" s="59">
        <v>55396.428999999996</v>
      </c>
      <c r="E325" s="59">
        <v>25915.35</v>
      </c>
      <c r="F325" s="59">
        <v>21338.05</v>
      </c>
    </row>
    <row r="326" spans="1:6" x14ac:dyDescent="0.2">
      <c r="A326" s="8" t="s">
        <v>37</v>
      </c>
      <c r="B326" s="9" t="s">
        <v>354</v>
      </c>
      <c r="C326" s="9" t="s">
        <v>38</v>
      </c>
      <c r="D326" s="10">
        <v>55396.428999999996</v>
      </c>
      <c r="E326" s="10">
        <v>25915.35</v>
      </c>
      <c r="F326" s="10">
        <v>21338.05</v>
      </c>
    </row>
    <row r="327" spans="1:6" ht="37.5" x14ac:dyDescent="0.2">
      <c r="A327" s="6" t="s">
        <v>355</v>
      </c>
      <c r="B327" s="7" t="s">
        <v>356</v>
      </c>
      <c r="C327" s="7" t="s">
        <v>0</v>
      </c>
      <c r="D327" s="59">
        <v>52083.722999999998</v>
      </c>
      <c r="E327" s="59">
        <v>47864.536</v>
      </c>
      <c r="F327" s="59">
        <v>44741.036</v>
      </c>
    </row>
    <row r="328" spans="1:6" ht="48" customHeight="1" x14ac:dyDescent="0.2">
      <c r="A328" s="6" t="s">
        <v>357</v>
      </c>
      <c r="B328" s="7" t="s">
        <v>358</v>
      </c>
      <c r="C328" s="7" t="s">
        <v>0</v>
      </c>
      <c r="D328" s="59">
        <v>52083.722999999998</v>
      </c>
      <c r="E328" s="59">
        <v>47864.536</v>
      </c>
      <c r="F328" s="59">
        <v>44741.036</v>
      </c>
    </row>
    <row r="329" spans="1:6" ht="96" customHeight="1" x14ac:dyDescent="0.2">
      <c r="A329" s="8" t="s">
        <v>220</v>
      </c>
      <c r="B329" s="9" t="s">
        <v>358</v>
      </c>
      <c r="C329" s="9" t="s">
        <v>221</v>
      </c>
      <c r="D329" s="10">
        <v>44033.735999999997</v>
      </c>
      <c r="E329" s="10">
        <v>43696.036</v>
      </c>
      <c r="F329" s="10">
        <v>43606.036</v>
      </c>
    </row>
    <row r="330" spans="1:6" ht="37.5" x14ac:dyDescent="0.2">
      <c r="A330" s="8" t="s">
        <v>45</v>
      </c>
      <c r="B330" s="9" t="s">
        <v>358</v>
      </c>
      <c r="C330" s="9" t="s">
        <v>46</v>
      </c>
      <c r="D330" s="10">
        <v>7905.9870000000001</v>
      </c>
      <c r="E330" s="10">
        <v>4026.5</v>
      </c>
      <c r="F330" s="10">
        <v>995</v>
      </c>
    </row>
    <row r="331" spans="1:6" x14ac:dyDescent="0.2">
      <c r="A331" s="8" t="s">
        <v>15</v>
      </c>
      <c r="B331" s="9" t="s">
        <v>358</v>
      </c>
      <c r="C331" s="9" t="s">
        <v>16</v>
      </c>
      <c r="D331" s="10">
        <v>144</v>
      </c>
      <c r="E331" s="10">
        <v>142</v>
      </c>
      <c r="F331" s="10">
        <v>140</v>
      </c>
    </row>
    <row r="332" spans="1:6" ht="37.5" x14ac:dyDescent="0.2">
      <c r="A332" s="6" t="s">
        <v>359</v>
      </c>
      <c r="B332" s="7" t="s">
        <v>360</v>
      </c>
      <c r="C332" s="7" t="s">
        <v>0</v>
      </c>
      <c r="D332" s="59">
        <v>1300</v>
      </c>
      <c r="E332" s="59" t="s">
        <v>0</v>
      </c>
      <c r="F332" s="59" t="s">
        <v>0</v>
      </c>
    </row>
    <row r="333" spans="1:6" ht="37.5" x14ac:dyDescent="0.2">
      <c r="A333" s="8" t="s">
        <v>361</v>
      </c>
      <c r="B333" s="9" t="s">
        <v>362</v>
      </c>
      <c r="C333" s="9" t="s">
        <v>0</v>
      </c>
      <c r="D333" s="10">
        <v>1300</v>
      </c>
      <c r="E333" s="10" t="s">
        <v>0</v>
      </c>
      <c r="F333" s="10" t="s">
        <v>0</v>
      </c>
    </row>
    <row r="334" spans="1:6" x14ac:dyDescent="0.2">
      <c r="A334" s="8" t="s">
        <v>37</v>
      </c>
      <c r="B334" s="9" t="s">
        <v>362</v>
      </c>
      <c r="C334" s="9" t="s">
        <v>38</v>
      </c>
      <c r="D334" s="10">
        <v>1300</v>
      </c>
      <c r="E334" s="10" t="s">
        <v>0</v>
      </c>
      <c r="F334" s="10" t="s">
        <v>0</v>
      </c>
    </row>
    <row r="335" spans="1:6" ht="56.25" x14ac:dyDescent="0.2">
      <c r="A335" s="6" t="s">
        <v>363</v>
      </c>
      <c r="B335" s="7" t="s">
        <v>364</v>
      </c>
      <c r="C335" s="7" t="s">
        <v>0</v>
      </c>
      <c r="D335" s="59">
        <v>16385.419730000001</v>
      </c>
      <c r="E335" s="59">
        <v>5767.35</v>
      </c>
      <c r="F335" s="59">
        <v>5969.9530000000004</v>
      </c>
    </row>
    <row r="336" spans="1:6" x14ac:dyDescent="0.2">
      <c r="A336" s="6" t="s">
        <v>365</v>
      </c>
      <c r="B336" s="7" t="s">
        <v>366</v>
      </c>
      <c r="C336" s="7" t="s">
        <v>0</v>
      </c>
      <c r="D336" s="59">
        <v>2600</v>
      </c>
      <c r="E336" s="59">
        <v>2800</v>
      </c>
      <c r="F336" s="59">
        <v>3000</v>
      </c>
    </row>
    <row r="337" spans="1:6" ht="112.5" x14ac:dyDescent="0.2">
      <c r="A337" s="8" t="s">
        <v>367</v>
      </c>
      <c r="B337" s="9" t="s">
        <v>368</v>
      </c>
      <c r="C337" s="9" t="s">
        <v>0</v>
      </c>
      <c r="D337" s="10">
        <v>2600</v>
      </c>
      <c r="E337" s="10">
        <v>2800</v>
      </c>
      <c r="F337" s="10">
        <v>3000</v>
      </c>
    </row>
    <row r="338" spans="1:6" ht="37.5" x14ac:dyDescent="0.2">
      <c r="A338" s="8" t="s">
        <v>76</v>
      </c>
      <c r="B338" s="9" t="s">
        <v>368</v>
      </c>
      <c r="C338" s="9" t="s">
        <v>77</v>
      </c>
      <c r="D338" s="10">
        <v>2600</v>
      </c>
      <c r="E338" s="10">
        <v>2800</v>
      </c>
      <c r="F338" s="10">
        <v>3000</v>
      </c>
    </row>
    <row r="339" spans="1:6" ht="37.5" x14ac:dyDescent="0.2">
      <c r="A339" s="6" t="s">
        <v>369</v>
      </c>
      <c r="B339" s="7" t="s">
        <v>370</v>
      </c>
      <c r="C339" s="7" t="s">
        <v>0</v>
      </c>
      <c r="D339" s="59" t="s">
        <v>0</v>
      </c>
      <c r="E339" s="59">
        <v>155</v>
      </c>
      <c r="F339" s="59">
        <v>155</v>
      </c>
    </row>
    <row r="340" spans="1:6" ht="37.5" x14ac:dyDescent="0.2">
      <c r="A340" s="6" t="s">
        <v>371</v>
      </c>
      <c r="B340" s="7" t="s">
        <v>372</v>
      </c>
      <c r="C340" s="7" t="s">
        <v>0</v>
      </c>
      <c r="D340" s="59" t="s">
        <v>0</v>
      </c>
      <c r="E340" s="59">
        <v>155</v>
      </c>
      <c r="F340" s="59">
        <v>155</v>
      </c>
    </row>
    <row r="341" spans="1:6" ht="56.25" x14ac:dyDescent="0.2">
      <c r="A341" s="8" t="s">
        <v>149</v>
      </c>
      <c r="B341" s="9" t="s">
        <v>372</v>
      </c>
      <c r="C341" s="9" t="s">
        <v>150</v>
      </c>
      <c r="D341" s="10" t="s">
        <v>0</v>
      </c>
      <c r="E341" s="10">
        <v>155</v>
      </c>
      <c r="F341" s="10">
        <v>155</v>
      </c>
    </row>
    <row r="342" spans="1:6" x14ac:dyDescent="0.2">
      <c r="A342" s="6" t="s">
        <v>373</v>
      </c>
      <c r="B342" s="7" t="s">
        <v>374</v>
      </c>
      <c r="C342" s="7" t="s">
        <v>0</v>
      </c>
      <c r="D342" s="59">
        <v>9243.0797299999995</v>
      </c>
      <c r="E342" s="59">
        <v>1054.0899999999999</v>
      </c>
      <c r="F342" s="59">
        <v>1056.693</v>
      </c>
    </row>
    <row r="343" spans="1:6" ht="37.5" x14ac:dyDescent="0.2">
      <c r="A343" s="6" t="s">
        <v>375</v>
      </c>
      <c r="B343" s="7" t="s">
        <v>376</v>
      </c>
      <c r="C343" s="7" t="s">
        <v>0</v>
      </c>
      <c r="D343" s="59">
        <v>1047.037</v>
      </c>
      <c r="E343" s="59">
        <v>1049.0899999999999</v>
      </c>
      <c r="F343" s="59">
        <v>1051.693</v>
      </c>
    </row>
    <row r="344" spans="1:6" ht="75" x14ac:dyDescent="0.2">
      <c r="A344" s="8" t="s">
        <v>377</v>
      </c>
      <c r="B344" s="9" t="s">
        <v>378</v>
      </c>
      <c r="C344" s="9" t="s">
        <v>0</v>
      </c>
      <c r="D344" s="10">
        <v>1047.037</v>
      </c>
      <c r="E344" s="10">
        <v>1049.0899999999999</v>
      </c>
      <c r="F344" s="10">
        <v>1051.693</v>
      </c>
    </row>
    <row r="345" spans="1:6" ht="97.5" customHeight="1" x14ac:dyDescent="0.2">
      <c r="A345" s="8" t="s">
        <v>220</v>
      </c>
      <c r="B345" s="9" t="s">
        <v>378</v>
      </c>
      <c r="C345" s="9" t="s">
        <v>221</v>
      </c>
      <c r="D345" s="10">
        <v>57.496000000000002</v>
      </c>
      <c r="E345" s="10" t="s">
        <v>0</v>
      </c>
      <c r="F345" s="10" t="s">
        <v>0</v>
      </c>
    </row>
    <row r="346" spans="1:6" ht="37.5" x14ac:dyDescent="0.2">
      <c r="A346" s="8" t="s">
        <v>45</v>
      </c>
      <c r="B346" s="9" t="s">
        <v>378</v>
      </c>
      <c r="C346" s="9" t="s">
        <v>46</v>
      </c>
      <c r="D346" s="10">
        <v>989.54100000000005</v>
      </c>
      <c r="E346" s="10">
        <v>1049.0899999999999</v>
      </c>
      <c r="F346" s="10">
        <v>1051.693</v>
      </c>
    </row>
    <row r="347" spans="1:6" x14ac:dyDescent="0.2">
      <c r="A347" s="6" t="s">
        <v>379</v>
      </c>
      <c r="B347" s="7" t="s">
        <v>380</v>
      </c>
      <c r="C347" s="7" t="s">
        <v>0</v>
      </c>
      <c r="D347" s="59">
        <v>3</v>
      </c>
      <c r="E347" s="59">
        <v>5</v>
      </c>
      <c r="F347" s="59">
        <v>5</v>
      </c>
    </row>
    <row r="348" spans="1:6" ht="37.5" x14ac:dyDescent="0.2">
      <c r="A348" s="8" t="s">
        <v>45</v>
      </c>
      <c r="B348" s="9" t="s">
        <v>380</v>
      </c>
      <c r="C348" s="9" t="s">
        <v>46</v>
      </c>
      <c r="D348" s="10">
        <v>3</v>
      </c>
      <c r="E348" s="10">
        <v>5</v>
      </c>
      <c r="F348" s="10">
        <v>5</v>
      </c>
    </row>
    <row r="349" spans="1:6" ht="56.25" x14ac:dyDescent="0.2">
      <c r="A349" s="6" t="s">
        <v>381</v>
      </c>
      <c r="B349" s="7" t="s">
        <v>382</v>
      </c>
      <c r="C349" s="7" t="s">
        <v>0</v>
      </c>
      <c r="D349" s="59">
        <v>79.17</v>
      </c>
      <c r="E349" s="59" t="s">
        <v>0</v>
      </c>
      <c r="F349" s="59" t="s">
        <v>0</v>
      </c>
    </row>
    <row r="350" spans="1:6" ht="56.25" x14ac:dyDescent="0.2">
      <c r="A350" s="8" t="s">
        <v>381</v>
      </c>
      <c r="B350" s="9" t="s">
        <v>383</v>
      </c>
      <c r="C350" s="9" t="s">
        <v>0</v>
      </c>
      <c r="D350" s="10">
        <v>79.17</v>
      </c>
      <c r="E350" s="10" t="s">
        <v>0</v>
      </c>
      <c r="F350" s="10" t="s">
        <v>0</v>
      </c>
    </row>
    <row r="351" spans="1:6" x14ac:dyDescent="0.2">
      <c r="A351" s="8" t="s">
        <v>37</v>
      </c>
      <c r="B351" s="9" t="s">
        <v>383</v>
      </c>
      <c r="C351" s="9" t="s">
        <v>38</v>
      </c>
      <c r="D351" s="10">
        <v>79.17</v>
      </c>
      <c r="E351" s="10" t="s">
        <v>0</v>
      </c>
      <c r="F351" s="10" t="s">
        <v>0</v>
      </c>
    </row>
    <row r="352" spans="1:6" x14ac:dyDescent="0.2">
      <c r="A352" s="6" t="s">
        <v>384</v>
      </c>
      <c r="B352" s="7" t="s">
        <v>385</v>
      </c>
      <c r="C352" s="7" t="s">
        <v>0</v>
      </c>
      <c r="D352" s="59">
        <v>1205.50909</v>
      </c>
      <c r="E352" s="59" t="s">
        <v>0</v>
      </c>
      <c r="F352" s="59" t="s">
        <v>0</v>
      </c>
    </row>
    <row r="353" spans="1:6" ht="37.5" x14ac:dyDescent="0.2">
      <c r="A353" s="8" t="s">
        <v>45</v>
      </c>
      <c r="B353" s="9" t="s">
        <v>385</v>
      </c>
      <c r="C353" s="9" t="s">
        <v>46</v>
      </c>
      <c r="D353" s="10">
        <v>22</v>
      </c>
      <c r="E353" s="10" t="s">
        <v>0</v>
      </c>
      <c r="F353" s="10" t="s">
        <v>0</v>
      </c>
    </row>
    <row r="354" spans="1:6" ht="112.5" x14ac:dyDescent="0.2">
      <c r="A354" s="8" t="s">
        <v>386</v>
      </c>
      <c r="B354" s="9" t="s">
        <v>387</v>
      </c>
      <c r="C354" s="9" t="s">
        <v>0</v>
      </c>
      <c r="D354" s="10">
        <v>200</v>
      </c>
      <c r="E354" s="10" t="s">
        <v>0</v>
      </c>
      <c r="F354" s="10" t="s">
        <v>0</v>
      </c>
    </row>
    <row r="355" spans="1:6" x14ac:dyDescent="0.2">
      <c r="A355" s="8" t="s">
        <v>37</v>
      </c>
      <c r="B355" s="9" t="s">
        <v>387</v>
      </c>
      <c r="C355" s="9" t="s">
        <v>38</v>
      </c>
      <c r="D355" s="10">
        <v>200</v>
      </c>
      <c r="E355" s="10" t="s">
        <v>0</v>
      </c>
      <c r="F355" s="10" t="s">
        <v>0</v>
      </c>
    </row>
    <row r="356" spans="1:6" ht="37.5" x14ac:dyDescent="0.2">
      <c r="A356" s="8" t="s">
        <v>388</v>
      </c>
      <c r="B356" s="9" t="s">
        <v>389</v>
      </c>
      <c r="C356" s="9" t="s">
        <v>0</v>
      </c>
      <c r="D356" s="10">
        <v>983.50909000000001</v>
      </c>
      <c r="E356" s="10" t="s">
        <v>0</v>
      </c>
      <c r="F356" s="10" t="s">
        <v>0</v>
      </c>
    </row>
    <row r="357" spans="1:6" ht="56.25" x14ac:dyDescent="0.2">
      <c r="A357" s="8" t="s">
        <v>149</v>
      </c>
      <c r="B357" s="9" t="s">
        <v>389</v>
      </c>
      <c r="C357" s="9" t="s">
        <v>150</v>
      </c>
      <c r="D357" s="10">
        <v>983.50909000000001</v>
      </c>
      <c r="E357" s="10" t="s">
        <v>0</v>
      </c>
      <c r="F357" s="10" t="s">
        <v>0</v>
      </c>
    </row>
    <row r="358" spans="1:6" ht="75" x14ac:dyDescent="0.2">
      <c r="A358" s="8" t="s">
        <v>390</v>
      </c>
      <c r="B358" s="9" t="s">
        <v>391</v>
      </c>
      <c r="C358" s="9" t="s">
        <v>0</v>
      </c>
      <c r="D358" s="10">
        <v>1908.36364</v>
      </c>
      <c r="E358" s="10" t="s">
        <v>0</v>
      </c>
      <c r="F358" s="10" t="s">
        <v>0</v>
      </c>
    </row>
    <row r="359" spans="1:6" x14ac:dyDescent="0.2">
      <c r="A359" s="8" t="s">
        <v>37</v>
      </c>
      <c r="B359" s="9" t="s">
        <v>391</v>
      </c>
      <c r="C359" s="9" t="s">
        <v>38</v>
      </c>
      <c r="D359" s="10">
        <v>1908.36364</v>
      </c>
      <c r="E359" s="10" t="s">
        <v>0</v>
      </c>
      <c r="F359" s="10" t="s">
        <v>0</v>
      </c>
    </row>
    <row r="360" spans="1:6" ht="37.5" x14ac:dyDescent="0.2">
      <c r="A360" s="8" t="s">
        <v>392</v>
      </c>
      <c r="B360" s="9" t="s">
        <v>393</v>
      </c>
      <c r="C360" s="9" t="s">
        <v>0</v>
      </c>
      <c r="D360" s="10">
        <v>5000</v>
      </c>
      <c r="E360" s="10" t="s">
        <v>0</v>
      </c>
      <c r="F360" s="10" t="s">
        <v>0</v>
      </c>
    </row>
    <row r="361" spans="1:6" x14ac:dyDescent="0.2">
      <c r="A361" s="8" t="s">
        <v>37</v>
      </c>
      <c r="B361" s="9" t="s">
        <v>393</v>
      </c>
      <c r="C361" s="9" t="s">
        <v>38</v>
      </c>
      <c r="D361" s="10">
        <v>5000</v>
      </c>
      <c r="E361" s="10" t="s">
        <v>0</v>
      </c>
      <c r="F361" s="10" t="s">
        <v>0</v>
      </c>
    </row>
    <row r="362" spans="1:6" ht="37.5" x14ac:dyDescent="0.2">
      <c r="A362" s="6" t="s">
        <v>394</v>
      </c>
      <c r="B362" s="7" t="s">
        <v>395</v>
      </c>
      <c r="C362" s="7" t="s">
        <v>0</v>
      </c>
      <c r="D362" s="59">
        <v>4510.34</v>
      </c>
      <c r="E362" s="59">
        <v>1758.26</v>
      </c>
      <c r="F362" s="59">
        <v>1758.26</v>
      </c>
    </row>
    <row r="363" spans="1:6" ht="56.25" x14ac:dyDescent="0.2">
      <c r="A363" s="6" t="s">
        <v>396</v>
      </c>
      <c r="B363" s="7" t="s">
        <v>397</v>
      </c>
      <c r="C363" s="7" t="s">
        <v>0</v>
      </c>
      <c r="D363" s="59">
        <v>4510.34</v>
      </c>
      <c r="E363" s="59">
        <v>1758.26</v>
      </c>
      <c r="F363" s="59">
        <v>1758.26</v>
      </c>
    </row>
    <row r="364" spans="1:6" ht="37.5" x14ac:dyDescent="0.2">
      <c r="A364" s="8" t="s">
        <v>45</v>
      </c>
      <c r="B364" s="9" t="s">
        <v>397</v>
      </c>
      <c r="C364" s="9" t="s">
        <v>46</v>
      </c>
      <c r="D364" s="10">
        <v>62.08</v>
      </c>
      <c r="E364" s="10" t="s">
        <v>0</v>
      </c>
      <c r="F364" s="10" t="s">
        <v>0</v>
      </c>
    </row>
    <row r="365" spans="1:6" ht="131.25" x14ac:dyDescent="0.2">
      <c r="A365" s="8" t="s">
        <v>398</v>
      </c>
      <c r="B365" s="9" t="s">
        <v>399</v>
      </c>
      <c r="C365" s="9" t="s">
        <v>0</v>
      </c>
      <c r="D365" s="10">
        <v>2690</v>
      </c>
      <c r="E365" s="10" t="s">
        <v>0</v>
      </c>
      <c r="F365" s="10" t="s">
        <v>0</v>
      </c>
    </row>
    <row r="366" spans="1:6" x14ac:dyDescent="0.2">
      <c r="A366" s="8" t="s">
        <v>37</v>
      </c>
      <c r="B366" s="9" t="s">
        <v>399</v>
      </c>
      <c r="C366" s="9" t="s">
        <v>38</v>
      </c>
      <c r="D366" s="10">
        <v>2690</v>
      </c>
      <c r="E366" s="10" t="s">
        <v>0</v>
      </c>
      <c r="F366" s="10" t="s">
        <v>0</v>
      </c>
    </row>
    <row r="367" spans="1:6" ht="56.25" x14ac:dyDescent="0.2">
      <c r="A367" s="8" t="s">
        <v>400</v>
      </c>
      <c r="B367" s="9" t="s">
        <v>401</v>
      </c>
      <c r="C367" s="9" t="s">
        <v>0</v>
      </c>
      <c r="D367" s="10">
        <v>1758.26</v>
      </c>
      <c r="E367" s="10">
        <v>1758.26</v>
      </c>
      <c r="F367" s="10">
        <v>1758.26</v>
      </c>
    </row>
    <row r="368" spans="1:6" ht="56.25" x14ac:dyDescent="0.2">
      <c r="A368" s="8" t="s">
        <v>149</v>
      </c>
      <c r="B368" s="9" t="s">
        <v>401</v>
      </c>
      <c r="C368" s="9" t="s">
        <v>150</v>
      </c>
      <c r="D368" s="10">
        <v>1758.26</v>
      </c>
      <c r="E368" s="10">
        <v>1758.26</v>
      </c>
      <c r="F368" s="10">
        <v>1758.26</v>
      </c>
    </row>
    <row r="369" spans="1:6" ht="37.5" x14ac:dyDescent="0.2">
      <c r="A369" s="6" t="s">
        <v>402</v>
      </c>
      <c r="B369" s="7" t="s">
        <v>403</v>
      </c>
      <c r="C369" s="7" t="s">
        <v>0</v>
      </c>
      <c r="D369" s="59">
        <v>32</v>
      </c>
      <c r="E369" s="59" t="s">
        <v>0</v>
      </c>
      <c r="F369" s="59" t="s">
        <v>0</v>
      </c>
    </row>
    <row r="370" spans="1:6" ht="37.5" x14ac:dyDescent="0.2">
      <c r="A370" s="6" t="s">
        <v>404</v>
      </c>
      <c r="B370" s="7" t="s">
        <v>405</v>
      </c>
      <c r="C370" s="7" t="s">
        <v>0</v>
      </c>
      <c r="D370" s="59">
        <v>2</v>
      </c>
      <c r="E370" s="59" t="s">
        <v>0</v>
      </c>
      <c r="F370" s="59" t="s">
        <v>0</v>
      </c>
    </row>
    <row r="371" spans="1:6" ht="37.5" x14ac:dyDescent="0.2">
      <c r="A371" s="8" t="s">
        <v>404</v>
      </c>
      <c r="B371" s="9" t="s">
        <v>406</v>
      </c>
      <c r="C371" s="9" t="s">
        <v>0</v>
      </c>
      <c r="D371" s="10">
        <v>2</v>
      </c>
      <c r="E371" s="10" t="s">
        <v>0</v>
      </c>
      <c r="F371" s="10" t="s">
        <v>0</v>
      </c>
    </row>
    <row r="372" spans="1:6" x14ac:dyDescent="0.2">
      <c r="A372" s="8" t="s">
        <v>37</v>
      </c>
      <c r="B372" s="9" t="s">
        <v>406</v>
      </c>
      <c r="C372" s="9" t="s">
        <v>38</v>
      </c>
      <c r="D372" s="10">
        <v>2</v>
      </c>
      <c r="E372" s="10" t="s">
        <v>0</v>
      </c>
      <c r="F372" s="10" t="s">
        <v>0</v>
      </c>
    </row>
    <row r="373" spans="1:6" ht="37.5" x14ac:dyDescent="0.2">
      <c r="A373" s="6" t="s">
        <v>407</v>
      </c>
      <c r="B373" s="7" t="s">
        <v>408</v>
      </c>
      <c r="C373" s="7" t="s">
        <v>0</v>
      </c>
      <c r="D373" s="59">
        <v>30</v>
      </c>
      <c r="E373" s="59" t="s">
        <v>0</v>
      </c>
      <c r="F373" s="59" t="s">
        <v>0</v>
      </c>
    </row>
    <row r="374" spans="1:6" ht="37.5" x14ac:dyDescent="0.2">
      <c r="A374" s="8" t="s">
        <v>407</v>
      </c>
      <c r="B374" s="9" t="s">
        <v>409</v>
      </c>
      <c r="C374" s="9" t="s">
        <v>0</v>
      </c>
      <c r="D374" s="10">
        <v>30</v>
      </c>
      <c r="E374" s="10" t="s">
        <v>0</v>
      </c>
      <c r="F374" s="10" t="s">
        <v>0</v>
      </c>
    </row>
    <row r="375" spans="1:6" x14ac:dyDescent="0.2">
      <c r="A375" s="8" t="s">
        <v>37</v>
      </c>
      <c r="B375" s="9" t="s">
        <v>409</v>
      </c>
      <c r="C375" s="9" t="s">
        <v>38</v>
      </c>
      <c r="D375" s="10">
        <v>30</v>
      </c>
      <c r="E375" s="10" t="s">
        <v>0</v>
      </c>
      <c r="F375" s="10" t="s">
        <v>0</v>
      </c>
    </row>
    <row r="376" spans="1:6" x14ac:dyDescent="0.2">
      <c r="A376" s="6" t="s">
        <v>410</v>
      </c>
      <c r="B376" s="7" t="s">
        <v>411</v>
      </c>
      <c r="C376" s="7" t="s">
        <v>0</v>
      </c>
      <c r="D376" s="59">
        <v>508.5</v>
      </c>
      <c r="E376" s="59">
        <v>160</v>
      </c>
      <c r="F376" s="59">
        <v>160</v>
      </c>
    </row>
    <row r="377" spans="1:6" ht="75" x14ac:dyDescent="0.2">
      <c r="A377" s="6" t="s">
        <v>412</v>
      </c>
      <c r="B377" s="7" t="s">
        <v>413</v>
      </c>
      <c r="C377" s="7" t="s">
        <v>0</v>
      </c>
      <c r="D377" s="59">
        <v>508.5</v>
      </c>
      <c r="E377" s="59">
        <v>160</v>
      </c>
      <c r="F377" s="59">
        <v>160</v>
      </c>
    </row>
    <row r="378" spans="1:6" ht="78" customHeight="1" x14ac:dyDescent="0.2">
      <c r="A378" s="6" t="s">
        <v>414</v>
      </c>
      <c r="B378" s="7" t="s">
        <v>415</v>
      </c>
      <c r="C378" s="7" t="s">
        <v>0</v>
      </c>
      <c r="D378" s="59">
        <v>6.5</v>
      </c>
      <c r="E378" s="59">
        <v>20</v>
      </c>
      <c r="F378" s="59">
        <v>20</v>
      </c>
    </row>
    <row r="379" spans="1:6" ht="37.5" x14ac:dyDescent="0.2">
      <c r="A379" s="8" t="s">
        <v>76</v>
      </c>
      <c r="B379" s="9" t="s">
        <v>415</v>
      </c>
      <c r="C379" s="9" t="s">
        <v>77</v>
      </c>
      <c r="D379" s="10">
        <v>6.5</v>
      </c>
      <c r="E379" s="10">
        <v>20</v>
      </c>
      <c r="F379" s="10">
        <v>20</v>
      </c>
    </row>
    <row r="380" spans="1:6" ht="37.5" x14ac:dyDescent="0.2">
      <c r="A380" s="6" t="s">
        <v>416</v>
      </c>
      <c r="B380" s="7" t="s">
        <v>417</v>
      </c>
      <c r="C380" s="7" t="s">
        <v>0</v>
      </c>
      <c r="D380" s="59" t="s">
        <v>0</v>
      </c>
      <c r="E380" s="59">
        <v>50</v>
      </c>
      <c r="F380" s="59">
        <v>50</v>
      </c>
    </row>
    <row r="381" spans="1:6" ht="37.5" x14ac:dyDescent="0.2">
      <c r="A381" s="8" t="s">
        <v>45</v>
      </c>
      <c r="B381" s="9" t="s">
        <v>417</v>
      </c>
      <c r="C381" s="9" t="s">
        <v>46</v>
      </c>
      <c r="D381" s="10" t="s">
        <v>0</v>
      </c>
      <c r="E381" s="10">
        <v>50</v>
      </c>
      <c r="F381" s="10">
        <v>50</v>
      </c>
    </row>
    <row r="382" spans="1:6" ht="37.5" x14ac:dyDescent="0.2">
      <c r="A382" s="6" t="s">
        <v>418</v>
      </c>
      <c r="B382" s="7" t="s">
        <v>419</v>
      </c>
      <c r="C382" s="7" t="s">
        <v>0</v>
      </c>
      <c r="D382" s="59">
        <v>502</v>
      </c>
      <c r="E382" s="59">
        <v>90</v>
      </c>
      <c r="F382" s="59">
        <v>90</v>
      </c>
    </row>
    <row r="383" spans="1:6" ht="56.25" x14ac:dyDescent="0.2">
      <c r="A383" s="8" t="s">
        <v>149</v>
      </c>
      <c r="B383" s="9" t="s">
        <v>419</v>
      </c>
      <c r="C383" s="9" t="s">
        <v>150</v>
      </c>
      <c r="D383" s="10">
        <v>502</v>
      </c>
      <c r="E383" s="10">
        <v>90</v>
      </c>
      <c r="F383" s="10">
        <v>90</v>
      </c>
    </row>
    <row r="384" spans="1:6" x14ac:dyDescent="0.2">
      <c r="A384" s="6" t="s">
        <v>420</v>
      </c>
      <c r="B384" s="7" t="s">
        <v>421</v>
      </c>
      <c r="C384" s="7" t="s">
        <v>0</v>
      </c>
      <c r="D384" s="59">
        <v>25096.964120000001</v>
      </c>
      <c r="E384" s="59">
        <v>23128.277999999998</v>
      </c>
      <c r="F384" s="59">
        <v>33708.690999999999</v>
      </c>
    </row>
    <row r="385" spans="1:6" x14ac:dyDescent="0.2">
      <c r="A385" s="6" t="s">
        <v>422</v>
      </c>
      <c r="B385" s="7" t="s">
        <v>423</v>
      </c>
      <c r="C385" s="7" t="s">
        <v>0</v>
      </c>
      <c r="D385" s="59">
        <v>25096.964120000001</v>
      </c>
      <c r="E385" s="59">
        <v>23128.277999999998</v>
      </c>
      <c r="F385" s="59">
        <v>33708.690999999999</v>
      </c>
    </row>
    <row r="386" spans="1:6" ht="37.5" x14ac:dyDescent="0.2">
      <c r="A386" s="8" t="s">
        <v>424</v>
      </c>
      <c r="B386" s="9" t="s">
        <v>425</v>
      </c>
      <c r="C386" s="9" t="s">
        <v>0</v>
      </c>
      <c r="D386" s="10">
        <v>4674.9546499999997</v>
      </c>
      <c r="E386" s="10" t="s">
        <v>0</v>
      </c>
      <c r="F386" s="10" t="s">
        <v>0</v>
      </c>
    </row>
    <row r="387" spans="1:6" ht="96" customHeight="1" x14ac:dyDescent="0.2">
      <c r="A387" s="8" t="s">
        <v>220</v>
      </c>
      <c r="B387" s="9" t="s">
        <v>425</v>
      </c>
      <c r="C387" s="9" t="s">
        <v>221</v>
      </c>
      <c r="D387" s="10">
        <v>4674.9546499999997</v>
      </c>
      <c r="E387" s="10" t="s">
        <v>0</v>
      </c>
      <c r="F387" s="10" t="s">
        <v>0</v>
      </c>
    </row>
    <row r="388" spans="1:6" ht="56.25" x14ac:dyDescent="0.2">
      <c r="A388" s="8" t="s">
        <v>426</v>
      </c>
      <c r="B388" s="9" t="s">
        <v>427</v>
      </c>
      <c r="C388" s="9" t="s">
        <v>0</v>
      </c>
      <c r="D388" s="10" t="s">
        <v>0</v>
      </c>
      <c r="E388" s="10">
        <v>3458.866</v>
      </c>
      <c r="F388" s="10">
        <v>3458.866</v>
      </c>
    </row>
    <row r="389" spans="1:6" ht="98.25" customHeight="1" x14ac:dyDescent="0.2">
      <c r="A389" s="8" t="s">
        <v>220</v>
      </c>
      <c r="B389" s="9" t="s">
        <v>427</v>
      </c>
      <c r="C389" s="9" t="s">
        <v>221</v>
      </c>
      <c r="D389" s="10" t="s">
        <v>0</v>
      </c>
      <c r="E389" s="10">
        <v>3458.866</v>
      </c>
      <c r="F389" s="10">
        <v>3458.866</v>
      </c>
    </row>
    <row r="390" spans="1:6" x14ac:dyDescent="0.2">
      <c r="A390" s="8" t="s">
        <v>428</v>
      </c>
      <c r="B390" s="9" t="s">
        <v>429</v>
      </c>
      <c r="C390" s="9" t="s">
        <v>0</v>
      </c>
      <c r="D390" s="10">
        <v>1339.117</v>
      </c>
      <c r="E390" s="10">
        <v>1339.117</v>
      </c>
      <c r="F390" s="10">
        <v>1339.117</v>
      </c>
    </row>
    <row r="391" spans="1:6" ht="99" customHeight="1" x14ac:dyDescent="0.2">
      <c r="A391" s="8" t="s">
        <v>220</v>
      </c>
      <c r="B391" s="9" t="s">
        <v>429</v>
      </c>
      <c r="C391" s="9" t="s">
        <v>221</v>
      </c>
      <c r="D391" s="10">
        <v>1339.117</v>
      </c>
      <c r="E391" s="10">
        <v>1339.117</v>
      </c>
      <c r="F391" s="10">
        <v>1339.117</v>
      </c>
    </row>
    <row r="392" spans="1:6" ht="56.25" x14ac:dyDescent="0.2">
      <c r="A392" s="8" t="s">
        <v>430</v>
      </c>
      <c r="B392" s="9" t="s">
        <v>431</v>
      </c>
      <c r="C392" s="9" t="s">
        <v>0</v>
      </c>
      <c r="D392" s="10">
        <v>51</v>
      </c>
      <c r="E392" s="10">
        <v>37.1</v>
      </c>
      <c r="F392" s="10">
        <v>208.2</v>
      </c>
    </row>
    <row r="393" spans="1:6" ht="37.5" x14ac:dyDescent="0.2">
      <c r="A393" s="8" t="s">
        <v>45</v>
      </c>
      <c r="B393" s="9" t="s">
        <v>431</v>
      </c>
      <c r="C393" s="9" t="s">
        <v>46</v>
      </c>
      <c r="D393" s="10">
        <v>51</v>
      </c>
      <c r="E393" s="10">
        <v>37.1</v>
      </c>
      <c r="F393" s="10">
        <v>208.2</v>
      </c>
    </row>
    <row r="394" spans="1:6" ht="37.5" x14ac:dyDescent="0.2">
      <c r="A394" s="8" t="s">
        <v>432</v>
      </c>
      <c r="B394" s="9" t="s">
        <v>433</v>
      </c>
      <c r="C394" s="9" t="s">
        <v>0</v>
      </c>
      <c r="D394" s="10">
        <v>462.6087</v>
      </c>
      <c r="E394" s="10" t="s">
        <v>0</v>
      </c>
      <c r="F394" s="10" t="s">
        <v>0</v>
      </c>
    </row>
    <row r="395" spans="1:6" ht="37.5" x14ac:dyDescent="0.2">
      <c r="A395" s="8" t="s">
        <v>45</v>
      </c>
      <c r="B395" s="9" t="s">
        <v>433</v>
      </c>
      <c r="C395" s="9" t="s">
        <v>46</v>
      </c>
      <c r="D395" s="10">
        <v>462.6087</v>
      </c>
      <c r="E395" s="10" t="s">
        <v>0</v>
      </c>
      <c r="F395" s="10" t="s">
        <v>0</v>
      </c>
    </row>
    <row r="396" spans="1:6" ht="56.25" x14ac:dyDescent="0.2">
      <c r="A396" s="8" t="s">
        <v>351</v>
      </c>
      <c r="B396" s="9" t="s">
        <v>434</v>
      </c>
      <c r="C396" s="9" t="s">
        <v>0</v>
      </c>
      <c r="D396" s="10">
        <v>18.716000000000001</v>
      </c>
      <c r="E396" s="10">
        <v>18.716000000000001</v>
      </c>
      <c r="F396" s="10">
        <v>18.716000000000001</v>
      </c>
    </row>
    <row r="397" spans="1:6" ht="37.5" x14ac:dyDescent="0.2">
      <c r="A397" s="8" t="s">
        <v>45</v>
      </c>
      <c r="B397" s="9" t="s">
        <v>434</v>
      </c>
      <c r="C397" s="9" t="s">
        <v>46</v>
      </c>
      <c r="D397" s="10">
        <v>18.716000000000001</v>
      </c>
      <c r="E397" s="10">
        <v>18.716000000000001</v>
      </c>
      <c r="F397" s="10">
        <v>18.716000000000001</v>
      </c>
    </row>
    <row r="398" spans="1:6" ht="37.5" x14ac:dyDescent="0.2">
      <c r="A398" s="8" t="s">
        <v>435</v>
      </c>
      <c r="B398" s="9" t="s">
        <v>436</v>
      </c>
      <c r="C398" s="9" t="s">
        <v>0</v>
      </c>
      <c r="D398" s="10">
        <v>6466.0646100000004</v>
      </c>
      <c r="E398" s="10">
        <v>3009.65</v>
      </c>
      <c r="F398" s="10">
        <v>3009.65</v>
      </c>
    </row>
    <row r="399" spans="1:6" x14ac:dyDescent="0.2">
      <c r="A399" s="8" t="s">
        <v>37</v>
      </c>
      <c r="B399" s="9" t="s">
        <v>436</v>
      </c>
      <c r="C399" s="9" t="s">
        <v>38</v>
      </c>
      <c r="D399" s="10">
        <v>6466.0646100000004</v>
      </c>
      <c r="E399" s="10">
        <v>3009.65</v>
      </c>
      <c r="F399" s="10">
        <v>3009.65</v>
      </c>
    </row>
    <row r="400" spans="1:6" ht="114.75" customHeight="1" x14ac:dyDescent="0.2">
      <c r="A400" s="8" t="s">
        <v>437</v>
      </c>
      <c r="B400" s="9" t="s">
        <v>438</v>
      </c>
      <c r="C400" s="9" t="s">
        <v>0</v>
      </c>
      <c r="D400" s="10">
        <v>12.9</v>
      </c>
      <c r="E400" s="10">
        <v>13.3</v>
      </c>
      <c r="F400" s="10">
        <v>13.9</v>
      </c>
    </row>
    <row r="401" spans="1:6" ht="98.25" customHeight="1" x14ac:dyDescent="0.2">
      <c r="A401" s="8" t="s">
        <v>220</v>
      </c>
      <c r="B401" s="9" t="s">
        <v>438</v>
      </c>
      <c r="C401" s="9" t="s">
        <v>221</v>
      </c>
      <c r="D401" s="10">
        <v>12.6</v>
      </c>
      <c r="E401" s="10" t="s">
        <v>0</v>
      </c>
      <c r="F401" s="10" t="s">
        <v>0</v>
      </c>
    </row>
    <row r="402" spans="1:6" ht="37.5" x14ac:dyDescent="0.2">
      <c r="A402" s="8" t="s">
        <v>45</v>
      </c>
      <c r="B402" s="9" t="s">
        <v>438</v>
      </c>
      <c r="C402" s="9" t="s">
        <v>46</v>
      </c>
      <c r="D402" s="10">
        <v>0.3</v>
      </c>
      <c r="E402" s="10">
        <v>13.3</v>
      </c>
      <c r="F402" s="10">
        <v>13.9</v>
      </c>
    </row>
    <row r="403" spans="1:6" ht="131.25" x14ac:dyDescent="0.2">
      <c r="A403" s="8" t="s">
        <v>439</v>
      </c>
      <c r="B403" s="9" t="s">
        <v>440</v>
      </c>
      <c r="C403" s="9" t="s">
        <v>0</v>
      </c>
      <c r="D403" s="10">
        <v>2391.1</v>
      </c>
      <c r="E403" s="10">
        <v>2464.1999999999998</v>
      </c>
      <c r="F403" s="10">
        <v>2557</v>
      </c>
    </row>
    <row r="404" spans="1:6" ht="97.5" customHeight="1" x14ac:dyDescent="0.2">
      <c r="A404" s="8" t="s">
        <v>220</v>
      </c>
      <c r="B404" s="9" t="s">
        <v>440</v>
      </c>
      <c r="C404" s="9" t="s">
        <v>221</v>
      </c>
      <c r="D404" s="10">
        <v>2241.15</v>
      </c>
      <c r="E404" s="10">
        <v>2314.1999999999998</v>
      </c>
      <c r="F404" s="10">
        <v>2407</v>
      </c>
    </row>
    <row r="405" spans="1:6" ht="37.5" x14ac:dyDescent="0.2">
      <c r="A405" s="8" t="s">
        <v>45</v>
      </c>
      <c r="B405" s="9" t="s">
        <v>440</v>
      </c>
      <c r="C405" s="9" t="s">
        <v>46</v>
      </c>
      <c r="D405" s="10">
        <v>149.94999999999999</v>
      </c>
      <c r="E405" s="10">
        <v>150</v>
      </c>
      <c r="F405" s="10">
        <v>150</v>
      </c>
    </row>
    <row r="406" spans="1:6" ht="131.25" x14ac:dyDescent="0.2">
      <c r="A406" s="8" t="s">
        <v>441</v>
      </c>
      <c r="B406" s="9" t="s">
        <v>442</v>
      </c>
      <c r="C406" s="9" t="s">
        <v>0</v>
      </c>
      <c r="D406" s="10">
        <v>68.042000000000002</v>
      </c>
      <c r="E406" s="10">
        <v>70.094999999999999</v>
      </c>
      <c r="F406" s="10">
        <v>72.697999999999993</v>
      </c>
    </row>
    <row r="407" spans="1:6" ht="112.5" x14ac:dyDescent="0.2">
      <c r="A407" s="8" t="s">
        <v>220</v>
      </c>
      <c r="B407" s="9" t="s">
        <v>442</v>
      </c>
      <c r="C407" s="9" t="s">
        <v>221</v>
      </c>
      <c r="D407" s="10">
        <v>63.042000000000002</v>
      </c>
      <c r="E407" s="10">
        <v>65.099999999999994</v>
      </c>
      <c r="F407" s="10">
        <v>67.7</v>
      </c>
    </row>
    <row r="408" spans="1:6" ht="37.5" x14ac:dyDescent="0.2">
      <c r="A408" s="8" t="s">
        <v>45</v>
      </c>
      <c r="B408" s="9" t="s">
        <v>442</v>
      </c>
      <c r="C408" s="9" t="s">
        <v>46</v>
      </c>
      <c r="D408" s="10">
        <v>5</v>
      </c>
      <c r="E408" s="10">
        <v>4.9950000000000001</v>
      </c>
      <c r="F408" s="10">
        <v>4.9980000000000002</v>
      </c>
    </row>
    <row r="409" spans="1:6" ht="131.25" x14ac:dyDescent="0.2">
      <c r="A409" s="8" t="s">
        <v>443</v>
      </c>
      <c r="B409" s="9" t="s">
        <v>444</v>
      </c>
      <c r="C409" s="9" t="s">
        <v>0</v>
      </c>
      <c r="D409" s="10">
        <v>161.34800000000001</v>
      </c>
      <c r="E409" s="10">
        <v>166.47900000000001</v>
      </c>
      <c r="F409" s="10">
        <v>172.989</v>
      </c>
    </row>
    <row r="410" spans="1:6" ht="96.75" customHeight="1" x14ac:dyDescent="0.2">
      <c r="A410" s="8" t="s">
        <v>220</v>
      </c>
      <c r="B410" s="9" t="s">
        <v>444</v>
      </c>
      <c r="C410" s="9" t="s">
        <v>221</v>
      </c>
      <c r="D410" s="10">
        <v>156.34800000000001</v>
      </c>
      <c r="E410" s="10">
        <v>161.47900000000001</v>
      </c>
      <c r="F410" s="10">
        <v>167.989</v>
      </c>
    </row>
    <row r="411" spans="1:6" ht="37.5" x14ac:dyDescent="0.2">
      <c r="A411" s="8" t="s">
        <v>45</v>
      </c>
      <c r="B411" s="9" t="s">
        <v>444</v>
      </c>
      <c r="C411" s="9" t="s">
        <v>46</v>
      </c>
      <c r="D411" s="10">
        <v>5</v>
      </c>
      <c r="E411" s="10">
        <v>5</v>
      </c>
      <c r="F411" s="10">
        <v>5</v>
      </c>
    </row>
    <row r="412" spans="1:6" ht="114" customHeight="1" x14ac:dyDescent="0.2">
      <c r="A412" s="8" t="s">
        <v>445</v>
      </c>
      <c r="B412" s="9" t="s">
        <v>446</v>
      </c>
      <c r="C412" s="9" t="s">
        <v>0</v>
      </c>
      <c r="D412" s="10">
        <v>45.1</v>
      </c>
      <c r="E412" s="10">
        <v>46.6</v>
      </c>
      <c r="F412" s="10">
        <v>48.5</v>
      </c>
    </row>
    <row r="413" spans="1:6" ht="96" customHeight="1" x14ac:dyDescent="0.2">
      <c r="A413" s="8" t="s">
        <v>220</v>
      </c>
      <c r="B413" s="9" t="s">
        <v>446</v>
      </c>
      <c r="C413" s="9" t="s">
        <v>221</v>
      </c>
      <c r="D413" s="10">
        <v>42.531999999999996</v>
      </c>
      <c r="E413" s="10">
        <v>42.531999999999996</v>
      </c>
      <c r="F413" s="10">
        <v>42.531999999999996</v>
      </c>
    </row>
    <row r="414" spans="1:6" ht="37.5" x14ac:dyDescent="0.2">
      <c r="A414" s="8" t="s">
        <v>45</v>
      </c>
      <c r="B414" s="9" t="s">
        <v>446</v>
      </c>
      <c r="C414" s="9" t="s">
        <v>46</v>
      </c>
      <c r="D414" s="10">
        <v>2.5680000000000001</v>
      </c>
      <c r="E414" s="10">
        <v>4.0679999999999996</v>
      </c>
      <c r="F414" s="10">
        <v>5.968</v>
      </c>
    </row>
    <row r="415" spans="1:6" ht="131.25" x14ac:dyDescent="0.2">
      <c r="A415" s="8" t="s">
        <v>447</v>
      </c>
      <c r="B415" s="9" t="s">
        <v>448</v>
      </c>
      <c r="C415" s="9" t="s">
        <v>0</v>
      </c>
      <c r="D415" s="10">
        <v>177.4</v>
      </c>
      <c r="E415" s="10">
        <v>181.4</v>
      </c>
      <c r="F415" s="10">
        <v>186.3</v>
      </c>
    </row>
    <row r="416" spans="1:6" ht="37.5" x14ac:dyDescent="0.2">
      <c r="A416" s="8" t="s">
        <v>45</v>
      </c>
      <c r="B416" s="9" t="s">
        <v>448</v>
      </c>
      <c r="C416" s="9" t="s">
        <v>46</v>
      </c>
      <c r="D416" s="10">
        <v>1.89</v>
      </c>
      <c r="E416" s="10">
        <v>1.92</v>
      </c>
      <c r="F416" s="10">
        <v>1.95</v>
      </c>
    </row>
    <row r="417" spans="1:6" x14ac:dyDescent="0.2">
      <c r="A417" s="8" t="s">
        <v>37</v>
      </c>
      <c r="B417" s="9" t="s">
        <v>448</v>
      </c>
      <c r="C417" s="9" t="s">
        <v>38</v>
      </c>
      <c r="D417" s="10">
        <v>175.51</v>
      </c>
      <c r="E417" s="10">
        <v>179.48</v>
      </c>
      <c r="F417" s="10">
        <v>184.35</v>
      </c>
    </row>
    <row r="418" spans="1:6" ht="131.25" x14ac:dyDescent="0.2">
      <c r="A418" s="8" t="s">
        <v>449</v>
      </c>
      <c r="B418" s="9" t="s">
        <v>450</v>
      </c>
      <c r="C418" s="9" t="s">
        <v>0</v>
      </c>
      <c r="D418" s="10">
        <v>9</v>
      </c>
      <c r="E418" s="10">
        <v>9</v>
      </c>
      <c r="F418" s="10">
        <v>9</v>
      </c>
    </row>
    <row r="419" spans="1:6" ht="37.5" x14ac:dyDescent="0.2">
      <c r="A419" s="8" t="s">
        <v>45</v>
      </c>
      <c r="B419" s="9" t="s">
        <v>450</v>
      </c>
      <c r="C419" s="9" t="s">
        <v>46</v>
      </c>
      <c r="D419" s="10">
        <v>9</v>
      </c>
      <c r="E419" s="10">
        <v>9</v>
      </c>
      <c r="F419" s="10">
        <v>9</v>
      </c>
    </row>
    <row r="420" spans="1:6" ht="115.5" customHeight="1" x14ac:dyDescent="0.2">
      <c r="A420" s="8" t="s">
        <v>451</v>
      </c>
      <c r="B420" s="9" t="s">
        <v>452</v>
      </c>
      <c r="C420" s="9" t="s">
        <v>0</v>
      </c>
      <c r="D420" s="10">
        <v>645.40200000000004</v>
      </c>
      <c r="E420" s="10">
        <v>645.40200000000004</v>
      </c>
      <c r="F420" s="10">
        <v>645.40200000000004</v>
      </c>
    </row>
    <row r="421" spans="1:6" ht="96.75" customHeight="1" x14ac:dyDescent="0.2">
      <c r="A421" s="8" t="s">
        <v>220</v>
      </c>
      <c r="B421" s="9" t="s">
        <v>452</v>
      </c>
      <c r="C421" s="9" t="s">
        <v>221</v>
      </c>
      <c r="D421" s="10">
        <v>628.21500000000003</v>
      </c>
      <c r="E421" s="10">
        <v>628.21500000000003</v>
      </c>
      <c r="F421" s="10">
        <v>628.21500000000003</v>
      </c>
    </row>
    <row r="422" spans="1:6" ht="37.5" x14ac:dyDescent="0.2">
      <c r="A422" s="8" t="s">
        <v>45</v>
      </c>
      <c r="B422" s="9" t="s">
        <v>452</v>
      </c>
      <c r="C422" s="9" t="s">
        <v>46</v>
      </c>
      <c r="D422" s="10">
        <v>17.187000000000001</v>
      </c>
      <c r="E422" s="10">
        <v>17.187000000000001</v>
      </c>
      <c r="F422" s="10">
        <v>17.187000000000001</v>
      </c>
    </row>
    <row r="423" spans="1:6" ht="56.25" x14ac:dyDescent="0.2">
      <c r="A423" s="8" t="s">
        <v>453</v>
      </c>
      <c r="B423" s="9" t="s">
        <v>454</v>
      </c>
      <c r="C423" s="9" t="s">
        <v>0</v>
      </c>
      <c r="D423" s="10">
        <v>1500</v>
      </c>
      <c r="E423" s="10">
        <v>1500</v>
      </c>
      <c r="F423" s="10">
        <v>1500</v>
      </c>
    </row>
    <row r="424" spans="1:6" x14ac:dyDescent="0.2">
      <c r="A424" s="8" t="s">
        <v>15</v>
      </c>
      <c r="B424" s="9" t="s">
        <v>454</v>
      </c>
      <c r="C424" s="9" t="s">
        <v>16</v>
      </c>
      <c r="D424" s="10">
        <v>1500</v>
      </c>
      <c r="E424" s="10">
        <v>1500</v>
      </c>
      <c r="F424" s="10">
        <v>1500</v>
      </c>
    </row>
    <row r="425" spans="1:6" x14ac:dyDescent="0.2">
      <c r="A425" s="8" t="s">
        <v>455</v>
      </c>
      <c r="B425" s="9" t="s">
        <v>456</v>
      </c>
      <c r="C425" s="9" t="s">
        <v>0</v>
      </c>
      <c r="D425" s="10">
        <v>7074.2111599999998</v>
      </c>
      <c r="E425" s="10">
        <v>368.35300000000001</v>
      </c>
      <c r="F425" s="10">
        <v>268.35300000000001</v>
      </c>
    </row>
    <row r="426" spans="1:6" ht="37.5" x14ac:dyDescent="0.2">
      <c r="A426" s="8" t="s">
        <v>45</v>
      </c>
      <c r="B426" s="9" t="s">
        <v>456</v>
      </c>
      <c r="C426" s="9" t="s">
        <v>46</v>
      </c>
      <c r="D426" s="10">
        <v>437</v>
      </c>
      <c r="E426" s="10">
        <v>250</v>
      </c>
      <c r="F426" s="10">
        <v>150</v>
      </c>
    </row>
    <row r="427" spans="1:6" ht="37.5" x14ac:dyDescent="0.2">
      <c r="A427" s="8" t="s">
        <v>76</v>
      </c>
      <c r="B427" s="9" t="s">
        <v>456</v>
      </c>
      <c r="C427" s="9" t="s">
        <v>77</v>
      </c>
      <c r="D427" s="10">
        <v>4721.1765400000004</v>
      </c>
      <c r="E427" s="10">
        <v>28.353000000000002</v>
      </c>
      <c r="F427" s="10">
        <v>28.353000000000002</v>
      </c>
    </row>
    <row r="428" spans="1:6" x14ac:dyDescent="0.2">
      <c r="A428" s="8" t="s">
        <v>15</v>
      </c>
      <c r="B428" s="9" t="s">
        <v>456</v>
      </c>
      <c r="C428" s="9" t="s">
        <v>16</v>
      </c>
      <c r="D428" s="10">
        <v>1916.0346199999999</v>
      </c>
      <c r="E428" s="10">
        <v>90</v>
      </c>
      <c r="F428" s="10">
        <v>90</v>
      </c>
    </row>
    <row r="429" spans="1:6" ht="21.75" customHeight="1" x14ac:dyDescent="0.2">
      <c r="A429" s="8" t="s">
        <v>457</v>
      </c>
      <c r="B429" s="9" t="s">
        <v>458</v>
      </c>
      <c r="C429" s="9" t="s">
        <v>0</v>
      </c>
      <c r="D429" s="10" t="s">
        <v>0</v>
      </c>
      <c r="E429" s="10">
        <v>9800</v>
      </c>
      <c r="F429" s="10">
        <v>20200</v>
      </c>
    </row>
    <row r="430" spans="1:6" x14ac:dyDescent="0.2">
      <c r="A430" s="8" t="s">
        <v>459</v>
      </c>
      <c r="B430" s="9" t="s">
        <v>458</v>
      </c>
      <c r="C430" s="9" t="s">
        <v>460</v>
      </c>
      <c r="D430" s="10" t="s">
        <v>0</v>
      </c>
      <c r="E430" s="10">
        <v>9800</v>
      </c>
      <c r="F430" s="10">
        <v>20200</v>
      </c>
    </row>
    <row r="431" spans="1:6" x14ac:dyDescent="0.2">
      <c r="D431" s="58"/>
      <c r="E431" s="58"/>
      <c r="F431" s="58"/>
    </row>
    <row r="432" spans="1:6" x14ac:dyDescent="0.2">
      <c r="A432"/>
      <c r="B432"/>
      <c r="C432"/>
      <c r="D432" s="58"/>
      <c r="E432" s="58"/>
      <c r="F432" s="58"/>
    </row>
  </sheetData>
  <mergeCells count="9">
    <mergeCell ref="A8:A9"/>
    <mergeCell ref="B8:B9"/>
    <mergeCell ref="C8:C9"/>
    <mergeCell ref="D8:F8"/>
    <mergeCell ref="D1:F1"/>
    <mergeCell ref="D2:F2"/>
    <mergeCell ref="D4:F4"/>
    <mergeCell ref="D5:F5"/>
    <mergeCell ref="A7:F7"/>
  </mergeCells>
  <pageMargins left="1.1811020000000001" right="0.59055120000000005" top="0.77677169999999995" bottom="0.39370080000000002" header="0.3" footer="0.3"/>
  <pageSetup paperSize="9" scale="55" fitToHeight="0" orientation="portrait" r:id="rId1"/>
  <headerFooter>
    <oddHeader>&amp;C&amp;P</oddHead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topLeftCell="A4" zoomScaleNormal="100" zoomScaleSheetLayoutView="100" workbookViewId="0">
      <selection activeCell="A13" sqref="A13:K14"/>
    </sheetView>
  </sheetViews>
  <sheetFormatPr defaultRowHeight="12.75" x14ac:dyDescent="0.2"/>
  <cols>
    <col min="1" max="1" width="4.5" style="27" customWidth="1"/>
    <col min="2" max="2" width="4.83203125" style="27" customWidth="1"/>
    <col min="3" max="3" width="5.33203125" style="27" customWidth="1"/>
    <col min="4" max="4" width="4.1640625" style="27" customWidth="1"/>
    <col min="5" max="5" width="5" style="27" customWidth="1"/>
    <col min="6" max="6" width="6.83203125" style="27" customWidth="1"/>
    <col min="7" max="7" width="5.5" style="27" customWidth="1"/>
    <col min="8" max="8" width="63.6640625" style="27" customWidth="1"/>
    <col min="9" max="9" width="20.1640625" style="27" customWidth="1"/>
    <col min="10" max="10" width="18.83203125" style="27" customWidth="1"/>
    <col min="11" max="11" width="22.1640625" style="27" customWidth="1"/>
    <col min="12" max="256" width="8.83203125" style="27"/>
    <col min="257" max="257" width="4.5" style="27" customWidth="1"/>
    <col min="258" max="258" width="4.83203125" style="27" customWidth="1"/>
    <col min="259" max="259" width="5.33203125" style="27" customWidth="1"/>
    <col min="260" max="260" width="4.1640625" style="27" customWidth="1"/>
    <col min="261" max="261" width="5" style="27" customWidth="1"/>
    <col min="262" max="262" width="6.83203125" style="27" customWidth="1"/>
    <col min="263" max="263" width="5.5" style="27" customWidth="1"/>
    <col min="264" max="264" width="40.83203125" style="27" customWidth="1"/>
    <col min="265" max="265" width="16.5" style="27" customWidth="1"/>
    <col min="266" max="266" width="18.83203125" style="27" customWidth="1"/>
    <col min="267" max="267" width="22.1640625" style="27" customWidth="1"/>
    <col min="268" max="512" width="8.83203125" style="27"/>
    <col min="513" max="513" width="4.5" style="27" customWidth="1"/>
    <col min="514" max="514" width="4.83203125" style="27" customWidth="1"/>
    <col min="515" max="515" width="5.33203125" style="27" customWidth="1"/>
    <col min="516" max="516" width="4.1640625" style="27" customWidth="1"/>
    <col min="517" max="517" width="5" style="27" customWidth="1"/>
    <col min="518" max="518" width="6.83203125" style="27" customWidth="1"/>
    <col min="519" max="519" width="5.5" style="27" customWidth="1"/>
    <col min="520" max="520" width="40.83203125" style="27" customWidth="1"/>
    <col min="521" max="521" width="16.5" style="27" customWidth="1"/>
    <col min="522" max="522" width="18.83203125" style="27" customWidth="1"/>
    <col min="523" max="523" width="22.1640625" style="27" customWidth="1"/>
    <col min="524" max="768" width="8.83203125" style="27"/>
    <col min="769" max="769" width="4.5" style="27" customWidth="1"/>
    <col min="770" max="770" width="4.83203125" style="27" customWidth="1"/>
    <col min="771" max="771" width="5.33203125" style="27" customWidth="1"/>
    <col min="772" max="772" width="4.1640625" style="27" customWidth="1"/>
    <col min="773" max="773" width="5" style="27" customWidth="1"/>
    <col min="774" max="774" width="6.83203125" style="27" customWidth="1"/>
    <col min="775" max="775" width="5.5" style="27" customWidth="1"/>
    <col min="776" max="776" width="40.83203125" style="27" customWidth="1"/>
    <col min="777" max="777" width="16.5" style="27" customWidth="1"/>
    <col min="778" max="778" width="18.83203125" style="27" customWidth="1"/>
    <col min="779" max="779" width="22.1640625" style="27" customWidth="1"/>
    <col min="780" max="1024" width="8.83203125" style="27"/>
    <col min="1025" max="1025" width="4.5" style="27" customWidth="1"/>
    <col min="1026" max="1026" width="4.83203125" style="27" customWidth="1"/>
    <col min="1027" max="1027" width="5.33203125" style="27" customWidth="1"/>
    <col min="1028" max="1028" width="4.1640625" style="27" customWidth="1"/>
    <col min="1029" max="1029" width="5" style="27" customWidth="1"/>
    <col min="1030" max="1030" width="6.83203125" style="27" customWidth="1"/>
    <col min="1031" max="1031" width="5.5" style="27" customWidth="1"/>
    <col min="1032" max="1032" width="40.83203125" style="27" customWidth="1"/>
    <col min="1033" max="1033" width="16.5" style="27" customWidth="1"/>
    <col min="1034" max="1034" width="18.83203125" style="27" customWidth="1"/>
    <col min="1035" max="1035" width="22.1640625" style="27" customWidth="1"/>
    <col min="1036" max="1280" width="8.83203125" style="27"/>
    <col min="1281" max="1281" width="4.5" style="27" customWidth="1"/>
    <col min="1282" max="1282" width="4.83203125" style="27" customWidth="1"/>
    <col min="1283" max="1283" width="5.33203125" style="27" customWidth="1"/>
    <col min="1284" max="1284" width="4.1640625" style="27" customWidth="1"/>
    <col min="1285" max="1285" width="5" style="27" customWidth="1"/>
    <col min="1286" max="1286" width="6.83203125" style="27" customWidth="1"/>
    <col min="1287" max="1287" width="5.5" style="27" customWidth="1"/>
    <col min="1288" max="1288" width="40.83203125" style="27" customWidth="1"/>
    <col min="1289" max="1289" width="16.5" style="27" customWidth="1"/>
    <col min="1290" max="1290" width="18.83203125" style="27" customWidth="1"/>
    <col min="1291" max="1291" width="22.1640625" style="27" customWidth="1"/>
    <col min="1292" max="1536" width="8.83203125" style="27"/>
    <col min="1537" max="1537" width="4.5" style="27" customWidth="1"/>
    <col min="1538" max="1538" width="4.83203125" style="27" customWidth="1"/>
    <col min="1539" max="1539" width="5.33203125" style="27" customWidth="1"/>
    <col min="1540" max="1540" width="4.1640625" style="27" customWidth="1"/>
    <col min="1541" max="1541" width="5" style="27" customWidth="1"/>
    <col min="1542" max="1542" width="6.83203125" style="27" customWidth="1"/>
    <col min="1543" max="1543" width="5.5" style="27" customWidth="1"/>
    <col min="1544" max="1544" width="40.83203125" style="27" customWidth="1"/>
    <col min="1545" max="1545" width="16.5" style="27" customWidth="1"/>
    <col min="1546" max="1546" width="18.83203125" style="27" customWidth="1"/>
    <col min="1547" max="1547" width="22.1640625" style="27" customWidth="1"/>
    <col min="1548" max="1792" width="8.83203125" style="27"/>
    <col min="1793" max="1793" width="4.5" style="27" customWidth="1"/>
    <col min="1794" max="1794" width="4.83203125" style="27" customWidth="1"/>
    <col min="1795" max="1795" width="5.33203125" style="27" customWidth="1"/>
    <col min="1796" max="1796" width="4.1640625" style="27" customWidth="1"/>
    <col min="1797" max="1797" width="5" style="27" customWidth="1"/>
    <col min="1798" max="1798" width="6.83203125" style="27" customWidth="1"/>
    <col min="1799" max="1799" width="5.5" style="27" customWidth="1"/>
    <col min="1800" max="1800" width="40.83203125" style="27" customWidth="1"/>
    <col min="1801" max="1801" width="16.5" style="27" customWidth="1"/>
    <col min="1802" max="1802" width="18.83203125" style="27" customWidth="1"/>
    <col min="1803" max="1803" width="22.1640625" style="27" customWidth="1"/>
    <col min="1804" max="2048" width="8.83203125" style="27"/>
    <col min="2049" max="2049" width="4.5" style="27" customWidth="1"/>
    <col min="2050" max="2050" width="4.83203125" style="27" customWidth="1"/>
    <col min="2051" max="2051" width="5.33203125" style="27" customWidth="1"/>
    <col min="2052" max="2052" width="4.1640625" style="27" customWidth="1"/>
    <col min="2053" max="2053" width="5" style="27" customWidth="1"/>
    <col min="2054" max="2054" width="6.83203125" style="27" customWidth="1"/>
    <col min="2055" max="2055" width="5.5" style="27" customWidth="1"/>
    <col min="2056" max="2056" width="40.83203125" style="27" customWidth="1"/>
    <col min="2057" max="2057" width="16.5" style="27" customWidth="1"/>
    <col min="2058" max="2058" width="18.83203125" style="27" customWidth="1"/>
    <col min="2059" max="2059" width="22.1640625" style="27" customWidth="1"/>
    <col min="2060" max="2304" width="8.83203125" style="27"/>
    <col min="2305" max="2305" width="4.5" style="27" customWidth="1"/>
    <col min="2306" max="2306" width="4.83203125" style="27" customWidth="1"/>
    <col min="2307" max="2307" width="5.33203125" style="27" customWidth="1"/>
    <col min="2308" max="2308" width="4.1640625" style="27" customWidth="1"/>
    <col min="2309" max="2309" width="5" style="27" customWidth="1"/>
    <col min="2310" max="2310" width="6.83203125" style="27" customWidth="1"/>
    <col min="2311" max="2311" width="5.5" style="27" customWidth="1"/>
    <col min="2312" max="2312" width="40.83203125" style="27" customWidth="1"/>
    <col min="2313" max="2313" width="16.5" style="27" customWidth="1"/>
    <col min="2314" max="2314" width="18.83203125" style="27" customWidth="1"/>
    <col min="2315" max="2315" width="22.1640625" style="27" customWidth="1"/>
    <col min="2316" max="2560" width="8.83203125" style="27"/>
    <col min="2561" max="2561" width="4.5" style="27" customWidth="1"/>
    <col min="2562" max="2562" width="4.83203125" style="27" customWidth="1"/>
    <col min="2563" max="2563" width="5.33203125" style="27" customWidth="1"/>
    <col min="2564" max="2564" width="4.1640625" style="27" customWidth="1"/>
    <col min="2565" max="2565" width="5" style="27" customWidth="1"/>
    <col min="2566" max="2566" width="6.83203125" style="27" customWidth="1"/>
    <col min="2567" max="2567" width="5.5" style="27" customWidth="1"/>
    <col min="2568" max="2568" width="40.83203125" style="27" customWidth="1"/>
    <col min="2569" max="2569" width="16.5" style="27" customWidth="1"/>
    <col min="2570" max="2570" width="18.83203125" style="27" customWidth="1"/>
    <col min="2571" max="2571" width="22.1640625" style="27" customWidth="1"/>
    <col min="2572" max="2816" width="8.83203125" style="27"/>
    <col min="2817" max="2817" width="4.5" style="27" customWidth="1"/>
    <col min="2818" max="2818" width="4.83203125" style="27" customWidth="1"/>
    <col min="2819" max="2819" width="5.33203125" style="27" customWidth="1"/>
    <col min="2820" max="2820" width="4.1640625" style="27" customWidth="1"/>
    <col min="2821" max="2821" width="5" style="27" customWidth="1"/>
    <col min="2822" max="2822" width="6.83203125" style="27" customWidth="1"/>
    <col min="2823" max="2823" width="5.5" style="27" customWidth="1"/>
    <col min="2824" max="2824" width="40.83203125" style="27" customWidth="1"/>
    <col min="2825" max="2825" width="16.5" style="27" customWidth="1"/>
    <col min="2826" max="2826" width="18.83203125" style="27" customWidth="1"/>
    <col min="2827" max="2827" width="22.1640625" style="27" customWidth="1"/>
    <col min="2828" max="3072" width="8.83203125" style="27"/>
    <col min="3073" max="3073" width="4.5" style="27" customWidth="1"/>
    <col min="3074" max="3074" width="4.83203125" style="27" customWidth="1"/>
    <col min="3075" max="3075" width="5.33203125" style="27" customWidth="1"/>
    <col min="3076" max="3076" width="4.1640625" style="27" customWidth="1"/>
    <col min="3077" max="3077" width="5" style="27" customWidth="1"/>
    <col min="3078" max="3078" width="6.83203125" style="27" customWidth="1"/>
    <col min="3079" max="3079" width="5.5" style="27" customWidth="1"/>
    <col min="3080" max="3080" width="40.83203125" style="27" customWidth="1"/>
    <col min="3081" max="3081" width="16.5" style="27" customWidth="1"/>
    <col min="3082" max="3082" width="18.83203125" style="27" customWidth="1"/>
    <col min="3083" max="3083" width="22.1640625" style="27" customWidth="1"/>
    <col min="3084" max="3328" width="8.83203125" style="27"/>
    <col min="3329" max="3329" width="4.5" style="27" customWidth="1"/>
    <col min="3330" max="3330" width="4.83203125" style="27" customWidth="1"/>
    <col min="3331" max="3331" width="5.33203125" style="27" customWidth="1"/>
    <col min="3332" max="3332" width="4.1640625" style="27" customWidth="1"/>
    <col min="3333" max="3333" width="5" style="27" customWidth="1"/>
    <col min="3334" max="3334" width="6.83203125" style="27" customWidth="1"/>
    <col min="3335" max="3335" width="5.5" style="27" customWidth="1"/>
    <col min="3336" max="3336" width="40.83203125" style="27" customWidth="1"/>
    <col min="3337" max="3337" width="16.5" style="27" customWidth="1"/>
    <col min="3338" max="3338" width="18.83203125" style="27" customWidth="1"/>
    <col min="3339" max="3339" width="22.1640625" style="27" customWidth="1"/>
    <col min="3340" max="3584" width="8.83203125" style="27"/>
    <col min="3585" max="3585" width="4.5" style="27" customWidth="1"/>
    <col min="3586" max="3586" width="4.83203125" style="27" customWidth="1"/>
    <col min="3587" max="3587" width="5.33203125" style="27" customWidth="1"/>
    <col min="3588" max="3588" width="4.1640625" style="27" customWidth="1"/>
    <col min="3589" max="3589" width="5" style="27" customWidth="1"/>
    <col min="3590" max="3590" width="6.83203125" style="27" customWidth="1"/>
    <col min="3591" max="3591" width="5.5" style="27" customWidth="1"/>
    <col min="3592" max="3592" width="40.83203125" style="27" customWidth="1"/>
    <col min="3593" max="3593" width="16.5" style="27" customWidth="1"/>
    <col min="3594" max="3594" width="18.83203125" style="27" customWidth="1"/>
    <col min="3595" max="3595" width="22.1640625" style="27" customWidth="1"/>
    <col min="3596" max="3840" width="8.83203125" style="27"/>
    <col min="3841" max="3841" width="4.5" style="27" customWidth="1"/>
    <col min="3842" max="3842" width="4.83203125" style="27" customWidth="1"/>
    <col min="3843" max="3843" width="5.33203125" style="27" customWidth="1"/>
    <col min="3844" max="3844" width="4.1640625" style="27" customWidth="1"/>
    <col min="3845" max="3845" width="5" style="27" customWidth="1"/>
    <col min="3846" max="3846" width="6.83203125" style="27" customWidth="1"/>
    <col min="3847" max="3847" width="5.5" style="27" customWidth="1"/>
    <col min="3848" max="3848" width="40.83203125" style="27" customWidth="1"/>
    <col min="3849" max="3849" width="16.5" style="27" customWidth="1"/>
    <col min="3850" max="3850" width="18.83203125" style="27" customWidth="1"/>
    <col min="3851" max="3851" width="22.1640625" style="27" customWidth="1"/>
    <col min="3852" max="4096" width="8.83203125" style="27"/>
    <col min="4097" max="4097" width="4.5" style="27" customWidth="1"/>
    <col min="4098" max="4098" width="4.83203125" style="27" customWidth="1"/>
    <col min="4099" max="4099" width="5.33203125" style="27" customWidth="1"/>
    <col min="4100" max="4100" width="4.1640625" style="27" customWidth="1"/>
    <col min="4101" max="4101" width="5" style="27" customWidth="1"/>
    <col min="4102" max="4102" width="6.83203125" style="27" customWidth="1"/>
    <col min="4103" max="4103" width="5.5" style="27" customWidth="1"/>
    <col min="4104" max="4104" width="40.83203125" style="27" customWidth="1"/>
    <col min="4105" max="4105" width="16.5" style="27" customWidth="1"/>
    <col min="4106" max="4106" width="18.83203125" style="27" customWidth="1"/>
    <col min="4107" max="4107" width="22.1640625" style="27" customWidth="1"/>
    <col min="4108" max="4352" width="8.83203125" style="27"/>
    <col min="4353" max="4353" width="4.5" style="27" customWidth="1"/>
    <col min="4354" max="4354" width="4.83203125" style="27" customWidth="1"/>
    <col min="4355" max="4355" width="5.33203125" style="27" customWidth="1"/>
    <col min="4356" max="4356" width="4.1640625" style="27" customWidth="1"/>
    <col min="4357" max="4357" width="5" style="27" customWidth="1"/>
    <col min="4358" max="4358" width="6.83203125" style="27" customWidth="1"/>
    <col min="4359" max="4359" width="5.5" style="27" customWidth="1"/>
    <col min="4360" max="4360" width="40.83203125" style="27" customWidth="1"/>
    <col min="4361" max="4361" width="16.5" style="27" customWidth="1"/>
    <col min="4362" max="4362" width="18.83203125" style="27" customWidth="1"/>
    <col min="4363" max="4363" width="22.1640625" style="27" customWidth="1"/>
    <col min="4364" max="4608" width="8.83203125" style="27"/>
    <col min="4609" max="4609" width="4.5" style="27" customWidth="1"/>
    <col min="4610" max="4610" width="4.83203125" style="27" customWidth="1"/>
    <col min="4611" max="4611" width="5.33203125" style="27" customWidth="1"/>
    <col min="4612" max="4612" width="4.1640625" style="27" customWidth="1"/>
    <col min="4613" max="4613" width="5" style="27" customWidth="1"/>
    <col min="4614" max="4614" width="6.83203125" style="27" customWidth="1"/>
    <col min="4615" max="4615" width="5.5" style="27" customWidth="1"/>
    <col min="4616" max="4616" width="40.83203125" style="27" customWidth="1"/>
    <col min="4617" max="4617" width="16.5" style="27" customWidth="1"/>
    <col min="4618" max="4618" width="18.83203125" style="27" customWidth="1"/>
    <col min="4619" max="4619" width="22.1640625" style="27" customWidth="1"/>
    <col min="4620" max="4864" width="8.83203125" style="27"/>
    <col min="4865" max="4865" width="4.5" style="27" customWidth="1"/>
    <col min="4866" max="4866" width="4.83203125" style="27" customWidth="1"/>
    <col min="4867" max="4867" width="5.33203125" style="27" customWidth="1"/>
    <col min="4868" max="4868" width="4.1640625" style="27" customWidth="1"/>
    <col min="4869" max="4869" width="5" style="27" customWidth="1"/>
    <col min="4870" max="4870" width="6.83203125" style="27" customWidth="1"/>
    <col min="4871" max="4871" width="5.5" style="27" customWidth="1"/>
    <col min="4872" max="4872" width="40.83203125" style="27" customWidth="1"/>
    <col min="4873" max="4873" width="16.5" style="27" customWidth="1"/>
    <col min="4874" max="4874" width="18.83203125" style="27" customWidth="1"/>
    <col min="4875" max="4875" width="22.1640625" style="27" customWidth="1"/>
    <col min="4876" max="5120" width="8.83203125" style="27"/>
    <col min="5121" max="5121" width="4.5" style="27" customWidth="1"/>
    <col min="5122" max="5122" width="4.83203125" style="27" customWidth="1"/>
    <col min="5123" max="5123" width="5.33203125" style="27" customWidth="1"/>
    <col min="5124" max="5124" width="4.1640625" style="27" customWidth="1"/>
    <col min="5125" max="5125" width="5" style="27" customWidth="1"/>
    <col min="5126" max="5126" width="6.83203125" style="27" customWidth="1"/>
    <col min="5127" max="5127" width="5.5" style="27" customWidth="1"/>
    <col min="5128" max="5128" width="40.83203125" style="27" customWidth="1"/>
    <col min="5129" max="5129" width="16.5" style="27" customWidth="1"/>
    <col min="5130" max="5130" width="18.83203125" style="27" customWidth="1"/>
    <col min="5131" max="5131" width="22.1640625" style="27" customWidth="1"/>
    <col min="5132" max="5376" width="8.83203125" style="27"/>
    <col min="5377" max="5377" width="4.5" style="27" customWidth="1"/>
    <col min="5378" max="5378" width="4.83203125" style="27" customWidth="1"/>
    <col min="5379" max="5379" width="5.33203125" style="27" customWidth="1"/>
    <col min="5380" max="5380" width="4.1640625" style="27" customWidth="1"/>
    <col min="5381" max="5381" width="5" style="27" customWidth="1"/>
    <col min="5382" max="5382" width="6.83203125" style="27" customWidth="1"/>
    <col min="5383" max="5383" width="5.5" style="27" customWidth="1"/>
    <col min="5384" max="5384" width="40.83203125" style="27" customWidth="1"/>
    <col min="5385" max="5385" width="16.5" style="27" customWidth="1"/>
    <col min="5386" max="5386" width="18.83203125" style="27" customWidth="1"/>
    <col min="5387" max="5387" width="22.1640625" style="27" customWidth="1"/>
    <col min="5388" max="5632" width="8.83203125" style="27"/>
    <col min="5633" max="5633" width="4.5" style="27" customWidth="1"/>
    <col min="5634" max="5634" width="4.83203125" style="27" customWidth="1"/>
    <col min="5635" max="5635" width="5.33203125" style="27" customWidth="1"/>
    <col min="5636" max="5636" width="4.1640625" style="27" customWidth="1"/>
    <col min="5637" max="5637" width="5" style="27" customWidth="1"/>
    <col min="5638" max="5638" width="6.83203125" style="27" customWidth="1"/>
    <col min="5639" max="5639" width="5.5" style="27" customWidth="1"/>
    <col min="5640" max="5640" width="40.83203125" style="27" customWidth="1"/>
    <col min="5641" max="5641" width="16.5" style="27" customWidth="1"/>
    <col min="5642" max="5642" width="18.83203125" style="27" customWidth="1"/>
    <col min="5643" max="5643" width="22.1640625" style="27" customWidth="1"/>
    <col min="5644" max="5888" width="8.83203125" style="27"/>
    <col min="5889" max="5889" width="4.5" style="27" customWidth="1"/>
    <col min="5890" max="5890" width="4.83203125" style="27" customWidth="1"/>
    <col min="5891" max="5891" width="5.33203125" style="27" customWidth="1"/>
    <col min="5892" max="5892" width="4.1640625" style="27" customWidth="1"/>
    <col min="5893" max="5893" width="5" style="27" customWidth="1"/>
    <col min="5894" max="5894" width="6.83203125" style="27" customWidth="1"/>
    <col min="5895" max="5895" width="5.5" style="27" customWidth="1"/>
    <col min="5896" max="5896" width="40.83203125" style="27" customWidth="1"/>
    <col min="5897" max="5897" width="16.5" style="27" customWidth="1"/>
    <col min="5898" max="5898" width="18.83203125" style="27" customWidth="1"/>
    <col min="5899" max="5899" width="22.1640625" style="27" customWidth="1"/>
    <col min="5900" max="6144" width="8.83203125" style="27"/>
    <col min="6145" max="6145" width="4.5" style="27" customWidth="1"/>
    <col min="6146" max="6146" width="4.83203125" style="27" customWidth="1"/>
    <col min="6147" max="6147" width="5.33203125" style="27" customWidth="1"/>
    <col min="6148" max="6148" width="4.1640625" style="27" customWidth="1"/>
    <col min="6149" max="6149" width="5" style="27" customWidth="1"/>
    <col min="6150" max="6150" width="6.83203125" style="27" customWidth="1"/>
    <col min="6151" max="6151" width="5.5" style="27" customWidth="1"/>
    <col min="6152" max="6152" width="40.83203125" style="27" customWidth="1"/>
    <col min="6153" max="6153" width="16.5" style="27" customWidth="1"/>
    <col min="6154" max="6154" width="18.83203125" style="27" customWidth="1"/>
    <col min="6155" max="6155" width="22.1640625" style="27" customWidth="1"/>
    <col min="6156" max="6400" width="8.83203125" style="27"/>
    <col min="6401" max="6401" width="4.5" style="27" customWidth="1"/>
    <col min="6402" max="6402" width="4.83203125" style="27" customWidth="1"/>
    <col min="6403" max="6403" width="5.33203125" style="27" customWidth="1"/>
    <col min="6404" max="6404" width="4.1640625" style="27" customWidth="1"/>
    <col min="6405" max="6405" width="5" style="27" customWidth="1"/>
    <col min="6406" max="6406" width="6.83203125" style="27" customWidth="1"/>
    <col min="6407" max="6407" width="5.5" style="27" customWidth="1"/>
    <col min="6408" max="6408" width="40.83203125" style="27" customWidth="1"/>
    <col min="6409" max="6409" width="16.5" style="27" customWidth="1"/>
    <col min="6410" max="6410" width="18.83203125" style="27" customWidth="1"/>
    <col min="6411" max="6411" width="22.1640625" style="27" customWidth="1"/>
    <col min="6412" max="6656" width="8.83203125" style="27"/>
    <col min="6657" max="6657" width="4.5" style="27" customWidth="1"/>
    <col min="6658" max="6658" width="4.83203125" style="27" customWidth="1"/>
    <col min="6659" max="6659" width="5.33203125" style="27" customWidth="1"/>
    <col min="6660" max="6660" width="4.1640625" style="27" customWidth="1"/>
    <col min="6661" max="6661" width="5" style="27" customWidth="1"/>
    <col min="6662" max="6662" width="6.83203125" style="27" customWidth="1"/>
    <col min="6663" max="6663" width="5.5" style="27" customWidth="1"/>
    <col min="6664" max="6664" width="40.83203125" style="27" customWidth="1"/>
    <col min="6665" max="6665" width="16.5" style="27" customWidth="1"/>
    <col min="6666" max="6666" width="18.83203125" style="27" customWidth="1"/>
    <col min="6667" max="6667" width="22.1640625" style="27" customWidth="1"/>
    <col min="6668" max="6912" width="8.83203125" style="27"/>
    <col min="6913" max="6913" width="4.5" style="27" customWidth="1"/>
    <col min="6914" max="6914" width="4.83203125" style="27" customWidth="1"/>
    <col min="6915" max="6915" width="5.33203125" style="27" customWidth="1"/>
    <col min="6916" max="6916" width="4.1640625" style="27" customWidth="1"/>
    <col min="6917" max="6917" width="5" style="27" customWidth="1"/>
    <col min="6918" max="6918" width="6.83203125" style="27" customWidth="1"/>
    <col min="6919" max="6919" width="5.5" style="27" customWidth="1"/>
    <col min="6920" max="6920" width="40.83203125" style="27" customWidth="1"/>
    <col min="6921" max="6921" width="16.5" style="27" customWidth="1"/>
    <col min="6922" max="6922" width="18.83203125" style="27" customWidth="1"/>
    <col min="6923" max="6923" width="22.1640625" style="27" customWidth="1"/>
    <col min="6924" max="7168" width="8.83203125" style="27"/>
    <col min="7169" max="7169" width="4.5" style="27" customWidth="1"/>
    <col min="7170" max="7170" width="4.83203125" style="27" customWidth="1"/>
    <col min="7171" max="7171" width="5.33203125" style="27" customWidth="1"/>
    <col min="7172" max="7172" width="4.1640625" style="27" customWidth="1"/>
    <col min="7173" max="7173" width="5" style="27" customWidth="1"/>
    <col min="7174" max="7174" width="6.83203125" style="27" customWidth="1"/>
    <col min="7175" max="7175" width="5.5" style="27" customWidth="1"/>
    <col min="7176" max="7176" width="40.83203125" style="27" customWidth="1"/>
    <col min="7177" max="7177" width="16.5" style="27" customWidth="1"/>
    <col min="7178" max="7178" width="18.83203125" style="27" customWidth="1"/>
    <col min="7179" max="7179" width="22.1640625" style="27" customWidth="1"/>
    <col min="7180" max="7424" width="8.83203125" style="27"/>
    <col min="7425" max="7425" width="4.5" style="27" customWidth="1"/>
    <col min="7426" max="7426" width="4.83203125" style="27" customWidth="1"/>
    <col min="7427" max="7427" width="5.33203125" style="27" customWidth="1"/>
    <col min="7428" max="7428" width="4.1640625" style="27" customWidth="1"/>
    <col min="7429" max="7429" width="5" style="27" customWidth="1"/>
    <col min="7430" max="7430" width="6.83203125" style="27" customWidth="1"/>
    <col min="7431" max="7431" width="5.5" style="27" customWidth="1"/>
    <col min="7432" max="7432" width="40.83203125" style="27" customWidth="1"/>
    <col min="7433" max="7433" width="16.5" style="27" customWidth="1"/>
    <col min="7434" max="7434" width="18.83203125" style="27" customWidth="1"/>
    <col min="7435" max="7435" width="22.1640625" style="27" customWidth="1"/>
    <col min="7436" max="7680" width="8.83203125" style="27"/>
    <col min="7681" max="7681" width="4.5" style="27" customWidth="1"/>
    <col min="7682" max="7682" width="4.83203125" style="27" customWidth="1"/>
    <col min="7683" max="7683" width="5.33203125" style="27" customWidth="1"/>
    <col min="7684" max="7684" width="4.1640625" style="27" customWidth="1"/>
    <col min="7685" max="7685" width="5" style="27" customWidth="1"/>
    <col min="7686" max="7686" width="6.83203125" style="27" customWidth="1"/>
    <col min="7687" max="7687" width="5.5" style="27" customWidth="1"/>
    <col min="7688" max="7688" width="40.83203125" style="27" customWidth="1"/>
    <col min="7689" max="7689" width="16.5" style="27" customWidth="1"/>
    <col min="7690" max="7690" width="18.83203125" style="27" customWidth="1"/>
    <col min="7691" max="7691" width="22.1640625" style="27" customWidth="1"/>
    <col min="7692" max="7936" width="8.83203125" style="27"/>
    <col min="7937" max="7937" width="4.5" style="27" customWidth="1"/>
    <col min="7938" max="7938" width="4.83203125" style="27" customWidth="1"/>
    <col min="7939" max="7939" width="5.33203125" style="27" customWidth="1"/>
    <col min="7940" max="7940" width="4.1640625" style="27" customWidth="1"/>
    <col min="7941" max="7941" width="5" style="27" customWidth="1"/>
    <col min="7942" max="7942" width="6.83203125" style="27" customWidth="1"/>
    <col min="7943" max="7943" width="5.5" style="27" customWidth="1"/>
    <col min="7944" max="7944" width="40.83203125" style="27" customWidth="1"/>
    <col min="7945" max="7945" width="16.5" style="27" customWidth="1"/>
    <col min="7946" max="7946" width="18.83203125" style="27" customWidth="1"/>
    <col min="7947" max="7947" width="22.1640625" style="27" customWidth="1"/>
    <col min="7948" max="8192" width="8.83203125" style="27"/>
    <col min="8193" max="8193" width="4.5" style="27" customWidth="1"/>
    <col min="8194" max="8194" width="4.83203125" style="27" customWidth="1"/>
    <col min="8195" max="8195" width="5.33203125" style="27" customWidth="1"/>
    <col min="8196" max="8196" width="4.1640625" style="27" customWidth="1"/>
    <col min="8197" max="8197" width="5" style="27" customWidth="1"/>
    <col min="8198" max="8198" width="6.83203125" style="27" customWidth="1"/>
    <col min="8199" max="8199" width="5.5" style="27" customWidth="1"/>
    <col min="8200" max="8200" width="40.83203125" style="27" customWidth="1"/>
    <col min="8201" max="8201" width="16.5" style="27" customWidth="1"/>
    <col min="8202" max="8202" width="18.83203125" style="27" customWidth="1"/>
    <col min="8203" max="8203" width="22.1640625" style="27" customWidth="1"/>
    <col min="8204" max="8448" width="8.83203125" style="27"/>
    <col min="8449" max="8449" width="4.5" style="27" customWidth="1"/>
    <col min="8450" max="8450" width="4.83203125" style="27" customWidth="1"/>
    <col min="8451" max="8451" width="5.33203125" style="27" customWidth="1"/>
    <col min="8452" max="8452" width="4.1640625" style="27" customWidth="1"/>
    <col min="8453" max="8453" width="5" style="27" customWidth="1"/>
    <col min="8454" max="8454" width="6.83203125" style="27" customWidth="1"/>
    <col min="8455" max="8455" width="5.5" style="27" customWidth="1"/>
    <col min="8456" max="8456" width="40.83203125" style="27" customWidth="1"/>
    <col min="8457" max="8457" width="16.5" style="27" customWidth="1"/>
    <col min="8458" max="8458" width="18.83203125" style="27" customWidth="1"/>
    <col min="8459" max="8459" width="22.1640625" style="27" customWidth="1"/>
    <col min="8460" max="8704" width="8.83203125" style="27"/>
    <col min="8705" max="8705" width="4.5" style="27" customWidth="1"/>
    <col min="8706" max="8706" width="4.83203125" style="27" customWidth="1"/>
    <col min="8707" max="8707" width="5.33203125" style="27" customWidth="1"/>
    <col min="8708" max="8708" width="4.1640625" style="27" customWidth="1"/>
    <col min="8709" max="8709" width="5" style="27" customWidth="1"/>
    <col min="8710" max="8710" width="6.83203125" style="27" customWidth="1"/>
    <col min="8711" max="8711" width="5.5" style="27" customWidth="1"/>
    <col min="8712" max="8712" width="40.83203125" style="27" customWidth="1"/>
    <col min="8713" max="8713" width="16.5" style="27" customWidth="1"/>
    <col min="8714" max="8714" width="18.83203125" style="27" customWidth="1"/>
    <col min="8715" max="8715" width="22.1640625" style="27" customWidth="1"/>
    <col min="8716" max="8960" width="8.83203125" style="27"/>
    <col min="8961" max="8961" width="4.5" style="27" customWidth="1"/>
    <col min="8962" max="8962" width="4.83203125" style="27" customWidth="1"/>
    <col min="8963" max="8963" width="5.33203125" style="27" customWidth="1"/>
    <col min="8964" max="8964" width="4.1640625" style="27" customWidth="1"/>
    <col min="8965" max="8965" width="5" style="27" customWidth="1"/>
    <col min="8966" max="8966" width="6.83203125" style="27" customWidth="1"/>
    <col min="8967" max="8967" width="5.5" style="27" customWidth="1"/>
    <col min="8968" max="8968" width="40.83203125" style="27" customWidth="1"/>
    <col min="8969" max="8969" width="16.5" style="27" customWidth="1"/>
    <col min="8970" max="8970" width="18.83203125" style="27" customWidth="1"/>
    <col min="8971" max="8971" width="22.1640625" style="27" customWidth="1"/>
    <col min="8972" max="9216" width="8.83203125" style="27"/>
    <col min="9217" max="9217" width="4.5" style="27" customWidth="1"/>
    <col min="9218" max="9218" width="4.83203125" style="27" customWidth="1"/>
    <col min="9219" max="9219" width="5.33203125" style="27" customWidth="1"/>
    <col min="9220" max="9220" width="4.1640625" style="27" customWidth="1"/>
    <col min="9221" max="9221" width="5" style="27" customWidth="1"/>
    <col min="9222" max="9222" width="6.83203125" style="27" customWidth="1"/>
    <col min="9223" max="9223" width="5.5" style="27" customWidth="1"/>
    <col min="9224" max="9224" width="40.83203125" style="27" customWidth="1"/>
    <col min="9225" max="9225" width="16.5" style="27" customWidth="1"/>
    <col min="9226" max="9226" width="18.83203125" style="27" customWidth="1"/>
    <col min="9227" max="9227" width="22.1640625" style="27" customWidth="1"/>
    <col min="9228" max="9472" width="8.83203125" style="27"/>
    <col min="9473" max="9473" width="4.5" style="27" customWidth="1"/>
    <col min="9474" max="9474" width="4.83203125" style="27" customWidth="1"/>
    <col min="9475" max="9475" width="5.33203125" style="27" customWidth="1"/>
    <col min="9476" max="9476" width="4.1640625" style="27" customWidth="1"/>
    <col min="9477" max="9477" width="5" style="27" customWidth="1"/>
    <col min="9478" max="9478" width="6.83203125" style="27" customWidth="1"/>
    <col min="9479" max="9479" width="5.5" style="27" customWidth="1"/>
    <col min="9480" max="9480" width="40.83203125" style="27" customWidth="1"/>
    <col min="9481" max="9481" width="16.5" style="27" customWidth="1"/>
    <col min="9482" max="9482" width="18.83203125" style="27" customWidth="1"/>
    <col min="9483" max="9483" width="22.1640625" style="27" customWidth="1"/>
    <col min="9484" max="9728" width="8.83203125" style="27"/>
    <col min="9729" max="9729" width="4.5" style="27" customWidth="1"/>
    <col min="9730" max="9730" width="4.83203125" style="27" customWidth="1"/>
    <col min="9731" max="9731" width="5.33203125" style="27" customWidth="1"/>
    <col min="9732" max="9732" width="4.1640625" style="27" customWidth="1"/>
    <col min="9733" max="9733" width="5" style="27" customWidth="1"/>
    <col min="9734" max="9734" width="6.83203125" style="27" customWidth="1"/>
    <col min="9735" max="9735" width="5.5" style="27" customWidth="1"/>
    <col min="9736" max="9736" width="40.83203125" style="27" customWidth="1"/>
    <col min="9737" max="9737" width="16.5" style="27" customWidth="1"/>
    <col min="9738" max="9738" width="18.83203125" style="27" customWidth="1"/>
    <col min="9739" max="9739" width="22.1640625" style="27" customWidth="1"/>
    <col min="9740" max="9984" width="8.83203125" style="27"/>
    <col min="9985" max="9985" width="4.5" style="27" customWidth="1"/>
    <col min="9986" max="9986" width="4.83203125" style="27" customWidth="1"/>
    <col min="9987" max="9987" width="5.33203125" style="27" customWidth="1"/>
    <col min="9988" max="9988" width="4.1640625" style="27" customWidth="1"/>
    <col min="9989" max="9989" width="5" style="27" customWidth="1"/>
    <col min="9990" max="9990" width="6.83203125" style="27" customWidth="1"/>
    <col min="9991" max="9991" width="5.5" style="27" customWidth="1"/>
    <col min="9992" max="9992" width="40.83203125" style="27" customWidth="1"/>
    <col min="9993" max="9993" width="16.5" style="27" customWidth="1"/>
    <col min="9994" max="9994" width="18.83203125" style="27" customWidth="1"/>
    <col min="9995" max="9995" width="22.1640625" style="27" customWidth="1"/>
    <col min="9996" max="10240" width="8.83203125" style="27"/>
    <col min="10241" max="10241" width="4.5" style="27" customWidth="1"/>
    <col min="10242" max="10242" width="4.83203125" style="27" customWidth="1"/>
    <col min="10243" max="10243" width="5.33203125" style="27" customWidth="1"/>
    <col min="10244" max="10244" width="4.1640625" style="27" customWidth="1"/>
    <col min="10245" max="10245" width="5" style="27" customWidth="1"/>
    <col min="10246" max="10246" width="6.83203125" style="27" customWidth="1"/>
    <col min="10247" max="10247" width="5.5" style="27" customWidth="1"/>
    <col min="10248" max="10248" width="40.83203125" style="27" customWidth="1"/>
    <col min="10249" max="10249" width="16.5" style="27" customWidth="1"/>
    <col min="10250" max="10250" width="18.83203125" style="27" customWidth="1"/>
    <col min="10251" max="10251" width="22.1640625" style="27" customWidth="1"/>
    <col min="10252" max="10496" width="8.83203125" style="27"/>
    <col min="10497" max="10497" width="4.5" style="27" customWidth="1"/>
    <col min="10498" max="10498" width="4.83203125" style="27" customWidth="1"/>
    <col min="10499" max="10499" width="5.33203125" style="27" customWidth="1"/>
    <col min="10500" max="10500" width="4.1640625" style="27" customWidth="1"/>
    <col min="10501" max="10501" width="5" style="27" customWidth="1"/>
    <col min="10502" max="10502" width="6.83203125" style="27" customWidth="1"/>
    <col min="10503" max="10503" width="5.5" style="27" customWidth="1"/>
    <col min="10504" max="10504" width="40.83203125" style="27" customWidth="1"/>
    <col min="10505" max="10505" width="16.5" style="27" customWidth="1"/>
    <col min="10506" max="10506" width="18.83203125" style="27" customWidth="1"/>
    <col min="10507" max="10507" width="22.1640625" style="27" customWidth="1"/>
    <col min="10508" max="10752" width="8.83203125" style="27"/>
    <col min="10753" max="10753" width="4.5" style="27" customWidth="1"/>
    <col min="10754" max="10754" width="4.83203125" style="27" customWidth="1"/>
    <col min="10755" max="10755" width="5.33203125" style="27" customWidth="1"/>
    <col min="10756" max="10756" width="4.1640625" style="27" customWidth="1"/>
    <col min="10757" max="10757" width="5" style="27" customWidth="1"/>
    <col min="10758" max="10758" width="6.83203125" style="27" customWidth="1"/>
    <col min="10759" max="10759" width="5.5" style="27" customWidth="1"/>
    <col min="10760" max="10760" width="40.83203125" style="27" customWidth="1"/>
    <col min="10761" max="10761" width="16.5" style="27" customWidth="1"/>
    <col min="10762" max="10762" width="18.83203125" style="27" customWidth="1"/>
    <col min="10763" max="10763" width="22.1640625" style="27" customWidth="1"/>
    <col min="10764" max="11008" width="8.83203125" style="27"/>
    <col min="11009" max="11009" width="4.5" style="27" customWidth="1"/>
    <col min="11010" max="11010" width="4.83203125" style="27" customWidth="1"/>
    <col min="11011" max="11011" width="5.33203125" style="27" customWidth="1"/>
    <col min="11012" max="11012" width="4.1640625" style="27" customWidth="1"/>
    <col min="11013" max="11013" width="5" style="27" customWidth="1"/>
    <col min="11014" max="11014" width="6.83203125" style="27" customWidth="1"/>
    <col min="11015" max="11015" width="5.5" style="27" customWidth="1"/>
    <col min="11016" max="11016" width="40.83203125" style="27" customWidth="1"/>
    <col min="11017" max="11017" width="16.5" style="27" customWidth="1"/>
    <col min="11018" max="11018" width="18.83203125" style="27" customWidth="1"/>
    <col min="11019" max="11019" width="22.1640625" style="27" customWidth="1"/>
    <col min="11020" max="11264" width="8.83203125" style="27"/>
    <col min="11265" max="11265" width="4.5" style="27" customWidth="1"/>
    <col min="11266" max="11266" width="4.83203125" style="27" customWidth="1"/>
    <col min="11267" max="11267" width="5.33203125" style="27" customWidth="1"/>
    <col min="11268" max="11268" width="4.1640625" style="27" customWidth="1"/>
    <col min="11269" max="11269" width="5" style="27" customWidth="1"/>
    <col min="11270" max="11270" width="6.83203125" style="27" customWidth="1"/>
    <col min="11271" max="11271" width="5.5" style="27" customWidth="1"/>
    <col min="11272" max="11272" width="40.83203125" style="27" customWidth="1"/>
    <col min="11273" max="11273" width="16.5" style="27" customWidth="1"/>
    <col min="11274" max="11274" width="18.83203125" style="27" customWidth="1"/>
    <col min="11275" max="11275" width="22.1640625" style="27" customWidth="1"/>
    <col min="11276" max="11520" width="8.83203125" style="27"/>
    <col min="11521" max="11521" width="4.5" style="27" customWidth="1"/>
    <col min="11522" max="11522" width="4.83203125" style="27" customWidth="1"/>
    <col min="11523" max="11523" width="5.33203125" style="27" customWidth="1"/>
    <col min="11524" max="11524" width="4.1640625" style="27" customWidth="1"/>
    <col min="11525" max="11525" width="5" style="27" customWidth="1"/>
    <col min="11526" max="11526" width="6.83203125" style="27" customWidth="1"/>
    <col min="11527" max="11527" width="5.5" style="27" customWidth="1"/>
    <col min="11528" max="11528" width="40.83203125" style="27" customWidth="1"/>
    <col min="11529" max="11529" width="16.5" style="27" customWidth="1"/>
    <col min="11530" max="11530" width="18.83203125" style="27" customWidth="1"/>
    <col min="11531" max="11531" width="22.1640625" style="27" customWidth="1"/>
    <col min="11532" max="11776" width="8.83203125" style="27"/>
    <col min="11777" max="11777" width="4.5" style="27" customWidth="1"/>
    <col min="11778" max="11778" width="4.83203125" style="27" customWidth="1"/>
    <col min="11779" max="11779" width="5.33203125" style="27" customWidth="1"/>
    <col min="11780" max="11780" width="4.1640625" style="27" customWidth="1"/>
    <col min="11781" max="11781" width="5" style="27" customWidth="1"/>
    <col min="11782" max="11782" width="6.83203125" style="27" customWidth="1"/>
    <col min="11783" max="11783" width="5.5" style="27" customWidth="1"/>
    <col min="11784" max="11784" width="40.83203125" style="27" customWidth="1"/>
    <col min="11785" max="11785" width="16.5" style="27" customWidth="1"/>
    <col min="11786" max="11786" width="18.83203125" style="27" customWidth="1"/>
    <col min="11787" max="11787" width="22.1640625" style="27" customWidth="1"/>
    <col min="11788" max="12032" width="8.83203125" style="27"/>
    <col min="12033" max="12033" width="4.5" style="27" customWidth="1"/>
    <col min="12034" max="12034" width="4.83203125" style="27" customWidth="1"/>
    <col min="12035" max="12035" width="5.33203125" style="27" customWidth="1"/>
    <col min="12036" max="12036" width="4.1640625" style="27" customWidth="1"/>
    <col min="12037" max="12037" width="5" style="27" customWidth="1"/>
    <col min="12038" max="12038" width="6.83203125" style="27" customWidth="1"/>
    <col min="12039" max="12039" width="5.5" style="27" customWidth="1"/>
    <col min="12040" max="12040" width="40.83203125" style="27" customWidth="1"/>
    <col min="12041" max="12041" width="16.5" style="27" customWidth="1"/>
    <col min="12042" max="12042" width="18.83203125" style="27" customWidth="1"/>
    <col min="12043" max="12043" width="22.1640625" style="27" customWidth="1"/>
    <col min="12044" max="12288" width="8.83203125" style="27"/>
    <col min="12289" max="12289" width="4.5" style="27" customWidth="1"/>
    <col min="12290" max="12290" width="4.83203125" style="27" customWidth="1"/>
    <col min="12291" max="12291" width="5.33203125" style="27" customWidth="1"/>
    <col min="12292" max="12292" width="4.1640625" style="27" customWidth="1"/>
    <col min="12293" max="12293" width="5" style="27" customWidth="1"/>
    <col min="12294" max="12294" width="6.83203125" style="27" customWidth="1"/>
    <col min="12295" max="12295" width="5.5" style="27" customWidth="1"/>
    <col min="12296" max="12296" width="40.83203125" style="27" customWidth="1"/>
    <col min="12297" max="12297" width="16.5" style="27" customWidth="1"/>
    <col min="12298" max="12298" width="18.83203125" style="27" customWidth="1"/>
    <col min="12299" max="12299" width="22.1640625" style="27" customWidth="1"/>
    <col min="12300" max="12544" width="8.83203125" style="27"/>
    <col min="12545" max="12545" width="4.5" style="27" customWidth="1"/>
    <col min="12546" max="12546" width="4.83203125" style="27" customWidth="1"/>
    <col min="12547" max="12547" width="5.33203125" style="27" customWidth="1"/>
    <col min="12548" max="12548" width="4.1640625" style="27" customWidth="1"/>
    <col min="12549" max="12549" width="5" style="27" customWidth="1"/>
    <col min="12550" max="12550" width="6.83203125" style="27" customWidth="1"/>
    <col min="12551" max="12551" width="5.5" style="27" customWidth="1"/>
    <col min="12552" max="12552" width="40.83203125" style="27" customWidth="1"/>
    <col min="12553" max="12553" width="16.5" style="27" customWidth="1"/>
    <col min="12554" max="12554" width="18.83203125" style="27" customWidth="1"/>
    <col min="12555" max="12555" width="22.1640625" style="27" customWidth="1"/>
    <col min="12556" max="12800" width="8.83203125" style="27"/>
    <col min="12801" max="12801" width="4.5" style="27" customWidth="1"/>
    <col min="12802" max="12802" width="4.83203125" style="27" customWidth="1"/>
    <col min="12803" max="12803" width="5.33203125" style="27" customWidth="1"/>
    <col min="12804" max="12804" width="4.1640625" style="27" customWidth="1"/>
    <col min="12805" max="12805" width="5" style="27" customWidth="1"/>
    <col min="12806" max="12806" width="6.83203125" style="27" customWidth="1"/>
    <col min="12807" max="12807" width="5.5" style="27" customWidth="1"/>
    <col min="12808" max="12808" width="40.83203125" style="27" customWidth="1"/>
    <col min="12809" max="12809" width="16.5" style="27" customWidth="1"/>
    <col min="12810" max="12810" width="18.83203125" style="27" customWidth="1"/>
    <col min="12811" max="12811" width="22.1640625" style="27" customWidth="1"/>
    <col min="12812" max="13056" width="8.83203125" style="27"/>
    <col min="13057" max="13057" width="4.5" style="27" customWidth="1"/>
    <col min="13058" max="13058" width="4.83203125" style="27" customWidth="1"/>
    <col min="13059" max="13059" width="5.33203125" style="27" customWidth="1"/>
    <col min="13060" max="13060" width="4.1640625" style="27" customWidth="1"/>
    <col min="13061" max="13061" width="5" style="27" customWidth="1"/>
    <col min="13062" max="13062" width="6.83203125" style="27" customWidth="1"/>
    <col min="13063" max="13063" width="5.5" style="27" customWidth="1"/>
    <col min="13064" max="13064" width="40.83203125" style="27" customWidth="1"/>
    <col min="13065" max="13065" width="16.5" style="27" customWidth="1"/>
    <col min="13066" max="13066" width="18.83203125" style="27" customWidth="1"/>
    <col min="13067" max="13067" width="22.1640625" style="27" customWidth="1"/>
    <col min="13068" max="13312" width="8.83203125" style="27"/>
    <col min="13313" max="13313" width="4.5" style="27" customWidth="1"/>
    <col min="13314" max="13314" width="4.83203125" style="27" customWidth="1"/>
    <col min="13315" max="13315" width="5.33203125" style="27" customWidth="1"/>
    <col min="13316" max="13316" width="4.1640625" style="27" customWidth="1"/>
    <col min="13317" max="13317" width="5" style="27" customWidth="1"/>
    <col min="13318" max="13318" width="6.83203125" style="27" customWidth="1"/>
    <col min="13319" max="13319" width="5.5" style="27" customWidth="1"/>
    <col min="13320" max="13320" width="40.83203125" style="27" customWidth="1"/>
    <col min="13321" max="13321" width="16.5" style="27" customWidth="1"/>
    <col min="13322" max="13322" width="18.83203125" style="27" customWidth="1"/>
    <col min="13323" max="13323" width="22.1640625" style="27" customWidth="1"/>
    <col min="13324" max="13568" width="8.83203125" style="27"/>
    <col min="13569" max="13569" width="4.5" style="27" customWidth="1"/>
    <col min="13570" max="13570" width="4.83203125" style="27" customWidth="1"/>
    <col min="13571" max="13571" width="5.33203125" style="27" customWidth="1"/>
    <col min="13572" max="13572" width="4.1640625" style="27" customWidth="1"/>
    <col min="13573" max="13573" width="5" style="27" customWidth="1"/>
    <col min="13574" max="13574" width="6.83203125" style="27" customWidth="1"/>
    <col min="13575" max="13575" width="5.5" style="27" customWidth="1"/>
    <col min="13576" max="13576" width="40.83203125" style="27" customWidth="1"/>
    <col min="13577" max="13577" width="16.5" style="27" customWidth="1"/>
    <col min="13578" max="13578" width="18.83203125" style="27" customWidth="1"/>
    <col min="13579" max="13579" width="22.1640625" style="27" customWidth="1"/>
    <col min="13580" max="13824" width="8.83203125" style="27"/>
    <col min="13825" max="13825" width="4.5" style="27" customWidth="1"/>
    <col min="13826" max="13826" width="4.83203125" style="27" customWidth="1"/>
    <col min="13827" max="13827" width="5.33203125" style="27" customWidth="1"/>
    <col min="13828" max="13828" width="4.1640625" style="27" customWidth="1"/>
    <col min="13829" max="13829" width="5" style="27" customWidth="1"/>
    <col min="13830" max="13830" width="6.83203125" style="27" customWidth="1"/>
    <col min="13831" max="13831" width="5.5" style="27" customWidth="1"/>
    <col min="13832" max="13832" width="40.83203125" style="27" customWidth="1"/>
    <col min="13833" max="13833" width="16.5" style="27" customWidth="1"/>
    <col min="13834" max="13834" width="18.83203125" style="27" customWidth="1"/>
    <col min="13835" max="13835" width="22.1640625" style="27" customWidth="1"/>
    <col min="13836" max="14080" width="8.83203125" style="27"/>
    <col min="14081" max="14081" width="4.5" style="27" customWidth="1"/>
    <col min="14082" max="14082" width="4.83203125" style="27" customWidth="1"/>
    <col min="14083" max="14083" width="5.33203125" style="27" customWidth="1"/>
    <col min="14084" max="14084" width="4.1640625" style="27" customWidth="1"/>
    <col min="14085" max="14085" width="5" style="27" customWidth="1"/>
    <col min="14086" max="14086" width="6.83203125" style="27" customWidth="1"/>
    <col min="14087" max="14087" width="5.5" style="27" customWidth="1"/>
    <col min="14088" max="14088" width="40.83203125" style="27" customWidth="1"/>
    <col min="14089" max="14089" width="16.5" style="27" customWidth="1"/>
    <col min="14090" max="14090" width="18.83203125" style="27" customWidth="1"/>
    <col min="14091" max="14091" width="22.1640625" style="27" customWidth="1"/>
    <col min="14092" max="14336" width="8.83203125" style="27"/>
    <col min="14337" max="14337" width="4.5" style="27" customWidth="1"/>
    <col min="14338" max="14338" width="4.83203125" style="27" customWidth="1"/>
    <col min="14339" max="14339" width="5.33203125" style="27" customWidth="1"/>
    <col min="14340" max="14340" width="4.1640625" style="27" customWidth="1"/>
    <col min="14341" max="14341" width="5" style="27" customWidth="1"/>
    <col min="14342" max="14342" width="6.83203125" style="27" customWidth="1"/>
    <col min="14343" max="14343" width="5.5" style="27" customWidth="1"/>
    <col min="14344" max="14344" width="40.83203125" style="27" customWidth="1"/>
    <col min="14345" max="14345" width="16.5" style="27" customWidth="1"/>
    <col min="14346" max="14346" width="18.83203125" style="27" customWidth="1"/>
    <col min="14347" max="14347" width="22.1640625" style="27" customWidth="1"/>
    <col min="14348" max="14592" width="8.83203125" style="27"/>
    <col min="14593" max="14593" width="4.5" style="27" customWidth="1"/>
    <col min="14594" max="14594" width="4.83203125" style="27" customWidth="1"/>
    <col min="14595" max="14595" width="5.33203125" style="27" customWidth="1"/>
    <col min="14596" max="14596" width="4.1640625" style="27" customWidth="1"/>
    <col min="14597" max="14597" width="5" style="27" customWidth="1"/>
    <col min="14598" max="14598" width="6.83203125" style="27" customWidth="1"/>
    <col min="14599" max="14599" width="5.5" style="27" customWidth="1"/>
    <col min="14600" max="14600" width="40.83203125" style="27" customWidth="1"/>
    <col min="14601" max="14601" width="16.5" style="27" customWidth="1"/>
    <col min="14602" max="14602" width="18.83203125" style="27" customWidth="1"/>
    <col min="14603" max="14603" width="22.1640625" style="27" customWidth="1"/>
    <col min="14604" max="14848" width="8.83203125" style="27"/>
    <col min="14849" max="14849" width="4.5" style="27" customWidth="1"/>
    <col min="14850" max="14850" width="4.83203125" style="27" customWidth="1"/>
    <col min="14851" max="14851" width="5.33203125" style="27" customWidth="1"/>
    <col min="14852" max="14852" width="4.1640625" style="27" customWidth="1"/>
    <col min="14853" max="14853" width="5" style="27" customWidth="1"/>
    <col min="14854" max="14854" width="6.83203125" style="27" customWidth="1"/>
    <col min="14855" max="14855" width="5.5" style="27" customWidth="1"/>
    <col min="14856" max="14856" width="40.83203125" style="27" customWidth="1"/>
    <col min="14857" max="14857" width="16.5" style="27" customWidth="1"/>
    <col min="14858" max="14858" width="18.83203125" style="27" customWidth="1"/>
    <col min="14859" max="14859" width="22.1640625" style="27" customWidth="1"/>
    <col min="14860" max="15104" width="8.83203125" style="27"/>
    <col min="15105" max="15105" width="4.5" style="27" customWidth="1"/>
    <col min="15106" max="15106" width="4.83203125" style="27" customWidth="1"/>
    <col min="15107" max="15107" width="5.33203125" style="27" customWidth="1"/>
    <col min="15108" max="15108" width="4.1640625" style="27" customWidth="1"/>
    <col min="15109" max="15109" width="5" style="27" customWidth="1"/>
    <col min="15110" max="15110" width="6.83203125" style="27" customWidth="1"/>
    <col min="15111" max="15111" width="5.5" style="27" customWidth="1"/>
    <col min="15112" max="15112" width="40.83203125" style="27" customWidth="1"/>
    <col min="15113" max="15113" width="16.5" style="27" customWidth="1"/>
    <col min="15114" max="15114" width="18.83203125" style="27" customWidth="1"/>
    <col min="15115" max="15115" width="22.1640625" style="27" customWidth="1"/>
    <col min="15116" max="15360" width="8.83203125" style="27"/>
    <col min="15361" max="15361" width="4.5" style="27" customWidth="1"/>
    <col min="15362" max="15362" width="4.83203125" style="27" customWidth="1"/>
    <col min="15363" max="15363" width="5.33203125" style="27" customWidth="1"/>
    <col min="15364" max="15364" width="4.1640625" style="27" customWidth="1"/>
    <col min="15365" max="15365" width="5" style="27" customWidth="1"/>
    <col min="15366" max="15366" width="6.83203125" style="27" customWidth="1"/>
    <col min="15367" max="15367" width="5.5" style="27" customWidth="1"/>
    <col min="15368" max="15368" width="40.83203125" style="27" customWidth="1"/>
    <col min="15369" max="15369" width="16.5" style="27" customWidth="1"/>
    <col min="15370" max="15370" width="18.83203125" style="27" customWidth="1"/>
    <col min="15371" max="15371" width="22.1640625" style="27" customWidth="1"/>
    <col min="15372" max="15616" width="8.83203125" style="27"/>
    <col min="15617" max="15617" width="4.5" style="27" customWidth="1"/>
    <col min="15618" max="15618" width="4.83203125" style="27" customWidth="1"/>
    <col min="15619" max="15619" width="5.33203125" style="27" customWidth="1"/>
    <col min="15620" max="15620" width="4.1640625" style="27" customWidth="1"/>
    <col min="15621" max="15621" width="5" style="27" customWidth="1"/>
    <col min="15622" max="15622" width="6.83203125" style="27" customWidth="1"/>
    <col min="15623" max="15623" width="5.5" style="27" customWidth="1"/>
    <col min="15624" max="15624" width="40.83203125" style="27" customWidth="1"/>
    <col min="15625" max="15625" width="16.5" style="27" customWidth="1"/>
    <col min="15626" max="15626" width="18.83203125" style="27" customWidth="1"/>
    <col min="15627" max="15627" width="22.1640625" style="27" customWidth="1"/>
    <col min="15628" max="15872" width="8.83203125" style="27"/>
    <col min="15873" max="15873" width="4.5" style="27" customWidth="1"/>
    <col min="15874" max="15874" width="4.83203125" style="27" customWidth="1"/>
    <col min="15875" max="15875" width="5.33203125" style="27" customWidth="1"/>
    <col min="15876" max="15876" width="4.1640625" style="27" customWidth="1"/>
    <col min="15877" max="15877" width="5" style="27" customWidth="1"/>
    <col min="15878" max="15878" width="6.83203125" style="27" customWidth="1"/>
    <col min="15879" max="15879" width="5.5" style="27" customWidth="1"/>
    <col min="15880" max="15880" width="40.83203125" style="27" customWidth="1"/>
    <col min="15881" max="15881" width="16.5" style="27" customWidth="1"/>
    <col min="15882" max="15882" width="18.83203125" style="27" customWidth="1"/>
    <col min="15883" max="15883" width="22.1640625" style="27" customWidth="1"/>
    <col min="15884" max="16128" width="8.83203125" style="27"/>
    <col min="16129" max="16129" width="4.5" style="27" customWidth="1"/>
    <col min="16130" max="16130" width="4.83203125" style="27" customWidth="1"/>
    <col min="16131" max="16131" width="5.33203125" style="27" customWidth="1"/>
    <col min="16132" max="16132" width="4.1640625" style="27" customWidth="1"/>
    <col min="16133" max="16133" width="5" style="27" customWidth="1"/>
    <col min="16134" max="16134" width="6.83203125" style="27" customWidth="1"/>
    <col min="16135" max="16135" width="5.5" style="27" customWidth="1"/>
    <col min="16136" max="16136" width="40.83203125" style="27" customWidth="1"/>
    <col min="16137" max="16137" width="16.5" style="27" customWidth="1"/>
    <col min="16138" max="16138" width="18.83203125" style="27" customWidth="1"/>
    <col min="16139" max="16139" width="22.1640625" style="27" customWidth="1"/>
    <col min="16140" max="16384" width="8.83203125" style="27"/>
  </cols>
  <sheetData>
    <row r="1" spans="1:11" ht="18.75" x14ac:dyDescent="0.3">
      <c r="I1" s="134" t="s">
        <v>774</v>
      </c>
      <c r="J1" s="134"/>
      <c r="K1" s="134"/>
    </row>
    <row r="2" spans="1:11" ht="17.25" customHeight="1" x14ac:dyDescent="0.2">
      <c r="I2" s="135" t="s">
        <v>870</v>
      </c>
      <c r="J2" s="134"/>
      <c r="K2" s="134"/>
    </row>
    <row r="3" spans="1:11" ht="24" customHeight="1" x14ac:dyDescent="0.2">
      <c r="I3" s="134"/>
      <c r="J3" s="134"/>
      <c r="K3" s="134"/>
    </row>
    <row r="4" spans="1:11" x14ac:dyDescent="0.2">
      <c r="I4" s="134"/>
      <c r="J4" s="134"/>
      <c r="K4" s="134"/>
    </row>
    <row r="5" spans="1:11" ht="12.75" hidden="1" customHeight="1" x14ac:dyDescent="0.2">
      <c r="I5" s="134"/>
      <c r="J5" s="134"/>
      <c r="K5" s="134"/>
    </row>
    <row r="7" spans="1:11" ht="18.75" x14ac:dyDescent="0.3">
      <c r="A7" s="28"/>
      <c r="B7" s="28"/>
      <c r="C7" s="28"/>
      <c r="D7" s="28"/>
      <c r="E7" s="28"/>
      <c r="F7" s="28"/>
      <c r="G7" s="28"/>
      <c r="H7" s="135" t="s">
        <v>774</v>
      </c>
      <c r="I7" s="135"/>
      <c r="J7" s="135"/>
      <c r="K7" s="135"/>
    </row>
    <row r="8" spans="1:11" ht="18.75" hidden="1" customHeight="1" x14ac:dyDescent="0.3">
      <c r="A8" s="28"/>
      <c r="B8" s="28"/>
      <c r="C8" s="28"/>
      <c r="D8" s="28"/>
      <c r="E8" s="28"/>
      <c r="F8" s="28"/>
      <c r="G8" s="28"/>
      <c r="H8" s="134" t="s">
        <v>775</v>
      </c>
      <c r="I8" s="134"/>
    </row>
    <row r="9" spans="1:11" ht="18.75" customHeight="1" x14ac:dyDescent="0.3">
      <c r="A9" s="28"/>
      <c r="B9" s="28"/>
      <c r="C9" s="28"/>
      <c r="D9" s="28"/>
      <c r="E9" s="28"/>
      <c r="F9" s="28"/>
      <c r="G9" s="28"/>
      <c r="H9" s="29"/>
      <c r="I9" s="135" t="s">
        <v>852</v>
      </c>
      <c r="J9" s="135"/>
      <c r="K9" s="135"/>
    </row>
    <row r="10" spans="1:11" ht="39.75" customHeight="1" x14ac:dyDescent="0.3">
      <c r="A10" s="28"/>
      <c r="B10" s="28"/>
      <c r="C10" s="28"/>
      <c r="D10" s="28"/>
      <c r="E10" s="28"/>
      <c r="F10" s="28"/>
      <c r="G10" s="28"/>
      <c r="H10" s="29"/>
      <c r="I10" s="135"/>
      <c r="J10" s="135"/>
      <c r="K10" s="135"/>
    </row>
    <row r="11" spans="1:11" ht="7.5" customHeight="1" x14ac:dyDescent="0.3">
      <c r="A11" s="28"/>
      <c r="B11" s="28"/>
      <c r="C11" s="28"/>
      <c r="D11" s="28"/>
      <c r="E11" s="28"/>
      <c r="F11" s="28"/>
      <c r="G11" s="28"/>
      <c r="H11" s="28"/>
      <c r="I11" s="28"/>
    </row>
    <row r="12" spans="1:11" ht="30.75" customHeight="1" x14ac:dyDescent="0.3">
      <c r="A12" s="133" t="s">
        <v>776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ht="29.25" customHeight="1" x14ac:dyDescent="0.2">
      <c r="A13" s="133" t="s">
        <v>871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ht="0.75" customHeight="1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ht="18.75" x14ac:dyDescent="0.3">
      <c r="A15" s="28"/>
      <c r="B15" s="28"/>
      <c r="C15" s="28"/>
      <c r="D15" s="28"/>
      <c r="E15" s="28"/>
      <c r="F15" s="28"/>
      <c r="G15" s="28"/>
      <c r="H15" s="28"/>
      <c r="I15" s="30"/>
    </row>
    <row r="16" spans="1:11" ht="34.5" customHeight="1" x14ac:dyDescent="0.2">
      <c r="A16" s="136" t="s">
        <v>777</v>
      </c>
      <c r="B16" s="137"/>
      <c r="C16" s="137"/>
      <c r="D16" s="137"/>
      <c r="E16" s="137"/>
      <c r="F16" s="137"/>
      <c r="G16" s="138"/>
      <c r="H16" s="142" t="s">
        <v>778</v>
      </c>
      <c r="I16" s="31" t="s">
        <v>779</v>
      </c>
      <c r="J16" s="144" t="s">
        <v>779</v>
      </c>
      <c r="K16" s="145"/>
    </row>
    <row r="17" spans="1:11" ht="18.75" x14ac:dyDescent="0.2">
      <c r="A17" s="139"/>
      <c r="B17" s="140"/>
      <c r="C17" s="140"/>
      <c r="D17" s="140"/>
      <c r="E17" s="140"/>
      <c r="F17" s="140"/>
      <c r="G17" s="141"/>
      <c r="H17" s="143"/>
      <c r="I17" s="31" t="s">
        <v>5</v>
      </c>
      <c r="J17" s="32" t="s">
        <v>6</v>
      </c>
      <c r="K17" s="33" t="s">
        <v>7</v>
      </c>
    </row>
    <row r="18" spans="1:11" ht="18.75" x14ac:dyDescent="0.3">
      <c r="A18" s="144">
        <v>1</v>
      </c>
      <c r="B18" s="146"/>
      <c r="C18" s="146"/>
      <c r="D18" s="146"/>
      <c r="E18" s="146"/>
      <c r="F18" s="146"/>
      <c r="G18" s="147"/>
      <c r="H18" s="34">
        <v>2</v>
      </c>
      <c r="I18" s="31">
        <v>3</v>
      </c>
      <c r="J18" s="31">
        <v>4</v>
      </c>
      <c r="K18" s="35">
        <v>5</v>
      </c>
    </row>
    <row r="19" spans="1:11" ht="37.5" x14ac:dyDescent="0.2">
      <c r="A19" s="36" t="s">
        <v>780</v>
      </c>
      <c r="B19" s="36" t="s">
        <v>781</v>
      </c>
      <c r="C19" s="36" t="s">
        <v>781</v>
      </c>
      <c r="D19" s="36" t="s">
        <v>781</v>
      </c>
      <c r="E19" s="36" t="s">
        <v>781</v>
      </c>
      <c r="F19" s="36" t="s">
        <v>782</v>
      </c>
      <c r="G19" s="36" t="s">
        <v>460</v>
      </c>
      <c r="H19" s="37" t="s">
        <v>783</v>
      </c>
      <c r="I19" s="38">
        <f>SUM(I20,I29)</f>
        <v>88156.490000000107</v>
      </c>
      <c r="J19" s="38">
        <f>SUM(J20,J29)</f>
        <v>90827.226999999955</v>
      </c>
      <c r="K19" s="38">
        <f>SUM(K20,K29)</f>
        <v>33040.336999999941</v>
      </c>
    </row>
    <row r="20" spans="1:11" ht="37.5" x14ac:dyDescent="0.2">
      <c r="A20" s="36" t="s">
        <v>780</v>
      </c>
      <c r="B20" s="36" t="s">
        <v>784</v>
      </c>
      <c r="C20" s="36" t="s">
        <v>781</v>
      </c>
      <c r="D20" s="36" t="s">
        <v>781</v>
      </c>
      <c r="E20" s="36" t="s">
        <v>781</v>
      </c>
      <c r="F20" s="36" t="s">
        <v>782</v>
      </c>
      <c r="G20" s="36" t="s">
        <v>460</v>
      </c>
      <c r="H20" s="37" t="s">
        <v>785</v>
      </c>
      <c r="I20" s="39">
        <f>SUM(I25,I22)</f>
        <v>88156.490000000107</v>
      </c>
      <c r="J20" s="39">
        <f>SUM(J25,J22)</f>
        <v>90827.226999999955</v>
      </c>
      <c r="K20" s="39">
        <f>SUM(K25,K22)</f>
        <v>33040.336999999941</v>
      </c>
    </row>
    <row r="21" spans="1:11" ht="18.75" x14ac:dyDescent="0.2">
      <c r="A21" s="36" t="s">
        <v>780</v>
      </c>
      <c r="B21" s="36" t="s">
        <v>784</v>
      </c>
      <c r="C21" s="36" t="s">
        <v>781</v>
      </c>
      <c r="D21" s="36" t="s">
        <v>781</v>
      </c>
      <c r="E21" s="36" t="s">
        <v>781</v>
      </c>
      <c r="F21" s="36" t="s">
        <v>782</v>
      </c>
      <c r="G21" s="36" t="s">
        <v>38</v>
      </c>
      <c r="H21" s="40" t="s">
        <v>786</v>
      </c>
      <c r="I21" s="39">
        <f t="shared" ref="I21:K23" si="0">SUM(I22)</f>
        <v>-749827.34199999995</v>
      </c>
      <c r="J21" s="39">
        <f t="shared" si="0"/>
        <v>-630037.96799999999</v>
      </c>
      <c r="K21" s="39">
        <f t="shared" si="0"/>
        <v>-639731.14500000002</v>
      </c>
    </row>
    <row r="22" spans="1:11" ht="37.5" x14ac:dyDescent="0.2">
      <c r="A22" s="36" t="s">
        <v>780</v>
      </c>
      <c r="B22" s="36" t="s">
        <v>784</v>
      </c>
      <c r="C22" s="36" t="s">
        <v>787</v>
      </c>
      <c r="D22" s="36" t="s">
        <v>781</v>
      </c>
      <c r="E22" s="36" t="s">
        <v>781</v>
      </c>
      <c r="F22" s="36" t="s">
        <v>782</v>
      </c>
      <c r="G22" s="36" t="s">
        <v>38</v>
      </c>
      <c r="H22" s="40" t="s">
        <v>788</v>
      </c>
      <c r="I22" s="39">
        <f t="shared" si="0"/>
        <v>-749827.34199999995</v>
      </c>
      <c r="J22" s="39">
        <f t="shared" si="0"/>
        <v>-630037.96799999999</v>
      </c>
      <c r="K22" s="39">
        <f t="shared" si="0"/>
        <v>-639731.14500000002</v>
      </c>
    </row>
    <row r="23" spans="1:11" ht="37.5" x14ac:dyDescent="0.2">
      <c r="A23" s="36" t="s">
        <v>780</v>
      </c>
      <c r="B23" s="36" t="s">
        <v>784</v>
      </c>
      <c r="C23" s="36" t="s">
        <v>787</v>
      </c>
      <c r="D23" s="36" t="s">
        <v>780</v>
      </c>
      <c r="E23" s="36" t="s">
        <v>781</v>
      </c>
      <c r="F23" s="36" t="s">
        <v>782</v>
      </c>
      <c r="G23" s="36" t="s">
        <v>789</v>
      </c>
      <c r="H23" s="40" t="s">
        <v>790</v>
      </c>
      <c r="I23" s="39">
        <f t="shared" si="0"/>
        <v>-749827.34199999995</v>
      </c>
      <c r="J23" s="39">
        <f t="shared" si="0"/>
        <v>-630037.96799999999</v>
      </c>
      <c r="K23" s="39">
        <f t="shared" si="0"/>
        <v>-639731.14500000002</v>
      </c>
    </row>
    <row r="24" spans="1:11" ht="37.5" x14ac:dyDescent="0.2">
      <c r="A24" s="36" t="s">
        <v>780</v>
      </c>
      <c r="B24" s="36" t="s">
        <v>784</v>
      </c>
      <c r="C24" s="36" t="s">
        <v>787</v>
      </c>
      <c r="D24" s="36" t="s">
        <v>780</v>
      </c>
      <c r="E24" s="36" t="s">
        <v>784</v>
      </c>
      <c r="F24" s="36" t="s">
        <v>782</v>
      </c>
      <c r="G24" s="36" t="s">
        <v>789</v>
      </c>
      <c r="H24" s="40" t="s">
        <v>791</v>
      </c>
      <c r="I24" s="41">
        <v>-749827.34199999995</v>
      </c>
      <c r="J24" s="39">
        <v>-630037.96799999999</v>
      </c>
      <c r="K24" s="39">
        <v>-639731.14500000002</v>
      </c>
    </row>
    <row r="25" spans="1:11" ht="18.75" x14ac:dyDescent="0.2">
      <c r="A25" s="36" t="s">
        <v>780</v>
      </c>
      <c r="B25" s="36" t="s">
        <v>784</v>
      </c>
      <c r="C25" s="36" t="s">
        <v>781</v>
      </c>
      <c r="D25" s="36" t="s">
        <v>781</v>
      </c>
      <c r="E25" s="36" t="s">
        <v>781</v>
      </c>
      <c r="F25" s="36" t="s">
        <v>782</v>
      </c>
      <c r="G25" s="36" t="s">
        <v>150</v>
      </c>
      <c r="H25" s="40" t="s">
        <v>792</v>
      </c>
      <c r="I25" s="39">
        <f>SUM(I26)</f>
        <v>837983.83200000005</v>
      </c>
      <c r="J25" s="39">
        <f>J26</f>
        <v>720865.19499999995</v>
      </c>
      <c r="K25" s="39">
        <f>K26</f>
        <v>672771.48199999996</v>
      </c>
    </row>
    <row r="26" spans="1:11" ht="37.5" x14ac:dyDescent="0.2">
      <c r="A26" s="36" t="s">
        <v>780</v>
      </c>
      <c r="B26" s="36" t="s">
        <v>784</v>
      </c>
      <c r="C26" s="36" t="s">
        <v>787</v>
      </c>
      <c r="D26" s="36" t="s">
        <v>781</v>
      </c>
      <c r="E26" s="36" t="s">
        <v>781</v>
      </c>
      <c r="F26" s="36" t="s">
        <v>782</v>
      </c>
      <c r="G26" s="36" t="s">
        <v>150</v>
      </c>
      <c r="H26" s="40" t="s">
        <v>793</v>
      </c>
      <c r="I26" s="39">
        <f>SUM(I27)</f>
        <v>837983.83200000005</v>
      </c>
      <c r="J26" s="39">
        <f>SUM(J27)</f>
        <v>720865.19499999995</v>
      </c>
      <c r="K26" s="39">
        <f>SUM(K27)</f>
        <v>672771.48199999996</v>
      </c>
    </row>
    <row r="27" spans="1:11" ht="37.5" x14ac:dyDescent="0.2">
      <c r="A27" s="36" t="s">
        <v>780</v>
      </c>
      <c r="B27" s="36" t="s">
        <v>784</v>
      </c>
      <c r="C27" s="36" t="s">
        <v>787</v>
      </c>
      <c r="D27" s="36" t="s">
        <v>780</v>
      </c>
      <c r="E27" s="36" t="s">
        <v>781</v>
      </c>
      <c r="F27" s="36" t="s">
        <v>782</v>
      </c>
      <c r="G27" s="36" t="s">
        <v>794</v>
      </c>
      <c r="H27" s="40" t="s">
        <v>795</v>
      </c>
      <c r="I27" s="39">
        <f>SUM(I28)</f>
        <v>837983.83200000005</v>
      </c>
      <c r="J27" s="39">
        <f>SUM(J28)</f>
        <v>720865.19499999995</v>
      </c>
      <c r="K27" s="39">
        <f>SUM(K28)</f>
        <v>672771.48199999996</v>
      </c>
    </row>
    <row r="28" spans="1:11" ht="56.25" x14ac:dyDescent="0.2">
      <c r="A28" s="36" t="s">
        <v>780</v>
      </c>
      <c r="B28" s="36" t="s">
        <v>784</v>
      </c>
      <c r="C28" s="36" t="s">
        <v>787</v>
      </c>
      <c r="D28" s="36" t="s">
        <v>780</v>
      </c>
      <c r="E28" s="36" t="s">
        <v>784</v>
      </c>
      <c r="F28" s="36" t="s">
        <v>782</v>
      </c>
      <c r="G28" s="36" t="s">
        <v>794</v>
      </c>
      <c r="H28" s="40" t="s">
        <v>796</v>
      </c>
      <c r="I28" s="39">
        <v>837983.83200000005</v>
      </c>
      <c r="J28" s="39">
        <v>720865.19499999995</v>
      </c>
      <c r="K28" s="39">
        <v>672771.48199999996</v>
      </c>
    </row>
    <row r="29" spans="1:11" ht="37.5" x14ac:dyDescent="0.2">
      <c r="A29" s="36" t="s">
        <v>780</v>
      </c>
      <c r="B29" s="36" t="s">
        <v>797</v>
      </c>
      <c r="C29" s="36" t="s">
        <v>781</v>
      </c>
      <c r="D29" s="36" t="s">
        <v>781</v>
      </c>
      <c r="E29" s="36" t="s">
        <v>781</v>
      </c>
      <c r="F29" s="36" t="s">
        <v>782</v>
      </c>
      <c r="G29" s="36" t="s">
        <v>460</v>
      </c>
      <c r="H29" s="42" t="s">
        <v>798</v>
      </c>
      <c r="I29" s="43">
        <f>SUM(I30,I33)</f>
        <v>0</v>
      </c>
      <c r="J29" s="44"/>
      <c r="K29" s="44"/>
    </row>
    <row r="30" spans="1:11" ht="56.25" x14ac:dyDescent="0.2">
      <c r="A30" s="36" t="s">
        <v>780</v>
      </c>
      <c r="B30" s="36" t="s">
        <v>797</v>
      </c>
      <c r="C30" s="36" t="s">
        <v>799</v>
      </c>
      <c r="D30" s="36" t="s">
        <v>781</v>
      </c>
      <c r="E30" s="36" t="s">
        <v>781</v>
      </c>
      <c r="F30" s="36" t="s">
        <v>782</v>
      </c>
      <c r="G30" s="36" t="s">
        <v>460</v>
      </c>
      <c r="H30" s="45" t="s">
        <v>800</v>
      </c>
      <c r="I30" s="43">
        <f>SUM(I31)</f>
        <v>0</v>
      </c>
    </row>
    <row r="31" spans="1:11" ht="206.25" customHeight="1" x14ac:dyDescent="0.2">
      <c r="A31" s="36" t="s">
        <v>780</v>
      </c>
      <c r="B31" s="36" t="s">
        <v>797</v>
      </c>
      <c r="C31" s="36" t="s">
        <v>799</v>
      </c>
      <c r="D31" s="36" t="s">
        <v>781</v>
      </c>
      <c r="E31" s="36" t="s">
        <v>781</v>
      </c>
      <c r="F31" s="36" t="s">
        <v>782</v>
      </c>
      <c r="G31" s="36" t="s">
        <v>16</v>
      </c>
      <c r="H31" s="45" t="s">
        <v>801</v>
      </c>
      <c r="I31" s="43">
        <f>SUM(I32)</f>
        <v>0</v>
      </c>
    </row>
    <row r="32" spans="1:11" ht="187.5" customHeight="1" x14ac:dyDescent="0.2">
      <c r="A32" s="36" t="s">
        <v>780</v>
      </c>
      <c r="B32" s="36" t="s">
        <v>797</v>
      </c>
      <c r="C32" s="36" t="s">
        <v>799</v>
      </c>
      <c r="D32" s="36" t="s">
        <v>781</v>
      </c>
      <c r="E32" s="36" t="s">
        <v>784</v>
      </c>
      <c r="F32" s="36" t="s">
        <v>782</v>
      </c>
      <c r="G32" s="36" t="s">
        <v>802</v>
      </c>
      <c r="H32" s="45" t="s">
        <v>803</v>
      </c>
      <c r="I32" s="43">
        <v>0</v>
      </c>
    </row>
    <row r="33" spans="1:11" ht="56.25" x14ac:dyDescent="0.2">
      <c r="A33" s="36" t="s">
        <v>780</v>
      </c>
      <c r="B33" s="36" t="s">
        <v>797</v>
      </c>
      <c r="C33" s="36" t="s">
        <v>784</v>
      </c>
      <c r="D33" s="36" t="s">
        <v>781</v>
      </c>
      <c r="E33" s="36" t="s">
        <v>781</v>
      </c>
      <c r="F33" s="36" t="s">
        <v>782</v>
      </c>
      <c r="G33" s="36" t="s">
        <v>460</v>
      </c>
      <c r="H33" s="45" t="s">
        <v>804</v>
      </c>
      <c r="I33" s="43">
        <f>SUM(I34)</f>
        <v>0</v>
      </c>
    </row>
    <row r="34" spans="1:11" ht="56.25" x14ac:dyDescent="0.2">
      <c r="A34" s="36" t="s">
        <v>780</v>
      </c>
      <c r="B34" s="36" t="s">
        <v>797</v>
      </c>
      <c r="C34" s="36" t="s">
        <v>784</v>
      </c>
      <c r="D34" s="36" t="s">
        <v>781</v>
      </c>
      <c r="E34" s="36" t="s">
        <v>781</v>
      </c>
      <c r="F34" s="36" t="s">
        <v>782</v>
      </c>
      <c r="G34" s="36" t="s">
        <v>150</v>
      </c>
      <c r="H34" s="45" t="s">
        <v>805</v>
      </c>
      <c r="I34" s="43">
        <f>SUM(I35)</f>
        <v>0</v>
      </c>
    </row>
    <row r="35" spans="1:11" ht="75" x14ac:dyDescent="0.2">
      <c r="A35" s="36" t="s">
        <v>780</v>
      </c>
      <c r="B35" s="36" t="s">
        <v>797</v>
      </c>
      <c r="C35" s="36" t="s">
        <v>784</v>
      </c>
      <c r="D35" s="36" t="s">
        <v>780</v>
      </c>
      <c r="E35" s="36" t="s">
        <v>784</v>
      </c>
      <c r="F35" s="36" t="s">
        <v>782</v>
      </c>
      <c r="G35" s="36" t="s">
        <v>806</v>
      </c>
      <c r="H35" s="45" t="s">
        <v>807</v>
      </c>
      <c r="I35" s="46"/>
    </row>
    <row r="36" spans="1:11" ht="15.75" customHeight="1" x14ac:dyDescent="0.25">
      <c r="A36" s="47"/>
      <c r="B36" s="47"/>
      <c r="C36" s="47"/>
      <c r="D36" s="47"/>
      <c r="E36" s="47"/>
      <c r="F36" s="47"/>
      <c r="G36" s="47"/>
      <c r="H36" s="48"/>
      <c r="I36" s="51"/>
      <c r="J36" s="52"/>
      <c r="K36" s="52"/>
    </row>
    <row r="37" spans="1:11" x14ac:dyDescent="0.2">
      <c r="A37" s="49"/>
      <c r="B37" s="49"/>
      <c r="C37" s="49"/>
      <c r="D37" s="49"/>
      <c r="E37" s="49"/>
      <c r="F37" s="49"/>
      <c r="G37" s="49"/>
      <c r="H37" s="50"/>
      <c r="I37" s="53"/>
      <c r="J37" s="52"/>
      <c r="K37" s="52"/>
    </row>
    <row r="38" spans="1:11" x14ac:dyDescent="0.2">
      <c r="I38" s="52"/>
      <c r="J38" s="52"/>
      <c r="K38" s="52"/>
    </row>
  </sheetData>
  <mergeCells count="11">
    <mergeCell ref="A13:K14"/>
    <mergeCell ref="A16:G17"/>
    <mergeCell ref="H16:H17"/>
    <mergeCell ref="J16:K16"/>
    <mergeCell ref="A18:G18"/>
    <mergeCell ref="A12:K12"/>
    <mergeCell ref="I1:K1"/>
    <mergeCell ref="I2:K5"/>
    <mergeCell ref="H7:K7"/>
    <mergeCell ref="H8:I8"/>
    <mergeCell ref="I9:K10"/>
  </mergeCells>
  <pageMargins left="0.98425196850393704" right="0.19685039370078741" top="0.19685039370078741" bottom="0.19685039370078741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52.5" style="61" customWidth="1"/>
    <col min="2" max="3" width="22.1640625" style="61" customWidth="1"/>
    <col min="4" max="4" width="21.5" style="61" customWidth="1"/>
    <col min="5" max="256" width="9.33203125" style="61"/>
    <col min="257" max="257" width="52.5" style="61" customWidth="1"/>
    <col min="258" max="259" width="22.1640625" style="61" customWidth="1"/>
    <col min="260" max="260" width="21.5" style="61" customWidth="1"/>
    <col min="261" max="512" width="9.33203125" style="61"/>
    <col min="513" max="513" width="52.5" style="61" customWidth="1"/>
    <col min="514" max="515" width="22.1640625" style="61" customWidth="1"/>
    <col min="516" max="516" width="21.5" style="61" customWidth="1"/>
    <col min="517" max="768" width="9.33203125" style="61"/>
    <col min="769" max="769" width="52.5" style="61" customWidth="1"/>
    <col min="770" max="771" width="22.1640625" style="61" customWidth="1"/>
    <col min="772" max="772" width="21.5" style="61" customWidth="1"/>
    <col min="773" max="1024" width="9.33203125" style="61"/>
    <col min="1025" max="1025" width="52.5" style="61" customWidth="1"/>
    <col min="1026" max="1027" width="22.1640625" style="61" customWidth="1"/>
    <col min="1028" max="1028" width="21.5" style="61" customWidth="1"/>
    <col min="1029" max="1280" width="9.33203125" style="61"/>
    <col min="1281" max="1281" width="52.5" style="61" customWidth="1"/>
    <col min="1282" max="1283" width="22.1640625" style="61" customWidth="1"/>
    <col min="1284" max="1284" width="21.5" style="61" customWidth="1"/>
    <col min="1285" max="1536" width="9.33203125" style="61"/>
    <col min="1537" max="1537" width="52.5" style="61" customWidth="1"/>
    <col min="1538" max="1539" width="22.1640625" style="61" customWidth="1"/>
    <col min="1540" max="1540" width="21.5" style="61" customWidth="1"/>
    <col min="1541" max="1792" width="9.33203125" style="61"/>
    <col min="1793" max="1793" width="52.5" style="61" customWidth="1"/>
    <col min="1794" max="1795" width="22.1640625" style="61" customWidth="1"/>
    <col min="1796" max="1796" width="21.5" style="61" customWidth="1"/>
    <col min="1797" max="2048" width="9.33203125" style="61"/>
    <col min="2049" max="2049" width="52.5" style="61" customWidth="1"/>
    <col min="2050" max="2051" width="22.1640625" style="61" customWidth="1"/>
    <col min="2052" max="2052" width="21.5" style="61" customWidth="1"/>
    <col min="2053" max="2304" width="9.33203125" style="61"/>
    <col min="2305" max="2305" width="52.5" style="61" customWidth="1"/>
    <col min="2306" max="2307" width="22.1640625" style="61" customWidth="1"/>
    <col min="2308" max="2308" width="21.5" style="61" customWidth="1"/>
    <col min="2309" max="2560" width="9.33203125" style="61"/>
    <col min="2561" max="2561" width="52.5" style="61" customWidth="1"/>
    <col min="2562" max="2563" width="22.1640625" style="61" customWidth="1"/>
    <col min="2564" max="2564" width="21.5" style="61" customWidth="1"/>
    <col min="2565" max="2816" width="9.33203125" style="61"/>
    <col min="2817" max="2817" width="52.5" style="61" customWidth="1"/>
    <col min="2818" max="2819" width="22.1640625" style="61" customWidth="1"/>
    <col min="2820" max="2820" width="21.5" style="61" customWidth="1"/>
    <col min="2821" max="3072" width="9.33203125" style="61"/>
    <col min="3073" max="3073" width="52.5" style="61" customWidth="1"/>
    <col min="3074" max="3075" width="22.1640625" style="61" customWidth="1"/>
    <col min="3076" max="3076" width="21.5" style="61" customWidth="1"/>
    <col min="3077" max="3328" width="9.33203125" style="61"/>
    <col min="3329" max="3329" width="52.5" style="61" customWidth="1"/>
    <col min="3330" max="3331" width="22.1640625" style="61" customWidth="1"/>
    <col min="3332" max="3332" width="21.5" style="61" customWidth="1"/>
    <col min="3333" max="3584" width="9.33203125" style="61"/>
    <col min="3585" max="3585" width="52.5" style="61" customWidth="1"/>
    <col min="3586" max="3587" width="22.1640625" style="61" customWidth="1"/>
    <col min="3588" max="3588" width="21.5" style="61" customWidth="1"/>
    <col min="3589" max="3840" width="9.33203125" style="61"/>
    <col min="3841" max="3841" width="52.5" style="61" customWidth="1"/>
    <col min="3842" max="3843" width="22.1640625" style="61" customWidth="1"/>
    <col min="3844" max="3844" width="21.5" style="61" customWidth="1"/>
    <col min="3845" max="4096" width="9.33203125" style="61"/>
    <col min="4097" max="4097" width="52.5" style="61" customWidth="1"/>
    <col min="4098" max="4099" width="22.1640625" style="61" customWidth="1"/>
    <col min="4100" max="4100" width="21.5" style="61" customWidth="1"/>
    <col min="4101" max="4352" width="9.33203125" style="61"/>
    <col min="4353" max="4353" width="52.5" style="61" customWidth="1"/>
    <col min="4354" max="4355" width="22.1640625" style="61" customWidth="1"/>
    <col min="4356" max="4356" width="21.5" style="61" customWidth="1"/>
    <col min="4357" max="4608" width="9.33203125" style="61"/>
    <col min="4609" max="4609" width="52.5" style="61" customWidth="1"/>
    <col min="4610" max="4611" width="22.1640625" style="61" customWidth="1"/>
    <col min="4612" max="4612" width="21.5" style="61" customWidth="1"/>
    <col min="4613" max="4864" width="9.33203125" style="61"/>
    <col min="4865" max="4865" width="52.5" style="61" customWidth="1"/>
    <col min="4866" max="4867" width="22.1640625" style="61" customWidth="1"/>
    <col min="4868" max="4868" width="21.5" style="61" customWidth="1"/>
    <col min="4869" max="5120" width="9.33203125" style="61"/>
    <col min="5121" max="5121" width="52.5" style="61" customWidth="1"/>
    <col min="5122" max="5123" width="22.1640625" style="61" customWidth="1"/>
    <col min="5124" max="5124" width="21.5" style="61" customWidth="1"/>
    <col min="5125" max="5376" width="9.33203125" style="61"/>
    <col min="5377" max="5377" width="52.5" style="61" customWidth="1"/>
    <col min="5378" max="5379" width="22.1640625" style="61" customWidth="1"/>
    <col min="5380" max="5380" width="21.5" style="61" customWidth="1"/>
    <col min="5381" max="5632" width="9.33203125" style="61"/>
    <col min="5633" max="5633" width="52.5" style="61" customWidth="1"/>
    <col min="5634" max="5635" width="22.1640625" style="61" customWidth="1"/>
    <col min="5636" max="5636" width="21.5" style="61" customWidth="1"/>
    <col min="5637" max="5888" width="9.33203125" style="61"/>
    <col min="5889" max="5889" width="52.5" style="61" customWidth="1"/>
    <col min="5890" max="5891" width="22.1640625" style="61" customWidth="1"/>
    <col min="5892" max="5892" width="21.5" style="61" customWidth="1"/>
    <col min="5893" max="6144" width="9.33203125" style="61"/>
    <col min="6145" max="6145" width="52.5" style="61" customWidth="1"/>
    <col min="6146" max="6147" width="22.1640625" style="61" customWidth="1"/>
    <col min="6148" max="6148" width="21.5" style="61" customWidth="1"/>
    <col min="6149" max="6400" width="9.33203125" style="61"/>
    <col min="6401" max="6401" width="52.5" style="61" customWidth="1"/>
    <col min="6402" max="6403" width="22.1640625" style="61" customWidth="1"/>
    <col min="6404" max="6404" width="21.5" style="61" customWidth="1"/>
    <col min="6405" max="6656" width="9.33203125" style="61"/>
    <col min="6657" max="6657" width="52.5" style="61" customWidth="1"/>
    <col min="6658" max="6659" width="22.1640625" style="61" customWidth="1"/>
    <col min="6660" max="6660" width="21.5" style="61" customWidth="1"/>
    <col min="6661" max="6912" width="9.33203125" style="61"/>
    <col min="6913" max="6913" width="52.5" style="61" customWidth="1"/>
    <col min="6914" max="6915" width="22.1640625" style="61" customWidth="1"/>
    <col min="6916" max="6916" width="21.5" style="61" customWidth="1"/>
    <col min="6917" max="7168" width="9.33203125" style="61"/>
    <col min="7169" max="7169" width="52.5" style="61" customWidth="1"/>
    <col min="7170" max="7171" width="22.1640625" style="61" customWidth="1"/>
    <col min="7172" max="7172" width="21.5" style="61" customWidth="1"/>
    <col min="7173" max="7424" width="9.33203125" style="61"/>
    <col min="7425" max="7425" width="52.5" style="61" customWidth="1"/>
    <col min="7426" max="7427" width="22.1640625" style="61" customWidth="1"/>
    <col min="7428" max="7428" width="21.5" style="61" customWidth="1"/>
    <col min="7429" max="7680" width="9.33203125" style="61"/>
    <col min="7681" max="7681" width="52.5" style="61" customWidth="1"/>
    <col min="7682" max="7683" width="22.1640625" style="61" customWidth="1"/>
    <col min="7684" max="7684" width="21.5" style="61" customWidth="1"/>
    <col min="7685" max="7936" width="9.33203125" style="61"/>
    <col min="7937" max="7937" width="52.5" style="61" customWidth="1"/>
    <col min="7938" max="7939" width="22.1640625" style="61" customWidth="1"/>
    <col min="7940" max="7940" width="21.5" style="61" customWidth="1"/>
    <col min="7941" max="8192" width="9.33203125" style="61"/>
    <col min="8193" max="8193" width="52.5" style="61" customWidth="1"/>
    <col min="8194" max="8195" width="22.1640625" style="61" customWidth="1"/>
    <col min="8196" max="8196" width="21.5" style="61" customWidth="1"/>
    <col min="8197" max="8448" width="9.33203125" style="61"/>
    <col min="8449" max="8449" width="52.5" style="61" customWidth="1"/>
    <col min="8450" max="8451" width="22.1640625" style="61" customWidth="1"/>
    <col min="8452" max="8452" width="21.5" style="61" customWidth="1"/>
    <col min="8453" max="8704" width="9.33203125" style="61"/>
    <col min="8705" max="8705" width="52.5" style="61" customWidth="1"/>
    <col min="8706" max="8707" width="22.1640625" style="61" customWidth="1"/>
    <col min="8708" max="8708" width="21.5" style="61" customWidth="1"/>
    <col min="8709" max="8960" width="9.33203125" style="61"/>
    <col min="8961" max="8961" width="52.5" style="61" customWidth="1"/>
    <col min="8962" max="8963" width="22.1640625" style="61" customWidth="1"/>
    <col min="8964" max="8964" width="21.5" style="61" customWidth="1"/>
    <col min="8965" max="9216" width="9.33203125" style="61"/>
    <col min="9217" max="9217" width="52.5" style="61" customWidth="1"/>
    <col min="9218" max="9219" width="22.1640625" style="61" customWidth="1"/>
    <col min="9220" max="9220" width="21.5" style="61" customWidth="1"/>
    <col min="9221" max="9472" width="9.33203125" style="61"/>
    <col min="9473" max="9473" width="52.5" style="61" customWidth="1"/>
    <col min="9474" max="9475" width="22.1640625" style="61" customWidth="1"/>
    <col min="9476" max="9476" width="21.5" style="61" customWidth="1"/>
    <col min="9477" max="9728" width="9.33203125" style="61"/>
    <col min="9729" max="9729" width="52.5" style="61" customWidth="1"/>
    <col min="9730" max="9731" width="22.1640625" style="61" customWidth="1"/>
    <col min="9732" max="9732" width="21.5" style="61" customWidth="1"/>
    <col min="9733" max="9984" width="9.33203125" style="61"/>
    <col min="9985" max="9985" width="52.5" style="61" customWidth="1"/>
    <col min="9986" max="9987" width="22.1640625" style="61" customWidth="1"/>
    <col min="9988" max="9988" width="21.5" style="61" customWidth="1"/>
    <col min="9989" max="10240" width="9.33203125" style="61"/>
    <col min="10241" max="10241" width="52.5" style="61" customWidth="1"/>
    <col min="10242" max="10243" width="22.1640625" style="61" customWidth="1"/>
    <col min="10244" max="10244" width="21.5" style="61" customWidth="1"/>
    <col min="10245" max="10496" width="9.33203125" style="61"/>
    <col min="10497" max="10497" width="52.5" style="61" customWidth="1"/>
    <col min="10498" max="10499" width="22.1640625" style="61" customWidth="1"/>
    <col min="10500" max="10500" width="21.5" style="61" customWidth="1"/>
    <col min="10501" max="10752" width="9.33203125" style="61"/>
    <col min="10753" max="10753" width="52.5" style="61" customWidth="1"/>
    <col min="10754" max="10755" width="22.1640625" style="61" customWidth="1"/>
    <col min="10756" max="10756" width="21.5" style="61" customWidth="1"/>
    <col min="10757" max="11008" width="9.33203125" style="61"/>
    <col min="11009" max="11009" width="52.5" style="61" customWidth="1"/>
    <col min="11010" max="11011" width="22.1640625" style="61" customWidth="1"/>
    <col min="11012" max="11012" width="21.5" style="61" customWidth="1"/>
    <col min="11013" max="11264" width="9.33203125" style="61"/>
    <col min="11265" max="11265" width="52.5" style="61" customWidth="1"/>
    <col min="11266" max="11267" width="22.1640625" style="61" customWidth="1"/>
    <col min="11268" max="11268" width="21.5" style="61" customWidth="1"/>
    <col min="11269" max="11520" width="9.33203125" style="61"/>
    <col min="11521" max="11521" width="52.5" style="61" customWidth="1"/>
    <col min="11522" max="11523" width="22.1640625" style="61" customWidth="1"/>
    <col min="11524" max="11524" width="21.5" style="61" customWidth="1"/>
    <col min="11525" max="11776" width="9.33203125" style="61"/>
    <col min="11777" max="11777" width="52.5" style="61" customWidth="1"/>
    <col min="11778" max="11779" width="22.1640625" style="61" customWidth="1"/>
    <col min="11780" max="11780" width="21.5" style="61" customWidth="1"/>
    <col min="11781" max="12032" width="9.33203125" style="61"/>
    <col min="12033" max="12033" width="52.5" style="61" customWidth="1"/>
    <col min="12034" max="12035" width="22.1640625" style="61" customWidth="1"/>
    <col min="12036" max="12036" width="21.5" style="61" customWidth="1"/>
    <col min="12037" max="12288" width="9.33203125" style="61"/>
    <col min="12289" max="12289" width="52.5" style="61" customWidth="1"/>
    <col min="12290" max="12291" width="22.1640625" style="61" customWidth="1"/>
    <col min="12292" max="12292" width="21.5" style="61" customWidth="1"/>
    <col min="12293" max="12544" width="9.33203125" style="61"/>
    <col min="12545" max="12545" width="52.5" style="61" customWidth="1"/>
    <col min="12546" max="12547" width="22.1640625" style="61" customWidth="1"/>
    <col min="12548" max="12548" width="21.5" style="61" customWidth="1"/>
    <col min="12549" max="12800" width="9.33203125" style="61"/>
    <col min="12801" max="12801" width="52.5" style="61" customWidth="1"/>
    <col min="12802" max="12803" width="22.1640625" style="61" customWidth="1"/>
    <col min="12804" max="12804" width="21.5" style="61" customWidth="1"/>
    <col min="12805" max="13056" width="9.33203125" style="61"/>
    <col min="13057" max="13057" width="52.5" style="61" customWidth="1"/>
    <col min="13058" max="13059" width="22.1640625" style="61" customWidth="1"/>
    <col min="13060" max="13060" width="21.5" style="61" customWidth="1"/>
    <col min="13061" max="13312" width="9.33203125" style="61"/>
    <col min="13313" max="13313" width="52.5" style="61" customWidth="1"/>
    <col min="13314" max="13315" width="22.1640625" style="61" customWidth="1"/>
    <col min="13316" max="13316" width="21.5" style="61" customWidth="1"/>
    <col min="13317" max="13568" width="9.33203125" style="61"/>
    <col min="13569" max="13569" width="52.5" style="61" customWidth="1"/>
    <col min="13570" max="13571" width="22.1640625" style="61" customWidth="1"/>
    <col min="13572" max="13572" width="21.5" style="61" customWidth="1"/>
    <col min="13573" max="13824" width="9.33203125" style="61"/>
    <col min="13825" max="13825" width="52.5" style="61" customWidth="1"/>
    <col min="13826" max="13827" width="22.1640625" style="61" customWidth="1"/>
    <col min="13828" max="13828" width="21.5" style="61" customWidth="1"/>
    <col min="13829" max="14080" width="9.33203125" style="61"/>
    <col min="14081" max="14081" width="52.5" style="61" customWidth="1"/>
    <col min="14082" max="14083" width="22.1640625" style="61" customWidth="1"/>
    <col min="14084" max="14084" width="21.5" style="61" customWidth="1"/>
    <col min="14085" max="14336" width="9.33203125" style="61"/>
    <col min="14337" max="14337" width="52.5" style="61" customWidth="1"/>
    <col min="14338" max="14339" width="22.1640625" style="61" customWidth="1"/>
    <col min="14340" max="14340" width="21.5" style="61" customWidth="1"/>
    <col min="14341" max="14592" width="9.33203125" style="61"/>
    <col min="14593" max="14593" width="52.5" style="61" customWidth="1"/>
    <col min="14594" max="14595" width="22.1640625" style="61" customWidth="1"/>
    <col min="14596" max="14596" width="21.5" style="61" customWidth="1"/>
    <col min="14597" max="14848" width="9.33203125" style="61"/>
    <col min="14849" max="14849" width="52.5" style="61" customWidth="1"/>
    <col min="14850" max="14851" width="22.1640625" style="61" customWidth="1"/>
    <col min="14852" max="14852" width="21.5" style="61" customWidth="1"/>
    <col min="14853" max="15104" width="9.33203125" style="61"/>
    <col min="15105" max="15105" width="52.5" style="61" customWidth="1"/>
    <col min="15106" max="15107" width="22.1640625" style="61" customWidth="1"/>
    <col min="15108" max="15108" width="21.5" style="61" customWidth="1"/>
    <col min="15109" max="15360" width="9.33203125" style="61"/>
    <col min="15361" max="15361" width="52.5" style="61" customWidth="1"/>
    <col min="15362" max="15363" width="22.1640625" style="61" customWidth="1"/>
    <col min="15364" max="15364" width="21.5" style="61" customWidth="1"/>
    <col min="15365" max="15616" width="9.33203125" style="61"/>
    <col min="15617" max="15617" width="52.5" style="61" customWidth="1"/>
    <col min="15618" max="15619" width="22.1640625" style="61" customWidth="1"/>
    <col min="15620" max="15620" width="21.5" style="61" customWidth="1"/>
    <col min="15621" max="15872" width="9.33203125" style="61"/>
    <col min="15873" max="15873" width="52.5" style="61" customWidth="1"/>
    <col min="15874" max="15875" width="22.1640625" style="61" customWidth="1"/>
    <col min="15876" max="15876" width="21.5" style="61" customWidth="1"/>
    <col min="15877" max="16128" width="9.33203125" style="61"/>
    <col min="16129" max="16129" width="52.5" style="61" customWidth="1"/>
    <col min="16130" max="16131" width="22.1640625" style="61" customWidth="1"/>
    <col min="16132" max="16132" width="21.5" style="61" customWidth="1"/>
    <col min="16133" max="16384" width="9.33203125" style="61"/>
  </cols>
  <sheetData>
    <row r="1" spans="1:4" ht="18.75" x14ac:dyDescent="0.3">
      <c r="A1" s="60"/>
      <c r="B1" s="60"/>
      <c r="C1" s="149" t="s">
        <v>853</v>
      </c>
      <c r="D1" s="149"/>
    </row>
    <row r="2" spans="1:4" ht="18.75" x14ac:dyDescent="0.3">
      <c r="A2" s="60"/>
      <c r="B2" s="150" t="s">
        <v>872</v>
      </c>
      <c r="C2" s="150"/>
      <c r="D2" s="150"/>
    </row>
    <row r="3" spans="1:4" ht="34.5" customHeight="1" x14ac:dyDescent="0.3">
      <c r="A3" s="60"/>
      <c r="B3" s="150"/>
      <c r="C3" s="150"/>
      <c r="D3" s="150"/>
    </row>
    <row r="4" spans="1:4" ht="18.75" x14ac:dyDescent="0.3">
      <c r="A4" s="60"/>
      <c r="B4" s="60"/>
      <c r="C4" s="60"/>
      <c r="D4" s="60"/>
    </row>
    <row r="5" spans="1:4" ht="18.75" x14ac:dyDescent="0.3">
      <c r="A5" s="151" t="s">
        <v>810</v>
      </c>
      <c r="B5" s="151"/>
      <c r="C5" s="148"/>
      <c r="D5" s="148"/>
    </row>
    <row r="6" spans="1:4" ht="18.75" x14ac:dyDescent="0.3">
      <c r="A6" s="151" t="s">
        <v>811</v>
      </c>
      <c r="B6" s="151"/>
      <c r="C6" s="148"/>
      <c r="D6" s="148"/>
    </row>
    <row r="7" spans="1:4" ht="18.75" x14ac:dyDescent="0.3">
      <c r="A7" s="123" t="s">
        <v>812</v>
      </c>
      <c r="B7" s="152"/>
      <c r="C7" s="152"/>
      <c r="D7" s="152"/>
    </row>
    <row r="8" spans="1:4" ht="18.75" x14ac:dyDescent="0.3">
      <c r="A8" s="63"/>
      <c r="B8" s="63"/>
      <c r="C8" s="63"/>
      <c r="D8" s="63"/>
    </row>
    <row r="9" spans="1:4" ht="18.75" x14ac:dyDescent="0.3">
      <c r="A9" s="123" t="s">
        <v>813</v>
      </c>
      <c r="B9" s="123"/>
      <c r="C9" s="148"/>
      <c r="D9" s="148"/>
    </row>
    <row r="10" spans="1:4" ht="18.75" x14ac:dyDescent="0.3">
      <c r="A10" s="123"/>
      <c r="B10" s="123"/>
      <c r="C10" s="64"/>
      <c r="D10" s="64"/>
    </row>
    <row r="11" spans="1:4" ht="18.75" x14ac:dyDescent="0.3">
      <c r="A11" s="153" t="s">
        <v>814</v>
      </c>
      <c r="B11" s="154"/>
      <c r="C11" s="155"/>
      <c r="D11" s="155"/>
    </row>
    <row r="12" spans="1:4" ht="40.5" customHeight="1" x14ac:dyDescent="0.3">
      <c r="A12" s="156" t="s">
        <v>815</v>
      </c>
      <c r="B12" s="157"/>
      <c r="C12" s="155"/>
      <c r="D12" s="155"/>
    </row>
    <row r="13" spans="1:4" ht="18.75" x14ac:dyDescent="0.3">
      <c r="A13" s="65"/>
      <c r="B13" s="66"/>
      <c r="C13" s="64"/>
      <c r="D13" s="64"/>
    </row>
    <row r="14" spans="1:4" x14ac:dyDescent="0.2">
      <c r="A14" s="158" t="s">
        <v>816</v>
      </c>
      <c r="B14" s="161"/>
      <c r="C14" s="161"/>
      <c r="D14" s="162"/>
    </row>
    <row r="15" spans="1:4" ht="18.75" x14ac:dyDescent="0.2">
      <c r="A15" s="159"/>
      <c r="B15" s="67" t="s">
        <v>5</v>
      </c>
      <c r="C15" s="68" t="s">
        <v>6</v>
      </c>
      <c r="D15" s="68" t="s">
        <v>7</v>
      </c>
    </row>
    <row r="16" spans="1:4" ht="18.75" x14ac:dyDescent="0.2">
      <c r="A16" s="160"/>
      <c r="B16" s="69" t="s">
        <v>817</v>
      </c>
      <c r="C16" s="70"/>
      <c r="D16" s="70"/>
    </row>
    <row r="17" spans="1:4" ht="18.75" x14ac:dyDescent="0.3">
      <c r="A17" s="71" t="s">
        <v>818</v>
      </c>
      <c r="B17" s="72">
        <f>B18+B19+B20</f>
        <v>1549</v>
      </c>
      <c r="C17" s="72">
        <f t="shared" ref="C17:D17" si="0">C18+C19+C20</f>
        <v>0</v>
      </c>
      <c r="D17" s="72">
        <f t="shared" si="0"/>
        <v>0</v>
      </c>
    </row>
    <row r="18" spans="1:4" ht="18.75" x14ac:dyDescent="0.3">
      <c r="A18" s="73" t="s">
        <v>819</v>
      </c>
      <c r="B18" s="74">
        <v>1515</v>
      </c>
      <c r="C18" s="75">
        <v>0</v>
      </c>
      <c r="D18" s="75">
        <v>0</v>
      </c>
    </row>
    <row r="19" spans="1:4" ht="18.75" x14ac:dyDescent="0.3">
      <c r="A19" s="73" t="s">
        <v>820</v>
      </c>
      <c r="B19" s="74">
        <v>12</v>
      </c>
      <c r="C19" s="75"/>
      <c r="D19" s="75"/>
    </row>
    <row r="20" spans="1:4" ht="18.75" x14ac:dyDescent="0.3">
      <c r="A20" s="73" t="s">
        <v>821</v>
      </c>
      <c r="B20" s="74">
        <f>11+5.5+5.5</f>
        <v>22</v>
      </c>
      <c r="C20" s="75"/>
      <c r="D20" s="75"/>
    </row>
  </sheetData>
  <mergeCells count="11">
    <mergeCell ref="A10:B10"/>
    <mergeCell ref="A11:D11"/>
    <mergeCell ref="A12:D12"/>
    <mergeCell ref="A14:A16"/>
    <mergeCell ref="B14:D14"/>
    <mergeCell ref="A9:D9"/>
    <mergeCell ref="C1:D1"/>
    <mergeCell ref="B2:D3"/>
    <mergeCell ref="A5:D5"/>
    <mergeCell ref="A6:D6"/>
    <mergeCell ref="A7:D7"/>
  </mergeCells>
  <pageMargins left="0.7" right="0.7" top="0.75" bottom="0.75" header="0.3" footer="0.3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4"/>
  <sheetViews>
    <sheetView view="pageBreakPreview" zoomScaleNormal="100" zoomScaleSheetLayoutView="100" workbookViewId="0">
      <selection activeCell="B4" sqref="B4"/>
    </sheetView>
  </sheetViews>
  <sheetFormatPr defaultRowHeight="15.75" x14ac:dyDescent="0.25"/>
  <cols>
    <col min="1" max="1" width="48.83203125" style="64" customWidth="1"/>
    <col min="2" max="2" width="22.6640625" style="64" customWidth="1"/>
    <col min="3" max="3" width="22" style="64" customWidth="1"/>
    <col min="4" max="4" width="20.1640625" style="64" customWidth="1"/>
    <col min="5" max="5" width="10.6640625" style="64" customWidth="1"/>
    <col min="6" max="6" width="9.33203125" style="64"/>
    <col min="7" max="7" width="17" style="64" customWidth="1"/>
    <col min="8" max="256" width="9.33203125" style="64"/>
    <col min="257" max="257" width="48.83203125" style="64" customWidth="1"/>
    <col min="258" max="258" width="22.6640625" style="64" customWidth="1"/>
    <col min="259" max="259" width="22" style="64" customWidth="1"/>
    <col min="260" max="260" width="20.1640625" style="64" customWidth="1"/>
    <col min="261" max="261" width="10.6640625" style="64" customWidth="1"/>
    <col min="262" max="262" width="9.33203125" style="64"/>
    <col min="263" max="263" width="17" style="64" customWidth="1"/>
    <col min="264" max="512" width="9.33203125" style="64"/>
    <col min="513" max="513" width="48.83203125" style="64" customWidth="1"/>
    <col min="514" max="514" width="22.6640625" style="64" customWidth="1"/>
    <col min="515" max="515" width="22" style="64" customWidth="1"/>
    <col min="516" max="516" width="20.1640625" style="64" customWidth="1"/>
    <col min="517" max="517" width="10.6640625" style="64" customWidth="1"/>
    <col min="518" max="518" width="9.33203125" style="64"/>
    <col min="519" max="519" width="17" style="64" customWidth="1"/>
    <col min="520" max="768" width="9.33203125" style="64"/>
    <col min="769" max="769" width="48.83203125" style="64" customWidth="1"/>
    <col min="770" max="770" width="22.6640625" style="64" customWidth="1"/>
    <col min="771" max="771" width="22" style="64" customWidth="1"/>
    <col min="772" max="772" width="20.1640625" style="64" customWidth="1"/>
    <col min="773" max="773" width="10.6640625" style="64" customWidth="1"/>
    <col min="774" max="774" width="9.33203125" style="64"/>
    <col min="775" max="775" width="17" style="64" customWidth="1"/>
    <col min="776" max="1024" width="9.33203125" style="64"/>
    <col min="1025" max="1025" width="48.83203125" style="64" customWidth="1"/>
    <col min="1026" max="1026" width="22.6640625" style="64" customWidth="1"/>
    <col min="1027" max="1027" width="22" style="64" customWidth="1"/>
    <col min="1028" max="1028" width="20.1640625" style="64" customWidth="1"/>
    <col min="1029" max="1029" width="10.6640625" style="64" customWidth="1"/>
    <col min="1030" max="1030" width="9.33203125" style="64"/>
    <col min="1031" max="1031" width="17" style="64" customWidth="1"/>
    <col min="1032" max="1280" width="9.33203125" style="64"/>
    <col min="1281" max="1281" width="48.83203125" style="64" customWidth="1"/>
    <col min="1282" max="1282" width="22.6640625" style="64" customWidth="1"/>
    <col min="1283" max="1283" width="22" style="64" customWidth="1"/>
    <col min="1284" max="1284" width="20.1640625" style="64" customWidth="1"/>
    <col min="1285" max="1285" width="10.6640625" style="64" customWidth="1"/>
    <col min="1286" max="1286" width="9.33203125" style="64"/>
    <col min="1287" max="1287" width="17" style="64" customWidth="1"/>
    <col min="1288" max="1536" width="9.33203125" style="64"/>
    <col min="1537" max="1537" width="48.83203125" style="64" customWidth="1"/>
    <col min="1538" max="1538" width="22.6640625" style="64" customWidth="1"/>
    <col min="1539" max="1539" width="22" style="64" customWidth="1"/>
    <col min="1540" max="1540" width="20.1640625" style="64" customWidth="1"/>
    <col min="1541" max="1541" width="10.6640625" style="64" customWidth="1"/>
    <col min="1542" max="1542" width="9.33203125" style="64"/>
    <col min="1543" max="1543" width="17" style="64" customWidth="1"/>
    <col min="1544" max="1792" width="9.33203125" style="64"/>
    <col min="1793" max="1793" width="48.83203125" style="64" customWidth="1"/>
    <col min="1794" max="1794" width="22.6640625" style="64" customWidth="1"/>
    <col min="1795" max="1795" width="22" style="64" customWidth="1"/>
    <col min="1796" max="1796" width="20.1640625" style="64" customWidth="1"/>
    <col min="1797" max="1797" width="10.6640625" style="64" customWidth="1"/>
    <col min="1798" max="1798" width="9.33203125" style="64"/>
    <col min="1799" max="1799" width="17" style="64" customWidth="1"/>
    <col min="1800" max="2048" width="9.33203125" style="64"/>
    <col min="2049" max="2049" width="48.83203125" style="64" customWidth="1"/>
    <col min="2050" max="2050" width="22.6640625" style="64" customWidth="1"/>
    <col min="2051" max="2051" width="22" style="64" customWidth="1"/>
    <col min="2052" max="2052" width="20.1640625" style="64" customWidth="1"/>
    <col min="2053" max="2053" width="10.6640625" style="64" customWidth="1"/>
    <col min="2054" max="2054" width="9.33203125" style="64"/>
    <col min="2055" max="2055" width="17" style="64" customWidth="1"/>
    <col min="2056" max="2304" width="9.33203125" style="64"/>
    <col min="2305" max="2305" width="48.83203125" style="64" customWidth="1"/>
    <col min="2306" max="2306" width="22.6640625" style="64" customWidth="1"/>
    <col min="2307" max="2307" width="22" style="64" customWidth="1"/>
    <col min="2308" max="2308" width="20.1640625" style="64" customWidth="1"/>
    <col min="2309" max="2309" width="10.6640625" style="64" customWidth="1"/>
    <col min="2310" max="2310" width="9.33203125" style="64"/>
    <col min="2311" max="2311" width="17" style="64" customWidth="1"/>
    <col min="2312" max="2560" width="9.33203125" style="64"/>
    <col min="2561" max="2561" width="48.83203125" style="64" customWidth="1"/>
    <col min="2562" max="2562" width="22.6640625" style="64" customWidth="1"/>
    <col min="2563" max="2563" width="22" style="64" customWidth="1"/>
    <col min="2564" max="2564" width="20.1640625" style="64" customWidth="1"/>
    <col min="2565" max="2565" width="10.6640625" style="64" customWidth="1"/>
    <col min="2566" max="2566" width="9.33203125" style="64"/>
    <col min="2567" max="2567" width="17" style="64" customWidth="1"/>
    <col min="2568" max="2816" width="9.33203125" style="64"/>
    <col min="2817" max="2817" width="48.83203125" style="64" customWidth="1"/>
    <col min="2818" max="2818" width="22.6640625" style="64" customWidth="1"/>
    <col min="2819" max="2819" width="22" style="64" customWidth="1"/>
    <col min="2820" max="2820" width="20.1640625" style="64" customWidth="1"/>
    <col min="2821" max="2821" width="10.6640625" style="64" customWidth="1"/>
    <col min="2822" max="2822" width="9.33203125" style="64"/>
    <col min="2823" max="2823" width="17" style="64" customWidth="1"/>
    <col min="2824" max="3072" width="9.33203125" style="64"/>
    <col min="3073" max="3073" width="48.83203125" style="64" customWidth="1"/>
    <col min="3074" max="3074" width="22.6640625" style="64" customWidth="1"/>
    <col min="3075" max="3075" width="22" style="64" customWidth="1"/>
    <col min="3076" max="3076" width="20.1640625" style="64" customWidth="1"/>
    <col min="3077" max="3077" width="10.6640625" style="64" customWidth="1"/>
    <col min="3078" max="3078" width="9.33203125" style="64"/>
    <col min="3079" max="3079" width="17" style="64" customWidth="1"/>
    <col min="3080" max="3328" width="9.33203125" style="64"/>
    <col min="3329" max="3329" width="48.83203125" style="64" customWidth="1"/>
    <col min="3330" max="3330" width="22.6640625" style="64" customWidth="1"/>
    <col min="3331" max="3331" width="22" style="64" customWidth="1"/>
    <col min="3332" max="3332" width="20.1640625" style="64" customWidth="1"/>
    <col min="3333" max="3333" width="10.6640625" style="64" customWidth="1"/>
    <col min="3334" max="3334" width="9.33203125" style="64"/>
    <col min="3335" max="3335" width="17" style="64" customWidth="1"/>
    <col min="3336" max="3584" width="9.33203125" style="64"/>
    <col min="3585" max="3585" width="48.83203125" style="64" customWidth="1"/>
    <col min="3586" max="3586" width="22.6640625" style="64" customWidth="1"/>
    <col min="3587" max="3587" width="22" style="64" customWidth="1"/>
    <col min="3588" max="3588" width="20.1640625" style="64" customWidth="1"/>
    <col min="3589" max="3589" width="10.6640625" style="64" customWidth="1"/>
    <col min="3590" max="3590" width="9.33203125" style="64"/>
    <col min="3591" max="3591" width="17" style="64" customWidth="1"/>
    <col min="3592" max="3840" width="9.33203125" style="64"/>
    <col min="3841" max="3841" width="48.83203125" style="64" customWidth="1"/>
    <col min="3842" max="3842" width="22.6640625" style="64" customWidth="1"/>
    <col min="3843" max="3843" width="22" style="64" customWidth="1"/>
    <col min="3844" max="3844" width="20.1640625" style="64" customWidth="1"/>
    <col min="3845" max="3845" width="10.6640625" style="64" customWidth="1"/>
    <col min="3846" max="3846" width="9.33203125" style="64"/>
    <col min="3847" max="3847" width="17" style="64" customWidth="1"/>
    <col min="3848" max="4096" width="9.33203125" style="64"/>
    <col min="4097" max="4097" width="48.83203125" style="64" customWidth="1"/>
    <col min="4098" max="4098" width="22.6640625" style="64" customWidth="1"/>
    <col min="4099" max="4099" width="22" style="64" customWidth="1"/>
    <col min="4100" max="4100" width="20.1640625" style="64" customWidth="1"/>
    <col min="4101" max="4101" width="10.6640625" style="64" customWidth="1"/>
    <col min="4102" max="4102" width="9.33203125" style="64"/>
    <col min="4103" max="4103" width="17" style="64" customWidth="1"/>
    <col min="4104" max="4352" width="9.33203125" style="64"/>
    <col min="4353" max="4353" width="48.83203125" style="64" customWidth="1"/>
    <col min="4354" max="4354" width="22.6640625" style="64" customWidth="1"/>
    <col min="4355" max="4355" width="22" style="64" customWidth="1"/>
    <col min="4356" max="4356" width="20.1640625" style="64" customWidth="1"/>
    <col min="4357" max="4357" width="10.6640625" style="64" customWidth="1"/>
    <col min="4358" max="4358" width="9.33203125" style="64"/>
    <col min="4359" max="4359" width="17" style="64" customWidth="1"/>
    <col min="4360" max="4608" width="9.33203125" style="64"/>
    <col min="4609" max="4609" width="48.83203125" style="64" customWidth="1"/>
    <col min="4610" max="4610" width="22.6640625" style="64" customWidth="1"/>
    <col min="4611" max="4611" width="22" style="64" customWidth="1"/>
    <col min="4612" max="4612" width="20.1640625" style="64" customWidth="1"/>
    <col min="4613" max="4613" width="10.6640625" style="64" customWidth="1"/>
    <col min="4614" max="4614" width="9.33203125" style="64"/>
    <col min="4615" max="4615" width="17" style="64" customWidth="1"/>
    <col min="4616" max="4864" width="9.33203125" style="64"/>
    <col min="4865" max="4865" width="48.83203125" style="64" customWidth="1"/>
    <col min="4866" max="4866" width="22.6640625" style="64" customWidth="1"/>
    <col min="4867" max="4867" width="22" style="64" customWidth="1"/>
    <col min="4868" max="4868" width="20.1640625" style="64" customWidth="1"/>
    <col min="4869" max="4869" width="10.6640625" style="64" customWidth="1"/>
    <col min="4870" max="4870" width="9.33203125" style="64"/>
    <col min="4871" max="4871" width="17" style="64" customWidth="1"/>
    <col min="4872" max="5120" width="9.33203125" style="64"/>
    <col min="5121" max="5121" width="48.83203125" style="64" customWidth="1"/>
    <col min="5122" max="5122" width="22.6640625" style="64" customWidth="1"/>
    <col min="5123" max="5123" width="22" style="64" customWidth="1"/>
    <col min="5124" max="5124" width="20.1640625" style="64" customWidth="1"/>
    <col min="5125" max="5125" width="10.6640625" style="64" customWidth="1"/>
    <col min="5126" max="5126" width="9.33203125" style="64"/>
    <col min="5127" max="5127" width="17" style="64" customWidth="1"/>
    <col min="5128" max="5376" width="9.33203125" style="64"/>
    <col min="5377" max="5377" width="48.83203125" style="64" customWidth="1"/>
    <col min="5378" max="5378" width="22.6640625" style="64" customWidth="1"/>
    <col min="5379" max="5379" width="22" style="64" customWidth="1"/>
    <col min="5380" max="5380" width="20.1640625" style="64" customWidth="1"/>
    <col min="5381" max="5381" width="10.6640625" style="64" customWidth="1"/>
    <col min="5382" max="5382" width="9.33203125" style="64"/>
    <col min="5383" max="5383" width="17" style="64" customWidth="1"/>
    <col min="5384" max="5632" width="9.33203125" style="64"/>
    <col min="5633" max="5633" width="48.83203125" style="64" customWidth="1"/>
    <col min="5634" max="5634" width="22.6640625" style="64" customWidth="1"/>
    <col min="5635" max="5635" width="22" style="64" customWidth="1"/>
    <col min="5636" max="5636" width="20.1640625" style="64" customWidth="1"/>
    <col min="5637" max="5637" width="10.6640625" style="64" customWidth="1"/>
    <col min="5638" max="5638" width="9.33203125" style="64"/>
    <col min="5639" max="5639" width="17" style="64" customWidth="1"/>
    <col min="5640" max="5888" width="9.33203125" style="64"/>
    <col min="5889" max="5889" width="48.83203125" style="64" customWidth="1"/>
    <col min="5890" max="5890" width="22.6640625" style="64" customWidth="1"/>
    <col min="5891" max="5891" width="22" style="64" customWidth="1"/>
    <col min="5892" max="5892" width="20.1640625" style="64" customWidth="1"/>
    <col min="5893" max="5893" width="10.6640625" style="64" customWidth="1"/>
    <col min="5894" max="5894" width="9.33203125" style="64"/>
    <col min="5895" max="5895" width="17" style="64" customWidth="1"/>
    <col min="5896" max="6144" width="9.33203125" style="64"/>
    <col min="6145" max="6145" width="48.83203125" style="64" customWidth="1"/>
    <col min="6146" max="6146" width="22.6640625" style="64" customWidth="1"/>
    <col min="6147" max="6147" width="22" style="64" customWidth="1"/>
    <col min="6148" max="6148" width="20.1640625" style="64" customWidth="1"/>
    <col min="6149" max="6149" width="10.6640625" style="64" customWidth="1"/>
    <col min="6150" max="6150" width="9.33203125" style="64"/>
    <col min="6151" max="6151" width="17" style="64" customWidth="1"/>
    <col min="6152" max="6400" width="9.33203125" style="64"/>
    <col min="6401" max="6401" width="48.83203125" style="64" customWidth="1"/>
    <col min="6402" max="6402" width="22.6640625" style="64" customWidth="1"/>
    <col min="6403" max="6403" width="22" style="64" customWidth="1"/>
    <col min="6404" max="6404" width="20.1640625" style="64" customWidth="1"/>
    <col min="6405" max="6405" width="10.6640625" style="64" customWidth="1"/>
    <col min="6406" max="6406" width="9.33203125" style="64"/>
    <col min="6407" max="6407" width="17" style="64" customWidth="1"/>
    <col min="6408" max="6656" width="9.33203125" style="64"/>
    <col min="6657" max="6657" width="48.83203125" style="64" customWidth="1"/>
    <col min="6658" max="6658" width="22.6640625" style="64" customWidth="1"/>
    <col min="6659" max="6659" width="22" style="64" customWidth="1"/>
    <col min="6660" max="6660" width="20.1640625" style="64" customWidth="1"/>
    <col min="6661" max="6661" width="10.6640625" style="64" customWidth="1"/>
    <col min="6662" max="6662" width="9.33203125" style="64"/>
    <col min="6663" max="6663" width="17" style="64" customWidth="1"/>
    <col min="6664" max="6912" width="9.33203125" style="64"/>
    <col min="6913" max="6913" width="48.83203125" style="64" customWidth="1"/>
    <col min="6914" max="6914" width="22.6640625" style="64" customWidth="1"/>
    <col min="6915" max="6915" width="22" style="64" customWidth="1"/>
    <col min="6916" max="6916" width="20.1640625" style="64" customWidth="1"/>
    <col min="6917" max="6917" width="10.6640625" style="64" customWidth="1"/>
    <col min="6918" max="6918" width="9.33203125" style="64"/>
    <col min="6919" max="6919" width="17" style="64" customWidth="1"/>
    <col min="6920" max="7168" width="9.33203125" style="64"/>
    <col min="7169" max="7169" width="48.83203125" style="64" customWidth="1"/>
    <col min="7170" max="7170" width="22.6640625" style="64" customWidth="1"/>
    <col min="7171" max="7171" width="22" style="64" customWidth="1"/>
    <col min="7172" max="7172" width="20.1640625" style="64" customWidth="1"/>
    <col min="7173" max="7173" width="10.6640625" style="64" customWidth="1"/>
    <col min="7174" max="7174" width="9.33203125" style="64"/>
    <col min="7175" max="7175" width="17" style="64" customWidth="1"/>
    <col min="7176" max="7424" width="9.33203125" style="64"/>
    <col min="7425" max="7425" width="48.83203125" style="64" customWidth="1"/>
    <col min="7426" max="7426" width="22.6640625" style="64" customWidth="1"/>
    <col min="7427" max="7427" width="22" style="64" customWidth="1"/>
    <col min="7428" max="7428" width="20.1640625" style="64" customWidth="1"/>
    <col min="7429" max="7429" width="10.6640625" style="64" customWidth="1"/>
    <col min="7430" max="7430" width="9.33203125" style="64"/>
    <col min="7431" max="7431" width="17" style="64" customWidth="1"/>
    <col min="7432" max="7680" width="9.33203125" style="64"/>
    <col min="7681" max="7681" width="48.83203125" style="64" customWidth="1"/>
    <col min="7682" max="7682" width="22.6640625" style="64" customWidth="1"/>
    <col min="7683" max="7683" width="22" style="64" customWidth="1"/>
    <col min="7684" max="7684" width="20.1640625" style="64" customWidth="1"/>
    <col min="7685" max="7685" width="10.6640625" style="64" customWidth="1"/>
    <col min="7686" max="7686" width="9.33203125" style="64"/>
    <col min="7687" max="7687" width="17" style="64" customWidth="1"/>
    <col min="7688" max="7936" width="9.33203125" style="64"/>
    <col min="7937" max="7937" width="48.83203125" style="64" customWidth="1"/>
    <col min="7938" max="7938" width="22.6640625" style="64" customWidth="1"/>
    <col min="7939" max="7939" width="22" style="64" customWidth="1"/>
    <col min="7940" max="7940" width="20.1640625" style="64" customWidth="1"/>
    <col min="7941" max="7941" width="10.6640625" style="64" customWidth="1"/>
    <col min="7942" max="7942" width="9.33203125" style="64"/>
    <col min="7943" max="7943" width="17" style="64" customWidth="1"/>
    <col min="7944" max="8192" width="9.33203125" style="64"/>
    <col min="8193" max="8193" width="48.83203125" style="64" customWidth="1"/>
    <col min="8194" max="8194" width="22.6640625" style="64" customWidth="1"/>
    <col min="8195" max="8195" width="22" style="64" customWidth="1"/>
    <col min="8196" max="8196" width="20.1640625" style="64" customWidth="1"/>
    <col min="8197" max="8197" width="10.6640625" style="64" customWidth="1"/>
    <col min="8198" max="8198" width="9.33203125" style="64"/>
    <col min="8199" max="8199" width="17" style="64" customWidth="1"/>
    <col min="8200" max="8448" width="9.33203125" style="64"/>
    <col min="8449" max="8449" width="48.83203125" style="64" customWidth="1"/>
    <col min="8450" max="8450" width="22.6640625" style="64" customWidth="1"/>
    <col min="8451" max="8451" width="22" style="64" customWidth="1"/>
    <col min="8452" max="8452" width="20.1640625" style="64" customWidth="1"/>
    <col min="8453" max="8453" width="10.6640625" style="64" customWidth="1"/>
    <col min="8454" max="8454" width="9.33203125" style="64"/>
    <col min="8455" max="8455" width="17" style="64" customWidth="1"/>
    <col min="8456" max="8704" width="9.33203125" style="64"/>
    <col min="8705" max="8705" width="48.83203125" style="64" customWidth="1"/>
    <col min="8706" max="8706" width="22.6640625" style="64" customWidth="1"/>
    <col min="8707" max="8707" width="22" style="64" customWidth="1"/>
    <col min="8708" max="8708" width="20.1640625" style="64" customWidth="1"/>
    <col min="8709" max="8709" width="10.6640625" style="64" customWidth="1"/>
    <col min="8710" max="8710" width="9.33203125" style="64"/>
    <col min="8711" max="8711" width="17" style="64" customWidth="1"/>
    <col min="8712" max="8960" width="9.33203125" style="64"/>
    <col min="8961" max="8961" width="48.83203125" style="64" customWidth="1"/>
    <col min="8962" max="8962" width="22.6640625" style="64" customWidth="1"/>
    <col min="8963" max="8963" width="22" style="64" customWidth="1"/>
    <col min="8964" max="8964" width="20.1640625" style="64" customWidth="1"/>
    <col min="8965" max="8965" width="10.6640625" style="64" customWidth="1"/>
    <col min="8966" max="8966" width="9.33203125" style="64"/>
    <col min="8967" max="8967" width="17" style="64" customWidth="1"/>
    <col min="8968" max="9216" width="9.33203125" style="64"/>
    <col min="9217" max="9217" width="48.83203125" style="64" customWidth="1"/>
    <col min="9218" max="9218" width="22.6640625" style="64" customWidth="1"/>
    <col min="9219" max="9219" width="22" style="64" customWidth="1"/>
    <col min="9220" max="9220" width="20.1640625" style="64" customWidth="1"/>
    <col min="9221" max="9221" width="10.6640625" style="64" customWidth="1"/>
    <col min="9222" max="9222" width="9.33203125" style="64"/>
    <col min="9223" max="9223" width="17" style="64" customWidth="1"/>
    <col min="9224" max="9472" width="9.33203125" style="64"/>
    <col min="9473" max="9473" width="48.83203125" style="64" customWidth="1"/>
    <col min="9474" max="9474" width="22.6640625" style="64" customWidth="1"/>
    <col min="9475" max="9475" width="22" style="64" customWidth="1"/>
    <col min="9476" max="9476" width="20.1640625" style="64" customWidth="1"/>
    <col min="9477" max="9477" width="10.6640625" style="64" customWidth="1"/>
    <col min="9478" max="9478" width="9.33203125" style="64"/>
    <col min="9479" max="9479" width="17" style="64" customWidth="1"/>
    <col min="9480" max="9728" width="9.33203125" style="64"/>
    <col min="9729" max="9729" width="48.83203125" style="64" customWidth="1"/>
    <col min="9730" max="9730" width="22.6640625" style="64" customWidth="1"/>
    <col min="9731" max="9731" width="22" style="64" customWidth="1"/>
    <col min="9732" max="9732" width="20.1640625" style="64" customWidth="1"/>
    <col min="9733" max="9733" width="10.6640625" style="64" customWidth="1"/>
    <col min="9734" max="9734" width="9.33203125" style="64"/>
    <col min="9735" max="9735" width="17" style="64" customWidth="1"/>
    <col min="9736" max="9984" width="9.33203125" style="64"/>
    <col min="9985" max="9985" width="48.83203125" style="64" customWidth="1"/>
    <col min="9986" max="9986" width="22.6640625" style="64" customWidth="1"/>
    <col min="9987" max="9987" width="22" style="64" customWidth="1"/>
    <col min="9988" max="9988" width="20.1640625" style="64" customWidth="1"/>
    <col min="9989" max="9989" width="10.6640625" style="64" customWidth="1"/>
    <col min="9990" max="9990" width="9.33203125" style="64"/>
    <col min="9991" max="9991" width="17" style="64" customWidth="1"/>
    <col min="9992" max="10240" width="9.33203125" style="64"/>
    <col min="10241" max="10241" width="48.83203125" style="64" customWidth="1"/>
    <col min="10242" max="10242" width="22.6640625" style="64" customWidth="1"/>
    <col min="10243" max="10243" width="22" style="64" customWidth="1"/>
    <col min="10244" max="10244" width="20.1640625" style="64" customWidth="1"/>
    <col min="10245" max="10245" width="10.6640625" style="64" customWidth="1"/>
    <col min="10246" max="10246" width="9.33203125" style="64"/>
    <col min="10247" max="10247" width="17" style="64" customWidth="1"/>
    <col min="10248" max="10496" width="9.33203125" style="64"/>
    <col min="10497" max="10497" width="48.83203125" style="64" customWidth="1"/>
    <col min="10498" max="10498" width="22.6640625" style="64" customWidth="1"/>
    <col min="10499" max="10499" width="22" style="64" customWidth="1"/>
    <col min="10500" max="10500" width="20.1640625" style="64" customWidth="1"/>
    <col min="10501" max="10501" width="10.6640625" style="64" customWidth="1"/>
    <col min="10502" max="10502" width="9.33203125" style="64"/>
    <col min="10503" max="10503" width="17" style="64" customWidth="1"/>
    <col min="10504" max="10752" width="9.33203125" style="64"/>
    <col min="10753" max="10753" width="48.83203125" style="64" customWidth="1"/>
    <col min="10754" max="10754" width="22.6640625" style="64" customWidth="1"/>
    <col min="10755" max="10755" width="22" style="64" customWidth="1"/>
    <col min="10756" max="10756" width="20.1640625" style="64" customWidth="1"/>
    <col min="10757" max="10757" width="10.6640625" style="64" customWidth="1"/>
    <col min="10758" max="10758" width="9.33203125" style="64"/>
    <col min="10759" max="10759" width="17" style="64" customWidth="1"/>
    <col min="10760" max="11008" width="9.33203125" style="64"/>
    <col min="11009" max="11009" width="48.83203125" style="64" customWidth="1"/>
    <col min="11010" max="11010" width="22.6640625" style="64" customWidth="1"/>
    <col min="11011" max="11011" width="22" style="64" customWidth="1"/>
    <col min="11012" max="11012" width="20.1640625" style="64" customWidth="1"/>
    <col min="11013" max="11013" width="10.6640625" style="64" customWidth="1"/>
    <col min="11014" max="11014" width="9.33203125" style="64"/>
    <col min="11015" max="11015" width="17" style="64" customWidth="1"/>
    <col min="11016" max="11264" width="9.33203125" style="64"/>
    <col min="11265" max="11265" width="48.83203125" style="64" customWidth="1"/>
    <col min="11266" max="11266" width="22.6640625" style="64" customWidth="1"/>
    <col min="11267" max="11267" width="22" style="64" customWidth="1"/>
    <col min="11268" max="11268" width="20.1640625" style="64" customWidth="1"/>
    <col min="11269" max="11269" width="10.6640625" style="64" customWidth="1"/>
    <col min="11270" max="11270" width="9.33203125" style="64"/>
    <col min="11271" max="11271" width="17" style="64" customWidth="1"/>
    <col min="11272" max="11520" width="9.33203125" style="64"/>
    <col min="11521" max="11521" width="48.83203125" style="64" customWidth="1"/>
    <col min="11522" max="11522" width="22.6640625" style="64" customWidth="1"/>
    <col min="11523" max="11523" width="22" style="64" customWidth="1"/>
    <col min="11524" max="11524" width="20.1640625" style="64" customWidth="1"/>
    <col min="11525" max="11525" width="10.6640625" style="64" customWidth="1"/>
    <col min="11526" max="11526" width="9.33203125" style="64"/>
    <col min="11527" max="11527" width="17" style="64" customWidth="1"/>
    <col min="11528" max="11776" width="9.33203125" style="64"/>
    <col min="11777" max="11777" width="48.83203125" style="64" customWidth="1"/>
    <col min="11778" max="11778" width="22.6640625" style="64" customWidth="1"/>
    <col min="11779" max="11779" width="22" style="64" customWidth="1"/>
    <col min="11780" max="11780" width="20.1640625" style="64" customWidth="1"/>
    <col min="11781" max="11781" width="10.6640625" style="64" customWidth="1"/>
    <col min="11782" max="11782" width="9.33203125" style="64"/>
    <col min="11783" max="11783" width="17" style="64" customWidth="1"/>
    <col min="11784" max="12032" width="9.33203125" style="64"/>
    <col min="12033" max="12033" width="48.83203125" style="64" customWidth="1"/>
    <col min="12034" max="12034" width="22.6640625" style="64" customWidth="1"/>
    <col min="12035" max="12035" width="22" style="64" customWidth="1"/>
    <col min="12036" max="12036" width="20.1640625" style="64" customWidth="1"/>
    <col min="12037" max="12037" width="10.6640625" style="64" customWidth="1"/>
    <col min="12038" max="12038" width="9.33203125" style="64"/>
    <col min="12039" max="12039" width="17" style="64" customWidth="1"/>
    <col min="12040" max="12288" width="9.33203125" style="64"/>
    <col min="12289" max="12289" width="48.83203125" style="64" customWidth="1"/>
    <col min="12290" max="12290" width="22.6640625" style="64" customWidth="1"/>
    <col min="12291" max="12291" width="22" style="64" customWidth="1"/>
    <col min="12292" max="12292" width="20.1640625" style="64" customWidth="1"/>
    <col min="12293" max="12293" width="10.6640625" style="64" customWidth="1"/>
    <col min="12294" max="12294" width="9.33203125" style="64"/>
    <col min="12295" max="12295" width="17" style="64" customWidth="1"/>
    <col min="12296" max="12544" width="9.33203125" style="64"/>
    <col min="12545" max="12545" width="48.83203125" style="64" customWidth="1"/>
    <col min="12546" max="12546" width="22.6640625" style="64" customWidth="1"/>
    <col min="12547" max="12547" width="22" style="64" customWidth="1"/>
    <col min="12548" max="12548" width="20.1640625" style="64" customWidth="1"/>
    <col min="12549" max="12549" width="10.6640625" style="64" customWidth="1"/>
    <col min="12550" max="12550" width="9.33203125" style="64"/>
    <col min="12551" max="12551" width="17" style="64" customWidth="1"/>
    <col min="12552" max="12800" width="9.33203125" style="64"/>
    <col min="12801" max="12801" width="48.83203125" style="64" customWidth="1"/>
    <col min="12802" max="12802" width="22.6640625" style="64" customWidth="1"/>
    <col min="12803" max="12803" width="22" style="64" customWidth="1"/>
    <col min="12804" max="12804" width="20.1640625" style="64" customWidth="1"/>
    <col min="12805" max="12805" width="10.6640625" style="64" customWidth="1"/>
    <col min="12806" max="12806" width="9.33203125" style="64"/>
    <col min="12807" max="12807" width="17" style="64" customWidth="1"/>
    <col min="12808" max="13056" width="9.33203125" style="64"/>
    <col min="13057" max="13057" width="48.83203125" style="64" customWidth="1"/>
    <col min="13058" max="13058" width="22.6640625" style="64" customWidth="1"/>
    <col min="13059" max="13059" width="22" style="64" customWidth="1"/>
    <col min="13060" max="13060" width="20.1640625" style="64" customWidth="1"/>
    <col min="13061" max="13061" width="10.6640625" style="64" customWidth="1"/>
    <col min="13062" max="13062" width="9.33203125" style="64"/>
    <col min="13063" max="13063" width="17" style="64" customWidth="1"/>
    <col min="13064" max="13312" width="9.33203125" style="64"/>
    <col min="13313" max="13313" width="48.83203125" style="64" customWidth="1"/>
    <col min="13314" max="13314" width="22.6640625" style="64" customWidth="1"/>
    <col min="13315" max="13315" width="22" style="64" customWidth="1"/>
    <col min="13316" max="13316" width="20.1640625" style="64" customWidth="1"/>
    <col min="13317" max="13317" width="10.6640625" style="64" customWidth="1"/>
    <col min="13318" max="13318" width="9.33203125" style="64"/>
    <col min="13319" max="13319" width="17" style="64" customWidth="1"/>
    <col min="13320" max="13568" width="9.33203125" style="64"/>
    <col min="13569" max="13569" width="48.83203125" style="64" customWidth="1"/>
    <col min="13570" max="13570" width="22.6640625" style="64" customWidth="1"/>
    <col min="13571" max="13571" width="22" style="64" customWidth="1"/>
    <col min="13572" max="13572" width="20.1640625" style="64" customWidth="1"/>
    <col min="13573" max="13573" width="10.6640625" style="64" customWidth="1"/>
    <col min="13574" max="13574" width="9.33203125" style="64"/>
    <col min="13575" max="13575" width="17" style="64" customWidth="1"/>
    <col min="13576" max="13824" width="9.33203125" style="64"/>
    <col min="13825" max="13825" width="48.83203125" style="64" customWidth="1"/>
    <col min="13826" max="13826" width="22.6640625" style="64" customWidth="1"/>
    <col min="13827" max="13827" width="22" style="64" customWidth="1"/>
    <col min="13828" max="13828" width="20.1640625" style="64" customWidth="1"/>
    <col min="13829" max="13829" width="10.6640625" style="64" customWidth="1"/>
    <col min="13830" max="13830" width="9.33203125" style="64"/>
    <col min="13831" max="13831" width="17" style="64" customWidth="1"/>
    <col min="13832" max="14080" width="9.33203125" style="64"/>
    <col min="14081" max="14081" width="48.83203125" style="64" customWidth="1"/>
    <col min="14082" max="14082" width="22.6640625" style="64" customWidth="1"/>
    <col min="14083" max="14083" width="22" style="64" customWidth="1"/>
    <col min="14084" max="14084" width="20.1640625" style="64" customWidth="1"/>
    <col min="14085" max="14085" width="10.6640625" style="64" customWidth="1"/>
    <col min="14086" max="14086" width="9.33203125" style="64"/>
    <col min="14087" max="14087" width="17" style="64" customWidth="1"/>
    <col min="14088" max="14336" width="9.33203125" style="64"/>
    <col min="14337" max="14337" width="48.83203125" style="64" customWidth="1"/>
    <col min="14338" max="14338" width="22.6640625" style="64" customWidth="1"/>
    <col min="14339" max="14339" width="22" style="64" customWidth="1"/>
    <col min="14340" max="14340" width="20.1640625" style="64" customWidth="1"/>
    <col min="14341" max="14341" width="10.6640625" style="64" customWidth="1"/>
    <col min="14342" max="14342" width="9.33203125" style="64"/>
    <col min="14343" max="14343" width="17" style="64" customWidth="1"/>
    <col min="14344" max="14592" width="9.33203125" style="64"/>
    <col min="14593" max="14593" width="48.83203125" style="64" customWidth="1"/>
    <col min="14594" max="14594" width="22.6640625" style="64" customWidth="1"/>
    <col min="14595" max="14595" width="22" style="64" customWidth="1"/>
    <col min="14596" max="14596" width="20.1640625" style="64" customWidth="1"/>
    <col min="14597" max="14597" width="10.6640625" style="64" customWidth="1"/>
    <col min="14598" max="14598" width="9.33203125" style="64"/>
    <col min="14599" max="14599" width="17" style="64" customWidth="1"/>
    <col min="14600" max="14848" width="9.33203125" style="64"/>
    <col min="14849" max="14849" width="48.83203125" style="64" customWidth="1"/>
    <col min="14850" max="14850" width="22.6640625" style="64" customWidth="1"/>
    <col min="14851" max="14851" width="22" style="64" customWidth="1"/>
    <col min="14852" max="14852" width="20.1640625" style="64" customWidth="1"/>
    <col min="14853" max="14853" width="10.6640625" style="64" customWidth="1"/>
    <col min="14854" max="14854" width="9.33203125" style="64"/>
    <col min="14855" max="14855" width="17" style="64" customWidth="1"/>
    <col min="14856" max="15104" width="9.33203125" style="64"/>
    <col min="15105" max="15105" width="48.83203125" style="64" customWidth="1"/>
    <col min="15106" max="15106" width="22.6640625" style="64" customWidth="1"/>
    <col min="15107" max="15107" width="22" style="64" customWidth="1"/>
    <col min="15108" max="15108" width="20.1640625" style="64" customWidth="1"/>
    <col min="15109" max="15109" width="10.6640625" style="64" customWidth="1"/>
    <col min="15110" max="15110" width="9.33203125" style="64"/>
    <col min="15111" max="15111" width="17" style="64" customWidth="1"/>
    <col min="15112" max="15360" width="9.33203125" style="64"/>
    <col min="15361" max="15361" width="48.83203125" style="64" customWidth="1"/>
    <col min="15362" max="15362" width="22.6640625" style="64" customWidth="1"/>
    <col min="15363" max="15363" width="22" style="64" customWidth="1"/>
    <col min="15364" max="15364" width="20.1640625" style="64" customWidth="1"/>
    <col min="15365" max="15365" width="10.6640625" style="64" customWidth="1"/>
    <col min="15366" max="15366" width="9.33203125" style="64"/>
    <col min="15367" max="15367" width="17" style="64" customWidth="1"/>
    <col min="15368" max="15616" width="9.33203125" style="64"/>
    <col min="15617" max="15617" width="48.83203125" style="64" customWidth="1"/>
    <col min="15618" max="15618" width="22.6640625" style="64" customWidth="1"/>
    <col min="15619" max="15619" width="22" style="64" customWidth="1"/>
    <col min="15620" max="15620" width="20.1640625" style="64" customWidth="1"/>
    <col min="15621" max="15621" width="10.6640625" style="64" customWidth="1"/>
    <col min="15622" max="15622" width="9.33203125" style="64"/>
    <col min="15623" max="15623" width="17" style="64" customWidth="1"/>
    <col min="15624" max="15872" width="9.33203125" style="64"/>
    <col min="15873" max="15873" width="48.83203125" style="64" customWidth="1"/>
    <col min="15874" max="15874" width="22.6640625" style="64" customWidth="1"/>
    <col min="15875" max="15875" width="22" style="64" customWidth="1"/>
    <col min="15876" max="15876" width="20.1640625" style="64" customWidth="1"/>
    <col min="15877" max="15877" width="10.6640625" style="64" customWidth="1"/>
    <col min="15878" max="15878" width="9.33203125" style="64"/>
    <col min="15879" max="15879" width="17" style="64" customWidth="1"/>
    <col min="15880" max="16128" width="9.33203125" style="64"/>
    <col min="16129" max="16129" width="48.83203125" style="64" customWidth="1"/>
    <col min="16130" max="16130" width="22.6640625" style="64" customWidth="1"/>
    <col min="16131" max="16131" width="22" style="64" customWidth="1"/>
    <col min="16132" max="16132" width="20.1640625" style="64" customWidth="1"/>
    <col min="16133" max="16133" width="10.6640625" style="64" customWidth="1"/>
    <col min="16134" max="16134" width="9.33203125" style="64"/>
    <col min="16135" max="16135" width="17" style="64" customWidth="1"/>
    <col min="16136" max="16384" width="9.33203125" style="64"/>
  </cols>
  <sheetData>
    <row r="1" spans="1:4" ht="18.75" x14ac:dyDescent="0.3">
      <c r="A1" s="151" t="s">
        <v>854</v>
      </c>
      <c r="B1" s="151"/>
      <c r="C1" s="163"/>
      <c r="D1" s="163"/>
    </row>
    <row r="2" spans="1:4" ht="18.75" x14ac:dyDescent="0.3">
      <c r="A2" s="63"/>
      <c r="B2" s="123" t="s">
        <v>873</v>
      </c>
      <c r="C2" s="123"/>
      <c r="D2" s="123"/>
    </row>
    <row r="3" spans="1:4" ht="16.5" customHeight="1" x14ac:dyDescent="0.3">
      <c r="A3" s="77"/>
      <c r="B3" s="123"/>
      <c r="C3" s="123"/>
      <c r="D3" s="123"/>
    </row>
    <row r="4" spans="1:4" ht="18.75" x14ac:dyDescent="0.3">
      <c r="A4" s="77"/>
      <c r="B4" s="77"/>
      <c r="C4" s="78"/>
      <c r="D4" s="78"/>
    </row>
    <row r="5" spans="1:4" ht="18.75" x14ac:dyDescent="0.3">
      <c r="A5" s="151" t="s">
        <v>825</v>
      </c>
      <c r="B5" s="151"/>
      <c r="C5" s="163"/>
      <c r="D5" s="163"/>
    </row>
    <row r="6" spans="1:4" ht="18.75" x14ac:dyDescent="0.3">
      <c r="A6" s="151" t="s">
        <v>811</v>
      </c>
      <c r="B6" s="151"/>
      <c r="C6" s="163"/>
      <c r="D6" s="163"/>
    </row>
    <row r="7" spans="1:4" ht="16.5" x14ac:dyDescent="0.3">
      <c r="A7" s="123" t="s">
        <v>812</v>
      </c>
      <c r="B7" s="155"/>
      <c r="C7" s="155"/>
      <c r="D7" s="155"/>
    </row>
    <row r="8" spans="1:4" ht="18.75" x14ac:dyDescent="0.3">
      <c r="A8" s="63"/>
      <c r="B8" s="63"/>
    </row>
    <row r="9" spans="1:4" ht="18.75" x14ac:dyDescent="0.3">
      <c r="A9" s="123" t="s">
        <v>826</v>
      </c>
      <c r="B9" s="123"/>
      <c r="C9" s="163"/>
      <c r="D9" s="163"/>
    </row>
    <row r="10" spans="1:4" ht="18.75" x14ac:dyDescent="0.3">
      <c r="A10" s="123"/>
      <c r="B10" s="123"/>
    </row>
    <row r="11" spans="1:4" ht="18.75" x14ac:dyDescent="0.3">
      <c r="A11" s="153" t="s">
        <v>814</v>
      </c>
      <c r="B11" s="154"/>
      <c r="C11" s="155"/>
      <c r="D11" s="155"/>
    </row>
    <row r="12" spans="1:4" ht="36" customHeight="1" x14ac:dyDescent="0.3">
      <c r="A12" s="156" t="s">
        <v>827</v>
      </c>
      <c r="B12" s="157"/>
      <c r="C12" s="155"/>
      <c r="D12" s="155"/>
    </row>
    <row r="13" spans="1:4" ht="18.75" x14ac:dyDescent="0.3">
      <c r="A13" s="65"/>
      <c r="B13" s="66"/>
    </row>
    <row r="14" spans="1:4" ht="16.5" customHeight="1" x14ac:dyDescent="0.25">
      <c r="A14" s="158" t="s">
        <v>816</v>
      </c>
      <c r="B14" s="164" t="s">
        <v>828</v>
      </c>
      <c r="C14" s="165"/>
      <c r="D14" s="166"/>
    </row>
    <row r="15" spans="1:4" ht="18.75" customHeight="1" x14ac:dyDescent="0.25">
      <c r="A15" s="160"/>
      <c r="B15" s="69" t="s">
        <v>5</v>
      </c>
      <c r="C15" s="79" t="s">
        <v>6</v>
      </c>
      <c r="D15" s="79" t="s">
        <v>7</v>
      </c>
    </row>
    <row r="16" spans="1:4" ht="18.75" x14ac:dyDescent="0.3">
      <c r="A16" s="71" t="s">
        <v>818</v>
      </c>
      <c r="B16" s="72">
        <f>B17+B18+B19+B20+B21+B22+B23</f>
        <v>6466.0643299999992</v>
      </c>
      <c r="C16" s="72">
        <f>C17+C18+C19+C20+C21+C22+C23</f>
        <v>3009.6499999999996</v>
      </c>
      <c r="D16" s="72">
        <f>D17+D18+D19+D20+D21+D22+D23</f>
        <v>3009.6499999999996</v>
      </c>
    </row>
    <row r="17" spans="1:7" ht="18.75" x14ac:dyDescent="0.3">
      <c r="A17" s="73" t="s">
        <v>822</v>
      </c>
      <c r="B17" s="74">
        <f>3.069+433.45</f>
        <v>436.51900000000001</v>
      </c>
      <c r="C17" s="75">
        <v>418.45</v>
      </c>
      <c r="D17" s="75">
        <v>418.45</v>
      </c>
      <c r="E17" s="80"/>
      <c r="F17" s="81"/>
      <c r="G17" s="82"/>
    </row>
    <row r="18" spans="1:7" ht="18.75" x14ac:dyDescent="0.3">
      <c r="A18" s="73" t="s">
        <v>829</v>
      </c>
      <c r="B18" s="74">
        <f>69.12+470.45+3.069</f>
        <v>542.6389999999999</v>
      </c>
      <c r="C18" s="75">
        <v>440.45</v>
      </c>
      <c r="D18" s="75">
        <v>440.45</v>
      </c>
      <c r="E18" s="80"/>
      <c r="F18" s="81"/>
      <c r="G18" s="82"/>
    </row>
    <row r="19" spans="1:7" ht="18.75" x14ac:dyDescent="0.3">
      <c r="A19" s="73" t="s">
        <v>830</v>
      </c>
      <c r="B19" s="74">
        <f>541.45+62.72+3.069</f>
        <v>607.23900000000003</v>
      </c>
      <c r="C19" s="75">
        <v>409.45</v>
      </c>
      <c r="D19" s="75">
        <v>409.45</v>
      </c>
      <c r="E19" s="80"/>
      <c r="F19" s="81"/>
      <c r="G19" s="82"/>
    </row>
    <row r="20" spans="1:7" ht="18.75" x14ac:dyDescent="0.3">
      <c r="A20" s="73" t="s">
        <v>831</v>
      </c>
      <c r="B20" s="74">
        <f>409.95+100+3.069</f>
        <v>513.01900000000001</v>
      </c>
      <c r="C20" s="75">
        <v>409.95</v>
      </c>
      <c r="D20" s="75">
        <v>409.95</v>
      </c>
      <c r="E20" s="80"/>
      <c r="F20" s="81"/>
      <c r="G20" s="82"/>
    </row>
    <row r="21" spans="1:7" ht="18.75" x14ac:dyDescent="0.3">
      <c r="A21" s="73" t="s">
        <v>820</v>
      </c>
      <c r="B21" s="74">
        <f>3.069+409.45</f>
        <v>412.51900000000001</v>
      </c>
      <c r="C21" s="75">
        <v>409.45</v>
      </c>
      <c r="D21" s="75">
        <v>409.45</v>
      </c>
      <c r="E21" s="80"/>
      <c r="F21" s="81"/>
      <c r="G21" s="82"/>
    </row>
    <row r="22" spans="1:7" ht="18.75" x14ac:dyDescent="0.3">
      <c r="A22" s="73" t="s">
        <v>821</v>
      </c>
      <c r="B22" s="74">
        <f>409.45+425.226+849.64533+3.069</f>
        <v>1687.3903299999997</v>
      </c>
      <c r="C22" s="75">
        <v>408.45</v>
      </c>
      <c r="D22" s="75">
        <v>408.45</v>
      </c>
      <c r="E22" s="80"/>
      <c r="F22" s="81"/>
      <c r="G22" s="82"/>
    </row>
    <row r="23" spans="1:7" ht="18.75" x14ac:dyDescent="0.3">
      <c r="A23" s="83" t="s">
        <v>832</v>
      </c>
      <c r="B23" s="75">
        <f>863.45+533.125+3.069+242.095+550+75</f>
        <v>2266.739</v>
      </c>
      <c r="C23" s="75">
        <v>513.45000000000005</v>
      </c>
      <c r="D23" s="75">
        <v>513.45000000000005</v>
      </c>
      <c r="E23" s="84"/>
      <c r="F23" s="85"/>
      <c r="G23" s="85"/>
    </row>
    <row r="24" spans="1:7" ht="39" customHeight="1" x14ac:dyDescent="0.3">
      <c r="A24" s="86"/>
      <c r="B24" s="87"/>
      <c r="E24" s="88"/>
      <c r="F24" s="88"/>
      <c r="G24" s="88"/>
    </row>
    <row r="25" spans="1:7" ht="18.75" x14ac:dyDescent="0.3">
      <c r="A25" s="86"/>
      <c r="B25" s="89"/>
    </row>
    <row r="26" spans="1:7" x14ac:dyDescent="0.25">
      <c r="A26" s="90"/>
      <c r="B26" s="91"/>
    </row>
    <row r="27" spans="1:7" x14ac:dyDescent="0.25">
      <c r="A27" s="90"/>
      <c r="B27" s="92"/>
    </row>
    <row r="28" spans="1:7" x14ac:dyDescent="0.25">
      <c r="A28" s="90"/>
      <c r="B28" s="92"/>
    </row>
    <row r="29" spans="1:7" x14ac:dyDescent="0.25">
      <c r="A29" s="90"/>
      <c r="B29" s="92"/>
    </row>
    <row r="30" spans="1:7" x14ac:dyDescent="0.25">
      <c r="A30" s="90"/>
      <c r="B30" s="92"/>
    </row>
    <row r="31" spans="1:7" x14ac:dyDescent="0.25">
      <c r="A31" s="90"/>
      <c r="B31" s="92"/>
    </row>
    <row r="32" spans="1:7" x14ac:dyDescent="0.25">
      <c r="A32" s="93"/>
      <c r="B32" s="92"/>
    </row>
    <row r="33" spans="1:2" x14ac:dyDescent="0.25">
      <c r="A33" s="93"/>
      <c r="B33" s="94"/>
    </row>
    <row r="34" spans="1:2" x14ac:dyDescent="0.25">
      <c r="A34" s="90"/>
      <c r="B34" s="94"/>
    </row>
    <row r="35" spans="1:2" x14ac:dyDescent="0.25">
      <c r="A35" s="90"/>
      <c r="B35" s="92"/>
    </row>
    <row r="36" spans="1:2" x14ac:dyDescent="0.25">
      <c r="A36" s="93"/>
      <c r="B36" s="94"/>
    </row>
    <row r="37" spans="1:2" x14ac:dyDescent="0.25">
      <c r="A37" s="93"/>
      <c r="B37" s="94"/>
    </row>
    <row r="38" spans="1:2" x14ac:dyDescent="0.25">
      <c r="A38" s="93"/>
      <c r="B38" s="94"/>
    </row>
    <row r="39" spans="1:2" x14ac:dyDescent="0.25">
      <c r="A39" s="93"/>
      <c r="B39" s="94"/>
    </row>
    <row r="40" spans="1:2" x14ac:dyDescent="0.25">
      <c r="A40" s="93"/>
      <c r="B40" s="94"/>
    </row>
    <row r="41" spans="1:2" x14ac:dyDescent="0.25">
      <c r="A41" s="93"/>
      <c r="B41" s="94"/>
    </row>
    <row r="42" spans="1:2" x14ac:dyDescent="0.25">
      <c r="A42" s="93"/>
      <c r="B42" s="94"/>
    </row>
    <row r="43" spans="1:2" x14ac:dyDescent="0.25">
      <c r="A43" s="88"/>
      <c r="B43" s="94"/>
    </row>
    <row r="44" spans="1:2" x14ac:dyDescent="0.25">
      <c r="A44" s="88"/>
      <c r="B44" s="95"/>
    </row>
    <row r="45" spans="1:2" x14ac:dyDescent="0.25">
      <c r="B45" s="96"/>
    </row>
    <row r="46" spans="1:2" x14ac:dyDescent="0.25">
      <c r="B46" s="96"/>
    </row>
    <row r="47" spans="1:2" x14ac:dyDescent="0.25">
      <c r="B47" s="96"/>
    </row>
    <row r="48" spans="1:2" x14ac:dyDescent="0.25">
      <c r="B48" s="96"/>
    </row>
    <row r="49" spans="2:2" x14ac:dyDescent="0.25">
      <c r="B49" s="96"/>
    </row>
    <row r="50" spans="2:2" x14ac:dyDescent="0.25">
      <c r="B50" s="96"/>
    </row>
    <row r="51" spans="2:2" x14ac:dyDescent="0.25">
      <c r="B51" s="96"/>
    </row>
    <row r="52" spans="2:2" x14ac:dyDescent="0.25">
      <c r="B52" s="96"/>
    </row>
    <row r="53" spans="2:2" x14ac:dyDescent="0.25">
      <c r="B53" s="96"/>
    </row>
    <row r="54" spans="2:2" x14ac:dyDescent="0.25">
      <c r="B54" s="96"/>
    </row>
    <row r="55" spans="2:2" x14ac:dyDescent="0.25">
      <c r="B55" s="96"/>
    </row>
    <row r="56" spans="2:2" x14ac:dyDescent="0.25">
      <c r="B56" s="96"/>
    </row>
    <row r="57" spans="2:2" x14ac:dyDescent="0.25">
      <c r="B57" s="96"/>
    </row>
    <row r="58" spans="2:2" x14ac:dyDescent="0.25">
      <c r="B58" s="96"/>
    </row>
    <row r="59" spans="2:2" x14ac:dyDescent="0.25">
      <c r="B59" s="96"/>
    </row>
    <row r="60" spans="2:2" x14ac:dyDescent="0.25">
      <c r="B60" s="96"/>
    </row>
    <row r="61" spans="2:2" x14ac:dyDescent="0.25">
      <c r="B61" s="96"/>
    </row>
    <row r="62" spans="2:2" x14ac:dyDescent="0.25">
      <c r="B62" s="96"/>
    </row>
    <row r="63" spans="2:2" x14ac:dyDescent="0.25">
      <c r="B63" s="96"/>
    </row>
    <row r="64" spans="2:2" x14ac:dyDescent="0.25">
      <c r="B64" s="96"/>
    </row>
    <row r="65" spans="2:2" x14ac:dyDescent="0.25">
      <c r="B65" s="96"/>
    </row>
    <row r="66" spans="2:2" x14ac:dyDescent="0.25">
      <c r="B66" s="96"/>
    </row>
    <row r="67" spans="2:2" x14ac:dyDescent="0.25">
      <c r="B67" s="96"/>
    </row>
    <row r="68" spans="2:2" x14ac:dyDescent="0.25">
      <c r="B68" s="96"/>
    </row>
    <row r="69" spans="2:2" x14ac:dyDescent="0.25">
      <c r="B69" s="96"/>
    </row>
    <row r="70" spans="2:2" x14ac:dyDescent="0.25">
      <c r="B70" s="96"/>
    </row>
    <row r="71" spans="2:2" x14ac:dyDescent="0.25">
      <c r="B71" s="96"/>
    </row>
    <row r="72" spans="2:2" x14ac:dyDescent="0.25">
      <c r="B72" s="96"/>
    </row>
    <row r="73" spans="2:2" x14ac:dyDescent="0.25">
      <c r="B73" s="96"/>
    </row>
    <row r="74" spans="2:2" x14ac:dyDescent="0.25">
      <c r="B74" s="96"/>
    </row>
    <row r="75" spans="2:2" x14ac:dyDescent="0.25">
      <c r="B75" s="96"/>
    </row>
    <row r="76" spans="2:2" x14ac:dyDescent="0.25">
      <c r="B76" s="96"/>
    </row>
    <row r="77" spans="2:2" x14ac:dyDescent="0.25">
      <c r="B77" s="96"/>
    </row>
    <row r="78" spans="2:2" x14ac:dyDescent="0.25">
      <c r="B78" s="96"/>
    </row>
    <row r="79" spans="2:2" x14ac:dyDescent="0.25">
      <c r="B79" s="96"/>
    </row>
    <row r="80" spans="2:2" x14ac:dyDescent="0.25">
      <c r="B80" s="96"/>
    </row>
    <row r="81" spans="2:2" x14ac:dyDescent="0.25">
      <c r="B81" s="96"/>
    </row>
    <row r="82" spans="2:2" x14ac:dyDescent="0.25">
      <c r="B82" s="96"/>
    </row>
    <row r="83" spans="2:2" x14ac:dyDescent="0.25">
      <c r="B83" s="96"/>
    </row>
    <row r="84" spans="2:2" x14ac:dyDescent="0.25">
      <c r="B84" s="96"/>
    </row>
    <row r="85" spans="2:2" x14ac:dyDescent="0.25">
      <c r="B85" s="96"/>
    </row>
    <row r="86" spans="2:2" x14ac:dyDescent="0.25">
      <c r="B86" s="96"/>
    </row>
    <row r="87" spans="2:2" x14ac:dyDescent="0.25">
      <c r="B87" s="96"/>
    </row>
    <row r="88" spans="2:2" x14ac:dyDescent="0.25">
      <c r="B88" s="96"/>
    </row>
    <row r="89" spans="2:2" x14ac:dyDescent="0.25">
      <c r="B89" s="96"/>
    </row>
    <row r="90" spans="2:2" x14ac:dyDescent="0.25">
      <c r="B90" s="96"/>
    </row>
    <row r="91" spans="2:2" x14ac:dyDescent="0.25">
      <c r="B91" s="96"/>
    </row>
    <row r="92" spans="2:2" x14ac:dyDescent="0.25">
      <c r="B92" s="96"/>
    </row>
    <row r="93" spans="2:2" x14ac:dyDescent="0.25">
      <c r="B93" s="96"/>
    </row>
    <row r="94" spans="2:2" x14ac:dyDescent="0.25">
      <c r="B94" s="96"/>
    </row>
    <row r="95" spans="2:2" x14ac:dyDescent="0.25">
      <c r="B95" s="96"/>
    </row>
    <row r="96" spans="2:2" x14ac:dyDescent="0.25">
      <c r="B96" s="96"/>
    </row>
    <row r="97" spans="2:2" x14ac:dyDescent="0.25">
      <c r="B97" s="96"/>
    </row>
    <row r="98" spans="2:2" x14ac:dyDescent="0.25">
      <c r="B98" s="96"/>
    </row>
    <row r="99" spans="2:2" x14ac:dyDescent="0.25">
      <c r="B99" s="96"/>
    </row>
    <row r="100" spans="2:2" x14ac:dyDescent="0.25">
      <c r="B100" s="96"/>
    </row>
    <row r="101" spans="2:2" x14ac:dyDescent="0.25">
      <c r="B101" s="96"/>
    </row>
    <row r="102" spans="2:2" x14ac:dyDescent="0.25">
      <c r="B102" s="96"/>
    </row>
    <row r="103" spans="2:2" x14ac:dyDescent="0.25">
      <c r="B103" s="96"/>
    </row>
    <row r="104" spans="2:2" x14ac:dyDescent="0.25">
      <c r="B104" s="96"/>
    </row>
    <row r="105" spans="2:2" x14ac:dyDescent="0.25">
      <c r="B105" s="96"/>
    </row>
    <row r="106" spans="2:2" x14ac:dyDescent="0.25">
      <c r="B106" s="96"/>
    </row>
    <row r="107" spans="2:2" x14ac:dyDescent="0.25">
      <c r="B107" s="96"/>
    </row>
    <row r="108" spans="2:2" x14ac:dyDescent="0.25">
      <c r="B108" s="96"/>
    </row>
    <row r="109" spans="2:2" x14ac:dyDescent="0.25">
      <c r="B109" s="96"/>
    </row>
    <row r="110" spans="2:2" x14ac:dyDescent="0.25">
      <c r="B110" s="96"/>
    </row>
    <row r="111" spans="2:2" x14ac:dyDescent="0.25">
      <c r="B111" s="96"/>
    </row>
    <row r="112" spans="2:2" x14ac:dyDescent="0.25">
      <c r="B112" s="96"/>
    </row>
    <row r="113" spans="2:2" x14ac:dyDescent="0.25">
      <c r="B113" s="96"/>
    </row>
    <row r="114" spans="2:2" x14ac:dyDescent="0.25">
      <c r="B114" s="96"/>
    </row>
    <row r="115" spans="2:2" x14ac:dyDescent="0.25">
      <c r="B115" s="96"/>
    </row>
    <row r="116" spans="2:2" x14ac:dyDescent="0.25">
      <c r="B116" s="96"/>
    </row>
    <row r="117" spans="2:2" x14ac:dyDescent="0.25">
      <c r="B117" s="96"/>
    </row>
    <row r="118" spans="2:2" x14ac:dyDescent="0.25">
      <c r="B118" s="96"/>
    </row>
    <row r="119" spans="2:2" x14ac:dyDescent="0.25">
      <c r="B119" s="96"/>
    </row>
    <row r="120" spans="2:2" x14ac:dyDescent="0.25">
      <c r="B120" s="96"/>
    </row>
    <row r="121" spans="2:2" x14ac:dyDescent="0.25">
      <c r="B121" s="96"/>
    </row>
    <row r="122" spans="2:2" x14ac:dyDescent="0.25">
      <c r="B122" s="96"/>
    </row>
    <row r="123" spans="2:2" x14ac:dyDescent="0.25">
      <c r="B123" s="96"/>
    </row>
    <row r="124" spans="2:2" x14ac:dyDescent="0.25">
      <c r="B124" s="96"/>
    </row>
    <row r="125" spans="2:2" x14ac:dyDescent="0.25">
      <c r="B125" s="96"/>
    </row>
    <row r="126" spans="2:2" x14ac:dyDescent="0.25">
      <c r="B126" s="96"/>
    </row>
    <row r="127" spans="2:2" x14ac:dyDescent="0.25">
      <c r="B127" s="96"/>
    </row>
    <row r="128" spans="2:2" x14ac:dyDescent="0.25">
      <c r="B128" s="96"/>
    </row>
    <row r="129" spans="2:2" x14ac:dyDescent="0.25">
      <c r="B129" s="96"/>
    </row>
    <row r="130" spans="2:2" x14ac:dyDescent="0.25">
      <c r="B130" s="96"/>
    </row>
    <row r="131" spans="2:2" x14ac:dyDescent="0.25">
      <c r="B131" s="96"/>
    </row>
    <row r="132" spans="2:2" x14ac:dyDescent="0.25">
      <c r="B132" s="96"/>
    </row>
    <row r="133" spans="2:2" x14ac:dyDescent="0.25">
      <c r="B133" s="96"/>
    </row>
    <row r="134" spans="2:2" x14ac:dyDescent="0.25">
      <c r="B134" s="96"/>
    </row>
    <row r="135" spans="2:2" x14ac:dyDescent="0.25">
      <c r="B135" s="96"/>
    </row>
    <row r="136" spans="2:2" x14ac:dyDescent="0.25">
      <c r="B136" s="96"/>
    </row>
    <row r="137" spans="2:2" x14ac:dyDescent="0.25">
      <c r="B137" s="96"/>
    </row>
    <row r="138" spans="2:2" x14ac:dyDescent="0.25">
      <c r="B138" s="96"/>
    </row>
    <row r="139" spans="2:2" x14ac:dyDescent="0.25">
      <c r="B139" s="96"/>
    </row>
    <row r="140" spans="2:2" x14ac:dyDescent="0.25">
      <c r="B140" s="96"/>
    </row>
    <row r="141" spans="2:2" x14ac:dyDescent="0.25">
      <c r="B141" s="96"/>
    </row>
    <row r="142" spans="2:2" x14ac:dyDescent="0.25">
      <c r="B142" s="96"/>
    </row>
    <row r="143" spans="2:2" x14ac:dyDescent="0.25">
      <c r="B143" s="96"/>
    </row>
    <row r="144" spans="2:2" x14ac:dyDescent="0.25">
      <c r="B144" s="96"/>
    </row>
    <row r="145" spans="2:2" x14ac:dyDescent="0.25">
      <c r="B145" s="96"/>
    </row>
    <row r="146" spans="2:2" x14ac:dyDescent="0.25">
      <c r="B146" s="96"/>
    </row>
    <row r="147" spans="2:2" x14ac:dyDescent="0.25">
      <c r="B147" s="96"/>
    </row>
    <row r="148" spans="2:2" x14ac:dyDescent="0.25">
      <c r="B148" s="96"/>
    </row>
    <row r="149" spans="2:2" x14ac:dyDescent="0.25">
      <c r="B149" s="96"/>
    </row>
    <row r="150" spans="2:2" x14ac:dyDescent="0.25">
      <c r="B150" s="96"/>
    </row>
    <row r="151" spans="2:2" x14ac:dyDescent="0.25">
      <c r="B151" s="96"/>
    </row>
    <row r="152" spans="2:2" x14ac:dyDescent="0.25">
      <c r="B152" s="96"/>
    </row>
    <row r="153" spans="2:2" x14ac:dyDescent="0.25">
      <c r="B153" s="96"/>
    </row>
    <row r="154" spans="2:2" x14ac:dyDescent="0.25">
      <c r="B154" s="96"/>
    </row>
    <row r="155" spans="2:2" x14ac:dyDescent="0.25">
      <c r="B155" s="96"/>
    </row>
    <row r="156" spans="2:2" x14ac:dyDescent="0.25">
      <c r="B156" s="96"/>
    </row>
    <row r="157" spans="2:2" x14ac:dyDescent="0.25">
      <c r="B157" s="96"/>
    </row>
    <row r="158" spans="2:2" x14ac:dyDescent="0.25">
      <c r="B158" s="96"/>
    </row>
    <row r="159" spans="2:2" x14ac:dyDescent="0.25">
      <c r="B159" s="96"/>
    </row>
    <row r="160" spans="2:2" x14ac:dyDescent="0.25">
      <c r="B160" s="96"/>
    </row>
    <row r="161" spans="2:2" x14ac:dyDescent="0.25">
      <c r="B161" s="96"/>
    </row>
    <row r="162" spans="2:2" x14ac:dyDescent="0.25">
      <c r="B162" s="96"/>
    </row>
    <row r="163" spans="2:2" x14ac:dyDescent="0.25">
      <c r="B163" s="96"/>
    </row>
    <row r="164" spans="2:2" x14ac:dyDescent="0.25">
      <c r="B164" s="96"/>
    </row>
    <row r="165" spans="2:2" x14ac:dyDescent="0.25">
      <c r="B165" s="96"/>
    </row>
    <row r="166" spans="2:2" x14ac:dyDescent="0.25">
      <c r="B166" s="96"/>
    </row>
    <row r="167" spans="2:2" x14ac:dyDescent="0.25">
      <c r="B167" s="96"/>
    </row>
    <row r="168" spans="2:2" x14ac:dyDescent="0.25">
      <c r="B168" s="96"/>
    </row>
    <row r="169" spans="2:2" x14ac:dyDescent="0.25">
      <c r="B169" s="96"/>
    </row>
    <row r="170" spans="2:2" x14ac:dyDescent="0.25">
      <c r="B170" s="96"/>
    </row>
    <row r="171" spans="2:2" x14ac:dyDescent="0.25">
      <c r="B171" s="96"/>
    </row>
    <row r="172" spans="2:2" x14ac:dyDescent="0.25">
      <c r="B172" s="96"/>
    </row>
    <row r="173" spans="2:2" x14ac:dyDescent="0.25">
      <c r="B173" s="96"/>
    </row>
    <row r="174" spans="2:2" x14ac:dyDescent="0.25">
      <c r="B174" s="96"/>
    </row>
    <row r="175" spans="2:2" x14ac:dyDescent="0.25">
      <c r="B175" s="96"/>
    </row>
    <row r="176" spans="2:2" x14ac:dyDescent="0.25">
      <c r="B176" s="96"/>
    </row>
    <row r="177" spans="2:2" x14ac:dyDescent="0.25">
      <c r="B177" s="96"/>
    </row>
    <row r="178" spans="2:2" x14ac:dyDescent="0.25">
      <c r="B178" s="96"/>
    </row>
    <row r="179" spans="2:2" x14ac:dyDescent="0.25">
      <c r="B179" s="96"/>
    </row>
    <row r="180" spans="2:2" x14ac:dyDescent="0.25">
      <c r="B180" s="96"/>
    </row>
    <row r="181" spans="2:2" x14ac:dyDescent="0.25">
      <c r="B181" s="96"/>
    </row>
    <row r="182" spans="2:2" x14ac:dyDescent="0.25">
      <c r="B182" s="96"/>
    </row>
    <row r="183" spans="2:2" x14ac:dyDescent="0.25">
      <c r="B183" s="96"/>
    </row>
    <row r="184" spans="2:2" x14ac:dyDescent="0.25">
      <c r="B184" s="96"/>
    </row>
    <row r="185" spans="2:2" x14ac:dyDescent="0.25">
      <c r="B185" s="96"/>
    </row>
    <row r="186" spans="2:2" x14ac:dyDescent="0.25">
      <c r="B186" s="96"/>
    </row>
    <row r="187" spans="2:2" x14ac:dyDescent="0.25">
      <c r="B187" s="96"/>
    </row>
    <row r="188" spans="2:2" x14ac:dyDescent="0.25">
      <c r="B188" s="96"/>
    </row>
    <row r="189" spans="2:2" x14ac:dyDescent="0.25">
      <c r="B189" s="96"/>
    </row>
    <row r="190" spans="2:2" x14ac:dyDescent="0.25">
      <c r="B190" s="96"/>
    </row>
    <row r="191" spans="2:2" x14ac:dyDescent="0.25">
      <c r="B191" s="96"/>
    </row>
    <row r="192" spans="2:2" x14ac:dyDescent="0.25">
      <c r="B192" s="96"/>
    </row>
    <row r="193" spans="2:2" x14ac:dyDescent="0.25">
      <c r="B193" s="96"/>
    </row>
    <row r="194" spans="2:2" x14ac:dyDescent="0.25">
      <c r="B194" s="96"/>
    </row>
    <row r="195" spans="2:2" x14ac:dyDescent="0.25">
      <c r="B195" s="96"/>
    </row>
    <row r="196" spans="2:2" x14ac:dyDescent="0.25">
      <c r="B196" s="96"/>
    </row>
    <row r="197" spans="2:2" x14ac:dyDescent="0.25">
      <c r="B197" s="96"/>
    </row>
    <row r="198" spans="2:2" x14ac:dyDescent="0.25">
      <c r="B198" s="96"/>
    </row>
    <row r="199" spans="2:2" x14ac:dyDescent="0.25">
      <c r="B199" s="96"/>
    </row>
    <row r="200" spans="2:2" x14ac:dyDescent="0.25">
      <c r="B200" s="96"/>
    </row>
    <row r="201" spans="2:2" x14ac:dyDescent="0.25">
      <c r="B201" s="96"/>
    </row>
    <row r="202" spans="2:2" x14ac:dyDescent="0.25">
      <c r="B202" s="96"/>
    </row>
    <row r="203" spans="2:2" x14ac:dyDescent="0.25">
      <c r="B203" s="96"/>
    </row>
    <row r="204" spans="2:2" x14ac:dyDescent="0.25">
      <c r="B204" s="96"/>
    </row>
    <row r="205" spans="2:2" x14ac:dyDescent="0.25">
      <c r="B205" s="96"/>
    </row>
    <row r="206" spans="2:2" x14ac:dyDescent="0.25">
      <c r="B206" s="96"/>
    </row>
    <row r="207" spans="2:2" x14ac:dyDescent="0.25">
      <c r="B207" s="96"/>
    </row>
    <row r="208" spans="2:2" x14ac:dyDescent="0.25">
      <c r="B208" s="96"/>
    </row>
    <row r="209" spans="2:2" x14ac:dyDescent="0.25">
      <c r="B209" s="96"/>
    </row>
    <row r="210" spans="2:2" x14ac:dyDescent="0.25">
      <c r="B210" s="96"/>
    </row>
    <row r="211" spans="2:2" x14ac:dyDescent="0.25">
      <c r="B211" s="96"/>
    </row>
    <row r="212" spans="2:2" x14ac:dyDescent="0.25">
      <c r="B212" s="96"/>
    </row>
    <row r="213" spans="2:2" x14ac:dyDescent="0.25">
      <c r="B213" s="96"/>
    </row>
    <row r="214" spans="2:2" x14ac:dyDescent="0.25">
      <c r="B214" s="96"/>
    </row>
    <row r="215" spans="2:2" x14ac:dyDescent="0.25">
      <c r="B215" s="96"/>
    </row>
    <row r="216" spans="2:2" x14ac:dyDescent="0.25">
      <c r="B216" s="96"/>
    </row>
    <row r="217" spans="2:2" x14ac:dyDescent="0.25">
      <c r="B217" s="96"/>
    </row>
    <row r="218" spans="2:2" x14ac:dyDescent="0.25">
      <c r="B218" s="96"/>
    </row>
    <row r="219" spans="2:2" x14ac:dyDescent="0.25">
      <c r="B219" s="96"/>
    </row>
    <row r="220" spans="2:2" x14ac:dyDescent="0.25">
      <c r="B220" s="96"/>
    </row>
    <row r="221" spans="2:2" x14ac:dyDescent="0.25">
      <c r="B221" s="96"/>
    </row>
    <row r="222" spans="2:2" x14ac:dyDescent="0.25">
      <c r="B222" s="96"/>
    </row>
    <row r="223" spans="2:2" x14ac:dyDescent="0.25">
      <c r="B223" s="96"/>
    </row>
    <row r="224" spans="2:2" x14ac:dyDescent="0.25">
      <c r="B224" s="96"/>
    </row>
    <row r="225" spans="2:2" x14ac:dyDescent="0.25">
      <c r="B225" s="96"/>
    </row>
    <row r="226" spans="2:2" x14ac:dyDescent="0.25">
      <c r="B226" s="96"/>
    </row>
    <row r="227" spans="2:2" x14ac:dyDescent="0.25">
      <c r="B227" s="96"/>
    </row>
    <row r="228" spans="2:2" x14ac:dyDescent="0.25">
      <c r="B228" s="96"/>
    </row>
    <row r="229" spans="2:2" x14ac:dyDescent="0.25">
      <c r="B229" s="96"/>
    </row>
    <row r="230" spans="2:2" x14ac:dyDescent="0.25">
      <c r="B230" s="96"/>
    </row>
    <row r="231" spans="2:2" x14ac:dyDescent="0.25">
      <c r="B231" s="96"/>
    </row>
    <row r="232" spans="2:2" x14ac:dyDescent="0.25">
      <c r="B232" s="96"/>
    </row>
    <row r="233" spans="2:2" x14ac:dyDescent="0.25">
      <c r="B233" s="96"/>
    </row>
    <row r="234" spans="2:2" x14ac:dyDescent="0.25">
      <c r="B234" s="96"/>
    </row>
    <row r="235" spans="2:2" x14ac:dyDescent="0.25">
      <c r="B235" s="96"/>
    </row>
    <row r="236" spans="2:2" x14ac:dyDescent="0.25">
      <c r="B236" s="96"/>
    </row>
    <row r="237" spans="2:2" x14ac:dyDescent="0.25">
      <c r="B237" s="96"/>
    </row>
    <row r="238" spans="2:2" x14ac:dyDescent="0.25">
      <c r="B238" s="96"/>
    </row>
    <row r="239" spans="2:2" x14ac:dyDescent="0.25">
      <c r="B239" s="96"/>
    </row>
    <row r="240" spans="2:2" x14ac:dyDescent="0.25">
      <c r="B240" s="96"/>
    </row>
    <row r="241" spans="2:2" x14ac:dyDescent="0.25">
      <c r="B241" s="96"/>
    </row>
    <row r="242" spans="2:2" x14ac:dyDescent="0.25">
      <c r="B242" s="96"/>
    </row>
    <row r="243" spans="2:2" x14ac:dyDescent="0.25">
      <c r="B243" s="96"/>
    </row>
    <row r="244" spans="2:2" x14ac:dyDescent="0.25">
      <c r="B244" s="96"/>
    </row>
    <row r="245" spans="2:2" x14ac:dyDescent="0.25">
      <c r="B245" s="96"/>
    </row>
    <row r="246" spans="2:2" x14ac:dyDescent="0.25">
      <c r="B246" s="96"/>
    </row>
    <row r="247" spans="2:2" x14ac:dyDescent="0.25">
      <c r="B247" s="96"/>
    </row>
    <row r="248" spans="2:2" x14ac:dyDescent="0.25">
      <c r="B248" s="96"/>
    </row>
    <row r="249" spans="2:2" x14ac:dyDescent="0.25">
      <c r="B249" s="96"/>
    </row>
    <row r="250" spans="2:2" x14ac:dyDescent="0.25">
      <c r="B250" s="96"/>
    </row>
    <row r="251" spans="2:2" x14ac:dyDescent="0.25">
      <c r="B251" s="96"/>
    </row>
    <row r="252" spans="2:2" x14ac:dyDescent="0.25">
      <c r="B252" s="96"/>
    </row>
    <row r="253" spans="2:2" x14ac:dyDescent="0.25">
      <c r="B253" s="96"/>
    </row>
    <row r="254" spans="2:2" x14ac:dyDescent="0.25">
      <c r="B254" s="96"/>
    </row>
    <row r="255" spans="2:2" x14ac:dyDescent="0.25">
      <c r="B255" s="96"/>
    </row>
    <row r="256" spans="2:2" x14ac:dyDescent="0.25">
      <c r="B256" s="96"/>
    </row>
    <row r="257" spans="2:2" x14ac:dyDescent="0.25">
      <c r="B257" s="96"/>
    </row>
    <row r="258" spans="2:2" x14ac:dyDescent="0.25">
      <c r="B258" s="96"/>
    </row>
    <row r="259" spans="2:2" x14ac:dyDescent="0.25">
      <c r="B259" s="96"/>
    </row>
    <row r="260" spans="2:2" x14ac:dyDescent="0.25">
      <c r="B260" s="96"/>
    </row>
    <row r="261" spans="2:2" x14ac:dyDescent="0.25">
      <c r="B261" s="96"/>
    </row>
    <row r="262" spans="2:2" x14ac:dyDescent="0.25">
      <c r="B262" s="96"/>
    </row>
    <row r="263" spans="2:2" x14ac:dyDescent="0.25">
      <c r="B263" s="96"/>
    </row>
    <row r="264" spans="2:2" x14ac:dyDescent="0.25">
      <c r="B264" s="96"/>
    </row>
    <row r="265" spans="2:2" x14ac:dyDescent="0.25">
      <c r="B265" s="96"/>
    </row>
    <row r="266" spans="2:2" x14ac:dyDescent="0.25">
      <c r="B266" s="96"/>
    </row>
    <row r="267" spans="2:2" x14ac:dyDescent="0.25">
      <c r="B267" s="96"/>
    </row>
    <row r="268" spans="2:2" x14ac:dyDescent="0.25">
      <c r="B268" s="96"/>
    </row>
    <row r="269" spans="2:2" x14ac:dyDescent="0.25">
      <c r="B269" s="96"/>
    </row>
    <row r="270" spans="2:2" x14ac:dyDescent="0.25">
      <c r="B270" s="96"/>
    </row>
    <row r="271" spans="2:2" x14ac:dyDescent="0.25">
      <c r="B271" s="96"/>
    </row>
    <row r="272" spans="2:2" x14ac:dyDescent="0.25">
      <c r="B272" s="96"/>
    </row>
    <row r="273" spans="2:2" x14ac:dyDescent="0.25">
      <c r="B273" s="96"/>
    </row>
    <row r="274" spans="2:2" x14ac:dyDescent="0.25">
      <c r="B274" s="96"/>
    </row>
    <row r="275" spans="2:2" x14ac:dyDescent="0.25">
      <c r="B275" s="96"/>
    </row>
    <row r="276" spans="2:2" x14ac:dyDescent="0.25">
      <c r="B276" s="96"/>
    </row>
    <row r="277" spans="2:2" x14ac:dyDescent="0.25">
      <c r="B277" s="96"/>
    </row>
    <row r="278" spans="2:2" x14ac:dyDescent="0.25">
      <c r="B278" s="96"/>
    </row>
    <row r="279" spans="2:2" x14ac:dyDescent="0.25">
      <c r="B279" s="96"/>
    </row>
    <row r="280" spans="2:2" x14ac:dyDescent="0.25">
      <c r="B280" s="96"/>
    </row>
    <row r="281" spans="2:2" x14ac:dyDescent="0.25">
      <c r="B281" s="96"/>
    </row>
    <row r="282" spans="2:2" x14ac:dyDescent="0.25">
      <c r="B282" s="96"/>
    </row>
    <row r="283" spans="2:2" x14ac:dyDescent="0.25">
      <c r="B283" s="96"/>
    </row>
    <row r="284" spans="2:2" x14ac:dyDescent="0.25">
      <c r="B284" s="96"/>
    </row>
    <row r="285" spans="2:2" x14ac:dyDescent="0.25">
      <c r="B285" s="96"/>
    </row>
    <row r="286" spans="2:2" x14ac:dyDescent="0.25">
      <c r="B286" s="96"/>
    </row>
    <row r="287" spans="2:2" x14ac:dyDescent="0.25">
      <c r="B287" s="96"/>
    </row>
    <row r="288" spans="2:2" x14ac:dyDescent="0.25">
      <c r="B288" s="96"/>
    </row>
    <row r="289" spans="2:2" x14ac:dyDescent="0.25">
      <c r="B289" s="96"/>
    </row>
    <row r="290" spans="2:2" x14ac:dyDescent="0.25">
      <c r="B290" s="96"/>
    </row>
    <row r="291" spans="2:2" x14ac:dyDescent="0.25">
      <c r="B291" s="96"/>
    </row>
    <row r="292" spans="2:2" x14ac:dyDescent="0.25">
      <c r="B292" s="96"/>
    </row>
    <row r="293" spans="2:2" x14ac:dyDescent="0.25">
      <c r="B293" s="96"/>
    </row>
    <row r="294" spans="2:2" x14ac:dyDescent="0.25">
      <c r="B294" s="96"/>
    </row>
    <row r="295" spans="2:2" x14ac:dyDescent="0.25">
      <c r="B295" s="96"/>
    </row>
    <row r="296" spans="2:2" x14ac:dyDescent="0.25">
      <c r="B296" s="96"/>
    </row>
    <row r="297" spans="2:2" x14ac:dyDescent="0.25">
      <c r="B297" s="96"/>
    </row>
    <row r="298" spans="2:2" x14ac:dyDescent="0.25">
      <c r="B298" s="96"/>
    </row>
    <row r="299" spans="2:2" x14ac:dyDescent="0.25">
      <c r="B299" s="96"/>
    </row>
    <row r="300" spans="2:2" x14ac:dyDescent="0.25">
      <c r="B300" s="96"/>
    </row>
    <row r="301" spans="2:2" x14ac:dyDescent="0.25">
      <c r="B301" s="96"/>
    </row>
    <row r="302" spans="2:2" x14ac:dyDescent="0.25">
      <c r="B302" s="96"/>
    </row>
    <row r="303" spans="2:2" x14ac:dyDescent="0.25">
      <c r="B303" s="96"/>
    </row>
    <row r="304" spans="2:2" x14ac:dyDescent="0.25">
      <c r="B304" s="96"/>
    </row>
    <row r="305" spans="2:2" x14ac:dyDescent="0.25">
      <c r="B305" s="96"/>
    </row>
    <row r="306" spans="2:2" x14ac:dyDescent="0.25">
      <c r="B306" s="96"/>
    </row>
    <row r="307" spans="2:2" x14ac:dyDescent="0.25">
      <c r="B307" s="96"/>
    </row>
    <row r="308" spans="2:2" x14ac:dyDescent="0.25">
      <c r="B308" s="96"/>
    </row>
    <row r="309" spans="2:2" x14ac:dyDescent="0.25">
      <c r="B309" s="96"/>
    </row>
    <row r="310" spans="2:2" x14ac:dyDescent="0.25">
      <c r="B310" s="96"/>
    </row>
    <row r="311" spans="2:2" x14ac:dyDescent="0.25">
      <c r="B311" s="96"/>
    </row>
    <row r="312" spans="2:2" x14ac:dyDescent="0.25">
      <c r="B312" s="96"/>
    </row>
    <row r="313" spans="2:2" x14ac:dyDescent="0.25">
      <c r="B313" s="96"/>
    </row>
    <row r="314" spans="2:2" x14ac:dyDescent="0.25">
      <c r="B314" s="96"/>
    </row>
    <row r="315" spans="2:2" x14ac:dyDescent="0.25">
      <c r="B315" s="96"/>
    </row>
    <row r="316" spans="2:2" x14ac:dyDescent="0.25">
      <c r="B316" s="96"/>
    </row>
    <row r="317" spans="2:2" x14ac:dyDescent="0.25">
      <c r="B317" s="96"/>
    </row>
    <row r="318" spans="2:2" x14ac:dyDescent="0.25">
      <c r="B318" s="96"/>
    </row>
    <row r="319" spans="2:2" x14ac:dyDescent="0.25">
      <c r="B319" s="96"/>
    </row>
    <row r="320" spans="2:2" x14ac:dyDescent="0.25">
      <c r="B320" s="96"/>
    </row>
    <row r="321" spans="2:2" x14ac:dyDescent="0.25">
      <c r="B321" s="96"/>
    </row>
    <row r="322" spans="2:2" x14ac:dyDescent="0.25">
      <c r="B322" s="96"/>
    </row>
    <row r="323" spans="2:2" x14ac:dyDescent="0.25">
      <c r="B323" s="96"/>
    </row>
    <row r="324" spans="2:2" x14ac:dyDescent="0.25">
      <c r="B324" s="96"/>
    </row>
    <row r="325" spans="2:2" x14ac:dyDescent="0.25">
      <c r="B325" s="96"/>
    </row>
    <row r="326" spans="2:2" x14ac:dyDescent="0.25">
      <c r="B326" s="96"/>
    </row>
    <row r="327" spans="2:2" x14ac:dyDescent="0.25">
      <c r="B327" s="96"/>
    </row>
    <row r="328" spans="2:2" x14ac:dyDescent="0.25">
      <c r="B328" s="96"/>
    </row>
    <row r="329" spans="2:2" x14ac:dyDescent="0.25">
      <c r="B329" s="96"/>
    </row>
    <row r="330" spans="2:2" x14ac:dyDescent="0.25">
      <c r="B330" s="96"/>
    </row>
    <row r="331" spans="2:2" x14ac:dyDescent="0.25">
      <c r="B331" s="96"/>
    </row>
    <row r="332" spans="2:2" x14ac:dyDescent="0.25">
      <c r="B332" s="96"/>
    </row>
    <row r="333" spans="2:2" x14ac:dyDescent="0.25">
      <c r="B333" s="96"/>
    </row>
    <row r="334" spans="2:2" x14ac:dyDescent="0.25">
      <c r="B334" s="96"/>
    </row>
    <row r="335" spans="2:2" x14ac:dyDescent="0.25">
      <c r="B335" s="96"/>
    </row>
    <row r="336" spans="2:2" x14ac:dyDescent="0.25">
      <c r="B336" s="96"/>
    </row>
    <row r="337" spans="2:2" x14ac:dyDescent="0.25">
      <c r="B337" s="96"/>
    </row>
    <row r="338" spans="2:2" x14ac:dyDescent="0.25">
      <c r="B338" s="96"/>
    </row>
    <row r="339" spans="2:2" x14ac:dyDescent="0.25">
      <c r="B339" s="96"/>
    </row>
    <row r="340" spans="2:2" x14ac:dyDescent="0.25">
      <c r="B340" s="96"/>
    </row>
    <row r="341" spans="2:2" x14ac:dyDescent="0.25">
      <c r="B341" s="96"/>
    </row>
    <row r="342" spans="2:2" x14ac:dyDescent="0.25">
      <c r="B342" s="96"/>
    </row>
    <row r="343" spans="2:2" x14ac:dyDescent="0.25">
      <c r="B343" s="96"/>
    </row>
    <row r="344" spans="2:2" x14ac:dyDescent="0.25">
      <c r="B344" s="96"/>
    </row>
    <row r="345" spans="2:2" x14ac:dyDescent="0.25">
      <c r="B345" s="96"/>
    </row>
    <row r="346" spans="2:2" x14ac:dyDescent="0.25">
      <c r="B346" s="96"/>
    </row>
    <row r="347" spans="2:2" x14ac:dyDescent="0.25">
      <c r="B347" s="96"/>
    </row>
    <row r="348" spans="2:2" x14ac:dyDescent="0.25">
      <c r="B348" s="96"/>
    </row>
    <row r="349" spans="2:2" x14ac:dyDescent="0.25">
      <c r="B349" s="96"/>
    </row>
    <row r="350" spans="2:2" x14ac:dyDescent="0.25">
      <c r="B350" s="96"/>
    </row>
    <row r="351" spans="2:2" x14ac:dyDescent="0.25">
      <c r="B351" s="96"/>
    </row>
    <row r="352" spans="2:2" x14ac:dyDescent="0.25">
      <c r="B352" s="96"/>
    </row>
    <row r="353" spans="2:2" x14ac:dyDescent="0.25">
      <c r="B353" s="96"/>
    </row>
    <row r="354" spans="2:2" x14ac:dyDescent="0.25">
      <c r="B354" s="96"/>
    </row>
    <row r="355" spans="2:2" x14ac:dyDescent="0.25">
      <c r="B355" s="96"/>
    </row>
    <row r="356" spans="2:2" x14ac:dyDescent="0.25">
      <c r="B356" s="96"/>
    </row>
    <row r="357" spans="2:2" x14ac:dyDescent="0.25">
      <c r="B357" s="96"/>
    </row>
    <row r="358" spans="2:2" x14ac:dyDescent="0.25">
      <c r="B358" s="96"/>
    </row>
    <row r="359" spans="2:2" x14ac:dyDescent="0.25">
      <c r="B359" s="96"/>
    </row>
    <row r="360" spans="2:2" x14ac:dyDescent="0.25">
      <c r="B360" s="96"/>
    </row>
    <row r="361" spans="2:2" x14ac:dyDescent="0.25">
      <c r="B361" s="96"/>
    </row>
    <row r="362" spans="2:2" x14ac:dyDescent="0.25">
      <c r="B362" s="96"/>
    </row>
    <row r="363" spans="2:2" x14ac:dyDescent="0.25">
      <c r="B363" s="96"/>
    </row>
    <row r="364" spans="2:2" x14ac:dyDescent="0.25">
      <c r="B364" s="96"/>
    </row>
    <row r="365" spans="2:2" x14ac:dyDescent="0.25">
      <c r="B365" s="96"/>
    </row>
    <row r="366" spans="2:2" x14ac:dyDescent="0.25">
      <c r="B366" s="96"/>
    </row>
    <row r="367" spans="2:2" x14ac:dyDescent="0.25">
      <c r="B367" s="96"/>
    </row>
    <row r="368" spans="2:2" x14ac:dyDescent="0.25">
      <c r="B368" s="96"/>
    </row>
    <row r="369" spans="2:2" x14ac:dyDescent="0.25">
      <c r="B369" s="96"/>
    </row>
    <row r="370" spans="2:2" x14ac:dyDescent="0.25">
      <c r="B370" s="96"/>
    </row>
    <row r="371" spans="2:2" x14ac:dyDescent="0.25">
      <c r="B371" s="96"/>
    </row>
    <row r="372" spans="2:2" x14ac:dyDescent="0.25">
      <c r="B372" s="96"/>
    </row>
    <row r="373" spans="2:2" x14ac:dyDescent="0.25">
      <c r="B373" s="96"/>
    </row>
    <row r="374" spans="2:2" x14ac:dyDescent="0.25">
      <c r="B374" s="96"/>
    </row>
    <row r="375" spans="2:2" x14ac:dyDescent="0.25">
      <c r="B375" s="96"/>
    </row>
    <row r="376" spans="2:2" x14ac:dyDescent="0.25">
      <c r="B376" s="96"/>
    </row>
    <row r="377" spans="2:2" x14ac:dyDescent="0.25">
      <c r="B377" s="96"/>
    </row>
    <row r="378" spans="2:2" x14ac:dyDescent="0.25">
      <c r="B378" s="96"/>
    </row>
    <row r="379" spans="2:2" x14ac:dyDescent="0.25">
      <c r="B379" s="96"/>
    </row>
    <row r="380" spans="2:2" x14ac:dyDescent="0.25">
      <c r="B380" s="96"/>
    </row>
    <row r="381" spans="2:2" x14ac:dyDescent="0.25">
      <c r="B381" s="96"/>
    </row>
    <row r="382" spans="2:2" x14ac:dyDescent="0.25">
      <c r="B382" s="96"/>
    </row>
    <row r="383" spans="2:2" x14ac:dyDescent="0.25">
      <c r="B383" s="96"/>
    </row>
    <row r="384" spans="2:2" x14ac:dyDescent="0.25">
      <c r="B384" s="96"/>
    </row>
    <row r="385" spans="2:2" x14ac:dyDescent="0.25">
      <c r="B385" s="96"/>
    </row>
    <row r="386" spans="2:2" x14ac:dyDescent="0.25">
      <c r="B386" s="96"/>
    </row>
    <row r="387" spans="2:2" x14ac:dyDescent="0.25">
      <c r="B387" s="96"/>
    </row>
    <row r="388" spans="2:2" x14ac:dyDescent="0.25">
      <c r="B388" s="96"/>
    </row>
    <row r="389" spans="2:2" x14ac:dyDescent="0.25">
      <c r="B389" s="96"/>
    </row>
    <row r="390" spans="2:2" x14ac:dyDescent="0.25">
      <c r="B390" s="96"/>
    </row>
    <row r="391" spans="2:2" x14ac:dyDescent="0.25">
      <c r="B391" s="96"/>
    </row>
    <row r="392" spans="2:2" x14ac:dyDescent="0.25">
      <c r="B392" s="96"/>
    </row>
    <row r="393" spans="2:2" x14ac:dyDescent="0.25">
      <c r="B393" s="96"/>
    </row>
    <row r="394" spans="2:2" x14ac:dyDescent="0.25">
      <c r="B394" s="96"/>
    </row>
    <row r="395" spans="2:2" x14ac:dyDescent="0.25">
      <c r="B395" s="96"/>
    </row>
    <row r="396" spans="2:2" x14ac:dyDescent="0.25">
      <c r="B396" s="96"/>
    </row>
    <row r="397" spans="2:2" x14ac:dyDescent="0.25">
      <c r="B397" s="96"/>
    </row>
    <row r="398" spans="2:2" x14ac:dyDescent="0.25">
      <c r="B398" s="96"/>
    </row>
    <row r="399" spans="2:2" x14ac:dyDescent="0.25">
      <c r="B399" s="96"/>
    </row>
    <row r="400" spans="2:2" x14ac:dyDescent="0.25">
      <c r="B400" s="96"/>
    </row>
    <row r="401" spans="2:2" x14ac:dyDescent="0.25">
      <c r="B401" s="96"/>
    </row>
    <row r="402" spans="2:2" x14ac:dyDescent="0.25">
      <c r="B402" s="96"/>
    </row>
    <row r="403" spans="2:2" x14ac:dyDescent="0.25">
      <c r="B403" s="96"/>
    </row>
    <row r="404" spans="2:2" x14ac:dyDescent="0.25">
      <c r="B404" s="96"/>
    </row>
    <row r="405" spans="2:2" x14ac:dyDescent="0.25">
      <c r="B405" s="96"/>
    </row>
    <row r="406" spans="2:2" x14ac:dyDescent="0.25">
      <c r="B406" s="96"/>
    </row>
    <row r="407" spans="2:2" x14ac:dyDescent="0.25">
      <c r="B407" s="96"/>
    </row>
    <row r="408" spans="2:2" x14ac:dyDescent="0.25">
      <c r="B408" s="96"/>
    </row>
    <row r="409" spans="2:2" x14ac:dyDescent="0.25">
      <c r="B409" s="96"/>
    </row>
    <row r="410" spans="2:2" x14ac:dyDescent="0.25">
      <c r="B410" s="96"/>
    </row>
    <row r="411" spans="2:2" x14ac:dyDescent="0.25">
      <c r="B411" s="96"/>
    </row>
    <row r="412" spans="2:2" x14ac:dyDescent="0.25">
      <c r="B412" s="96"/>
    </row>
    <row r="413" spans="2:2" x14ac:dyDescent="0.25">
      <c r="B413" s="96"/>
    </row>
    <row r="414" spans="2:2" x14ac:dyDescent="0.25">
      <c r="B414" s="96"/>
    </row>
    <row r="415" spans="2:2" x14ac:dyDescent="0.25">
      <c r="B415" s="96"/>
    </row>
    <row r="416" spans="2:2" x14ac:dyDescent="0.25">
      <c r="B416" s="96"/>
    </row>
    <row r="417" spans="2:2" x14ac:dyDescent="0.25">
      <c r="B417" s="96"/>
    </row>
    <row r="418" spans="2:2" x14ac:dyDescent="0.25">
      <c r="B418" s="96"/>
    </row>
    <row r="419" spans="2:2" x14ac:dyDescent="0.25">
      <c r="B419" s="96"/>
    </row>
    <row r="420" spans="2:2" x14ac:dyDescent="0.25">
      <c r="B420" s="96"/>
    </row>
    <row r="421" spans="2:2" x14ac:dyDescent="0.25">
      <c r="B421" s="96"/>
    </row>
    <row r="422" spans="2:2" x14ac:dyDescent="0.25">
      <c r="B422" s="96"/>
    </row>
    <row r="423" spans="2:2" x14ac:dyDescent="0.25">
      <c r="B423" s="96"/>
    </row>
    <row r="424" spans="2:2" x14ac:dyDescent="0.25">
      <c r="B424" s="96"/>
    </row>
    <row r="425" spans="2:2" x14ac:dyDescent="0.25">
      <c r="B425" s="96"/>
    </row>
    <row r="426" spans="2:2" x14ac:dyDescent="0.25">
      <c r="B426" s="96"/>
    </row>
    <row r="427" spans="2:2" x14ac:dyDescent="0.25">
      <c r="B427" s="96"/>
    </row>
    <row r="428" spans="2:2" x14ac:dyDescent="0.25">
      <c r="B428" s="96"/>
    </row>
    <row r="429" spans="2:2" x14ac:dyDescent="0.25">
      <c r="B429" s="96"/>
    </row>
    <row r="430" spans="2:2" x14ac:dyDescent="0.25">
      <c r="B430" s="96"/>
    </row>
    <row r="431" spans="2:2" x14ac:dyDescent="0.25">
      <c r="B431" s="96"/>
    </row>
    <row r="432" spans="2:2" x14ac:dyDescent="0.25">
      <c r="B432" s="96"/>
    </row>
    <row r="433" spans="2:2" x14ac:dyDescent="0.25">
      <c r="B433" s="96"/>
    </row>
    <row r="434" spans="2:2" x14ac:dyDescent="0.25">
      <c r="B434" s="96"/>
    </row>
    <row r="435" spans="2:2" x14ac:dyDescent="0.25">
      <c r="B435" s="96"/>
    </row>
    <row r="436" spans="2:2" x14ac:dyDescent="0.25">
      <c r="B436" s="96"/>
    </row>
    <row r="437" spans="2:2" x14ac:dyDescent="0.25">
      <c r="B437" s="96"/>
    </row>
    <row r="438" spans="2:2" x14ac:dyDescent="0.25">
      <c r="B438" s="96"/>
    </row>
    <row r="439" spans="2:2" x14ac:dyDescent="0.25">
      <c r="B439" s="96"/>
    </row>
    <row r="440" spans="2:2" x14ac:dyDescent="0.25">
      <c r="B440" s="96"/>
    </row>
    <row r="441" spans="2:2" x14ac:dyDescent="0.25">
      <c r="B441" s="96"/>
    </row>
    <row r="442" spans="2:2" x14ac:dyDescent="0.25">
      <c r="B442" s="96"/>
    </row>
    <row r="443" spans="2:2" x14ac:dyDescent="0.25">
      <c r="B443" s="96"/>
    </row>
    <row r="444" spans="2:2" x14ac:dyDescent="0.25">
      <c r="B444" s="96"/>
    </row>
    <row r="445" spans="2:2" x14ac:dyDescent="0.25">
      <c r="B445" s="96"/>
    </row>
    <row r="446" spans="2:2" x14ac:dyDescent="0.25">
      <c r="B446" s="96"/>
    </row>
    <row r="447" spans="2:2" x14ac:dyDescent="0.25">
      <c r="B447" s="96"/>
    </row>
    <row r="448" spans="2:2" x14ac:dyDescent="0.25">
      <c r="B448" s="96"/>
    </row>
    <row r="449" spans="2:2" x14ac:dyDescent="0.25">
      <c r="B449" s="96"/>
    </row>
    <row r="450" spans="2:2" x14ac:dyDescent="0.25">
      <c r="B450" s="96"/>
    </row>
    <row r="451" spans="2:2" x14ac:dyDescent="0.25">
      <c r="B451" s="96"/>
    </row>
    <row r="452" spans="2:2" x14ac:dyDescent="0.25">
      <c r="B452" s="96"/>
    </row>
    <row r="453" spans="2:2" x14ac:dyDescent="0.25">
      <c r="B453" s="96"/>
    </row>
    <row r="454" spans="2:2" x14ac:dyDescent="0.25">
      <c r="B454" s="96"/>
    </row>
    <row r="455" spans="2:2" x14ac:dyDescent="0.25">
      <c r="B455" s="96"/>
    </row>
    <row r="456" spans="2:2" x14ac:dyDescent="0.25">
      <c r="B456" s="96"/>
    </row>
    <row r="457" spans="2:2" x14ac:dyDescent="0.25">
      <c r="B457" s="96"/>
    </row>
    <row r="458" spans="2:2" x14ac:dyDescent="0.25">
      <c r="B458" s="96"/>
    </row>
    <row r="459" spans="2:2" x14ac:dyDescent="0.25">
      <c r="B459" s="96"/>
    </row>
    <row r="460" spans="2:2" x14ac:dyDescent="0.25">
      <c r="B460" s="96"/>
    </row>
    <row r="461" spans="2:2" x14ac:dyDescent="0.25">
      <c r="B461" s="96"/>
    </row>
    <row r="462" spans="2:2" x14ac:dyDescent="0.25">
      <c r="B462" s="96"/>
    </row>
    <row r="463" spans="2:2" x14ac:dyDescent="0.25">
      <c r="B463" s="96"/>
    </row>
    <row r="464" spans="2:2" x14ac:dyDescent="0.25">
      <c r="B464" s="96"/>
    </row>
    <row r="465" spans="2:2" x14ac:dyDescent="0.25">
      <c r="B465" s="96"/>
    </row>
    <row r="466" spans="2:2" x14ac:dyDescent="0.25">
      <c r="B466" s="96"/>
    </row>
    <row r="467" spans="2:2" x14ac:dyDescent="0.25">
      <c r="B467" s="96"/>
    </row>
    <row r="468" spans="2:2" x14ac:dyDescent="0.25">
      <c r="B468" s="96"/>
    </row>
    <row r="469" spans="2:2" x14ac:dyDescent="0.25">
      <c r="B469" s="96"/>
    </row>
    <row r="470" spans="2:2" x14ac:dyDescent="0.25">
      <c r="B470" s="96"/>
    </row>
    <row r="471" spans="2:2" x14ac:dyDescent="0.25">
      <c r="B471" s="96"/>
    </row>
    <row r="472" spans="2:2" x14ac:dyDescent="0.25">
      <c r="B472" s="96"/>
    </row>
    <row r="473" spans="2:2" x14ac:dyDescent="0.25">
      <c r="B473" s="96"/>
    </row>
    <row r="474" spans="2:2" x14ac:dyDescent="0.25">
      <c r="B474" s="96"/>
    </row>
    <row r="475" spans="2:2" x14ac:dyDescent="0.25">
      <c r="B475" s="96"/>
    </row>
    <row r="476" spans="2:2" x14ac:dyDescent="0.25">
      <c r="B476" s="96"/>
    </row>
    <row r="477" spans="2:2" x14ac:dyDescent="0.25">
      <c r="B477" s="96"/>
    </row>
    <row r="478" spans="2:2" x14ac:dyDescent="0.25">
      <c r="B478" s="96"/>
    </row>
    <row r="479" spans="2:2" x14ac:dyDescent="0.25">
      <c r="B479" s="96"/>
    </row>
    <row r="480" spans="2:2" x14ac:dyDescent="0.25">
      <c r="B480" s="96"/>
    </row>
    <row r="481" spans="2:2" x14ac:dyDescent="0.25">
      <c r="B481" s="96"/>
    </row>
    <row r="482" spans="2:2" x14ac:dyDescent="0.25">
      <c r="B482" s="96"/>
    </row>
    <row r="483" spans="2:2" x14ac:dyDescent="0.25">
      <c r="B483" s="96"/>
    </row>
    <row r="484" spans="2:2" x14ac:dyDescent="0.25">
      <c r="B484" s="96"/>
    </row>
    <row r="485" spans="2:2" x14ac:dyDescent="0.25">
      <c r="B485" s="96"/>
    </row>
    <row r="486" spans="2:2" x14ac:dyDescent="0.25">
      <c r="B486" s="96"/>
    </row>
    <row r="487" spans="2:2" x14ac:dyDescent="0.25">
      <c r="B487" s="96"/>
    </row>
    <row r="488" spans="2:2" x14ac:dyDescent="0.25">
      <c r="B488" s="96"/>
    </row>
    <row r="489" spans="2:2" x14ac:dyDescent="0.25">
      <c r="B489" s="96"/>
    </row>
    <row r="490" spans="2:2" x14ac:dyDescent="0.25">
      <c r="B490" s="96"/>
    </row>
    <row r="491" spans="2:2" x14ac:dyDescent="0.25">
      <c r="B491" s="96"/>
    </row>
    <row r="492" spans="2:2" x14ac:dyDescent="0.25">
      <c r="B492" s="96"/>
    </row>
    <row r="493" spans="2:2" x14ac:dyDescent="0.25">
      <c r="B493" s="96"/>
    </row>
    <row r="494" spans="2:2" x14ac:dyDescent="0.25">
      <c r="B494" s="96"/>
    </row>
    <row r="495" spans="2:2" x14ac:dyDescent="0.25">
      <c r="B495" s="96"/>
    </row>
    <row r="496" spans="2:2" x14ac:dyDescent="0.25">
      <c r="B496" s="96"/>
    </row>
    <row r="497" spans="2:2" x14ac:dyDescent="0.25">
      <c r="B497" s="96"/>
    </row>
    <row r="498" spans="2:2" x14ac:dyDescent="0.25">
      <c r="B498" s="96"/>
    </row>
    <row r="499" spans="2:2" x14ac:dyDescent="0.25">
      <c r="B499" s="96"/>
    </row>
    <row r="500" spans="2:2" x14ac:dyDescent="0.25">
      <c r="B500" s="96"/>
    </row>
    <row r="501" spans="2:2" x14ac:dyDescent="0.25">
      <c r="B501" s="96"/>
    </row>
    <row r="502" spans="2:2" x14ac:dyDescent="0.25">
      <c r="B502" s="96"/>
    </row>
    <row r="503" spans="2:2" x14ac:dyDescent="0.25">
      <c r="B503" s="96"/>
    </row>
    <row r="504" spans="2:2" x14ac:dyDescent="0.25">
      <c r="B504" s="96"/>
    </row>
    <row r="505" spans="2:2" x14ac:dyDescent="0.25">
      <c r="B505" s="96"/>
    </row>
    <row r="506" spans="2:2" x14ac:dyDescent="0.25">
      <c r="B506" s="96"/>
    </row>
    <row r="507" spans="2:2" x14ac:dyDescent="0.25">
      <c r="B507" s="96"/>
    </row>
    <row r="508" spans="2:2" x14ac:dyDescent="0.25">
      <c r="B508" s="96"/>
    </row>
    <row r="509" spans="2:2" x14ac:dyDescent="0.25">
      <c r="B509" s="96"/>
    </row>
    <row r="510" spans="2:2" x14ac:dyDescent="0.25">
      <c r="B510" s="96"/>
    </row>
    <row r="511" spans="2:2" x14ac:dyDescent="0.25">
      <c r="B511" s="96"/>
    </row>
    <row r="512" spans="2:2" x14ac:dyDescent="0.25">
      <c r="B512" s="96"/>
    </row>
    <row r="513" spans="2:2" x14ac:dyDescent="0.25">
      <c r="B513" s="96"/>
    </row>
    <row r="514" spans="2:2" x14ac:dyDescent="0.25">
      <c r="B514" s="96"/>
    </row>
    <row r="515" spans="2:2" x14ac:dyDescent="0.25">
      <c r="B515" s="96"/>
    </row>
    <row r="516" spans="2:2" x14ac:dyDescent="0.25">
      <c r="B516" s="96"/>
    </row>
    <row r="517" spans="2:2" x14ac:dyDescent="0.25">
      <c r="B517" s="96"/>
    </row>
    <row r="518" spans="2:2" x14ac:dyDescent="0.25">
      <c r="B518" s="96"/>
    </row>
    <row r="519" spans="2:2" x14ac:dyDescent="0.25">
      <c r="B519" s="96"/>
    </row>
    <row r="520" spans="2:2" x14ac:dyDescent="0.25">
      <c r="B520" s="96"/>
    </row>
    <row r="521" spans="2:2" x14ac:dyDescent="0.25">
      <c r="B521" s="96"/>
    </row>
    <row r="522" spans="2:2" x14ac:dyDescent="0.25">
      <c r="B522" s="96"/>
    </row>
    <row r="523" spans="2:2" x14ac:dyDescent="0.25">
      <c r="B523" s="96"/>
    </row>
    <row r="524" spans="2:2" x14ac:dyDescent="0.25">
      <c r="B524" s="96"/>
    </row>
    <row r="525" spans="2:2" x14ac:dyDescent="0.25">
      <c r="B525" s="96"/>
    </row>
    <row r="526" spans="2:2" x14ac:dyDescent="0.25">
      <c r="B526" s="96"/>
    </row>
    <row r="527" spans="2:2" x14ac:dyDescent="0.25">
      <c r="B527" s="96"/>
    </row>
    <row r="528" spans="2:2" x14ac:dyDescent="0.25">
      <c r="B528" s="96"/>
    </row>
    <row r="529" spans="2:2" x14ac:dyDescent="0.25">
      <c r="B529" s="96"/>
    </row>
    <row r="530" spans="2:2" x14ac:dyDescent="0.25">
      <c r="B530" s="96"/>
    </row>
    <row r="531" spans="2:2" x14ac:dyDescent="0.25">
      <c r="B531" s="96"/>
    </row>
    <row r="532" spans="2:2" x14ac:dyDescent="0.25">
      <c r="B532" s="96"/>
    </row>
    <row r="533" spans="2:2" x14ac:dyDescent="0.25">
      <c r="B533" s="96"/>
    </row>
    <row r="534" spans="2:2" x14ac:dyDescent="0.25">
      <c r="B534" s="96"/>
    </row>
    <row r="535" spans="2:2" x14ac:dyDescent="0.25">
      <c r="B535" s="96"/>
    </row>
    <row r="536" spans="2:2" x14ac:dyDescent="0.25">
      <c r="B536" s="96"/>
    </row>
    <row r="537" spans="2:2" x14ac:dyDescent="0.25">
      <c r="B537" s="96"/>
    </row>
    <row r="538" spans="2:2" x14ac:dyDescent="0.25">
      <c r="B538" s="96"/>
    </row>
    <row r="539" spans="2:2" x14ac:dyDescent="0.25">
      <c r="B539" s="96"/>
    </row>
    <row r="540" spans="2:2" x14ac:dyDescent="0.25">
      <c r="B540" s="96"/>
    </row>
    <row r="541" spans="2:2" x14ac:dyDescent="0.25">
      <c r="B541" s="96"/>
    </row>
    <row r="542" spans="2:2" x14ac:dyDescent="0.25">
      <c r="B542" s="96"/>
    </row>
    <row r="543" spans="2:2" x14ac:dyDescent="0.25">
      <c r="B543" s="96"/>
    </row>
    <row r="544" spans="2:2" x14ac:dyDescent="0.25">
      <c r="B544" s="96"/>
    </row>
    <row r="545" spans="2:2" x14ac:dyDescent="0.25">
      <c r="B545" s="96"/>
    </row>
    <row r="546" spans="2:2" x14ac:dyDescent="0.25">
      <c r="B546" s="96"/>
    </row>
    <row r="547" spans="2:2" x14ac:dyDescent="0.25">
      <c r="B547" s="96"/>
    </row>
    <row r="548" spans="2:2" x14ac:dyDescent="0.25">
      <c r="B548" s="96"/>
    </row>
    <row r="549" spans="2:2" x14ac:dyDescent="0.25">
      <c r="B549" s="96"/>
    </row>
    <row r="550" spans="2:2" x14ac:dyDescent="0.25">
      <c r="B550" s="96"/>
    </row>
    <row r="551" spans="2:2" x14ac:dyDescent="0.25">
      <c r="B551" s="96"/>
    </row>
    <row r="552" spans="2:2" x14ac:dyDescent="0.25">
      <c r="B552" s="96"/>
    </row>
    <row r="553" spans="2:2" x14ac:dyDescent="0.25">
      <c r="B553" s="96"/>
    </row>
    <row r="554" spans="2:2" x14ac:dyDescent="0.25">
      <c r="B554" s="96"/>
    </row>
    <row r="555" spans="2:2" x14ac:dyDescent="0.25">
      <c r="B555" s="96"/>
    </row>
    <row r="556" spans="2:2" x14ac:dyDescent="0.25">
      <c r="B556" s="96"/>
    </row>
    <row r="557" spans="2:2" x14ac:dyDescent="0.25">
      <c r="B557" s="96"/>
    </row>
    <row r="558" spans="2:2" x14ac:dyDescent="0.25">
      <c r="B558" s="96"/>
    </row>
    <row r="559" spans="2:2" x14ac:dyDescent="0.25">
      <c r="B559" s="96"/>
    </row>
    <row r="560" spans="2:2" x14ac:dyDescent="0.25">
      <c r="B560" s="96"/>
    </row>
    <row r="561" spans="2:2" x14ac:dyDescent="0.25">
      <c r="B561" s="96"/>
    </row>
    <row r="562" spans="2:2" x14ac:dyDescent="0.25">
      <c r="B562" s="96"/>
    </row>
    <row r="563" spans="2:2" x14ac:dyDescent="0.25">
      <c r="B563" s="96"/>
    </row>
    <row r="564" spans="2:2" x14ac:dyDescent="0.25">
      <c r="B564" s="96"/>
    </row>
    <row r="565" spans="2:2" x14ac:dyDescent="0.25">
      <c r="B565" s="96"/>
    </row>
    <row r="566" spans="2:2" x14ac:dyDescent="0.25">
      <c r="B566" s="96"/>
    </row>
    <row r="567" spans="2:2" x14ac:dyDescent="0.25">
      <c r="B567" s="96"/>
    </row>
    <row r="568" spans="2:2" x14ac:dyDescent="0.25">
      <c r="B568" s="96"/>
    </row>
    <row r="569" spans="2:2" x14ac:dyDescent="0.25">
      <c r="B569" s="96"/>
    </row>
    <row r="570" spans="2:2" x14ac:dyDescent="0.25">
      <c r="B570" s="96"/>
    </row>
    <row r="571" spans="2:2" x14ac:dyDescent="0.25">
      <c r="B571" s="96"/>
    </row>
    <row r="572" spans="2:2" x14ac:dyDescent="0.25">
      <c r="B572" s="96"/>
    </row>
    <row r="573" spans="2:2" x14ac:dyDescent="0.25">
      <c r="B573" s="96"/>
    </row>
    <row r="574" spans="2:2" x14ac:dyDescent="0.25">
      <c r="B574" s="96"/>
    </row>
    <row r="575" spans="2:2" x14ac:dyDescent="0.25">
      <c r="B575" s="96"/>
    </row>
    <row r="576" spans="2:2" x14ac:dyDescent="0.25">
      <c r="B576" s="96"/>
    </row>
    <row r="577" spans="2:2" x14ac:dyDescent="0.25">
      <c r="B577" s="96"/>
    </row>
    <row r="578" spans="2:2" x14ac:dyDescent="0.25">
      <c r="B578" s="96"/>
    </row>
    <row r="579" spans="2:2" x14ac:dyDescent="0.25">
      <c r="B579" s="96"/>
    </row>
    <row r="580" spans="2:2" x14ac:dyDescent="0.25">
      <c r="B580" s="96"/>
    </row>
    <row r="581" spans="2:2" x14ac:dyDescent="0.25">
      <c r="B581" s="96"/>
    </row>
    <row r="582" spans="2:2" x14ac:dyDescent="0.25">
      <c r="B582" s="96"/>
    </row>
    <row r="583" spans="2:2" x14ac:dyDescent="0.25">
      <c r="B583" s="96"/>
    </row>
    <row r="584" spans="2:2" x14ac:dyDescent="0.25">
      <c r="B584" s="96"/>
    </row>
    <row r="585" spans="2:2" x14ac:dyDescent="0.25">
      <c r="B585" s="96"/>
    </row>
    <row r="586" spans="2:2" x14ac:dyDescent="0.25">
      <c r="B586" s="96"/>
    </row>
    <row r="587" spans="2:2" x14ac:dyDescent="0.25">
      <c r="B587" s="96"/>
    </row>
    <row r="588" spans="2:2" x14ac:dyDescent="0.25">
      <c r="B588" s="96"/>
    </row>
    <row r="589" spans="2:2" x14ac:dyDescent="0.25">
      <c r="B589" s="96"/>
    </row>
    <row r="590" spans="2:2" x14ac:dyDescent="0.25">
      <c r="B590" s="96"/>
    </row>
    <row r="591" spans="2:2" x14ac:dyDescent="0.25">
      <c r="B591" s="96"/>
    </row>
    <row r="592" spans="2:2" x14ac:dyDescent="0.25">
      <c r="B592" s="96"/>
    </row>
    <row r="593" spans="2:2" x14ac:dyDescent="0.25">
      <c r="B593" s="96"/>
    </row>
    <row r="594" spans="2:2" x14ac:dyDescent="0.25">
      <c r="B594" s="96"/>
    </row>
    <row r="595" spans="2:2" x14ac:dyDescent="0.25">
      <c r="B595" s="96"/>
    </row>
    <row r="596" spans="2:2" x14ac:dyDescent="0.25">
      <c r="B596" s="96"/>
    </row>
    <row r="597" spans="2:2" x14ac:dyDescent="0.25">
      <c r="B597" s="96"/>
    </row>
    <row r="598" spans="2:2" x14ac:dyDescent="0.25">
      <c r="B598" s="96"/>
    </row>
    <row r="599" spans="2:2" x14ac:dyDescent="0.25">
      <c r="B599" s="96"/>
    </row>
    <row r="600" spans="2:2" x14ac:dyDescent="0.25">
      <c r="B600" s="96"/>
    </row>
    <row r="601" spans="2:2" x14ac:dyDescent="0.25">
      <c r="B601" s="96"/>
    </row>
    <row r="602" spans="2:2" x14ac:dyDescent="0.25">
      <c r="B602" s="96"/>
    </row>
    <row r="603" spans="2:2" x14ac:dyDescent="0.25">
      <c r="B603" s="96"/>
    </row>
    <row r="604" spans="2:2" x14ac:dyDescent="0.25">
      <c r="B604" s="96"/>
    </row>
    <row r="605" spans="2:2" x14ac:dyDescent="0.25">
      <c r="B605" s="96"/>
    </row>
    <row r="606" spans="2:2" x14ac:dyDescent="0.25">
      <c r="B606" s="96"/>
    </row>
    <row r="607" spans="2:2" x14ac:dyDescent="0.25">
      <c r="B607" s="96"/>
    </row>
    <row r="608" spans="2:2" x14ac:dyDescent="0.25">
      <c r="B608" s="96"/>
    </row>
    <row r="609" spans="2:2" x14ac:dyDescent="0.25">
      <c r="B609" s="96"/>
    </row>
    <row r="610" spans="2:2" x14ac:dyDescent="0.25">
      <c r="B610" s="96"/>
    </row>
    <row r="611" spans="2:2" x14ac:dyDescent="0.25">
      <c r="B611" s="96"/>
    </row>
    <row r="612" spans="2:2" x14ac:dyDescent="0.25">
      <c r="B612" s="96"/>
    </row>
    <row r="613" spans="2:2" x14ac:dyDescent="0.25">
      <c r="B613" s="96"/>
    </row>
    <row r="614" spans="2:2" x14ac:dyDescent="0.25">
      <c r="B614" s="96"/>
    </row>
    <row r="615" spans="2:2" x14ac:dyDescent="0.25">
      <c r="B615" s="96"/>
    </row>
    <row r="616" spans="2:2" x14ac:dyDescent="0.25">
      <c r="B616" s="96"/>
    </row>
    <row r="617" spans="2:2" x14ac:dyDescent="0.25">
      <c r="B617" s="96"/>
    </row>
    <row r="618" spans="2:2" x14ac:dyDescent="0.25">
      <c r="B618" s="96"/>
    </row>
    <row r="619" spans="2:2" x14ac:dyDescent="0.25">
      <c r="B619" s="96"/>
    </row>
    <row r="620" spans="2:2" x14ac:dyDescent="0.25">
      <c r="B620" s="96"/>
    </row>
    <row r="621" spans="2:2" x14ac:dyDescent="0.25">
      <c r="B621" s="96"/>
    </row>
    <row r="622" spans="2:2" x14ac:dyDescent="0.25">
      <c r="B622" s="96"/>
    </row>
    <row r="623" spans="2:2" x14ac:dyDescent="0.25">
      <c r="B623" s="96"/>
    </row>
    <row r="624" spans="2:2" x14ac:dyDescent="0.25">
      <c r="B624" s="96"/>
    </row>
    <row r="625" spans="2:2" x14ac:dyDescent="0.25">
      <c r="B625" s="96"/>
    </row>
    <row r="626" spans="2:2" x14ac:dyDescent="0.25">
      <c r="B626" s="96"/>
    </row>
    <row r="627" spans="2:2" x14ac:dyDescent="0.25">
      <c r="B627" s="96"/>
    </row>
    <row r="628" spans="2:2" x14ac:dyDescent="0.25">
      <c r="B628" s="96"/>
    </row>
    <row r="629" spans="2:2" x14ac:dyDescent="0.25">
      <c r="B629" s="96"/>
    </row>
    <row r="630" spans="2:2" x14ac:dyDescent="0.25">
      <c r="B630" s="96"/>
    </row>
    <row r="631" spans="2:2" x14ac:dyDescent="0.25">
      <c r="B631" s="96"/>
    </row>
    <row r="632" spans="2:2" x14ac:dyDescent="0.25">
      <c r="B632" s="96"/>
    </row>
    <row r="633" spans="2:2" x14ac:dyDescent="0.25">
      <c r="B633" s="96"/>
    </row>
    <row r="634" spans="2:2" x14ac:dyDescent="0.25">
      <c r="B634" s="96"/>
    </row>
    <row r="635" spans="2:2" x14ac:dyDescent="0.25">
      <c r="B635" s="96"/>
    </row>
    <row r="636" spans="2:2" x14ac:dyDescent="0.25">
      <c r="B636" s="96"/>
    </row>
    <row r="637" spans="2:2" x14ac:dyDescent="0.25">
      <c r="B637" s="96"/>
    </row>
    <row r="638" spans="2:2" x14ac:dyDescent="0.25">
      <c r="B638" s="96"/>
    </row>
    <row r="639" spans="2:2" x14ac:dyDescent="0.25">
      <c r="B639" s="96"/>
    </row>
    <row r="640" spans="2:2" x14ac:dyDescent="0.25">
      <c r="B640" s="96"/>
    </row>
    <row r="641" spans="2:2" x14ac:dyDescent="0.25">
      <c r="B641" s="96"/>
    </row>
    <row r="642" spans="2:2" x14ac:dyDescent="0.25">
      <c r="B642" s="96"/>
    </row>
    <row r="643" spans="2:2" x14ac:dyDescent="0.25">
      <c r="B643" s="96"/>
    </row>
    <row r="644" spans="2:2" x14ac:dyDescent="0.25">
      <c r="B644" s="96"/>
    </row>
    <row r="645" spans="2:2" x14ac:dyDescent="0.25">
      <c r="B645" s="96"/>
    </row>
    <row r="646" spans="2:2" x14ac:dyDescent="0.25">
      <c r="B646" s="96"/>
    </row>
    <row r="647" spans="2:2" x14ac:dyDescent="0.25">
      <c r="B647" s="96"/>
    </row>
    <row r="648" spans="2:2" x14ac:dyDescent="0.25">
      <c r="B648" s="96"/>
    </row>
    <row r="649" spans="2:2" x14ac:dyDescent="0.25">
      <c r="B649" s="96"/>
    </row>
    <row r="650" spans="2:2" x14ac:dyDescent="0.25">
      <c r="B650" s="96"/>
    </row>
    <row r="651" spans="2:2" x14ac:dyDescent="0.25">
      <c r="B651" s="96"/>
    </row>
    <row r="652" spans="2:2" x14ac:dyDescent="0.25">
      <c r="B652" s="96"/>
    </row>
    <row r="653" spans="2:2" x14ac:dyDescent="0.25">
      <c r="B653" s="96"/>
    </row>
    <row r="654" spans="2:2" x14ac:dyDescent="0.25">
      <c r="B654" s="96"/>
    </row>
    <row r="655" spans="2:2" x14ac:dyDescent="0.25">
      <c r="B655" s="96"/>
    </row>
    <row r="656" spans="2:2" x14ac:dyDescent="0.25">
      <c r="B656" s="96"/>
    </row>
    <row r="657" spans="2:2" x14ac:dyDescent="0.25">
      <c r="B657" s="96"/>
    </row>
    <row r="658" spans="2:2" x14ac:dyDescent="0.25">
      <c r="B658" s="96"/>
    </row>
    <row r="659" spans="2:2" x14ac:dyDescent="0.25">
      <c r="B659" s="96"/>
    </row>
    <row r="660" spans="2:2" x14ac:dyDescent="0.25">
      <c r="B660" s="96"/>
    </row>
    <row r="661" spans="2:2" x14ac:dyDescent="0.25">
      <c r="B661" s="96"/>
    </row>
    <row r="662" spans="2:2" x14ac:dyDescent="0.25">
      <c r="B662" s="96"/>
    </row>
    <row r="663" spans="2:2" x14ac:dyDescent="0.25">
      <c r="B663" s="96"/>
    </row>
    <row r="664" spans="2:2" x14ac:dyDescent="0.25">
      <c r="B664" s="96"/>
    </row>
    <row r="665" spans="2:2" x14ac:dyDescent="0.25">
      <c r="B665" s="96"/>
    </row>
    <row r="666" spans="2:2" x14ac:dyDescent="0.25">
      <c r="B666" s="96"/>
    </row>
    <row r="667" spans="2:2" x14ac:dyDescent="0.25">
      <c r="B667" s="96"/>
    </row>
    <row r="668" spans="2:2" x14ac:dyDescent="0.25">
      <c r="B668" s="96"/>
    </row>
    <row r="669" spans="2:2" x14ac:dyDescent="0.25">
      <c r="B669" s="96"/>
    </row>
    <row r="670" spans="2:2" x14ac:dyDescent="0.25">
      <c r="B670" s="96"/>
    </row>
    <row r="671" spans="2:2" x14ac:dyDescent="0.25">
      <c r="B671" s="96"/>
    </row>
    <row r="672" spans="2:2" x14ac:dyDescent="0.25">
      <c r="B672" s="96"/>
    </row>
    <row r="673" spans="2:2" x14ac:dyDescent="0.25">
      <c r="B673" s="96"/>
    </row>
    <row r="674" spans="2:2" x14ac:dyDescent="0.25">
      <c r="B674" s="96"/>
    </row>
    <row r="675" spans="2:2" x14ac:dyDescent="0.25">
      <c r="B675" s="96"/>
    </row>
    <row r="676" spans="2:2" x14ac:dyDescent="0.25">
      <c r="B676" s="96"/>
    </row>
    <row r="677" spans="2:2" x14ac:dyDescent="0.25">
      <c r="B677" s="96"/>
    </row>
    <row r="678" spans="2:2" x14ac:dyDescent="0.25">
      <c r="B678" s="96"/>
    </row>
    <row r="679" spans="2:2" x14ac:dyDescent="0.25">
      <c r="B679" s="96"/>
    </row>
    <row r="680" spans="2:2" x14ac:dyDescent="0.25">
      <c r="B680" s="96"/>
    </row>
    <row r="681" spans="2:2" x14ac:dyDescent="0.25">
      <c r="B681" s="96"/>
    </row>
    <row r="682" spans="2:2" x14ac:dyDescent="0.25">
      <c r="B682" s="96"/>
    </row>
    <row r="683" spans="2:2" x14ac:dyDescent="0.25">
      <c r="B683" s="96"/>
    </row>
    <row r="684" spans="2:2" x14ac:dyDescent="0.25">
      <c r="B684" s="96"/>
    </row>
    <row r="685" spans="2:2" x14ac:dyDescent="0.25">
      <c r="B685" s="96"/>
    </row>
    <row r="686" spans="2:2" x14ac:dyDescent="0.25">
      <c r="B686" s="96"/>
    </row>
    <row r="687" spans="2:2" x14ac:dyDescent="0.25">
      <c r="B687" s="96"/>
    </row>
    <row r="688" spans="2:2" x14ac:dyDescent="0.25">
      <c r="B688" s="96"/>
    </row>
    <row r="689" spans="2:2" x14ac:dyDescent="0.25">
      <c r="B689" s="96"/>
    </row>
    <row r="690" spans="2:2" x14ac:dyDescent="0.25">
      <c r="B690" s="96"/>
    </row>
    <row r="691" spans="2:2" x14ac:dyDescent="0.25">
      <c r="B691" s="96"/>
    </row>
    <row r="692" spans="2:2" x14ac:dyDescent="0.25">
      <c r="B692" s="96"/>
    </row>
    <row r="693" spans="2:2" x14ac:dyDescent="0.25">
      <c r="B693" s="96"/>
    </row>
    <row r="694" spans="2:2" x14ac:dyDescent="0.25">
      <c r="B694" s="96"/>
    </row>
    <row r="695" spans="2:2" x14ac:dyDescent="0.25">
      <c r="B695" s="96"/>
    </row>
    <row r="696" spans="2:2" x14ac:dyDescent="0.25">
      <c r="B696" s="96"/>
    </row>
    <row r="697" spans="2:2" x14ac:dyDescent="0.25">
      <c r="B697" s="96"/>
    </row>
    <row r="698" spans="2:2" x14ac:dyDescent="0.25">
      <c r="B698" s="96"/>
    </row>
    <row r="699" spans="2:2" x14ac:dyDescent="0.25">
      <c r="B699" s="96"/>
    </row>
    <row r="700" spans="2:2" x14ac:dyDescent="0.25">
      <c r="B700" s="96"/>
    </row>
    <row r="701" spans="2:2" x14ac:dyDescent="0.25">
      <c r="B701" s="96"/>
    </row>
    <row r="702" spans="2:2" x14ac:dyDescent="0.25">
      <c r="B702" s="96"/>
    </row>
    <row r="703" spans="2:2" x14ac:dyDescent="0.25">
      <c r="B703" s="96"/>
    </row>
    <row r="704" spans="2:2" x14ac:dyDescent="0.25">
      <c r="B704" s="96"/>
    </row>
    <row r="705" spans="2:2" x14ac:dyDescent="0.25">
      <c r="B705" s="96"/>
    </row>
    <row r="706" spans="2:2" x14ac:dyDescent="0.25">
      <c r="B706" s="96"/>
    </row>
    <row r="707" spans="2:2" x14ac:dyDescent="0.25">
      <c r="B707" s="96"/>
    </row>
    <row r="708" spans="2:2" x14ac:dyDescent="0.25">
      <c r="B708" s="96"/>
    </row>
    <row r="709" spans="2:2" x14ac:dyDescent="0.25">
      <c r="B709" s="96"/>
    </row>
    <row r="710" spans="2:2" x14ac:dyDescent="0.25">
      <c r="B710" s="96"/>
    </row>
    <row r="711" spans="2:2" x14ac:dyDescent="0.25">
      <c r="B711" s="96"/>
    </row>
    <row r="712" spans="2:2" x14ac:dyDescent="0.25">
      <c r="B712" s="96"/>
    </row>
    <row r="713" spans="2:2" x14ac:dyDescent="0.25">
      <c r="B713" s="96"/>
    </row>
    <row r="714" spans="2:2" x14ac:dyDescent="0.25">
      <c r="B714" s="96"/>
    </row>
    <row r="715" spans="2:2" x14ac:dyDescent="0.25">
      <c r="B715" s="96"/>
    </row>
    <row r="716" spans="2:2" x14ac:dyDescent="0.25">
      <c r="B716" s="96"/>
    </row>
    <row r="717" spans="2:2" x14ac:dyDescent="0.25">
      <c r="B717" s="96"/>
    </row>
    <row r="718" spans="2:2" x14ac:dyDescent="0.25">
      <c r="B718" s="96"/>
    </row>
    <row r="719" spans="2:2" x14ac:dyDescent="0.25">
      <c r="B719" s="96"/>
    </row>
    <row r="720" spans="2:2" x14ac:dyDescent="0.25">
      <c r="B720" s="96"/>
    </row>
    <row r="721" spans="2:2" x14ac:dyDescent="0.25">
      <c r="B721" s="96"/>
    </row>
    <row r="722" spans="2:2" x14ac:dyDescent="0.25">
      <c r="B722" s="96"/>
    </row>
    <row r="723" spans="2:2" x14ac:dyDescent="0.25">
      <c r="B723" s="96"/>
    </row>
    <row r="724" spans="2:2" x14ac:dyDescent="0.25">
      <c r="B724" s="96"/>
    </row>
    <row r="725" spans="2:2" x14ac:dyDescent="0.25">
      <c r="B725" s="96"/>
    </row>
    <row r="726" spans="2:2" x14ac:dyDescent="0.25">
      <c r="B726" s="96"/>
    </row>
    <row r="727" spans="2:2" x14ac:dyDescent="0.25">
      <c r="B727" s="96"/>
    </row>
    <row r="728" spans="2:2" x14ac:dyDescent="0.25">
      <c r="B728" s="96"/>
    </row>
    <row r="729" spans="2:2" x14ac:dyDescent="0.25">
      <c r="B729" s="96"/>
    </row>
    <row r="730" spans="2:2" x14ac:dyDescent="0.25">
      <c r="B730" s="96"/>
    </row>
    <row r="731" spans="2:2" x14ac:dyDescent="0.25">
      <c r="B731" s="96"/>
    </row>
    <row r="732" spans="2:2" x14ac:dyDescent="0.25">
      <c r="B732" s="96"/>
    </row>
    <row r="733" spans="2:2" x14ac:dyDescent="0.25">
      <c r="B733" s="96"/>
    </row>
    <row r="734" spans="2:2" x14ac:dyDescent="0.25">
      <c r="B734" s="96"/>
    </row>
    <row r="735" spans="2:2" x14ac:dyDescent="0.25">
      <c r="B735" s="96"/>
    </row>
    <row r="736" spans="2:2" x14ac:dyDescent="0.25">
      <c r="B736" s="96"/>
    </row>
    <row r="737" spans="2:2" x14ac:dyDescent="0.25">
      <c r="B737" s="96"/>
    </row>
    <row r="738" spans="2:2" x14ac:dyDescent="0.25">
      <c r="B738" s="96"/>
    </row>
    <row r="739" spans="2:2" x14ac:dyDescent="0.25">
      <c r="B739" s="96"/>
    </row>
    <row r="740" spans="2:2" x14ac:dyDescent="0.25">
      <c r="B740" s="96"/>
    </row>
    <row r="741" spans="2:2" x14ac:dyDescent="0.25">
      <c r="B741" s="96"/>
    </row>
    <row r="742" spans="2:2" x14ac:dyDescent="0.25">
      <c r="B742" s="96"/>
    </row>
    <row r="743" spans="2:2" x14ac:dyDescent="0.25">
      <c r="B743" s="96"/>
    </row>
    <row r="744" spans="2:2" x14ac:dyDescent="0.25">
      <c r="B744" s="96"/>
    </row>
    <row r="745" spans="2:2" x14ac:dyDescent="0.25">
      <c r="B745" s="96"/>
    </row>
    <row r="746" spans="2:2" x14ac:dyDescent="0.25">
      <c r="B746" s="96"/>
    </row>
    <row r="747" spans="2:2" x14ac:dyDescent="0.25">
      <c r="B747" s="96"/>
    </row>
    <row r="748" spans="2:2" x14ac:dyDescent="0.25">
      <c r="B748" s="96"/>
    </row>
    <row r="749" spans="2:2" x14ac:dyDescent="0.25">
      <c r="B749" s="96"/>
    </row>
    <row r="750" spans="2:2" x14ac:dyDescent="0.25">
      <c r="B750" s="96"/>
    </row>
    <row r="751" spans="2:2" x14ac:dyDescent="0.25">
      <c r="B751" s="96"/>
    </row>
    <row r="752" spans="2:2" x14ac:dyDescent="0.25">
      <c r="B752" s="96"/>
    </row>
    <row r="753" spans="2:2" x14ac:dyDescent="0.25">
      <c r="B753" s="96"/>
    </row>
    <row r="754" spans="2:2" x14ac:dyDescent="0.25">
      <c r="B754" s="96"/>
    </row>
    <row r="755" spans="2:2" x14ac:dyDescent="0.25">
      <c r="B755" s="96"/>
    </row>
    <row r="756" spans="2:2" x14ac:dyDescent="0.25">
      <c r="B756" s="96"/>
    </row>
    <row r="757" spans="2:2" x14ac:dyDescent="0.25">
      <c r="B757" s="96"/>
    </row>
    <row r="758" spans="2:2" x14ac:dyDescent="0.25">
      <c r="B758" s="96"/>
    </row>
    <row r="759" spans="2:2" x14ac:dyDescent="0.25">
      <c r="B759" s="96"/>
    </row>
    <row r="760" spans="2:2" x14ac:dyDescent="0.25">
      <c r="B760" s="96"/>
    </row>
    <row r="761" spans="2:2" x14ac:dyDescent="0.25">
      <c r="B761" s="96"/>
    </row>
    <row r="762" spans="2:2" x14ac:dyDescent="0.25">
      <c r="B762" s="96"/>
    </row>
    <row r="763" spans="2:2" x14ac:dyDescent="0.25">
      <c r="B763" s="96"/>
    </row>
    <row r="764" spans="2:2" x14ac:dyDescent="0.25">
      <c r="B764" s="96"/>
    </row>
    <row r="765" spans="2:2" x14ac:dyDescent="0.25">
      <c r="B765" s="96"/>
    </row>
    <row r="766" spans="2:2" x14ac:dyDescent="0.25">
      <c r="B766" s="96"/>
    </row>
    <row r="767" spans="2:2" x14ac:dyDescent="0.25">
      <c r="B767" s="96"/>
    </row>
    <row r="768" spans="2:2" x14ac:dyDescent="0.25">
      <c r="B768" s="96"/>
    </row>
    <row r="769" spans="2:2" x14ac:dyDescent="0.25">
      <c r="B769" s="96"/>
    </row>
    <row r="770" spans="2:2" x14ac:dyDescent="0.25">
      <c r="B770" s="96"/>
    </row>
    <row r="771" spans="2:2" x14ac:dyDescent="0.25">
      <c r="B771" s="96"/>
    </row>
    <row r="772" spans="2:2" x14ac:dyDescent="0.25">
      <c r="B772" s="96"/>
    </row>
    <row r="773" spans="2:2" x14ac:dyDescent="0.25">
      <c r="B773" s="96"/>
    </row>
    <row r="774" spans="2:2" x14ac:dyDescent="0.25">
      <c r="B774" s="96"/>
    </row>
    <row r="775" spans="2:2" x14ac:dyDescent="0.25">
      <c r="B775" s="96"/>
    </row>
    <row r="776" spans="2:2" x14ac:dyDescent="0.25">
      <c r="B776" s="96"/>
    </row>
    <row r="777" spans="2:2" x14ac:dyDescent="0.25">
      <c r="B777" s="96"/>
    </row>
    <row r="778" spans="2:2" x14ac:dyDescent="0.25">
      <c r="B778" s="96"/>
    </row>
    <row r="779" spans="2:2" x14ac:dyDescent="0.25">
      <c r="B779" s="96"/>
    </row>
    <row r="780" spans="2:2" x14ac:dyDescent="0.25">
      <c r="B780" s="96"/>
    </row>
    <row r="781" spans="2:2" x14ac:dyDescent="0.25">
      <c r="B781" s="96"/>
    </row>
    <row r="782" spans="2:2" x14ac:dyDescent="0.25">
      <c r="B782" s="96"/>
    </row>
    <row r="783" spans="2:2" x14ac:dyDescent="0.25">
      <c r="B783" s="96"/>
    </row>
    <row r="784" spans="2:2" x14ac:dyDescent="0.25">
      <c r="B784" s="96"/>
    </row>
    <row r="785" spans="2:2" x14ac:dyDescent="0.25">
      <c r="B785" s="96"/>
    </row>
    <row r="786" spans="2:2" x14ac:dyDescent="0.25">
      <c r="B786" s="96"/>
    </row>
    <row r="787" spans="2:2" x14ac:dyDescent="0.25">
      <c r="B787" s="96"/>
    </row>
    <row r="788" spans="2:2" x14ac:dyDescent="0.25">
      <c r="B788" s="96"/>
    </row>
    <row r="789" spans="2:2" x14ac:dyDescent="0.25">
      <c r="B789" s="96"/>
    </row>
    <row r="790" spans="2:2" x14ac:dyDescent="0.25">
      <c r="B790" s="96"/>
    </row>
    <row r="791" spans="2:2" x14ac:dyDescent="0.25">
      <c r="B791" s="96"/>
    </row>
    <row r="792" spans="2:2" x14ac:dyDescent="0.25">
      <c r="B792" s="96"/>
    </row>
    <row r="793" spans="2:2" x14ac:dyDescent="0.25">
      <c r="B793" s="96"/>
    </row>
    <row r="794" spans="2:2" x14ac:dyDescent="0.25">
      <c r="B794" s="96"/>
    </row>
    <row r="795" spans="2:2" x14ac:dyDescent="0.25">
      <c r="B795" s="96"/>
    </row>
    <row r="796" spans="2:2" x14ac:dyDescent="0.25">
      <c r="B796" s="96"/>
    </row>
    <row r="797" spans="2:2" x14ac:dyDescent="0.25">
      <c r="B797" s="96"/>
    </row>
    <row r="798" spans="2:2" x14ac:dyDescent="0.25">
      <c r="B798" s="96"/>
    </row>
    <row r="799" spans="2:2" x14ac:dyDescent="0.25">
      <c r="B799" s="96"/>
    </row>
    <row r="800" spans="2:2" x14ac:dyDescent="0.25">
      <c r="B800" s="96"/>
    </row>
    <row r="801" spans="2:2" x14ac:dyDescent="0.25">
      <c r="B801" s="96"/>
    </row>
    <row r="802" spans="2:2" x14ac:dyDescent="0.25">
      <c r="B802" s="96"/>
    </row>
    <row r="803" spans="2:2" x14ac:dyDescent="0.25">
      <c r="B803" s="96"/>
    </row>
    <row r="804" spans="2:2" x14ac:dyDescent="0.25">
      <c r="B804" s="96"/>
    </row>
    <row r="805" spans="2:2" x14ac:dyDescent="0.25">
      <c r="B805" s="96"/>
    </row>
    <row r="806" spans="2:2" x14ac:dyDescent="0.25">
      <c r="B806" s="96"/>
    </row>
    <row r="807" spans="2:2" x14ac:dyDescent="0.25">
      <c r="B807" s="96"/>
    </row>
    <row r="808" spans="2:2" x14ac:dyDescent="0.25">
      <c r="B808" s="96"/>
    </row>
    <row r="809" spans="2:2" x14ac:dyDescent="0.25">
      <c r="B809" s="96"/>
    </row>
    <row r="810" spans="2:2" x14ac:dyDescent="0.25">
      <c r="B810" s="96"/>
    </row>
    <row r="811" spans="2:2" x14ac:dyDescent="0.25">
      <c r="B811" s="96"/>
    </row>
    <row r="812" spans="2:2" x14ac:dyDescent="0.25">
      <c r="B812" s="96"/>
    </row>
    <row r="813" spans="2:2" x14ac:dyDescent="0.25">
      <c r="B813" s="96"/>
    </row>
    <row r="814" spans="2:2" x14ac:dyDescent="0.25">
      <c r="B814" s="96"/>
    </row>
    <row r="815" spans="2:2" x14ac:dyDescent="0.25">
      <c r="B815" s="96"/>
    </row>
    <row r="816" spans="2:2" x14ac:dyDescent="0.25">
      <c r="B816" s="96"/>
    </row>
    <row r="817" spans="2:2" x14ac:dyDescent="0.25">
      <c r="B817" s="96"/>
    </row>
    <row r="818" spans="2:2" x14ac:dyDescent="0.25">
      <c r="B818" s="96"/>
    </row>
    <row r="819" spans="2:2" x14ac:dyDescent="0.25">
      <c r="B819" s="96"/>
    </row>
    <row r="820" spans="2:2" x14ac:dyDescent="0.25">
      <c r="B820" s="96"/>
    </row>
    <row r="821" spans="2:2" x14ac:dyDescent="0.25">
      <c r="B821" s="96"/>
    </row>
    <row r="822" spans="2:2" x14ac:dyDescent="0.25">
      <c r="B822" s="96"/>
    </row>
    <row r="823" spans="2:2" x14ac:dyDescent="0.25">
      <c r="B823" s="96"/>
    </row>
    <row r="824" spans="2:2" x14ac:dyDescent="0.25">
      <c r="B824" s="96"/>
    </row>
    <row r="825" spans="2:2" x14ac:dyDescent="0.25">
      <c r="B825" s="96"/>
    </row>
    <row r="826" spans="2:2" x14ac:dyDescent="0.25">
      <c r="B826" s="96"/>
    </row>
    <row r="827" spans="2:2" x14ac:dyDescent="0.25">
      <c r="B827" s="96"/>
    </row>
    <row r="828" spans="2:2" x14ac:dyDescent="0.25">
      <c r="B828" s="96"/>
    </row>
    <row r="829" spans="2:2" x14ac:dyDescent="0.25">
      <c r="B829" s="96"/>
    </row>
    <row r="830" spans="2:2" x14ac:dyDescent="0.25">
      <c r="B830" s="96"/>
    </row>
    <row r="831" spans="2:2" x14ac:dyDescent="0.25">
      <c r="B831" s="96"/>
    </row>
    <row r="832" spans="2:2" x14ac:dyDescent="0.25">
      <c r="B832" s="96"/>
    </row>
    <row r="833" spans="2:2" x14ac:dyDescent="0.25">
      <c r="B833" s="96"/>
    </row>
    <row r="834" spans="2:2" x14ac:dyDescent="0.25">
      <c r="B834" s="96"/>
    </row>
    <row r="835" spans="2:2" x14ac:dyDescent="0.25">
      <c r="B835" s="96"/>
    </row>
    <row r="836" spans="2:2" x14ac:dyDescent="0.25">
      <c r="B836" s="96"/>
    </row>
    <row r="837" spans="2:2" x14ac:dyDescent="0.25">
      <c r="B837" s="96"/>
    </row>
    <row r="838" spans="2:2" x14ac:dyDescent="0.25">
      <c r="B838" s="96"/>
    </row>
    <row r="839" spans="2:2" x14ac:dyDescent="0.25">
      <c r="B839" s="96"/>
    </row>
    <row r="840" spans="2:2" x14ac:dyDescent="0.25">
      <c r="B840" s="96"/>
    </row>
    <row r="841" spans="2:2" x14ac:dyDescent="0.25">
      <c r="B841" s="96"/>
    </row>
    <row r="842" spans="2:2" x14ac:dyDescent="0.25">
      <c r="B842" s="96"/>
    </row>
    <row r="843" spans="2:2" x14ac:dyDescent="0.25">
      <c r="B843" s="96"/>
    </row>
    <row r="844" spans="2:2" x14ac:dyDescent="0.25">
      <c r="B844" s="96"/>
    </row>
    <row r="845" spans="2:2" x14ac:dyDescent="0.25">
      <c r="B845" s="96"/>
    </row>
    <row r="846" spans="2:2" x14ac:dyDescent="0.25">
      <c r="B846" s="96"/>
    </row>
    <row r="847" spans="2:2" x14ac:dyDescent="0.25">
      <c r="B847" s="96"/>
    </row>
    <row r="848" spans="2:2" x14ac:dyDescent="0.25">
      <c r="B848" s="96"/>
    </row>
    <row r="849" spans="2:2" x14ac:dyDescent="0.25">
      <c r="B849" s="96"/>
    </row>
    <row r="850" spans="2:2" x14ac:dyDescent="0.25">
      <c r="B850" s="96"/>
    </row>
    <row r="851" spans="2:2" x14ac:dyDescent="0.25">
      <c r="B851" s="96"/>
    </row>
    <row r="852" spans="2:2" x14ac:dyDescent="0.25">
      <c r="B852" s="96"/>
    </row>
    <row r="853" spans="2:2" x14ac:dyDescent="0.25">
      <c r="B853" s="96"/>
    </row>
    <row r="854" spans="2:2" x14ac:dyDescent="0.25">
      <c r="B854" s="96"/>
    </row>
    <row r="855" spans="2:2" x14ac:dyDescent="0.25">
      <c r="B855" s="96"/>
    </row>
    <row r="856" spans="2:2" x14ac:dyDescent="0.25">
      <c r="B856" s="96"/>
    </row>
    <row r="857" spans="2:2" x14ac:dyDescent="0.25">
      <c r="B857" s="96"/>
    </row>
    <row r="858" spans="2:2" x14ac:dyDescent="0.25">
      <c r="B858" s="96"/>
    </row>
    <row r="859" spans="2:2" x14ac:dyDescent="0.25">
      <c r="B859" s="96"/>
    </row>
    <row r="860" spans="2:2" x14ac:dyDescent="0.25">
      <c r="B860" s="96"/>
    </row>
    <row r="861" spans="2:2" x14ac:dyDescent="0.25">
      <c r="B861" s="96"/>
    </row>
    <row r="862" spans="2:2" x14ac:dyDescent="0.25">
      <c r="B862" s="96"/>
    </row>
    <row r="863" spans="2:2" x14ac:dyDescent="0.25">
      <c r="B863" s="96"/>
    </row>
    <row r="864" spans="2:2" x14ac:dyDescent="0.25">
      <c r="B864" s="96"/>
    </row>
    <row r="865" spans="2:2" x14ac:dyDescent="0.25">
      <c r="B865" s="96"/>
    </row>
    <row r="866" spans="2:2" x14ac:dyDescent="0.25">
      <c r="B866" s="96"/>
    </row>
    <row r="867" spans="2:2" x14ac:dyDescent="0.25">
      <c r="B867" s="96"/>
    </row>
    <row r="868" spans="2:2" x14ac:dyDescent="0.25">
      <c r="B868" s="96"/>
    </row>
    <row r="869" spans="2:2" x14ac:dyDescent="0.25">
      <c r="B869" s="96"/>
    </row>
    <row r="870" spans="2:2" x14ac:dyDescent="0.25">
      <c r="B870" s="96"/>
    </row>
    <row r="871" spans="2:2" x14ac:dyDescent="0.25">
      <c r="B871" s="96"/>
    </row>
    <row r="872" spans="2:2" x14ac:dyDescent="0.25">
      <c r="B872" s="96"/>
    </row>
    <row r="873" spans="2:2" x14ac:dyDescent="0.25">
      <c r="B873" s="96"/>
    </row>
    <row r="874" spans="2:2" x14ac:dyDescent="0.25">
      <c r="B874" s="96"/>
    </row>
    <row r="875" spans="2:2" x14ac:dyDescent="0.25">
      <c r="B875" s="96"/>
    </row>
    <row r="876" spans="2:2" x14ac:dyDescent="0.25">
      <c r="B876" s="96"/>
    </row>
    <row r="877" spans="2:2" x14ac:dyDescent="0.25">
      <c r="B877" s="96"/>
    </row>
    <row r="878" spans="2:2" x14ac:dyDescent="0.25">
      <c r="B878" s="96"/>
    </row>
    <row r="879" spans="2:2" x14ac:dyDescent="0.25">
      <c r="B879" s="96"/>
    </row>
    <row r="880" spans="2:2" x14ac:dyDescent="0.25">
      <c r="B880" s="96"/>
    </row>
    <row r="881" spans="2:2" x14ac:dyDescent="0.25">
      <c r="B881" s="96"/>
    </row>
    <row r="882" spans="2:2" x14ac:dyDescent="0.25">
      <c r="B882" s="96"/>
    </row>
    <row r="883" spans="2:2" x14ac:dyDescent="0.25">
      <c r="B883" s="96"/>
    </row>
    <row r="884" spans="2:2" x14ac:dyDescent="0.25">
      <c r="B884" s="96"/>
    </row>
    <row r="885" spans="2:2" x14ac:dyDescent="0.25">
      <c r="B885" s="96"/>
    </row>
    <row r="886" spans="2:2" x14ac:dyDescent="0.25">
      <c r="B886" s="96"/>
    </row>
    <row r="887" spans="2:2" x14ac:dyDescent="0.25">
      <c r="B887" s="96"/>
    </row>
    <row r="888" spans="2:2" x14ac:dyDescent="0.25">
      <c r="B888" s="96"/>
    </row>
    <row r="889" spans="2:2" x14ac:dyDescent="0.25">
      <c r="B889" s="96"/>
    </row>
    <row r="890" spans="2:2" x14ac:dyDescent="0.25">
      <c r="B890" s="96"/>
    </row>
    <row r="891" spans="2:2" x14ac:dyDescent="0.25">
      <c r="B891" s="96"/>
    </row>
    <row r="892" spans="2:2" x14ac:dyDescent="0.25">
      <c r="B892" s="96"/>
    </row>
    <row r="893" spans="2:2" x14ac:dyDescent="0.25">
      <c r="B893" s="96"/>
    </row>
    <row r="894" spans="2:2" x14ac:dyDescent="0.25">
      <c r="B894" s="96"/>
    </row>
    <row r="895" spans="2:2" x14ac:dyDescent="0.25">
      <c r="B895" s="96"/>
    </row>
    <row r="896" spans="2:2" x14ac:dyDescent="0.25">
      <c r="B896" s="96"/>
    </row>
    <row r="897" spans="2:2" x14ac:dyDescent="0.25">
      <c r="B897" s="96"/>
    </row>
    <row r="898" spans="2:2" x14ac:dyDescent="0.25">
      <c r="B898" s="96"/>
    </row>
    <row r="899" spans="2:2" x14ac:dyDescent="0.25">
      <c r="B899" s="96"/>
    </row>
    <row r="900" spans="2:2" x14ac:dyDescent="0.25">
      <c r="B900" s="96"/>
    </row>
    <row r="901" spans="2:2" x14ac:dyDescent="0.25">
      <c r="B901" s="96"/>
    </row>
    <row r="902" spans="2:2" x14ac:dyDescent="0.25">
      <c r="B902" s="96"/>
    </row>
    <row r="903" spans="2:2" x14ac:dyDescent="0.25">
      <c r="B903" s="96"/>
    </row>
    <row r="904" spans="2:2" x14ac:dyDescent="0.25">
      <c r="B904" s="96"/>
    </row>
    <row r="905" spans="2:2" x14ac:dyDescent="0.25">
      <c r="B905" s="96"/>
    </row>
    <row r="906" spans="2:2" x14ac:dyDescent="0.25">
      <c r="B906" s="96"/>
    </row>
    <row r="907" spans="2:2" x14ac:dyDescent="0.25">
      <c r="B907" s="96"/>
    </row>
    <row r="908" spans="2:2" x14ac:dyDescent="0.25">
      <c r="B908" s="96"/>
    </row>
    <row r="909" spans="2:2" x14ac:dyDescent="0.25">
      <c r="B909" s="96"/>
    </row>
    <row r="910" spans="2:2" x14ac:dyDescent="0.25">
      <c r="B910" s="96"/>
    </row>
    <row r="911" spans="2:2" x14ac:dyDescent="0.25">
      <c r="B911" s="96"/>
    </row>
    <row r="912" spans="2:2" x14ac:dyDescent="0.25">
      <c r="B912" s="96"/>
    </row>
    <row r="913" spans="2:2" x14ac:dyDescent="0.25">
      <c r="B913" s="96"/>
    </row>
    <row r="914" spans="2:2" x14ac:dyDescent="0.25">
      <c r="B914" s="96"/>
    </row>
    <row r="915" spans="2:2" x14ac:dyDescent="0.25">
      <c r="B915" s="96"/>
    </row>
    <row r="916" spans="2:2" x14ac:dyDescent="0.25">
      <c r="B916" s="96"/>
    </row>
    <row r="917" spans="2:2" x14ac:dyDescent="0.25">
      <c r="B917" s="96"/>
    </row>
    <row r="918" spans="2:2" x14ac:dyDescent="0.25">
      <c r="B918" s="96"/>
    </row>
    <row r="919" spans="2:2" x14ac:dyDescent="0.25">
      <c r="B919" s="96"/>
    </row>
    <row r="920" spans="2:2" x14ac:dyDescent="0.25">
      <c r="B920" s="96"/>
    </row>
    <row r="921" spans="2:2" x14ac:dyDescent="0.25">
      <c r="B921" s="96"/>
    </row>
    <row r="922" spans="2:2" x14ac:dyDescent="0.25">
      <c r="B922" s="96"/>
    </row>
    <row r="923" spans="2:2" x14ac:dyDescent="0.25">
      <c r="B923" s="96"/>
    </row>
    <row r="924" spans="2:2" x14ac:dyDescent="0.25">
      <c r="B924" s="96"/>
    </row>
    <row r="925" spans="2:2" x14ac:dyDescent="0.25">
      <c r="B925" s="96"/>
    </row>
    <row r="926" spans="2:2" x14ac:dyDescent="0.25">
      <c r="B926" s="96"/>
    </row>
    <row r="927" spans="2:2" x14ac:dyDescent="0.25">
      <c r="B927" s="96"/>
    </row>
    <row r="928" spans="2:2" x14ac:dyDescent="0.25">
      <c r="B928" s="96"/>
    </row>
    <row r="929" spans="2:2" x14ac:dyDescent="0.25">
      <c r="B929" s="96"/>
    </row>
    <row r="930" spans="2:2" x14ac:dyDescent="0.25">
      <c r="B930" s="96"/>
    </row>
    <row r="931" spans="2:2" x14ac:dyDescent="0.25">
      <c r="B931" s="96"/>
    </row>
    <row r="932" spans="2:2" x14ac:dyDescent="0.25">
      <c r="B932" s="96"/>
    </row>
    <row r="933" spans="2:2" x14ac:dyDescent="0.25">
      <c r="B933" s="96"/>
    </row>
    <row r="934" spans="2:2" x14ac:dyDescent="0.25">
      <c r="B934" s="96"/>
    </row>
    <row r="935" spans="2:2" x14ac:dyDescent="0.25">
      <c r="B935" s="96"/>
    </row>
    <row r="936" spans="2:2" x14ac:dyDescent="0.25">
      <c r="B936" s="96"/>
    </row>
    <row r="937" spans="2:2" x14ac:dyDescent="0.25">
      <c r="B937" s="96"/>
    </row>
    <row r="938" spans="2:2" x14ac:dyDescent="0.25">
      <c r="B938" s="96"/>
    </row>
    <row r="939" spans="2:2" x14ac:dyDescent="0.25">
      <c r="B939" s="96"/>
    </row>
    <row r="940" spans="2:2" x14ac:dyDescent="0.25">
      <c r="B940" s="96"/>
    </row>
    <row r="941" spans="2:2" x14ac:dyDescent="0.25">
      <c r="B941" s="96"/>
    </row>
    <row r="942" spans="2:2" x14ac:dyDescent="0.25">
      <c r="B942" s="96"/>
    </row>
    <row r="943" spans="2:2" x14ac:dyDescent="0.25">
      <c r="B943" s="96"/>
    </row>
    <row r="944" spans="2:2" x14ac:dyDescent="0.25">
      <c r="B944" s="96"/>
    </row>
    <row r="945" spans="2:2" x14ac:dyDescent="0.25">
      <c r="B945" s="96"/>
    </row>
    <row r="946" spans="2:2" x14ac:dyDescent="0.25">
      <c r="B946" s="96"/>
    </row>
    <row r="947" spans="2:2" x14ac:dyDescent="0.25">
      <c r="B947" s="96"/>
    </row>
    <row r="948" spans="2:2" x14ac:dyDescent="0.25">
      <c r="B948" s="96"/>
    </row>
    <row r="949" spans="2:2" x14ac:dyDescent="0.25">
      <c r="B949" s="96"/>
    </row>
    <row r="950" spans="2:2" x14ac:dyDescent="0.25">
      <c r="B950" s="96"/>
    </row>
    <row r="951" spans="2:2" x14ac:dyDescent="0.25">
      <c r="B951" s="96"/>
    </row>
    <row r="952" spans="2:2" x14ac:dyDescent="0.25">
      <c r="B952" s="96"/>
    </row>
    <row r="953" spans="2:2" x14ac:dyDescent="0.25">
      <c r="B953" s="96"/>
    </row>
    <row r="954" spans="2:2" x14ac:dyDescent="0.25">
      <c r="B954" s="96"/>
    </row>
  </sheetData>
  <mergeCells count="11">
    <mergeCell ref="A10:B10"/>
    <mergeCell ref="A11:D11"/>
    <mergeCell ref="A12:D12"/>
    <mergeCell ref="A14:A15"/>
    <mergeCell ref="B14:D14"/>
    <mergeCell ref="A9:D9"/>
    <mergeCell ref="A1:D1"/>
    <mergeCell ref="B2:D3"/>
    <mergeCell ref="A5:D5"/>
    <mergeCell ref="A6:D6"/>
    <mergeCell ref="A7:D7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1" width="52.5" style="76" customWidth="1"/>
    <col min="2" max="2" width="22.83203125" style="76" customWidth="1"/>
    <col min="3" max="3" width="22.1640625" style="76" customWidth="1"/>
    <col min="4" max="4" width="20.6640625" style="76" customWidth="1"/>
    <col min="5" max="256" width="9.33203125" style="76"/>
    <col min="257" max="257" width="52.5" style="76" customWidth="1"/>
    <col min="258" max="258" width="22.83203125" style="76" customWidth="1"/>
    <col min="259" max="259" width="22.1640625" style="76" customWidth="1"/>
    <col min="260" max="260" width="20.6640625" style="76" customWidth="1"/>
    <col min="261" max="512" width="9.33203125" style="76"/>
    <col min="513" max="513" width="52.5" style="76" customWidth="1"/>
    <col min="514" max="514" width="22.83203125" style="76" customWidth="1"/>
    <col min="515" max="515" width="22.1640625" style="76" customWidth="1"/>
    <col min="516" max="516" width="20.6640625" style="76" customWidth="1"/>
    <col min="517" max="768" width="9.33203125" style="76"/>
    <col min="769" max="769" width="52.5" style="76" customWidth="1"/>
    <col min="770" max="770" width="22.83203125" style="76" customWidth="1"/>
    <col min="771" max="771" width="22.1640625" style="76" customWidth="1"/>
    <col min="772" max="772" width="20.6640625" style="76" customWidth="1"/>
    <col min="773" max="1024" width="9.33203125" style="76"/>
    <col min="1025" max="1025" width="52.5" style="76" customWidth="1"/>
    <col min="1026" max="1026" width="22.83203125" style="76" customWidth="1"/>
    <col min="1027" max="1027" width="22.1640625" style="76" customWidth="1"/>
    <col min="1028" max="1028" width="20.6640625" style="76" customWidth="1"/>
    <col min="1029" max="1280" width="9.33203125" style="76"/>
    <col min="1281" max="1281" width="52.5" style="76" customWidth="1"/>
    <col min="1282" max="1282" width="22.83203125" style="76" customWidth="1"/>
    <col min="1283" max="1283" width="22.1640625" style="76" customWidth="1"/>
    <col min="1284" max="1284" width="20.6640625" style="76" customWidth="1"/>
    <col min="1285" max="1536" width="9.33203125" style="76"/>
    <col min="1537" max="1537" width="52.5" style="76" customWidth="1"/>
    <col min="1538" max="1538" width="22.83203125" style="76" customWidth="1"/>
    <col min="1539" max="1539" width="22.1640625" style="76" customWidth="1"/>
    <col min="1540" max="1540" width="20.6640625" style="76" customWidth="1"/>
    <col min="1541" max="1792" width="9.33203125" style="76"/>
    <col min="1793" max="1793" width="52.5" style="76" customWidth="1"/>
    <col min="1794" max="1794" width="22.83203125" style="76" customWidth="1"/>
    <col min="1795" max="1795" width="22.1640625" style="76" customWidth="1"/>
    <col min="1796" max="1796" width="20.6640625" style="76" customWidth="1"/>
    <col min="1797" max="2048" width="9.33203125" style="76"/>
    <col min="2049" max="2049" width="52.5" style="76" customWidth="1"/>
    <col min="2050" max="2050" width="22.83203125" style="76" customWidth="1"/>
    <col min="2051" max="2051" width="22.1640625" style="76" customWidth="1"/>
    <col min="2052" max="2052" width="20.6640625" style="76" customWidth="1"/>
    <col min="2053" max="2304" width="9.33203125" style="76"/>
    <col min="2305" max="2305" width="52.5" style="76" customWidth="1"/>
    <col min="2306" max="2306" width="22.83203125" style="76" customWidth="1"/>
    <col min="2307" max="2307" width="22.1640625" style="76" customWidth="1"/>
    <col min="2308" max="2308" width="20.6640625" style="76" customWidth="1"/>
    <col min="2309" max="2560" width="9.33203125" style="76"/>
    <col min="2561" max="2561" width="52.5" style="76" customWidth="1"/>
    <col min="2562" max="2562" width="22.83203125" style="76" customWidth="1"/>
    <col min="2563" max="2563" width="22.1640625" style="76" customWidth="1"/>
    <col min="2564" max="2564" width="20.6640625" style="76" customWidth="1"/>
    <col min="2565" max="2816" width="9.33203125" style="76"/>
    <col min="2817" max="2817" width="52.5" style="76" customWidth="1"/>
    <col min="2818" max="2818" width="22.83203125" style="76" customWidth="1"/>
    <col min="2819" max="2819" width="22.1640625" style="76" customWidth="1"/>
    <col min="2820" max="2820" width="20.6640625" style="76" customWidth="1"/>
    <col min="2821" max="3072" width="9.33203125" style="76"/>
    <col min="3073" max="3073" width="52.5" style="76" customWidth="1"/>
    <col min="3074" max="3074" width="22.83203125" style="76" customWidth="1"/>
    <col min="3075" max="3075" width="22.1640625" style="76" customWidth="1"/>
    <col min="3076" max="3076" width="20.6640625" style="76" customWidth="1"/>
    <col min="3077" max="3328" width="9.33203125" style="76"/>
    <col min="3329" max="3329" width="52.5" style="76" customWidth="1"/>
    <col min="3330" max="3330" width="22.83203125" style="76" customWidth="1"/>
    <col min="3331" max="3331" width="22.1640625" style="76" customWidth="1"/>
    <col min="3332" max="3332" width="20.6640625" style="76" customWidth="1"/>
    <col min="3333" max="3584" width="9.33203125" style="76"/>
    <col min="3585" max="3585" width="52.5" style="76" customWidth="1"/>
    <col min="3586" max="3586" width="22.83203125" style="76" customWidth="1"/>
    <col min="3587" max="3587" width="22.1640625" style="76" customWidth="1"/>
    <col min="3588" max="3588" width="20.6640625" style="76" customWidth="1"/>
    <col min="3589" max="3840" width="9.33203125" style="76"/>
    <col min="3841" max="3841" width="52.5" style="76" customWidth="1"/>
    <col min="3842" max="3842" width="22.83203125" style="76" customWidth="1"/>
    <col min="3843" max="3843" width="22.1640625" style="76" customWidth="1"/>
    <col min="3844" max="3844" width="20.6640625" style="76" customWidth="1"/>
    <col min="3845" max="4096" width="9.33203125" style="76"/>
    <col min="4097" max="4097" width="52.5" style="76" customWidth="1"/>
    <col min="4098" max="4098" width="22.83203125" style="76" customWidth="1"/>
    <col min="4099" max="4099" width="22.1640625" style="76" customWidth="1"/>
    <col min="4100" max="4100" width="20.6640625" style="76" customWidth="1"/>
    <col min="4101" max="4352" width="9.33203125" style="76"/>
    <col min="4353" max="4353" width="52.5" style="76" customWidth="1"/>
    <col min="4354" max="4354" width="22.83203125" style="76" customWidth="1"/>
    <col min="4355" max="4355" width="22.1640625" style="76" customWidth="1"/>
    <col min="4356" max="4356" width="20.6640625" style="76" customWidth="1"/>
    <col min="4357" max="4608" width="9.33203125" style="76"/>
    <col min="4609" max="4609" width="52.5" style="76" customWidth="1"/>
    <col min="4610" max="4610" width="22.83203125" style="76" customWidth="1"/>
    <col min="4611" max="4611" width="22.1640625" style="76" customWidth="1"/>
    <col min="4612" max="4612" width="20.6640625" style="76" customWidth="1"/>
    <col min="4613" max="4864" width="9.33203125" style="76"/>
    <col min="4865" max="4865" width="52.5" style="76" customWidth="1"/>
    <col min="4866" max="4866" width="22.83203125" style="76" customWidth="1"/>
    <col min="4867" max="4867" width="22.1640625" style="76" customWidth="1"/>
    <col min="4868" max="4868" width="20.6640625" style="76" customWidth="1"/>
    <col min="4869" max="5120" width="9.33203125" style="76"/>
    <col min="5121" max="5121" width="52.5" style="76" customWidth="1"/>
    <col min="5122" max="5122" width="22.83203125" style="76" customWidth="1"/>
    <col min="5123" max="5123" width="22.1640625" style="76" customWidth="1"/>
    <col min="5124" max="5124" width="20.6640625" style="76" customWidth="1"/>
    <col min="5125" max="5376" width="9.33203125" style="76"/>
    <col min="5377" max="5377" width="52.5" style="76" customWidth="1"/>
    <col min="5378" max="5378" width="22.83203125" style="76" customWidth="1"/>
    <col min="5379" max="5379" width="22.1640625" style="76" customWidth="1"/>
    <col min="5380" max="5380" width="20.6640625" style="76" customWidth="1"/>
    <col min="5381" max="5632" width="9.33203125" style="76"/>
    <col min="5633" max="5633" width="52.5" style="76" customWidth="1"/>
    <col min="5634" max="5634" width="22.83203125" style="76" customWidth="1"/>
    <col min="5635" max="5635" width="22.1640625" style="76" customWidth="1"/>
    <col min="5636" max="5636" width="20.6640625" style="76" customWidth="1"/>
    <col min="5637" max="5888" width="9.33203125" style="76"/>
    <col min="5889" max="5889" width="52.5" style="76" customWidth="1"/>
    <col min="5890" max="5890" width="22.83203125" style="76" customWidth="1"/>
    <col min="5891" max="5891" width="22.1640625" style="76" customWidth="1"/>
    <col min="5892" max="5892" width="20.6640625" style="76" customWidth="1"/>
    <col min="5893" max="6144" width="9.33203125" style="76"/>
    <col min="6145" max="6145" width="52.5" style="76" customWidth="1"/>
    <col min="6146" max="6146" width="22.83203125" style="76" customWidth="1"/>
    <col min="6147" max="6147" width="22.1640625" style="76" customWidth="1"/>
    <col min="6148" max="6148" width="20.6640625" style="76" customWidth="1"/>
    <col min="6149" max="6400" width="9.33203125" style="76"/>
    <col min="6401" max="6401" width="52.5" style="76" customWidth="1"/>
    <col min="6402" max="6402" width="22.83203125" style="76" customWidth="1"/>
    <col min="6403" max="6403" width="22.1640625" style="76" customWidth="1"/>
    <col min="6404" max="6404" width="20.6640625" style="76" customWidth="1"/>
    <col min="6405" max="6656" width="9.33203125" style="76"/>
    <col min="6657" max="6657" width="52.5" style="76" customWidth="1"/>
    <col min="6658" max="6658" width="22.83203125" style="76" customWidth="1"/>
    <col min="6659" max="6659" width="22.1640625" style="76" customWidth="1"/>
    <col min="6660" max="6660" width="20.6640625" style="76" customWidth="1"/>
    <col min="6661" max="6912" width="9.33203125" style="76"/>
    <col min="6913" max="6913" width="52.5" style="76" customWidth="1"/>
    <col min="6914" max="6914" width="22.83203125" style="76" customWidth="1"/>
    <col min="6915" max="6915" width="22.1640625" style="76" customWidth="1"/>
    <col min="6916" max="6916" width="20.6640625" style="76" customWidth="1"/>
    <col min="6917" max="7168" width="9.33203125" style="76"/>
    <col min="7169" max="7169" width="52.5" style="76" customWidth="1"/>
    <col min="7170" max="7170" width="22.83203125" style="76" customWidth="1"/>
    <col min="7171" max="7171" width="22.1640625" style="76" customWidth="1"/>
    <col min="7172" max="7172" width="20.6640625" style="76" customWidth="1"/>
    <col min="7173" max="7424" width="9.33203125" style="76"/>
    <col min="7425" max="7425" width="52.5" style="76" customWidth="1"/>
    <col min="7426" max="7426" width="22.83203125" style="76" customWidth="1"/>
    <col min="7427" max="7427" width="22.1640625" style="76" customWidth="1"/>
    <col min="7428" max="7428" width="20.6640625" style="76" customWidth="1"/>
    <col min="7429" max="7680" width="9.33203125" style="76"/>
    <col min="7681" max="7681" width="52.5" style="76" customWidth="1"/>
    <col min="7682" max="7682" width="22.83203125" style="76" customWidth="1"/>
    <col min="7683" max="7683" width="22.1640625" style="76" customWidth="1"/>
    <col min="7684" max="7684" width="20.6640625" style="76" customWidth="1"/>
    <col min="7685" max="7936" width="9.33203125" style="76"/>
    <col min="7937" max="7937" width="52.5" style="76" customWidth="1"/>
    <col min="7938" max="7938" width="22.83203125" style="76" customWidth="1"/>
    <col min="7939" max="7939" width="22.1640625" style="76" customWidth="1"/>
    <col min="7940" max="7940" width="20.6640625" style="76" customWidth="1"/>
    <col min="7941" max="8192" width="9.33203125" style="76"/>
    <col min="8193" max="8193" width="52.5" style="76" customWidth="1"/>
    <col min="8194" max="8194" width="22.83203125" style="76" customWidth="1"/>
    <col min="8195" max="8195" width="22.1640625" style="76" customWidth="1"/>
    <col min="8196" max="8196" width="20.6640625" style="76" customWidth="1"/>
    <col min="8197" max="8448" width="9.33203125" style="76"/>
    <col min="8449" max="8449" width="52.5" style="76" customWidth="1"/>
    <col min="8450" max="8450" width="22.83203125" style="76" customWidth="1"/>
    <col min="8451" max="8451" width="22.1640625" style="76" customWidth="1"/>
    <col min="8452" max="8452" width="20.6640625" style="76" customWidth="1"/>
    <col min="8453" max="8704" width="9.33203125" style="76"/>
    <col min="8705" max="8705" width="52.5" style="76" customWidth="1"/>
    <col min="8706" max="8706" width="22.83203125" style="76" customWidth="1"/>
    <col min="8707" max="8707" width="22.1640625" style="76" customWidth="1"/>
    <col min="8708" max="8708" width="20.6640625" style="76" customWidth="1"/>
    <col min="8709" max="8960" width="9.33203125" style="76"/>
    <col min="8961" max="8961" width="52.5" style="76" customWidth="1"/>
    <col min="8962" max="8962" width="22.83203125" style="76" customWidth="1"/>
    <col min="8963" max="8963" width="22.1640625" style="76" customWidth="1"/>
    <col min="8964" max="8964" width="20.6640625" style="76" customWidth="1"/>
    <col min="8965" max="9216" width="9.33203125" style="76"/>
    <col min="9217" max="9217" width="52.5" style="76" customWidth="1"/>
    <col min="9218" max="9218" width="22.83203125" style="76" customWidth="1"/>
    <col min="9219" max="9219" width="22.1640625" style="76" customWidth="1"/>
    <col min="9220" max="9220" width="20.6640625" style="76" customWidth="1"/>
    <col min="9221" max="9472" width="9.33203125" style="76"/>
    <col min="9473" max="9473" width="52.5" style="76" customWidth="1"/>
    <col min="9474" max="9474" width="22.83203125" style="76" customWidth="1"/>
    <col min="9475" max="9475" width="22.1640625" style="76" customWidth="1"/>
    <col min="9476" max="9476" width="20.6640625" style="76" customWidth="1"/>
    <col min="9477" max="9728" width="9.33203125" style="76"/>
    <col min="9729" max="9729" width="52.5" style="76" customWidth="1"/>
    <col min="9730" max="9730" width="22.83203125" style="76" customWidth="1"/>
    <col min="9731" max="9731" width="22.1640625" style="76" customWidth="1"/>
    <col min="9732" max="9732" width="20.6640625" style="76" customWidth="1"/>
    <col min="9733" max="9984" width="9.33203125" style="76"/>
    <col min="9985" max="9985" width="52.5" style="76" customWidth="1"/>
    <col min="9986" max="9986" width="22.83203125" style="76" customWidth="1"/>
    <col min="9987" max="9987" width="22.1640625" style="76" customWidth="1"/>
    <col min="9988" max="9988" width="20.6640625" style="76" customWidth="1"/>
    <col min="9989" max="10240" width="9.33203125" style="76"/>
    <col min="10241" max="10241" width="52.5" style="76" customWidth="1"/>
    <col min="10242" max="10242" width="22.83203125" style="76" customWidth="1"/>
    <col min="10243" max="10243" width="22.1640625" style="76" customWidth="1"/>
    <col min="10244" max="10244" width="20.6640625" style="76" customWidth="1"/>
    <col min="10245" max="10496" width="9.33203125" style="76"/>
    <col min="10497" max="10497" width="52.5" style="76" customWidth="1"/>
    <col min="10498" max="10498" width="22.83203125" style="76" customWidth="1"/>
    <col min="10499" max="10499" width="22.1640625" style="76" customWidth="1"/>
    <col min="10500" max="10500" width="20.6640625" style="76" customWidth="1"/>
    <col min="10501" max="10752" width="9.33203125" style="76"/>
    <col min="10753" max="10753" width="52.5" style="76" customWidth="1"/>
    <col min="10754" max="10754" width="22.83203125" style="76" customWidth="1"/>
    <col min="10755" max="10755" width="22.1640625" style="76" customWidth="1"/>
    <col min="10756" max="10756" width="20.6640625" style="76" customWidth="1"/>
    <col min="10757" max="11008" width="9.33203125" style="76"/>
    <col min="11009" max="11009" width="52.5" style="76" customWidth="1"/>
    <col min="11010" max="11010" width="22.83203125" style="76" customWidth="1"/>
    <col min="11011" max="11011" width="22.1640625" style="76" customWidth="1"/>
    <col min="11012" max="11012" width="20.6640625" style="76" customWidth="1"/>
    <col min="11013" max="11264" width="9.33203125" style="76"/>
    <col min="11265" max="11265" width="52.5" style="76" customWidth="1"/>
    <col min="11266" max="11266" width="22.83203125" style="76" customWidth="1"/>
    <col min="11267" max="11267" width="22.1640625" style="76" customWidth="1"/>
    <col min="11268" max="11268" width="20.6640625" style="76" customWidth="1"/>
    <col min="11269" max="11520" width="9.33203125" style="76"/>
    <col min="11521" max="11521" width="52.5" style="76" customWidth="1"/>
    <col min="11522" max="11522" width="22.83203125" style="76" customWidth="1"/>
    <col min="11523" max="11523" width="22.1640625" style="76" customWidth="1"/>
    <col min="11524" max="11524" width="20.6640625" style="76" customWidth="1"/>
    <col min="11525" max="11776" width="9.33203125" style="76"/>
    <col min="11777" max="11777" width="52.5" style="76" customWidth="1"/>
    <col min="11778" max="11778" width="22.83203125" style="76" customWidth="1"/>
    <col min="11779" max="11779" width="22.1640625" style="76" customWidth="1"/>
    <col min="11780" max="11780" width="20.6640625" style="76" customWidth="1"/>
    <col min="11781" max="12032" width="9.33203125" style="76"/>
    <col min="12033" max="12033" width="52.5" style="76" customWidth="1"/>
    <col min="12034" max="12034" width="22.83203125" style="76" customWidth="1"/>
    <col min="12035" max="12035" width="22.1640625" style="76" customWidth="1"/>
    <col min="12036" max="12036" width="20.6640625" style="76" customWidth="1"/>
    <col min="12037" max="12288" width="9.33203125" style="76"/>
    <col min="12289" max="12289" width="52.5" style="76" customWidth="1"/>
    <col min="12290" max="12290" width="22.83203125" style="76" customWidth="1"/>
    <col min="12291" max="12291" width="22.1640625" style="76" customWidth="1"/>
    <col min="12292" max="12292" width="20.6640625" style="76" customWidth="1"/>
    <col min="12293" max="12544" width="9.33203125" style="76"/>
    <col min="12545" max="12545" width="52.5" style="76" customWidth="1"/>
    <col min="12546" max="12546" width="22.83203125" style="76" customWidth="1"/>
    <col min="12547" max="12547" width="22.1640625" style="76" customWidth="1"/>
    <col min="12548" max="12548" width="20.6640625" style="76" customWidth="1"/>
    <col min="12549" max="12800" width="9.33203125" style="76"/>
    <col min="12801" max="12801" width="52.5" style="76" customWidth="1"/>
    <col min="12802" max="12802" width="22.83203125" style="76" customWidth="1"/>
    <col min="12803" max="12803" width="22.1640625" style="76" customWidth="1"/>
    <col min="12804" max="12804" width="20.6640625" style="76" customWidth="1"/>
    <col min="12805" max="13056" width="9.33203125" style="76"/>
    <col min="13057" max="13057" width="52.5" style="76" customWidth="1"/>
    <col min="13058" max="13058" width="22.83203125" style="76" customWidth="1"/>
    <col min="13059" max="13059" width="22.1640625" style="76" customWidth="1"/>
    <col min="13060" max="13060" width="20.6640625" style="76" customWidth="1"/>
    <col min="13061" max="13312" width="9.33203125" style="76"/>
    <col min="13313" max="13313" width="52.5" style="76" customWidth="1"/>
    <col min="13314" max="13314" width="22.83203125" style="76" customWidth="1"/>
    <col min="13315" max="13315" width="22.1640625" style="76" customWidth="1"/>
    <col min="13316" max="13316" width="20.6640625" style="76" customWidth="1"/>
    <col min="13317" max="13568" width="9.33203125" style="76"/>
    <col min="13569" max="13569" width="52.5" style="76" customWidth="1"/>
    <col min="13570" max="13570" width="22.83203125" style="76" customWidth="1"/>
    <col min="13571" max="13571" width="22.1640625" style="76" customWidth="1"/>
    <col min="13572" max="13572" width="20.6640625" style="76" customWidth="1"/>
    <col min="13573" max="13824" width="9.33203125" style="76"/>
    <col min="13825" max="13825" width="52.5" style="76" customWidth="1"/>
    <col min="13826" max="13826" width="22.83203125" style="76" customWidth="1"/>
    <col min="13827" max="13827" width="22.1640625" style="76" customWidth="1"/>
    <col min="13828" max="13828" width="20.6640625" style="76" customWidth="1"/>
    <col min="13829" max="14080" width="9.33203125" style="76"/>
    <col min="14081" max="14081" width="52.5" style="76" customWidth="1"/>
    <col min="14082" max="14082" width="22.83203125" style="76" customWidth="1"/>
    <col min="14083" max="14083" width="22.1640625" style="76" customWidth="1"/>
    <col min="14084" max="14084" width="20.6640625" style="76" customWidth="1"/>
    <col min="14085" max="14336" width="9.33203125" style="76"/>
    <col min="14337" max="14337" width="52.5" style="76" customWidth="1"/>
    <col min="14338" max="14338" width="22.83203125" style="76" customWidth="1"/>
    <col min="14339" max="14339" width="22.1640625" style="76" customWidth="1"/>
    <col min="14340" max="14340" width="20.6640625" style="76" customWidth="1"/>
    <col min="14341" max="14592" width="9.33203125" style="76"/>
    <col min="14593" max="14593" width="52.5" style="76" customWidth="1"/>
    <col min="14594" max="14594" width="22.83203125" style="76" customWidth="1"/>
    <col min="14595" max="14595" width="22.1640625" style="76" customWidth="1"/>
    <col min="14596" max="14596" width="20.6640625" style="76" customWidth="1"/>
    <col min="14597" max="14848" width="9.33203125" style="76"/>
    <col min="14849" max="14849" width="52.5" style="76" customWidth="1"/>
    <col min="14850" max="14850" width="22.83203125" style="76" customWidth="1"/>
    <col min="14851" max="14851" width="22.1640625" style="76" customWidth="1"/>
    <col min="14852" max="14852" width="20.6640625" style="76" customWidth="1"/>
    <col min="14853" max="15104" width="9.33203125" style="76"/>
    <col min="15105" max="15105" width="52.5" style="76" customWidth="1"/>
    <col min="15106" max="15106" width="22.83203125" style="76" customWidth="1"/>
    <col min="15107" max="15107" width="22.1640625" style="76" customWidth="1"/>
    <col min="15108" max="15108" width="20.6640625" style="76" customWidth="1"/>
    <col min="15109" max="15360" width="9.33203125" style="76"/>
    <col min="15361" max="15361" width="52.5" style="76" customWidth="1"/>
    <col min="15362" max="15362" width="22.83203125" style="76" customWidth="1"/>
    <col min="15363" max="15363" width="22.1640625" style="76" customWidth="1"/>
    <col min="15364" max="15364" width="20.6640625" style="76" customWidth="1"/>
    <col min="15365" max="15616" width="9.33203125" style="76"/>
    <col min="15617" max="15617" width="52.5" style="76" customWidth="1"/>
    <col min="15618" max="15618" width="22.83203125" style="76" customWidth="1"/>
    <col min="15619" max="15619" width="22.1640625" style="76" customWidth="1"/>
    <col min="15620" max="15620" width="20.6640625" style="76" customWidth="1"/>
    <col min="15621" max="15872" width="9.33203125" style="76"/>
    <col min="15873" max="15873" width="52.5" style="76" customWidth="1"/>
    <col min="15874" max="15874" width="22.83203125" style="76" customWidth="1"/>
    <col min="15875" max="15875" width="22.1640625" style="76" customWidth="1"/>
    <col min="15876" max="15876" width="20.6640625" style="76" customWidth="1"/>
    <col min="15877" max="16128" width="9.33203125" style="76"/>
    <col min="16129" max="16129" width="52.5" style="76" customWidth="1"/>
    <col min="16130" max="16130" width="22.83203125" style="76" customWidth="1"/>
    <col min="16131" max="16131" width="22.1640625" style="76" customWidth="1"/>
    <col min="16132" max="16132" width="20.6640625" style="76" customWidth="1"/>
    <col min="16133" max="16384" width="9.33203125" style="76"/>
  </cols>
  <sheetData>
    <row r="1" spans="1:4" ht="18.75" x14ac:dyDescent="0.3">
      <c r="A1" s="62"/>
      <c r="B1" s="62"/>
      <c r="C1" s="149" t="s">
        <v>855</v>
      </c>
      <c r="D1" s="149"/>
    </row>
    <row r="2" spans="1:4" ht="18.75" x14ac:dyDescent="0.3">
      <c r="A2" s="62"/>
      <c r="B2" s="150" t="s">
        <v>874</v>
      </c>
      <c r="C2" s="150"/>
      <c r="D2" s="150"/>
    </row>
    <row r="3" spans="1:4" ht="18.75" x14ac:dyDescent="0.3">
      <c r="A3" s="62"/>
      <c r="B3" s="150"/>
      <c r="C3" s="150"/>
      <c r="D3" s="150"/>
    </row>
    <row r="4" spans="1:4" ht="18.75" x14ac:dyDescent="0.3">
      <c r="A4" s="62"/>
      <c r="B4" s="62"/>
      <c r="C4" s="62"/>
      <c r="D4" s="62"/>
    </row>
    <row r="5" spans="1:4" ht="18.75" x14ac:dyDescent="0.3">
      <c r="A5" s="151" t="s">
        <v>833</v>
      </c>
      <c r="B5" s="151"/>
      <c r="C5" s="148"/>
      <c r="D5" s="148"/>
    </row>
    <row r="6" spans="1:4" ht="18.75" x14ac:dyDescent="0.3">
      <c r="A6" s="151" t="s">
        <v>811</v>
      </c>
      <c r="B6" s="151"/>
      <c r="C6" s="148"/>
      <c r="D6" s="148"/>
    </row>
    <row r="7" spans="1:4" ht="18.75" x14ac:dyDescent="0.3">
      <c r="A7" s="123" t="s">
        <v>812</v>
      </c>
      <c r="B7" s="152"/>
      <c r="C7" s="152"/>
      <c r="D7" s="152"/>
    </row>
    <row r="8" spans="1:4" ht="18.75" x14ac:dyDescent="0.3">
      <c r="A8" s="63"/>
      <c r="B8" s="63"/>
      <c r="C8" s="63"/>
      <c r="D8" s="63"/>
    </row>
    <row r="9" spans="1:4" ht="18.75" x14ac:dyDescent="0.3">
      <c r="A9" s="123" t="s">
        <v>834</v>
      </c>
      <c r="B9" s="123"/>
      <c r="C9" s="148"/>
      <c r="D9" s="148"/>
    </row>
    <row r="10" spans="1:4" ht="18.75" x14ac:dyDescent="0.3">
      <c r="A10" s="123"/>
      <c r="B10" s="123"/>
      <c r="C10" s="64"/>
      <c r="D10" s="64"/>
    </row>
    <row r="11" spans="1:4" ht="18.75" x14ac:dyDescent="0.3">
      <c r="A11" s="153" t="s">
        <v>814</v>
      </c>
      <c r="B11" s="154"/>
      <c r="C11" s="155"/>
      <c r="D11" s="155"/>
    </row>
    <row r="12" spans="1:4" ht="39.75" customHeight="1" x14ac:dyDescent="0.3">
      <c r="A12" s="156" t="s">
        <v>835</v>
      </c>
      <c r="B12" s="157"/>
      <c r="C12" s="155"/>
      <c r="D12" s="155"/>
    </row>
    <row r="13" spans="1:4" ht="18.75" x14ac:dyDescent="0.3">
      <c r="A13" s="65"/>
      <c r="B13" s="66"/>
      <c r="C13" s="64"/>
      <c r="D13" s="64"/>
    </row>
    <row r="14" spans="1:4" x14ac:dyDescent="0.2">
      <c r="A14" s="158" t="s">
        <v>816</v>
      </c>
      <c r="B14" s="161"/>
      <c r="C14" s="161"/>
      <c r="D14" s="162"/>
    </row>
    <row r="15" spans="1:4" ht="18.75" x14ac:dyDescent="0.2">
      <c r="A15" s="159"/>
      <c r="B15" s="67" t="s">
        <v>5</v>
      </c>
      <c r="C15" s="68" t="s">
        <v>6</v>
      </c>
      <c r="D15" s="68" t="s">
        <v>7</v>
      </c>
    </row>
    <row r="16" spans="1:4" ht="18.75" x14ac:dyDescent="0.2">
      <c r="A16" s="160"/>
      <c r="B16" s="69" t="s">
        <v>817</v>
      </c>
      <c r="C16" s="70"/>
      <c r="D16" s="70"/>
    </row>
    <row r="17" spans="1:4" ht="18.75" x14ac:dyDescent="0.3">
      <c r="A17" s="71" t="s">
        <v>818</v>
      </c>
      <c r="B17" s="72">
        <f>B18+B19+B20+B21+B22+B23</f>
        <v>281.51800000000003</v>
      </c>
      <c r="C17" s="72">
        <f>C18+C19+C20+C21+C22+C23</f>
        <v>0</v>
      </c>
      <c r="D17" s="72">
        <f>D18+D19+D20+D21+D22+D23</f>
        <v>0</v>
      </c>
    </row>
    <row r="18" spans="1:4" ht="18.75" x14ac:dyDescent="0.3">
      <c r="A18" s="73" t="s">
        <v>819</v>
      </c>
      <c r="B18" s="74">
        <v>81.518000000000001</v>
      </c>
      <c r="C18" s="75"/>
      <c r="D18" s="75"/>
    </row>
    <row r="19" spans="1:4" ht="18.75" x14ac:dyDescent="0.3">
      <c r="A19" s="73" t="s">
        <v>820</v>
      </c>
      <c r="B19" s="74">
        <v>200</v>
      </c>
      <c r="C19" s="75"/>
      <c r="D19" s="75"/>
    </row>
  </sheetData>
  <mergeCells count="11">
    <mergeCell ref="A9:D9"/>
    <mergeCell ref="C1:D1"/>
    <mergeCell ref="B2:D3"/>
    <mergeCell ref="A5:D5"/>
    <mergeCell ref="A6:D6"/>
    <mergeCell ref="A7:D7"/>
    <mergeCell ref="A10:B10"/>
    <mergeCell ref="A11:D11"/>
    <mergeCell ref="A12:D12"/>
    <mergeCell ref="A14:A16"/>
    <mergeCell ref="B14:D14"/>
  </mergeCells>
  <pageMargins left="0.7" right="0.7" top="0.75" bottom="0.75" header="0.3" footer="0.3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1" width="52.5" style="76" customWidth="1"/>
    <col min="2" max="2" width="21.83203125" style="76" customWidth="1"/>
    <col min="3" max="3" width="22.1640625" style="76" customWidth="1"/>
    <col min="4" max="4" width="21.5" style="76" customWidth="1"/>
    <col min="5" max="256" width="9.33203125" style="76"/>
    <col min="257" max="257" width="52.5" style="76" customWidth="1"/>
    <col min="258" max="258" width="21.83203125" style="76" customWidth="1"/>
    <col min="259" max="259" width="22.1640625" style="76" customWidth="1"/>
    <col min="260" max="260" width="21.5" style="76" customWidth="1"/>
    <col min="261" max="512" width="9.33203125" style="76"/>
    <col min="513" max="513" width="52.5" style="76" customWidth="1"/>
    <col min="514" max="514" width="21.83203125" style="76" customWidth="1"/>
    <col min="515" max="515" width="22.1640625" style="76" customWidth="1"/>
    <col min="516" max="516" width="21.5" style="76" customWidth="1"/>
    <col min="517" max="768" width="9.33203125" style="76"/>
    <col min="769" max="769" width="52.5" style="76" customWidth="1"/>
    <col min="770" max="770" width="21.83203125" style="76" customWidth="1"/>
    <col min="771" max="771" width="22.1640625" style="76" customWidth="1"/>
    <col min="772" max="772" width="21.5" style="76" customWidth="1"/>
    <col min="773" max="1024" width="9.33203125" style="76"/>
    <col min="1025" max="1025" width="52.5" style="76" customWidth="1"/>
    <col min="1026" max="1026" width="21.83203125" style="76" customWidth="1"/>
    <col min="1027" max="1027" width="22.1640625" style="76" customWidth="1"/>
    <col min="1028" max="1028" width="21.5" style="76" customWidth="1"/>
    <col min="1029" max="1280" width="9.33203125" style="76"/>
    <col min="1281" max="1281" width="52.5" style="76" customWidth="1"/>
    <col min="1282" max="1282" width="21.83203125" style="76" customWidth="1"/>
    <col min="1283" max="1283" width="22.1640625" style="76" customWidth="1"/>
    <col min="1284" max="1284" width="21.5" style="76" customWidth="1"/>
    <col min="1285" max="1536" width="9.33203125" style="76"/>
    <col min="1537" max="1537" width="52.5" style="76" customWidth="1"/>
    <col min="1538" max="1538" width="21.83203125" style="76" customWidth="1"/>
    <col min="1539" max="1539" width="22.1640625" style="76" customWidth="1"/>
    <col min="1540" max="1540" width="21.5" style="76" customWidth="1"/>
    <col min="1541" max="1792" width="9.33203125" style="76"/>
    <col min="1793" max="1793" width="52.5" style="76" customWidth="1"/>
    <col min="1794" max="1794" width="21.83203125" style="76" customWidth="1"/>
    <col min="1795" max="1795" width="22.1640625" style="76" customWidth="1"/>
    <col min="1796" max="1796" width="21.5" style="76" customWidth="1"/>
    <col min="1797" max="2048" width="9.33203125" style="76"/>
    <col min="2049" max="2049" width="52.5" style="76" customWidth="1"/>
    <col min="2050" max="2050" width="21.83203125" style="76" customWidth="1"/>
    <col min="2051" max="2051" width="22.1640625" style="76" customWidth="1"/>
    <col min="2052" max="2052" width="21.5" style="76" customWidth="1"/>
    <col min="2053" max="2304" width="9.33203125" style="76"/>
    <col min="2305" max="2305" width="52.5" style="76" customWidth="1"/>
    <col min="2306" max="2306" width="21.83203125" style="76" customWidth="1"/>
    <col min="2307" max="2307" width="22.1640625" style="76" customWidth="1"/>
    <col min="2308" max="2308" width="21.5" style="76" customWidth="1"/>
    <col min="2309" max="2560" width="9.33203125" style="76"/>
    <col min="2561" max="2561" width="52.5" style="76" customWidth="1"/>
    <col min="2562" max="2562" width="21.83203125" style="76" customWidth="1"/>
    <col min="2563" max="2563" width="22.1640625" style="76" customWidth="1"/>
    <col min="2564" max="2564" width="21.5" style="76" customWidth="1"/>
    <col min="2565" max="2816" width="9.33203125" style="76"/>
    <col min="2817" max="2817" width="52.5" style="76" customWidth="1"/>
    <col min="2818" max="2818" width="21.83203125" style="76" customWidth="1"/>
    <col min="2819" max="2819" width="22.1640625" style="76" customWidth="1"/>
    <col min="2820" max="2820" width="21.5" style="76" customWidth="1"/>
    <col min="2821" max="3072" width="9.33203125" style="76"/>
    <col min="3073" max="3073" width="52.5" style="76" customWidth="1"/>
    <col min="3074" max="3074" width="21.83203125" style="76" customWidth="1"/>
    <col min="3075" max="3075" width="22.1640625" style="76" customWidth="1"/>
    <col min="3076" max="3076" width="21.5" style="76" customWidth="1"/>
    <col min="3077" max="3328" width="9.33203125" style="76"/>
    <col min="3329" max="3329" width="52.5" style="76" customWidth="1"/>
    <col min="3330" max="3330" width="21.83203125" style="76" customWidth="1"/>
    <col min="3331" max="3331" width="22.1640625" style="76" customWidth="1"/>
    <col min="3332" max="3332" width="21.5" style="76" customWidth="1"/>
    <col min="3333" max="3584" width="9.33203125" style="76"/>
    <col min="3585" max="3585" width="52.5" style="76" customWidth="1"/>
    <col min="3586" max="3586" width="21.83203125" style="76" customWidth="1"/>
    <col min="3587" max="3587" width="22.1640625" style="76" customWidth="1"/>
    <col min="3588" max="3588" width="21.5" style="76" customWidth="1"/>
    <col min="3589" max="3840" width="9.33203125" style="76"/>
    <col min="3841" max="3841" width="52.5" style="76" customWidth="1"/>
    <col min="3842" max="3842" width="21.83203125" style="76" customWidth="1"/>
    <col min="3843" max="3843" width="22.1640625" style="76" customWidth="1"/>
    <col min="3844" max="3844" width="21.5" style="76" customWidth="1"/>
    <col min="3845" max="4096" width="9.33203125" style="76"/>
    <col min="4097" max="4097" width="52.5" style="76" customWidth="1"/>
    <col min="4098" max="4098" width="21.83203125" style="76" customWidth="1"/>
    <col min="4099" max="4099" width="22.1640625" style="76" customWidth="1"/>
    <col min="4100" max="4100" width="21.5" style="76" customWidth="1"/>
    <col min="4101" max="4352" width="9.33203125" style="76"/>
    <col min="4353" max="4353" width="52.5" style="76" customWidth="1"/>
    <col min="4354" max="4354" width="21.83203125" style="76" customWidth="1"/>
    <col min="4355" max="4355" width="22.1640625" style="76" customWidth="1"/>
    <col min="4356" max="4356" width="21.5" style="76" customWidth="1"/>
    <col min="4357" max="4608" width="9.33203125" style="76"/>
    <col min="4609" max="4609" width="52.5" style="76" customWidth="1"/>
    <col min="4610" max="4610" width="21.83203125" style="76" customWidth="1"/>
    <col min="4611" max="4611" width="22.1640625" style="76" customWidth="1"/>
    <col min="4612" max="4612" width="21.5" style="76" customWidth="1"/>
    <col min="4613" max="4864" width="9.33203125" style="76"/>
    <col min="4865" max="4865" width="52.5" style="76" customWidth="1"/>
    <col min="4866" max="4866" width="21.83203125" style="76" customWidth="1"/>
    <col min="4867" max="4867" width="22.1640625" style="76" customWidth="1"/>
    <col min="4868" max="4868" width="21.5" style="76" customWidth="1"/>
    <col min="4869" max="5120" width="9.33203125" style="76"/>
    <col min="5121" max="5121" width="52.5" style="76" customWidth="1"/>
    <col min="5122" max="5122" width="21.83203125" style="76" customWidth="1"/>
    <col min="5123" max="5123" width="22.1640625" style="76" customWidth="1"/>
    <col min="5124" max="5124" width="21.5" style="76" customWidth="1"/>
    <col min="5125" max="5376" width="9.33203125" style="76"/>
    <col min="5377" max="5377" width="52.5" style="76" customWidth="1"/>
    <col min="5378" max="5378" width="21.83203125" style="76" customWidth="1"/>
    <col min="5379" max="5379" width="22.1640625" style="76" customWidth="1"/>
    <col min="5380" max="5380" width="21.5" style="76" customWidth="1"/>
    <col min="5381" max="5632" width="9.33203125" style="76"/>
    <col min="5633" max="5633" width="52.5" style="76" customWidth="1"/>
    <col min="5634" max="5634" width="21.83203125" style="76" customWidth="1"/>
    <col min="5635" max="5635" width="22.1640625" style="76" customWidth="1"/>
    <col min="5636" max="5636" width="21.5" style="76" customWidth="1"/>
    <col min="5637" max="5888" width="9.33203125" style="76"/>
    <col min="5889" max="5889" width="52.5" style="76" customWidth="1"/>
    <col min="5890" max="5890" width="21.83203125" style="76" customWidth="1"/>
    <col min="5891" max="5891" width="22.1640625" style="76" customWidth="1"/>
    <col min="5892" max="5892" width="21.5" style="76" customWidth="1"/>
    <col min="5893" max="6144" width="9.33203125" style="76"/>
    <col min="6145" max="6145" width="52.5" style="76" customWidth="1"/>
    <col min="6146" max="6146" width="21.83203125" style="76" customWidth="1"/>
    <col min="6147" max="6147" width="22.1640625" style="76" customWidth="1"/>
    <col min="6148" max="6148" width="21.5" style="76" customWidth="1"/>
    <col min="6149" max="6400" width="9.33203125" style="76"/>
    <col min="6401" max="6401" width="52.5" style="76" customWidth="1"/>
    <col min="6402" max="6402" width="21.83203125" style="76" customWidth="1"/>
    <col min="6403" max="6403" width="22.1640625" style="76" customWidth="1"/>
    <col min="6404" max="6404" width="21.5" style="76" customWidth="1"/>
    <col min="6405" max="6656" width="9.33203125" style="76"/>
    <col min="6657" max="6657" width="52.5" style="76" customWidth="1"/>
    <col min="6658" max="6658" width="21.83203125" style="76" customWidth="1"/>
    <col min="6659" max="6659" width="22.1640625" style="76" customWidth="1"/>
    <col min="6660" max="6660" width="21.5" style="76" customWidth="1"/>
    <col min="6661" max="6912" width="9.33203125" style="76"/>
    <col min="6913" max="6913" width="52.5" style="76" customWidth="1"/>
    <col min="6914" max="6914" width="21.83203125" style="76" customWidth="1"/>
    <col min="6915" max="6915" width="22.1640625" style="76" customWidth="1"/>
    <col min="6916" max="6916" width="21.5" style="76" customWidth="1"/>
    <col min="6917" max="7168" width="9.33203125" style="76"/>
    <col min="7169" max="7169" width="52.5" style="76" customWidth="1"/>
    <col min="7170" max="7170" width="21.83203125" style="76" customWidth="1"/>
    <col min="7171" max="7171" width="22.1640625" style="76" customWidth="1"/>
    <col min="7172" max="7172" width="21.5" style="76" customWidth="1"/>
    <col min="7173" max="7424" width="9.33203125" style="76"/>
    <col min="7425" max="7425" width="52.5" style="76" customWidth="1"/>
    <col min="7426" max="7426" width="21.83203125" style="76" customWidth="1"/>
    <col min="7427" max="7427" width="22.1640625" style="76" customWidth="1"/>
    <col min="7428" max="7428" width="21.5" style="76" customWidth="1"/>
    <col min="7429" max="7680" width="9.33203125" style="76"/>
    <col min="7681" max="7681" width="52.5" style="76" customWidth="1"/>
    <col min="7682" max="7682" width="21.83203125" style="76" customWidth="1"/>
    <col min="7683" max="7683" width="22.1640625" style="76" customWidth="1"/>
    <col min="7684" max="7684" width="21.5" style="76" customWidth="1"/>
    <col min="7685" max="7936" width="9.33203125" style="76"/>
    <col min="7937" max="7937" width="52.5" style="76" customWidth="1"/>
    <col min="7938" max="7938" width="21.83203125" style="76" customWidth="1"/>
    <col min="7939" max="7939" width="22.1640625" style="76" customWidth="1"/>
    <col min="7940" max="7940" width="21.5" style="76" customWidth="1"/>
    <col min="7941" max="8192" width="9.33203125" style="76"/>
    <col min="8193" max="8193" width="52.5" style="76" customWidth="1"/>
    <col min="8194" max="8194" width="21.83203125" style="76" customWidth="1"/>
    <col min="8195" max="8195" width="22.1640625" style="76" customWidth="1"/>
    <col min="8196" max="8196" width="21.5" style="76" customWidth="1"/>
    <col min="8197" max="8448" width="9.33203125" style="76"/>
    <col min="8449" max="8449" width="52.5" style="76" customWidth="1"/>
    <col min="8450" max="8450" width="21.83203125" style="76" customWidth="1"/>
    <col min="8451" max="8451" width="22.1640625" style="76" customWidth="1"/>
    <col min="8452" max="8452" width="21.5" style="76" customWidth="1"/>
    <col min="8453" max="8704" width="9.33203125" style="76"/>
    <col min="8705" max="8705" width="52.5" style="76" customWidth="1"/>
    <col min="8706" max="8706" width="21.83203125" style="76" customWidth="1"/>
    <col min="8707" max="8707" width="22.1640625" style="76" customWidth="1"/>
    <col min="8708" max="8708" width="21.5" style="76" customWidth="1"/>
    <col min="8709" max="8960" width="9.33203125" style="76"/>
    <col min="8961" max="8961" width="52.5" style="76" customWidth="1"/>
    <col min="8962" max="8962" width="21.83203125" style="76" customWidth="1"/>
    <col min="8963" max="8963" width="22.1640625" style="76" customWidth="1"/>
    <col min="8964" max="8964" width="21.5" style="76" customWidth="1"/>
    <col min="8965" max="9216" width="9.33203125" style="76"/>
    <col min="9217" max="9217" width="52.5" style="76" customWidth="1"/>
    <col min="9218" max="9218" width="21.83203125" style="76" customWidth="1"/>
    <col min="9219" max="9219" width="22.1640625" style="76" customWidth="1"/>
    <col min="9220" max="9220" width="21.5" style="76" customWidth="1"/>
    <col min="9221" max="9472" width="9.33203125" style="76"/>
    <col min="9473" max="9473" width="52.5" style="76" customWidth="1"/>
    <col min="9474" max="9474" width="21.83203125" style="76" customWidth="1"/>
    <col min="9475" max="9475" width="22.1640625" style="76" customWidth="1"/>
    <col min="9476" max="9476" width="21.5" style="76" customWidth="1"/>
    <col min="9477" max="9728" width="9.33203125" style="76"/>
    <col min="9729" max="9729" width="52.5" style="76" customWidth="1"/>
    <col min="9730" max="9730" width="21.83203125" style="76" customWidth="1"/>
    <col min="9731" max="9731" width="22.1640625" style="76" customWidth="1"/>
    <col min="9732" max="9732" width="21.5" style="76" customWidth="1"/>
    <col min="9733" max="9984" width="9.33203125" style="76"/>
    <col min="9985" max="9985" width="52.5" style="76" customWidth="1"/>
    <col min="9986" max="9986" width="21.83203125" style="76" customWidth="1"/>
    <col min="9987" max="9987" width="22.1640625" style="76" customWidth="1"/>
    <col min="9988" max="9988" width="21.5" style="76" customWidth="1"/>
    <col min="9989" max="10240" width="9.33203125" style="76"/>
    <col min="10241" max="10241" width="52.5" style="76" customWidth="1"/>
    <col min="10242" max="10242" width="21.83203125" style="76" customWidth="1"/>
    <col min="10243" max="10243" width="22.1640625" style="76" customWidth="1"/>
    <col min="10244" max="10244" width="21.5" style="76" customWidth="1"/>
    <col min="10245" max="10496" width="9.33203125" style="76"/>
    <col min="10497" max="10497" width="52.5" style="76" customWidth="1"/>
    <col min="10498" max="10498" width="21.83203125" style="76" customWidth="1"/>
    <col min="10499" max="10499" width="22.1640625" style="76" customWidth="1"/>
    <col min="10500" max="10500" width="21.5" style="76" customWidth="1"/>
    <col min="10501" max="10752" width="9.33203125" style="76"/>
    <col min="10753" max="10753" width="52.5" style="76" customWidth="1"/>
    <col min="10754" max="10754" width="21.83203125" style="76" customWidth="1"/>
    <col min="10755" max="10755" width="22.1640625" style="76" customWidth="1"/>
    <col min="10756" max="10756" width="21.5" style="76" customWidth="1"/>
    <col min="10757" max="11008" width="9.33203125" style="76"/>
    <col min="11009" max="11009" width="52.5" style="76" customWidth="1"/>
    <col min="11010" max="11010" width="21.83203125" style="76" customWidth="1"/>
    <col min="11011" max="11011" width="22.1640625" style="76" customWidth="1"/>
    <col min="11012" max="11012" width="21.5" style="76" customWidth="1"/>
    <col min="11013" max="11264" width="9.33203125" style="76"/>
    <col min="11265" max="11265" width="52.5" style="76" customWidth="1"/>
    <col min="11266" max="11266" width="21.83203125" style="76" customWidth="1"/>
    <col min="11267" max="11267" width="22.1640625" style="76" customWidth="1"/>
    <col min="11268" max="11268" width="21.5" style="76" customWidth="1"/>
    <col min="11269" max="11520" width="9.33203125" style="76"/>
    <col min="11521" max="11521" width="52.5" style="76" customWidth="1"/>
    <col min="11522" max="11522" width="21.83203125" style="76" customWidth="1"/>
    <col min="11523" max="11523" width="22.1640625" style="76" customWidth="1"/>
    <col min="11524" max="11524" width="21.5" style="76" customWidth="1"/>
    <col min="11525" max="11776" width="9.33203125" style="76"/>
    <col min="11777" max="11777" width="52.5" style="76" customWidth="1"/>
    <col min="11778" max="11778" width="21.83203125" style="76" customWidth="1"/>
    <col min="11779" max="11779" width="22.1640625" style="76" customWidth="1"/>
    <col min="11780" max="11780" width="21.5" style="76" customWidth="1"/>
    <col min="11781" max="12032" width="9.33203125" style="76"/>
    <col min="12033" max="12033" width="52.5" style="76" customWidth="1"/>
    <col min="12034" max="12034" width="21.83203125" style="76" customWidth="1"/>
    <col min="12035" max="12035" width="22.1640625" style="76" customWidth="1"/>
    <col min="12036" max="12036" width="21.5" style="76" customWidth="1"/>
    <col min="12037" max="12288" width="9.33203125" style="76"/>
    <col min="12289" max="12289" width="52.5" style="76" customWidth="1"/>
    <col min="12290" max="12290" width="21.83203125" style="76" customWidth="1"/>
    <col min="12291" max="12291" width="22.1640625" style="76" customWidth="1"/>
    <col min="12292" max="12292" width="21.5" style="76" customWidth="1"/>
    <col min="12293" max="12544" width="9.33203125" style="76"/>
    <col min="12545" max="12545" width="52.5" style="76" customWidth="1"/>
    <col min="12546" max="12546" width="21.83203125" style="76" customWidth="1"/>
    <col min="12547" max="12547" width="22.1640625" style="76" customWidth="1"/>
    <col min="12548" max="12548" width="21.5" style="76" customWidth="1"/>
    <col min="12549" max="12800" width="9.33203125" style="76"/>
    <col min="12801" max="12801" width="52.5" style="76" customWidth="1"/>
    <col min="12802" max="12802" width="21.83203125" style="76" customWidth="1"/>
    <col min="12803" max="12803" width="22.1640625" style="76" customWidth="1"/>
    <col min="12804" max="12804" width="21.5" style="76" customWidth="1"/>
    <col min="12805" max="13056" width="9.33203125" style="76"/>
    <col min="13057" max="13057" width="52.5" style="76" customWidth="1"/>
    <col min="13058" max="13058" width="21.83203125" style="76" customWidth="1"/>
    <col min="13059" max="13059" width="22.1640625" style="76" customWidth="1"/>
    <col min="13060" max="13060" width="21.5" style="76" customWidth="1"/>
    <col min="13061" max="13312" width="9.33203125" style="76"/>
    <col min="13313" max="13313" width="52.5" style="76" customWidth="1"/>
    <col min="13314" max="13314" width="21.83203125" style="76" customWidth="1"/>
    <col min="13315" max="13315" width="22.1640625" style="76" customWidth="1"/>
    <col min="13316" max="13316" width="21.5" style="76" customWidth="1"/>
    <col min="13317" max="13568" width="9.33203125" style="76"/>
    <col min="13569" max="13569" width="52.5" style="76" customWidth="1"/>
    <col min="13570" max="13570" width="21.83203125" style="76" customWidth="1"/>
    <col min="13571" max="13571" width="22.1640625" style="76" customWidth="1"/>
    <col min="13572" max="13572" width="21.5" style="76" customWidth="1"/>
    <col min="13573" max="13824" width="9.33203125" style="76"/>
    <col min="13825" max="13825" width="52.5" style="76" customWidth="1"/>
    <col min="13826" max="13826" width="21.83203125" style="76" customWidth="1"/>
    <col min="13827" max="13827" width="22.1640625" style="76" customWidth="1"/>
    <col min="13828" max="13828" width="21.5" style="76" customWidth="1"/>
    <col min="13829" max="14080" width="9.33203125" style="76"/>
    <col min="14081" max="14081" width="52.5" style="76" customWidth="1"/>
    <col min="14082" max="14082" width="21.83203125" style="76" customWidth="1"/>
    <col min="14083" max="14083" width="22.1640625" style="76" customWidth="1"/>
    <col min="14084" max="14084" width="21.5" style="76" customWidth="1"/>
    <col min="14085" max="14336" width="9.33203125" style="76"/>
    <col min="14337" max="14337" width="52.5" style="76" customWidth="1"/>
    <col min="14338" max="14338" width="21.83203125" style="76" customWidth="1"/>
    <col min="14339" max="14339" width="22.1640625" style="76" customWidth="1"/>
    <col min="14340" max="14340" width="21.5" style="76" customWidth="1"/>
    <col min="14341" max="14592" width="9.33203125" style="76"/>
    <col min="14593" max="14593" width="52.5" style="76" customWidth="1"/>
    <col min="14594" max="14594" width="21.83203125" style="76" customWidth="1"/>
    <col min="14595" max="14595" width="22.1640625" style="76" customWidth="1"/>
    <col min="14596" max="14596" width="21.5" style="76" customWidth="1"/>
    <col min="14597" max="14848" width="9.33203125" style="76"/>
    <col min="14849" max="14849" width="52.5" style="76" customWidth="1"/>
    <col min="14850" max="14850" width="21.83203125" style="76" customWidth="1"/>
    <col min="14851" max="14851" width="22.1640625" style="76" customWidth="1"/>
    <col min="14852" max="14852" width="21.5" style="76" customWidth="1"/>
    <col min="14853" max="15104" width="9.33203125" style="76"/>
    <col min="15105" max="15105" width="52.5" style="76" customWidth="1"/>
    <col min="15106" max="15106" width="21.83203125" style="76" customWidth="1"/>
    <col min="15107" max="15107" width="22.1640625" style="76" customWidth="1"/>
    <col min="15108" max="15108" width="21.5" style="76" customWidth="1"/>
    <col min="15109" max="15360" width="9.33203125" style="76"/>
    <col min="15361" max="15361" width="52.5" style="76" customWidth="1"/>
    <col min="15362" max="15362" width="21.83203125" style="76" customWidth="1"/>
    <col min="15363" max="15363" width="22.1640625" style="76" customWidth="1"/>
    <col min="15364" max="15364" width="21.5" style="76" customWidth="1"/>
    <col min="15365" max="15616" width="9.33203125" style="76"/>
    <col min="15617" max="15617" width="52.5" style="76" customWidth="1"/>
    <col min="15618" max="15618" width="21.83203125" style="76" customWidth="1"/>
    <col min="15619" max="15619" width="22.1640625" style="76" customWidth="1"/>
    <col min="15620" max="15620" width="21.5" style="76" customWidth="1"/>
    <col min="15621" max="15872" width="9.33203125" style="76"/>
    <col min="15873" max="15873" width="52.5" style="76" customWidth="1"/>
    <col min="15874" max="15874" width="21.83203125" style="76" customWidth="1"/>
    <col min="15875" max="15875" width="22.1640625" style="76" customWidth="1"/>
    <col min="15876" max="15876" width="21.5" style="76" customWidth="1"/>
    <col min="15877" max="16128" width="9.33203125" style="76"/>
    <col min="16129" max="16129" width="52.5" style="76" customWidth="1"/>
    <col min="16130" max="16130" width="21.83203125" style="76" customWidth="1"/>
    <col min="16131" max="16131" width="22.1640625" style="76" customWidth="1"/>
    <col min="16132" max="16132" width="21.5" style="76" customWidth="1"/>
    <col min="16133" max="16384" width="9.33203125" style="76"/>
  </cols>
  <sheetData>
    <row r="1" spans="1:4" ht="18.75" x14ac:dyDescent="0.3">
      <c r="A1" s="62"/>
      <c r="B1" s="62"/>
      <c r="C1" s="149" t="s">
        <v>856</v>
      </c>
      <c r="D1" s="149"/>
    </row>
    <row r="2" spans="1:4" ht="18.75" x14ac:dyDescent="0.3">
      <c r="A2" s="62"/>
      <c r="B2" s="150" t="s">
        <v>874</v>
      </c>
      <c r="C2" s="150"/>
      <c r="D2" s="150"/>
    </row>
    <row r="3" spans="1:4" ht="18.75" x14ac:dyDescent="0.3">
      <c r="A3" s="62"/>
      <c r="B3" s="150"/>
      <c r="C3" s="150"/>
      <c r="D3" s="150"/>
    </row>
    <row r="4" spans="1:4" ht="18.75" x14ac:dyDescent="0.3">
      <c r="A4" s="62"/>
      <c r="B4" s="62"/>
      <c r="C4" s="62"/>
      <c r="D4" s="62"/>
    </row>
    <row r="5" spans="1:4" ht="18.75" x14ac:dyDescent="0.3">
      <c r="A5" s="151" t="s">
        <v>836</v>
      </c>
      <c r="B5" s="151"/>
      <c r="C5" s="148"/>
      <c r="D5" s="148"/>
    </row>
    <row r="6" spans="1:4" ht="18.75" x14ac:dyDescent="0.3">
      <c r="A6" s="151" t="s">
        <v>811</v>
      </c>
      <c r="B6" s="151"/>
      <c r="C6" s="148"/>
      <c r="D6" s="148"/>
    </row>
    <row r="7" spans="1:4" ht="18.75" x14ac:dyDescent="0.3">
      <c r="A7" s="123" t="s">
        <v>812</v>
      </c>
      <c r="B7" s="152"/>
      <c r="C7" s="152"/>
      <c r="D7" s="152"/>
    </row>
    <row r="8" spans="1:4" ht="18.75" x14ac:dyDescent="0.3">
      <c r="A8" s="63"/>
      <c r="B8" s="63"/>
      <c r="C8" s="63"/>
      <c r="D8" s="63"/>
    </row>
    <row r="9" spans="1:4" ht="18.75" x14ac:dyDescent="0.3">
      <c r="A9" s="123" t="s">
        <v>837</v>
      </c>
      <c r="B9" s="123"/>
      <c r="C9" s="148"/>
      <c r="D9" s="148"/>
    </row>
    <row r="10" spans="1:4" ht="18.75" x14ac:dyDescent="0.3">
      <c r="A10" s="123"/>
      <c r="B10" s="123"/>
      <c r="C10" s="64"/>
      <c r="D10" s="64"/>
    </row>
    <row r="11" spans="1:4" ht="18.75" x14ac:dyDescent="0.3">
      <c r="A11" s="153" t="s">
        <v>814</v>
      </c>
      <c r="B11" s="154"/>
      <c r="C11" s="155"/>
      <c r="D11" s="155"/>
    </row>
    <row r="12" spans="1:4" ht="22.5" customHeight="1" x14ac:dyDescent="0.3">
      <c r="A12" s="156" t="s">
        <v>838</v>
      </c>
      <c r="B12" s="157"/>
      <c r="C12" s="155"/>
      <c r="D12" s="155"/>
    </row>
    <row r="13" spans="1:4" ht="18.75" x14ac:dyDescent="0.3">
      <c r="A13" s="65"/>
      <c r="B13" s="66"/>
      <c r="C13" s="64"/>
      <c r="D13" s="64"/>
    </row>
    <row r="14" spans="1:4" x14ac:dyDescent="0.2">
      <c r="A14" s="158" t="s">
        <v>816</v>
      </c>
      <c r="B14" s="161"/>
      <c r="C14" s="161"/>
      <c r="D14" s="162"/>
    </row>
    <row r="15" spans="1:4" ht="18.75" x14ac:dyDescent="0.2">
      <c r="A15" s="159"/>
      <c r="B15" s="67" t="s">
        <v>5</v>
      </c>
      <c r="C15" s="68" t="s">
        <v>6</v>
      </c>
      <c r="D15" s="68" t="s">
        <v>7</v>
      </c>
    </row>
    <row r="16" spans="1:4" ht="18.75" x14ac:dyDescent="0.2">
      <c r="A16" s="160"/>
      <c r="B16" s="69" t="s">
        <v>817</v>
      </c>
      <c r="C16" s="70"/>
      <c r="D16" s="70"/>
    </row>
    <row r="17" spans="1:4" ht="18.75" x14ac:dyDescent="0.3">
      <c r="A17" s="102" t="s">
        <v>818</v>
      </c>
      <c r="B17" s="103">
        <f>B18+B19+B20+B21+B22+B23</f>
        <v>4434.2460000000001</v>
      </c>
      <c r="C17" s="103">
        <f>C18+C19+C20+C21+C22+C23</f>
        <v>0</v>
      </c>
      <c r="D17" s="103">
        <f>D18+D19+D20+D21+D22+D23</f>
        <v>0</v>
      </c>
    </row>
    <row r="18" spans="1:4" ht="18.75" x14ac:dyDescent="0.3">
      <c r="A18" s="104" t="s">
        <v>822</v>
      </c>
      <c r="B18" s="100">
        <f>450.77+250+137.771</f>
        <v>838.54099999999994</v>
      </c>
      <c r="C18" s="101"/>
      <c r="D18" s="101"/>
    </row>
    <row r="19" spans="1:4" ht="18.75" x14ac:dyDescent="0.3">
      <c r="A19" s="99" t="s">
        <v>819</v>
      </c>
      <c r="B19" s="100">
        <f>1200+2395.705</f>
        <v>3595.7049999999999</v>
      </c>
      <c r="C19" s="101"/>
      <c r="D19" s="101"/>
    </row>
  </sheetData>
  <mergeCells count="11">
    <mergeCell ref="A9:D9"/>
    <mergeCell ref="C1:D1"/>
    <mergeCell ref="B2:D3"/>
    <mergeCell ref="A5:D5"/>
    <mergeCell ref="A6:D6"/>
    <mergeCell ref="A7:D7"/>
    <mergeCell ref="A10:B10"/>
    <mergeCell ref="A11:D11"/>
    <mergeCell ref="A12:D12"/>
    <mergeCell ref="A14:A16"/>
    <mergeCell ref="B14:D14"/>
  </mergeCells>
  <pageMargins left="0.7" right="0.7" top="0.75" bottom="0.75" header="0.3" footer="0.3"/>
  <pageSetup paperSize="9" scale="8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Normal="100" zoomScaleSheetLayoutView="100" workbookViewId="0">
      <selection activeCell="B15" sqref="B15:D16"/>
    </sheetView>
  </sheetViews>
  <sheetFormatPr defaultRowHeight="12.75" x14ac:dyDescent="0.2"/>
  <cols>
    <col min="1" max="1" width="52.5" style="76" customWidth="1"/>
    <col min="2" max="2" width="19.83203125" style="76" customWidth="1"/>
    <col min="3" max="3" width="22.1640625" style="76" customWidth="1"/>
    <col min="4" max="4" width="21" style="76" customWidth="1"/>
    <col min="5" max="256" width="9.33203125" style="76"/>
    <col min="257" max="257" width="52.5" style="76" customWidth="1"/>
    <col min="258" max="258" width="19.83203125" style="76" customWidth="1"/>
    <col min="259" max="259" width="20.1640625" style="76" customWidth="1"/>
    <col min="260" max="260" width="19.83203125" style="76" customWidth="1"/>
    <col min="261" max="512" width="9.33203125" style="76"/>
    <col min="513" max="513" width="52.5" style="76" customWidth="1"/>
    <col min="514" max="514" width="19.83203125" style="76" customWidth="1"/>
    <col min="515" max="515" width="20.1640625" style="76" customWidth="1"/>
    <col min="516" max="516" width="19.83203125" style="76" customWidth="1"/>
    <col min="517" max="768" width="9.33203125" style="76"/>
    <col min="769" max="769" width="52.5" style="76" customWidth="1"/>
    <col min="770" max="770" width="19.83203125" style="76" customWidth="1"/>
    <col min="771" max="771" width="20.1640625" style="76" customWidth="1"/>
    <col min="772" max="772" width="19.83203125" style="76" customWidth="1"/>
    <col min="773" max="1024" width="9.33203125" style="76"/>
    <col min="1025" max="1025" width="52.5" style="76" customWidth="1"/>
    <col min="1026" max="1026" width="19.83203125" style="76" customWidth="1"/>
    <col min="1027" max="1027" width="20.1640625" style="76" customWidth="1"/>
    <col min="1028" max="1028" width="19.83203125" style="76" customWidth="1"/>
    <col min="1029" max="1280" width="9.33203125" style="76"/>
    <col min="1281" max="1281" width="52.5" style="76" customWidth="1"/>
    <col min="1282" max="1282" width="19.83203125" style="76" customWidth="1"/>
    <col min="1283" max="1283" width="20.1640625" style="76" customWidth="1"/>
    <col min="1284" max="1284" width="19.83203125" style="76" customWidth="1"/>
    <col min="1285" max="1536" width="9.33203125" style="76"/>
    <col min="1537" max="1537" width="52.5" style="76" customWidth="1"/>
    <col min="1538" max="1538" width="19.83203125" style="76" customWidth="1"/>
    <col min="1539" max="1539" width="20.1640625" style="76" customWidth="1"/>
    <col min="1540" max="1540" width="19.83203125" style="76" customWidth="1"/>
    <col min="1541" max="1792" width="9.33203125" style="76"/>
    <col min="1793" max="1793" width="52.5" style="76" customWidth="1"/>
    <col min="1794" max="1794" width="19.83203125" style="76" customWidth="1"/>
    <col min="1795" max="1795" width="20.1640625" style="76" customWidth="1"/>
    <col min="1796" max="1796" width="19.83203125" style="76" customWidth="1"/>
    <col min="1797" max="2048" width="9.33203125" style="76"/>
    <col min="2049" max="2049" width="52.5" style="76" customWidth="1"/>
    <col min="2050" max="2050" width="19.83203125" style="76" customWidth="1"/>
    <col min="2051" max="2051" width="20.1640625" style="76" customWidth="1"/>
    <col min="2052" max="2052" width="19.83203125" style="76" customWidth="1"/>
    <col min="2053" max="2304" width="9.33203125" style="76"/>
    <col min="2305" max="2305" width="52.5" style="76" customWidth="1"/>
    <col min="2306" max="2306" width="19.83203125" style="76" customWidth="1"/>
    <col min="2307" max="2307" width="20.1640625" style="76" customWidth="1"/>
    <col min="2308" max="2308" width="19.83203125" style="76" customWidth="1"/>
    <col min="2309" max="2560" width="9.33203125" style="76"/>
    <col min="2561" max="2561" width="52.5" style="76" customWidth="1"/>
    <col min="2562" max="2562" width="19.83203125" style="76" customWidth="1"/>
    <col min="2563" max="2563" width="20.1640625" style="76" customWidth="1"/>
    <col min="2564" max="2564" width="19.83203125" style="76" customWidth="1"/>
    <col min="2565" max="2816" width="9.33203125" style="76"/>
    <col min="2817" max="2817" width="52.5" style="76" customWidth="1"/>
    <col min="2818" max="2818" width="19.83203125" style="76" customWidth="1"/>
    <col min="2819" max="2819" width="20.1640625" style="76" customWidth="1"/>
    <col min="2820" max="2820" width="19.83203125" style="76" customWidth="1"/>
    <col min="2821" max="3072" width="9.33203125" style="76"/>
    <col min="3073" max="3073" width="52.5" style="76" customWidth="1"/>
    <col min="3074" max="3074" width="19.83203125" style="76" customWidth="1"/>
    <col min="3075" max="3075" width="20.1640625" style="76" customWidth="1"/>
    <col min="3076" max="3076" width="19.83203125" style="76" customWidth="1"/>
    <col min="3077" max="3328" width="9.33203125" style="76"/>
    <col min="3329" max="3329" width="52.5" style="76" customWidth="1"/>
    <col min="3330" max="3330" width="19.83203125" style="76" customWidth="1"/>
    <col min="3331" max="3331" width="20.1640625" style="76" customWidth="1"/>
    <col min="3332" max="3332" width="19.83203125" style="76" customWidth="1"/>
    <col min="3333" max="3584" width="9.33203125" style="76"/>
    <col min="3585" max="3585" width="52.5" style="76" customWidth="1"/>
    <col min="3586" max="3586" width="19.83203125" style="76" customWidth="1"/>
    <col min="3587" max="3587" width="20.1640625" style="76" customWidth="1"/>
    <col min="3588" max="3588" width="19.83203125" style="76" customWidth="1"/>
    <col min="3589" max="3840" width="9.33203125" style="76"/>
    <col min="3841" max="3841" width="52.5" style="76" customWidth="1"/>
    <col min="3842" max="3842" width="19.83203125" style="76" customWidth="1"/>
    <col min="3843" max="3843" width="20.1640625" style="76" customWidth="1"/>
    <col min="3844" max="3844" width="19.83203125" style="76" customWidth="1"/>
    <col min="3845" max="4096" width="9.33203125" style="76"/>
    <col min="4097" max="4097" width="52.5" style="76" customWidth="1"/>
    <col min="4098" max="4098" width="19.83203125" style="76" customWidth="1"/>
    <col min="4099" max="4099" width="20.1640625" style="76" customWidth="1"/>
    <col min="4100" max="4100" width="19.83203125" style="76" customWidth="1"/>
    <col min="4101" max="4352" width="9.33203125" style="76"/>
    <col min="4353" max="4353" width="52.5" style="76" customWidth="1"/>
    <col min="4354" max="4354" width="19.83203125" style="76" customWidth="1"/>
    <col min="4355" max="4355" width="20.1640625" style="76" customWidth="1"/>
    <col min="4356" max="4356" width="19.83203125" style="76" customWidth="1"/>
    <col min="4357" max="4608" width="9.33203125" style="76"/>
    <col min="4609" max="4609" width="52.5" style="76" customWidth="1"/>
    <col min="4610" max="4610" width="19.83203125" style="76" customWidth="1"/>
    <col min="4611" max="4611" width="20.1640625" style="76" customWidth="1"/>
    <col min="4612" max="4612" width="19.83203125" style="76" customWidth="1"/>
    <col min="4613" max="4864" width="9.33203125" style="76"/>
    <col min="4865" max="4865" width="52.5" style="76" customWidth="1"/>
    <col min="4866" max="4866" width="19.83203125" style="76" customWidth="1"/>
    <col min="4867" max="4867" width="20.1640625" style="76" customWidth="1"/>
    <col min="4868" max="4868" width="19.83203125" style="76" customWidth="1"/>
    <col min="4869" max="5120" width="9.33203125" style="76"/>
    <col min="5121" max="5121" width="52.5" style="76" customWidth="1"/>
    <col min="5122" max="5122" width="19.83203125" style="76" customWidth="1"/>
    <col min="5123" max="5123" width="20.1640625" style="76" customWidth="1"/>
    <col min="5124" max="5124" width="19.83203125" style="76" customWidth="1"/>
    <col min="5125" max="5376" width="9.33203125" style="76"/>
    <col min="5377" max="5377" width="52.5" style="76" customWidth="1"/>
    <col min="5378" max="5378" width="19.83203125" style="76" customWidth="1"/>
    <col min="5379" max="5379" width="20.1640625" style="76" customWidth="1"/>
    <col min="5380" max="5380" width="19.83203125" style="76" customWidth="1"/>
    <col min="5381" max="5632" width="9.33203125" style="76"/>
    <col min="5633" max="5633" width="52.5" style="76" customWidth="1"/>
    <col min="5634" max="5634" width="19.83203125" style="76" customWidth="1"/>
    <col min="5635" max="5635" width="20.1640625" style="76" customWidth="1"/>
    <col min="5636" max="5636" width="19.83203125" style="76" customWidth="1"/>
    <col min="5637" max="5888" width="9.33203125" style="76"/>
    <col min="5889" max="5889" width="52.5" style="76" customWidth="1"/>
    <col min="5890" max="5890" width="19.83203125" style="76" customWidth="1"/>
    <col min="5891" max="5891" width="20.1640625" style="76" customWidth="1"/>
    <col min="5892" max="5892" width="19.83203125" style="76" customWidth="1"/>
    <col min="5893" max="6144" width="9.33203125" style="76"/>
    <col min="6145" max="6145" width="52.5" style="76" customWidth="1"/>
    <col min="6146" max="6146" width="19.83203125" style="76" customWidth="1"/>
    <col min="6147" max="6147" width="20.1640625" style="76" customWidth="1"/>
    <col min="6148" max="6148" width="19.83203125" style="76" customWidth="1"/>
    <col min="6149" max="6400" width="9.33203125" style="76"/>
    <col min="6401" max="6401" width="52.5" style="76" customWidth="1"/>
    <col min="6402" max="6402" width="19.83203125" style="76" customWidth="1"/>
    <col min="6403" max="6403" width="20.1640625" style="76" customWidth="1"/>
    <col min="6404" max="6404" width="19.83203125" style="76" customWidth="1"/>
    <col min="6405" max="6656" width="9.33203125" style="76"/>
    <col min="6657" max="6657" width="52.5" style="76" customWidth="1"/>
    <col min="6658" max="6658" width="19.83203125" style="76" customWidth="1"/>
    <col min="6659" max="6659" width="20.1640625" style="76" customWidth="1"/>
    <col min="6660" max="6660" width="19.83203125" style="76" customWidth="1"/>
    <col min="6661" max="6912" width="9.33203125" style="76"/>
    <col min="6913" max="6913" width="52.5" style="76" customWidth="1"/>
    <col min="6914" max="6914" width="19.83203125" style="76" customWidth="1"/>
    <col min="6915" max="6915" width="20.1640625" style="76" customWidth="1"/>
    <col min="6916" max="6916" width="19.83203125" style="76" customWidth="1"/>
    <col min="6917" max="7168" width="9.33203125" style="76"/>
    <col min="7169" max="7169" width="52.5" style="76" customWidth="1"/>
    <col min="7170" max="7170" width="19.83203125" style="76" customWidth="1"/>
    <col min="7171" max="7171" width="20.1640625" style="76" customWidth="1"/>
    <col min="7172" max="7172" width="19.83203125" style="76" customWidth="1"/>
    <col min="7173" max="7424" width="9.33203125" style="76"/>
    <col min="7425" max="7425" width="52.5" style="76" customWidth="1"/>
    <col min="7426" max="7426" width="19.83203125" style="76" customWidth="1"/>
    <col min="7427" max="7427" width="20.1640625" style="76" customWidth="1"/>
    <col min="7428" max="7428" width="19.83203125" style="76" customWidth="1"/>
    <col min="7429" max="7680" width="9.33203125" style="76"/>
    <col min="7681" max="7681" width="52.5" style="76" customWidth="1"/>
    <col min="7682" max="7682" width="19.83203125" style="76" customWidth="1"/>
    <col min="7683" max="7683" width="20.1640625" style="76" customWidth="1"/>
    <col min="7684" max="7684" width="19.83203125" style="76" customWidth="1"/>
    <col min="7685" max="7936" width="9.33203125" style="76"/>
    <col min="7937" max="7937" width="52.5" style="76" customWidth="1"/>
    <col min="7938" max="7938" width="19.83203125" style="76" customWidth="1"/>
    <col min="7939" max="7939" width="20.1640625" style="76" customWidth="1"/>
    <col min="7940" max="7940" width="19.83203125" style="76" customWidth="1"/>
    <col min="7941" max="8192" width="9.33203125" style="76"/>
    <col min="8193" max="8193" width="52.5" style="76" customWidth="1"/>
    <col min="8194" max="8194" width="19.83203125" style="76" customWidth="1"/>
    <col min="8195" max="8195" width="20.1640625" style="76" customWidth="1"/>
    <col min="8196" max="8196" width="19.83203125" style="76" customWidth="1"/>
    <col min="8197" max="8448" width="9.33203125" style="76"/>
    <col min="8449" max="8449" width="52.5" style="76" customWidth="1"/>
    <col min="8450" max="8450" width="19.83203125" style="76" customWidth="1"/>
    <col min="8451" max="8451" width="20.1640625" style="76" customWidth="1"/>
    <col min="8452" max="8452" width="19.83203125" style="76" customWidth="1"/>
    <col min="8453" max="8704" width="9.33203125" style="76"/>
    <col min="8705" max="8705" width="52.5" style="76" customWidth="1"/>
    <col min="8706" max="8706" width="19.83203125" style="76" customWidth="1"/>
    <col min="8707" max="8707" width="20.1640625" style="76" customWidth="1"/>
    <col min="8708" max="8708" width="19.83203125" style="76" customWidth="1"/>
    <col min="8709" max="8960" width="9.33203125" style="76"/>
    <col min="8961" max="8961" width="52.5" style="76" customWidth="1"/>
    <col min="8962" max="8962" width="19.83203125" style="76" customWidth="1"/>
    <col min="8963" max="8963" width="20.1640625" style="76" customWidth="1"/>
    <col min="8964" max="8964" width="19.83203125" style="76" customWidth="1"/>
    <col min="8965" max="9216" width="9.33203125" style="76"/>
    <col min="9217" max="9217" width="52.5" style="76" customWidth="1"/>
    <col min="9218" max="9218" width="19.83203125" style="76" customWidth="1"/>
    <col min="9219" max="9219" width="20.1640625" style="76" customWidth="1"/>
    <col min="9220" max="9220" width="19.83203125" style="76" customWidth="1"/>
    <col min="9221" max="9472" width="9.33203125" style="76"/>
    <col min="9473" max="9473" width="52.5" style="76" customWidth="1"/>
    <col min="9474" max="9474" width="19.83203125" style="76" customWidth="1"/>
    <col min="9475" max="9475" width="20.1640625" style="76" customWidth="1"/>
    <col min="9476" max="9476" width="19.83203125" style="76" customWidth="1"/>
    <col min="9477" max="9728" width="9.33203125" style="76"/>
    <col min="9729" max="9729" width="52.5" style="76" customWidth="1"/>
    <col min="9730" max="9730" width="19.83203125" style="76" customWidth="1"/>
    <col min="9731" max="9731" width="20.1640625" style="76" customWidth="1"/>
    <col min="9732" max="9732" width="19.83203125" style="76" customWidth="1"/>
    <col min="9733" max="9984" width="9.33203125" style="76"/>
    <col min="9985" max="9985" width="52.5" style="76" customWidth="1"/>
    <col min="9986" max="9986" width="19.83203125" style="76" customWidth="1"/>
    <col min="9987" max="9987" width="20.1640625" style="76" customWidth="1"/>
    <col min="9988" max="9988" width="19.83203125" style="76" customWidth="1"/>
    <col min="9989" max="10240" width="9.33203125" style="76"/>
    <col min="10241" max="10241" width="52.5" style="76" customWidth="1"/>
    <col min="10242" max="10242" width="19.83203125" style="76" customWidth="1"/>
    <col min="10243" max="10243" width="20.1640625" style="76" customWidth="1"/>
    <col min="10244" max="10244" width="19.83203125" style="76" customWidth="1"/>
    <col min="10245" max="10496" width="9.33203125" style="76"/>
    <col min="10497" max="10497" width="52.5" style="76" customWidth="1"/>
    <col min="10498" max="10498" width="19.83203125" style="76" customWidth="1"/>
    <col min="10499" max="10499" width="20.1640625" style="76" customWidth="1"/>
    <col min="10500" max="10500" width="19.83203125" style="76" customWidth="1"/>
    <col min="10501" max="10752" width="9.33203125" style="76"/>
    <col min="10753" max="10753" width="52.5" style="76" customWidth="1"/>
    <col min="10754" max="10754" width="19.83203125" style="76" customWidth="1"/>
    <col min="10755" max="10755" width="20.1640625" style="76" customWidth="1"/>
    <col min="10756" max="10756" width="19.83203125" style="76" customWidth="1"/>
    <col min="10757" max="11008" width="9.33203125" style="76"/>
    <col min="11009" max="11009" width="52.5" style="76" customWidth="1"/>
    <col min="11010" max="11010" width="19.83203125" style="76" customWidth="1"/>
    <col min="11011" max="11011" width="20.1640625" style="76" customWidth="1"/>
    <col min="11012" max="11012" width="19.83203125" style="76" customWidth="1"/>
    <col min="11013" max="11264" width="9.33203125" style="76"/>
    <col min="11265" max="11265" width="52.5" style="76" customWidth="1"/>
    <col min="11266" max="11266" width="19.83203125" style="76" customWidth="1"/>
    <col min="11267" max="11267" width="20.1640625" style="76" customWidth="1"/>
    <col min="11268" max="11268" width="19.83203125" style="76" customWidth="1"/>
    <col min="11269" max="11520" width="9.33203125" style="76"/>
    <col min="11521" max="11521" width="52.5" style="76" customWidth="1"/>
    <col min="11522" max="11522" width="19.83203125" style="76" customWidth="1"/>
    <col min="11523" max="11523" width="20.1640625" style="76" customWidth="1"/>
    <col min="11524" max="11524" width="19.83203125" style="76" customWidth="1"/>
    <col min="11525" max="11776" width="9.33203125" style="76"/>
    <col min="11777" max="11777" width="52.5" style="76" customWidth="1"/>
    <col min="11778" max="11778" width="19.83203125" style="76" customWidth="1"/>
    <col min="11779" max="11779" width="20.1640625" style="76" customWidth="1"/>
    <col min="11780" max="11780" width="19.83203125" style="76" customWidth="1"/>
    <col min="11781" max="12032" width="9.33203125" style="76"/>
    <col min="12033" max="12033" width="52.5" style="76" customWidth="1"/>
    <col min="12034" max="12034" width="19.83203125" style="76" customWidth="1"/>
    <col min="12035" max="12035" width="20.1640625" style="76" customWidth="1"/>
    <col min="12036" max="12036" width="19.83203125" style="76" customWidth="1"/>
    <col min="12037" max="12288" width="9.33203125" style="76"/>
    <col min="12289" max="12289" width="52.5" style="76" customWidth="1"/>
    <col min="12290" max="12290" width="19.83203125" style="76" customWidth="1"/>
    <col min="12291" max="12291" width="20.1640625" style="76" customWidth="1"/>
    <col min="12292" max="12292" width="19.83203125" style="76" customWidth="1"/>
    <col min="12293" max="12544" width="9.33203125" style="76"/>
    <col min="12545" max="12545" width="52.5" style="76" customWidth="1"/>
    <col min="12546" max="12546" width="19.83203125" style="76" customWidth="1"/>
    <col min="12547" max="12547" width="20.1640625" style="76" customWidth="1"/>
    <col min="12548" max="12548" width="19.83203125" style="76" customWidth="1"/>
    <col min="12549" max="12800" width="9.33203125" style="76"/>
    <col min="12801" max="12801" width="52.5" style="76" customWidth="1"/>
    <col min="12802" max="12802" width="19.83203125" style="76" customWidth="1"/>
    <col min="12803" max="12803" width="20.1640625" style="76" customWidth="1"/>
    <col min="12804" max="12804" width="19.83203125" style="76" customWidth="1"/>
    <col min="12805" max="13056" width="9.33203125" style="76"/>
    <col min="13057" max="13057" width="52.5" style="76" customWidth="1"/>
    <col min="13058" max="13058" width="19.83203125" style="76" customWidth="1"/>
    <col min="13059" max="13059" width="20.1640625" style="76" customWidth="1"/>
    <col min="13060" max="13060" width="19.83203125" style="76" customWidth="1"/>
    <col min="13061" max="13312" width="9.33203125" style="76"/>
    <col min="13313" max="13313" width="52.5" style="76" customWidth="1"/>
    <col min="13314" max="13314" width="19.83203125" style="76" customWidth="1"/>
    <col min="13315" max="13315" width="20.1640625" style="76" customWidth="1"/>
    <col min="13316" max="13316" width="19.83203125" style="76" customWidth="1"/>
    <col min="13317" max="13568" width="9.33203125" style="76"/>
    <col min="13569" max="13569" width="52.5" style="76" customWidth="1"/>
    <col min="13570" max="13570" width="19.83203125" style="76" customWidth="1"/>
    <col min="13571" max="13571" width="20.1640625" style="76" customWidth="1"/>
    <col min="13572" max="13572" width="19.83203125" style="76" customWidth="1"/>
    <col min="13573" max="13824" width="9.33203125" style="76"/>
    <col min="13825" max="13825" width="52.5" style="76" customWidth="1"/>
    <col min="13826" max="13826" width="19.83203125" style="76" customWidth="1"/>
    <col min="13827" max="13827" width="20.1640625" style="76" customWidth="1"/>
    <col min="13828" max="13828" width="19.83203125" style="76" customWidth="1"/>
    <col min="13829" max="14080" width="9.33203125" style="76"/>
    <col min="14081" max="14081" width="52.5" style="76" customWidth="1"/>
    <col min="14082" max="14082" width="19.83203125" style="76" customWidth="1"/>
    <col min="14083" max="14083" width="20.1640625" style="76" customWidth="1"/>
    <col min="14084" max="14084" width="19.83203125" style="76" customWidth="1"/>
    <col min="14085" max="14336" width="9.33203125" style="76"/>
    <col min="14337" max="14337" width="52.5" style="76" customWidth="1"/>
    <col min="14338" max="14338" width="19.83203125" style="76" customWidth="1"/>
    <col min="14339" max="14339" width="20.1640625" style="76" customWidth="1"/>
    <col min="14340" max="14340" width="19.83203125" style="76" customWidth="1"/>
    <col min="14341" max="14592" width="9.33203125" style="76"/>
    <col min="14593" max="14593" width="52.5" style="76" customWidth="1"/>
    <col min="14594" max="14594" width="19.83203125" style="76" customWidth="1"/>
    <col min="14595" max="14595" width="20.1640625" style="76" customWidth="1"/>
    <col min="14596" max="14596" width="19.83203125" style="76" customWidth="1"/>
    <col min="14597" max="14848" width="9.33203125" style="76"/>
    <col min="14849" max="14849" width="52.5" style="76" customWidth="1"/>
    <col min="14850" max="14850" width="19.83203125" style="76" customWidth="1"/>
    <col min="14851" max="14851" width="20.1640625" style="76" customWidth="1"/>
    <col min="14852" max="14852" width="19.83203125" style="76" customWidth="1"/>
    <col min="14853" max="15104" width="9.33203125" style="76"/>
    <col min="15105" max="15105" width="52.5" style="76" customWidth="1"/>
    <col min="15106" max="15106" width="19.83203125" style="76" customWidth="1"/>
    <col min="15107" max="15107" width="20.1640625" style="76" customWidth="1"/>
    <col min="15108" max="15108" width="19.83203125" style="76" customWidth="1"/>
    <col min="15109" max="15360" width="9.33203125" style="76"/>
    <col min="15361" max="15361" width="52.5" style="76" customWidth="1"/>
    <col min="15362" max="15362" width="19.83203125" style="76" customWidth="1"/>
    <col min="15363" max="15363" width="20.1640625" style="76" customWidth="1"/>
    <col min="15364" max="15364" width="19.83203125" style="76" customWidth="1"/>
    <col min="15365" max="15616" width="9.33203125" style="76"/>
    <col min="15617" max="15617" width="52.5" style="76" customWidth="1"/>
    <col min="15618" max="15618" width="19.83203125" style="76" customWidth="1"/>
    <col min="15619" max="15619" width="20.1640625" style="76" customWidth="1"/>
    <col min="15620" max="15620" width="19.83203125" style="76" customWidth="1"/>
    <col min="15621" max="15872" width="9.33203125" style="76"/>
    <col min="15873" max="15873" width="52.5" style="76" customWidth="1"/>
    <col min="15874" max="15874" width="19.83203125" style="76" customWidth="1"/>
    <col min="15875" max="15875" width="20.1640625" style="76" customWidth="1"/>
    <col min="15876" max="15876" width="19.83203125" style="76" customWidth="1"/>
    <col min="15877" max="16128" width="9.33203125" style="76"/>
    <col min="16129" max="16129" width="52.5" style="76" customWidth="1"/>
    <col min="16130" max="16130" width="19.83203125" style="76" customWidth="1"/>
    <col min="16131" max="16131" width="20.1640625" style="76" customWidth="1"/>
    <col min="16132" max="16132" width="19.83203125" style="76" customWidth="1"/>
    <col min="16133" max="16384" width="9.33203125" style="76"/>
  </cols>
  <sheetData>
    <row r="1" spans="1:4" ht="18.75" x14ac:dyDescent="0.3">
      <c r="A1" s="62"/>
      <c r="B1" s="62"/>
      <c r="C1" s="149" t="s">
        <v>857</v>
      </c>
      <c r="D1" s="149"/>
    </row>
    <row r="2" spans="1:4" ht="10.5" customHeight="1" x14ac:dyDescent="0.3">
      <c r="A2" s="62"/>
      <c r="B2" s="150" t="s">
        <v>874</v>
      </c>
      <c r="C2" s="150"/>
      <c r="D2" s="150"/>
    </row>
    <row r="3" spans="1:4" ht="31.5" customHeight="1" x14ac:dyDescent="0.3">
      <c r="A3" s="62"/>
      <c r="B3" s="150"/>
      <c r="C3" s="150"/>
      <c r="D3" s="150"/>
    </row>
    <row r="4" spans="1:4" ht="18.75" x14ac:dyDescent="0.3">
      <c r="A4" s="62"/>
      <c r="B4" s="62"/>
    </row>
    <row r="5" spans="1:4" ht="18.75" x14ac:dyDescent="0.3">
      <c r="A5" s="151" t="s">
        <v>839</v>
      </c>
      <c r="B5" s="151"/>
      <c r="C5" s="148"/>
      <c r="D5" s="148"/>
    </row>
    <row r="6" spans="1:4" ht="18.75" x14ac:dyDescent="0.3">
      <c r="A6" s="151" t="s">
        <v>840</v>
      </c>
      <c r="B6" s="151"/>
      <c r="C6" s="148"/>
      <c r="D6" s="148"/>
    </row>
    <row r="7" spans="1:4" ht="18.75" x14ac:dyDescent="0.3">
      <c r="A7" s="123" t="s">
        <v>812</v>
      </c>
      <c r="B7" s="152"/>
      <c r="C7" s="152"/>
      <c r="D7" s="152"/>
    </row>
    <row r="8" spans="1:4" ht="18.75" x14ac:dyDescent="0.3">
      <c r="A8" s="63"/>
      <c r="B8" s="63"/>
      <c r="C8" s="63"/>
      <c r="D8" s="63"/>
    </row>
    <row r="9" spans="1:4" ht="18.75" x14ac:dyDescent="0.3">
      <c r="A9" s="123" t="s">
        <v>841</v>
      </c>
      <c r="B9" s="123"/>
      <c r="C9" s="148"/>
      <c r="D9" s="148"/>
    </row>
    <row r="10" spans="1:4" ht="18.75" x14ac:dyDescent="0.3">
      <c r="A10" s="123"/>
      <c r="B10" s="123"/>
      <c r="C10" s="64"/>
      <c r="D10" s="64"/>
    </row>
    <row r="11" spans="1:4" ht="18.75" x14ac:dyDescent="0.3">
      <c r="A11" s="153" t="s">
        <v>814</v>
      </c>
      <c r="B11" s="154"/>
      <c r="C11" s="155"/>
      <c r="D11" s="155"/>
    </row>
    <row r="12" spans="1:4" ht="18.75" x14ac:dyDescent="0.3">
      <c r="A12" s="156" t="s">
        <v>842</v>
      </c>
      <c r="B12" s="157"/>
      <c r="C12" s="155"/>
      <c r="D12" s="155"/>
    </row>
    <row r="13" spans="1:4" ht="18.75" x14ac:dyDescent="0.3">
      <c r="A13" s="65"/>
      <c r="B13" s="66"/>
      <c r="C13" s="64"/>
      <c r="D13" s="64"/>
    </row>
    <row r="14" spans="1:4" x14ac:dyDescent="0.2">
      <c r="A14" s="158" t="s">
        <v>816</v>
      </c>
      <c r="B14" s="169"/>
      <c r="C14" s="169"/>
      <c r="D14" s="170"/>
    </row>
    <row r="15" spans="1:4" ht="18.75" x14ac:dyDescent="0.2">
      <c r="A15" s="159"/>
      <c r="B15" s="67" t="s">
        <v>5</v>
      </c>
      <c r="C15" s="68" t="s">
        <v>6</v>
      </c>
      <c r="D15" s="68" t="s">
        <v>7</v>
      </c>
    </row>
    <row r="16" spans="1:4" ht="18.75" x14ac:dyDescent="0.2">
      <c r="A16" s="160"/>
      <c r="B16" s="69" t="s">
        <v>817</v>
      </c>
      <c r="C16" s="70"/>
      <c r="D16" s="70"/>
    </row>
    <row r="17" spans="1:4" ht="18.75" x14ac:dyDescent="0.3">
      <c r="A17" s="108" t="s">
        <v>818</v>
      </c>
      <c r="B17" s="103">
        <f>B19+B20+B21+B22+B23+B24+B25</f>
        <v>1325</v>
      </c>
      <c r="C17" s="103">
        <f>C19+C20+C21+C22+C23+C24+C25</f>
        <v>0</v>
      </c>
      <c r="D17" s="103">
        <f>D19+D20+D21+D22+D23+D24+D25</f>
        <v>0</v>
      </c>
    </row>
    <row r="18" spans="1:4" ht="18.75" x14ac:dyDescent="0.3">
      <c r="A18" s="65"/>
      <c r="B18" s="109"/>
      <c r="C18" s="110"/>
      <c r="D18" s="110"/>
    </row>
    <row r="19" spans="1:4" ht="18.75" x14ac:dyDescent="0.3">
      <c r="A19" s="99" t="s">
        <v>819</v>
      </c>
      <c r="B19" s="100">
        <v>1300</v>
      </c>
      <c r="C19" s="101">
        <v>0</v>
      </c>
      <c r="D19" s="101">
        <v>0</v>
      </c>
    </row>
    <row r="20" spans="1:4" ht="18.75" x14ac:dyDescent="0.3">
      <c r="A20" s="99" t="s">
        <v>822</v>
      </c>
      <c r="B20" s="100">
        <v>25</v>
      </c>
      <c r="C20" s="101"/>
      <c r="D20" s="101"/>
    </row>
    <row r="21" spans="1:4" ht="18.75" x14ac:dyDescent="0.3">
      <c r="A21" s="62"/>
      <c r="B21" s="111"/>
      <c r="C21" s="111"/>
      <c r="D21" s="111"/>
    </row>
  </sheetData>
  <mergeCells count="11">
    <mergeCell ref="A9:D9"/>
    <mergeCell ref="C1:D1"/>
    <mergeCell ref="B2:D3"/>
    <mergeCell ref="A5:D5"/>
    <mergeCell ref="A6:D6"/>
    <mergeCell ref="A7:D7"/>
    <mergeCell ref="A10:B10"/>
    <mergeCell ref="A11:D11"/>
    <mergeCell ref="A12:D12"/>
    <mergeCell ref="A14:A16"/>
    <mergeCell ref="B14:D14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Доходы 1</vt:lpstr>
      <vt:lpstr>Расходы 2</vt:lpstr>
      <vt:lpstr>Программные 3</vt:lpstr>
      <vt:lpstr>источники 4</vt:lpstr>
      <vt:lpstr>Прил 29 т.21</vt:lpstr>
      <vt:lpstr>прил 19т11</vt:lpstr>
      <vt:lpstr>Прил 39 т.31</vt:lpstr>
      <vt:lpstr>Прил 20 т12</vt:lpstr>
      <vt:lpstr>прил 30 т.22</vt:lpstr>
      <vt:lpstr>прил10 т.2</vt:lpstr>
      <vt:lpstr>прил 27 т19</vt:lpstr>
      <vt:lpstr>'источники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2020-12-04T11:50:47Z</dcterms:modified>
</cp:coreProperties>
</file>