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40" activeTab="2"/>
  </bookViews>
  <sheets>
    <sheet name="Приложение 2" sheetId="1" r:id="rId1"/>
    <sheet name="Приложение 3" sheetId="2" r:id="rId2"/>
    <sheet name="Приложение 2 к новой программе" sheetId="3" r:id="rId3"/>
  </sheets>
  <calcPr calcId="125725"/>
</workbook>
</file>

<file path=xl/calcChain.xml><?xml version="1.0" encoding="utf-8"?>
<calcChain xmlns="http://schemas.openxmlformats.org/spreadsheetml/2006/main">
  <c r="G8" i="3"/>
  <c r="F8"/>
  <c r="G11"/>
  <c r="G16"/>
  <c r="F16"/>
  <c r="E34"/>
  <c r="E22"/>
  <c r="E16"/>
  <c r="E11" s="1"/>
  <c r="G22"/>
  <c r="F22"/>
  <c r="F19" s="1"/>
  <c r="E19"/>
  <c r="G15"/>
  <c r="F15"/>
  <c r="E15"/>
  <c r="E10" s="1"/>
  <c r="J10" s="1"/>
  <c r="F39"/>
  <c r="E39"/>
  <c r="J39" s="1"/>
  <c r="G29"/>
  <c r="F29"/>
  <c r="E29"/>
  <c r="G24"/>
  <c r="F24"/>
  <c r="E24"/>
  <c r="G19"/>
  <c r="J81"/>
  <c r="J80"/>
  <c r="J79"/>
  <c r="J78"/>
  <c r="J77"/>
  <c r="J76"/>
  <c r="J75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4"/>
  <c r="J53"/>
  <c r="J52"/>
  <c r="J51"/>
  <c r="J50"/>
  <c r="J48"/>
  <c r="J47"/>
  <c r="J46"/>
  <c r="J45"/>
  <c r="J44"/>
  <c r="J42"/>
  <c r="J43"/>
  <c r="J41"/>
  <c r="J40"/>
  <c r="J34"/>
  <c r="J36"/>
  <c r="J38"/>
  <c r="J37"/>
  <c r="J35"/>
  <c r="J32"/>
  <c r="J31"/>
  <c r="J33"/>
  <c r="J30"/>
  <c r="J27"/>
  <c r="J25"/>
  <c r="J26"/>
  <c r="J28"/>
  <c r="J22"/>
  <c r="J21"/>
  <c r="J20"/>
  <c r="J23"/>
  <c r="J17"/>
  <c r="J14"/>
  <c r="J12"/>
  <c r="J9"/>
  <c r="K19" i="1"/>
  <c r="J19"/>
  <c r="I19"/>
  <c r="K7"/>
  <c r="J7"/>
  <c r="I7"/>
  <c r="H7" s="1"/>
  <c r="K8"/>
  <c r="J8"/>
  <c r="K11"/>
  <c r="J11"/>
  <c r="H11" s="1"/>
  <c r="I11"/>
  <c r="I8"/>
  <c r="H8" s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J11" i="3" l="1"/>
  <c r="J16"/>
  <c r="E13"/>
  <c r="J15"/>
  <c r="J29"/>
  <c r="J24"/>
  <c r="J19"/>
  <c r="J13" l="1"/>
  <c r="E8"/>
  <c r="J8" s="1"/>
</calcChain>
</file>

<file path=xl/sharedStrings.xml><?xml version="1.0" encoding="utf-8"?>
<sst xmlns="http://schemas.openxmlformats.org/spreadsheetml/2006/main" count="276" uniqueCount="128">
  <si>
    <t>Приложение № 2</t>
  </si>
  <si>
    <t>Ресурсное обеспечение</t>
  </si>
  <si>
    <t>Статус</t>
  </si>
  <si>
    <t>Наименование муниципальной программы, подпрограммы, основного мероприятия</t>
  </si>
  <si>
    <t>Ответственный исполнитель</t>
  </si>
  <si>
    <t>Код бюджетной классификации</t>
  </si>
  <si>
    <t>Расходы (тыс. рублей), годы</t>
  </si>
  <si>
    <t>всего</t>
  </si>
  <si>
    <t>ГРБС</t>
  </si>
  <si>
    <t>Рз,Пр</t>
  </si>
  <si>
    <t>ЦСР</t>
  </si>
  <si>
    <t>ВР</t>
  </si>
  <si>
    <t>Муниципальная программа</t>
  </si>
  <si>
    <t>«Развитие дорожной и транспортной системы в Княжпогостском районе»</t>
  </si>
  <si>
    <t>02 0 0000000</t>
  </si>
  <si>
    <t>Подпрограмма 1</t>
  </si>
  <si>
    <t>Развитие транспортной инфраструктуры и транспортного обслуживания населения и экономики МР «Княжпогостский»</t>
  </si>
  <si>
    <t>02 1 0000000</t>
  </si>
  <si>
    <t>Задача 1.1. Поддержание существующей сети автомобильных дорог общего пользования.</t>
  </si>
  <si>
    <t>Основное мероприятие 1.1.</t>
  </si>
  <si>
    <t>Содержание автомобильных дорог общего пользования местного значения</t>
  </si>
  <si>
    <t>02 1 1А 00000</t>
  </si>
  <si>
    <r>
      <t xml:space="preserve">02 1 1А </t>
    </r>
    <r>
      <rPr>
        <b/>
        <sz val="11"/>
        <color theme="1"/>
        <rFont val="Times New Roman"/>
        <family val="1"/>
        <charset val="204"/>
      </rPr>
      <t>s</t>
    </r>
    <r>
      <rPr>
        <b/>
        <sz val="7"/>
        <color theme="1"/>
        <rFont val="Times New Roman"/>
        <family val="1"/>
        <charset val="204"/>
      </rPr>
      <t>2220</t>
    </r>
  </si>
  <si>
    <r>
      <t xml:space="preserve">02 1 1А </t>
    </r>
    <r>
      <rPr>
        <sz val="11"/>
        <color theme="1"/>
        <rFont val="Times New Roman"/>
        <family val="1"/>
        <charset val="204"/>
      </rPr>
      <t>s</t>
    </r>
    <r>
      <rPr>
        <sz val="7"/>
        <color theme="1"/>
        <rFont val="Times New Roman"/>
        <family val="1"/>
        <charset val="204"/>
      </rPr>
      <t>2220</t>
    </r>
  </si>
  <si>
    <t>Администрация городского поселения «Емва»</t>
  </si>
  <si>
    <t>Содержание автомобильных дорог</t>
  </si>
  <si>
    <t>Администрация ГП «Емва»</t>
  </si>
  <si>
    <t>02 11А 64503</t>
  </si>
  <si>
    <t>Основное мероприятие 1.2.</t>
  </si>
  <si>
    <t>Капитальный ремонт и ремонт автомобильных дорог общего пользования местного значения</t>
  </si>
  <si>
    <t>02 1 1 Б 00000</t>
  </si>
  <si>
    <t>Основное мероприятие 1.3</t>
  </si>
  <si>
    <t>Оборудование и содержание ледовых переправ</t>
  </si>
  <si>
    <t>02 1 1 В 00000</t>
  </si>
  <si>
    <t>0211BS2210</t>
  </si>
  <si>
    <t>Основное мероприятие 1.4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</si>
  <si>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значения.</t>
  </si>
  <si>
    <t>02 1 1Г 64504</t>
  </si>
  <si>
    <t>Основное мероприятие 1.5</t>
  </si>
  <si>
    <t>Реализация народного проекта в сфере дорожной деятельности</t>
  </si>
  <si>
    <t>02 1 1Л 00000</t>
  </si>
  <si>
    <t>Основное мероприятие 1.6</t>
  </si>
  <si>
    <t>Поставка самоходного парома</t>
  </si>
  <si>
    <t>Отдел по управлению имуществом администрации муниципального района «Княжпогостский»</t>
  </si>
  <si>
    <t>02 1 1Е00000</t>
  </si>
  <si>
    <t>Основное мероприятие 1.7</t>
  </si>
  <si>
    <t xml:space="preserve">Осуществление полномочий в области создания условий для предоставления транспортных услуг населению и организации транспортного обслуживания </t>
  </si>
  <si>
    <t>0211Н 64514</t>
  </si>
  <si>
    <t>Основное мероприятие 1.8</t>
  </si>
  <si>
    <t>Приобретение оборудования и другого имущества, необходимого для осуществления дорожной деятельности</t>
  </si>
  <si>
    <t>Управление муниципальным имуществом, землями и природными ресурсами администрации МР «Княжпогостский»</t>
  </si>
  <si>
    <t>021 1К 00000</t>
  </si>
  <si>
    <t>Основное мероприятие 1.9</t>
  </si>
  <si>
    <t>Организация  внутри муниципальных перевозок</t>
  </si>
  <si>
    <t>Отдел экономики администрации муниципального района «Княжпогостский</t>
  </si>
  <si>
    <t>02 11 П 00000</t>
  </si>
  <si>
    <t>Основное мероприятие 1.10</t>
  </si>
  <si>
    <t>Осуществление полномочий в области создания условий для предоставления транспортных услуг населению в организации транспортного обслуживания между поселениями</t>
  </si>
  <si>
    <t>02 1 1Р 64514</t>
  </si>
  <si>
    <t>Основное мероприятие 1.11</t>
  </si>
  <si>
    <t>Организация транспортного обслуживания на городских маршрутах</t>
  </si>
  <si>
    <t>02.1.1С.64577</t>
  </si>
  <si>
    <t>Основное мероприятие 1.12</t>
  </si>
  <si>
    <t>Развитие  транспортной системы</t>
  </si>
  <si>
    <t>02.2.00.00000</t>
  </si>
  <si>
    <t>Основное мероприятие 1.13</t>
  </si>
  <si>
    <t>Разработка комплексных схем организации дорожного движения</t>
  </si>
  <si>
    <t>02.2.2А.64578</t>
  </si>
  <si>
    <t>Основное мероприятие 1.14</t>
  </si>
  <si>
    <t>Организация  межмуниципальных перевозок</t>
  </si>
  <si>
    <t>02 11 М 00000</t>
  </si>
  <si>
    <t>Приложение 3</t>
  </si>
  <si>
    <t>к Постановлению №  4   от   13 января  2020 г.</t>
  </si>
  <si>
    <t>Ресурсное обеспечение и прогнозная (справочная) оценка расходов федерального</t>
  </si>
  <si>
    <t xml:space="preserve">бюджета, республиканского бюджета республики коми, бюджета МО МР "Княжпогостский" и юридических лиц </t>
  </si>
  <si>
    <t>на реализацию целей муниципальной программы, (тыс. руб.)</t>
  </si>
  <si>
    <t>Наименование муниципальной программы, подпрограммы муниципальной программы, ведомственной целевой программы, основного мероприятия</t>
  </si>
  <si>
    <t>Источник финансирования</t>
  </si>
  <si>
    <t>Оценка расходов (тыс. руб.), годы</t>
  </si>
  <si>
    <t>Всего, в том числе:</t>
  </si>
  <si>
    <t>Федеральный бюджет</t>
  </si>
  <si>
    <t>Республиканский бюджет Республики Коми</t>
  </si>
  <si>
    <t>Бюджет МО МР "Княжпогостский" &lt;5&gt;</t>
  </si>
  <si>
    <t>Развитие транспортной инфраструктуры и транспортного обслуживания населения и экономики МР «Княжпогостский».</t>
  </si>
  <si>
    <t>Всего, в том числе</t>
  </si>
  <si>
    <t>Бюджет МО МР "Княжпогостский" в т. числе средства дорожного фонда</t>
  </si>
  <si>
    <t>Реализация народных проектов в сфере дорожной деятельности</t>
  </si>
  <si>
    <t>Организация внутри муниципальных перевозок</t>
  </si>
  <si>
    <t>Организация транспортного обслуживания между поселениями (межбюджетные трансферты)</t>
  </si>
  <si>
    <t>Организация меж муниципальных перевозок</t>
  </si>
  <si>
    <t>Отдел строительства,  и дорожного хозяйства администрации муниципального района «Княжпогостский» и администрации городских и сельских поселений муниципального района «Княжпогостский»</t>
  </si>
  <si>
    <t xml:space="preserve">Отдел строительства,  и дорожного хозяйства администрации муниципального района «Княжпогостский» </t>
  </si>
  <si>
    <t xml:space="preserve"> ОСиДХ</t>
  </si>
  <si>
    <t>№ п/п</t>
  </si>
  <si>
    <t>Ответственные исполнители, соисполнители</t>
  </si>
  <si>
    <t>Расходы (руб)</t>
  </si>
  <si>
    <t>источник финансирования</t>
  </si>
  <si>
    <t>Всего</t>
  </si>
  <si>
    <t>Бюджет РК</t>
  </si>
  <si>
    <t>Бюджет муниципального района "Княжпогостский"</t>
  </si>
  <si>
    <t>Средства от приносящей доход деятельности</t>
  </si>
  <si>
    <t>Развитие дорожной и транспортной системы в Княжпогостском районе</t>
  </si>
  <si>
    <t>Подпрограмма 1.</t>
  </si>
  <si>
    <t>Развитие транспортной инфраструктуры и транспортного обслуживания населения и экономики МР "Княжпогостский"</t>
  </si>
  <si>
    <t>Задача 1.1. Поддержание существующей сети автомобильных дорог общего пользования</t>
  </si>
  <si>
    <t>Основное мероприятие 1.1.  Содержание автомобильных дорог общего пользования местного значения</t>
  </si>
  <si>
    <t>Основное мероприятие 1.2. Капитальный ремонт и ремонт автомобильных дорог общего пользования местного значения</t>
  </si>
  <si>
    <t>Основное мероприятие 1.3. Оборудование и содержание ледовых перправ</t>
  </si>
  <si>
    <t>Основное мероприятие 1.4. Реализация народных проектов в сфере дорожной деятельности</t>
  </si>
  <si>
    <t>Основное мероприятие 1.5. Организация муниципальных перевозок</t>
  </si>
  <si>
    <t>Отдел экономики АМР "Княжпогостский"</t>
  </si>
  <si>
    <t>муниципальной программы "Развитие дорожной и транспортной системы в Княжпогостском районе</t>
  </si>
  <si>
    <t xml:space="preserve">Ресурсное обеспечение и прогнозная  (справочная) оценка расходов средств на реализацию целей </t>
  </si>
  <si>
    <t>Таблица 3</t>
  </si>
  <si>
    <t>Подпрограмма 2</t>
  </si>
  <si>
    <t>Повышение качества управления развитием транспортной инфраструктуры</t>
  </si>
  <si>
    <t>Задача 2.1. Определение оптимальных вариантов развития транспортной инфраструктуры МР "Княжпогостский"</t>
  </si>
  <si>
    <t>Основное мероприятие 2.1. Проведение паспортизации дорог, разработка комплексных схем организации дорожного движения</t>
  </si>
  <si>
    <t>Задача 2.2. Усиление контроля за осуществлением дорожной и транспортной деятельности и безопасностью дорожного движения</t>
  </si>
  <si>
    <t>Основное мероприятие 2.2. Мероприятия направленнные на контроль при осуществлении перевозок грузов автомобильным транспортом.</t>
  </si>
  <si>
    <t>Основное мероприятие 2.3. Осуществление функций управления в сфере движения автомобильного транспорта и обеспечения безопасности дорожного движения</t>
  </si>
  <si>
    <t>Подпрограмма 3</t>
  </si>
  <si>
    <t>Создание условий для реализации муниципальной программы</t>
  </si>
  <si>
    <t>Задача 3.1. Обеспечение управления реализацией мероприятий Программы на муниципальном уровне</t>
  </si>
  <si>
    <t>Основное мероприятие 3.1. Обеспечение размещения муниципальных заказов в сфере дорожного хозяйства и транспорта</t>
  </si>
  <si>
    <t>Основное мероприятие 3.2. Организация взаимодействия с органами местного самоуправления поселений по реализации мероприятий программы</t>
  </si>
  <si>
    <t>Приложение 1</t>
  </si>
  <si>
    <t>Управление муниципального хозяйства АМР "Княжпогостский" отдел жилищно коммунального и дорожного хозяйства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</si>
</sst>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/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Border="1"/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0" fillId="0" borderId="3" xfId="0" applyBorder="1"/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/>
    <xf numFmtId="164" fontId="0" fillId="0" borderId="1" xfId="0" applyNumberFormat="1" applyFill="1" applyBorder="1" applyAlignment="1">
      <alignment vertical="center"/>
    </xf>
    <xf numFmtId="0" fontId="6" fillId="0" borderId="0" xfId="0" applyFont="1"/>
    <xf numFmtId="0" fontId="4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opLeftCell="A4" workbookViewId="0">
      <selection sqref="A1:K32"/>
    </sheetView>
  </sheetViews>
  <sheetFormatPr defaultRowHeight="15"/>
  <cols>
    <col min="1" max="1" width="6" customWidth="1"/>
    <col min="2" max="2" width="16.85546875" customWidth="1"/>
    <col min="3" max="3" width="18.85546875" customWidth="1"/>
    <col min="4" max="5" width="4.42578125" customWidth="1"/>
    <col min="6" max="6" width="9.42578125" customWidth="1"/>
    <col min="7" max="7" width="3.140625" customWidth="1"/>
    <col min="8" max="8" width="7.85546875" customWidth="1"/>
    <col min="9" max="9" width="6.7109375" customWidth="1"/>
    <col min="10" max="10" width="7.5703125" customWidth="1"/>
    <col min="11" max="11" width="7.7109375" customWidth="1"/>
    <col min="12" max="12" width="9.5703125" bestFit="1" customWidth="1"/>
  </cols>
  <sheetData>
    <row r="1" spans="1:1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2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5" spans="1:12" ht="51" customHeight="1" thickBot="1">
      <c r="A5" s="113" t="s">
        <v>2</v>
      </c>
      <c r="B5" s="114" t="s">
        <v>3</v>
      </c>
      <c r="C5" s="113" t="s">
        <v>4</v>
      </c>
      <c r="D5" s="111" t="s">
        <v>5</v>
      </c>
      <c r="E5" s="111"/>
      <c r="F5" s="111"/>
      <c r="G5" s="112"/>
      <c r="H5" s="115" t="s">
        <v>6</v>
      </c>
      <c r="I5" s="115"/>
      <c r="J5" s="115"/>
      <c r="K5" s="115"/>
    </row>
    <row r="6" spans="1:12">
      <c r="A6" s="113"/>
      <c r="B6" s="114"/>
      <c r="C6" s="113"/>
      <c r="D6" s="4" t="s">
        <v>8</v>
      </c>
      <c r="E6" s="4" t="s">
        <v>9</v>
      </c>
      <c r="F6" s="4" t="s">
        <v>10</v>
      </c>
      <c r="G6" s="4" t="s">
        <v>11</v>
      </c>
      <c r="H6" s="70" t="s">
        <v>7</v>
      </c>
      <c r="I6" s="71">
        <v>2021</v>
      </c>
      <c r="J6" s="72">
        <v>2022</v>
      </c>
      <c r="K6" s="72">
        <v>2023</v>
      </c>
    </row>
    <row r="7" spans="1:12" ht="117.75" customHeight="1" thickBot="1">
      <c r="A7" s="10" t="s">
        <v>12</v>
      </c>
      <c r="B7" s="10" t="s">
        <v>13</v>
      </c>
      <c r="C7" s="10" t="s">
        <v>90</v>
      </c>
      <c r="D7" s="11"/>
      <c r="E7" s="11"/>
      <c r="F7" s="12" t="s">
        <v>14</v>
      </c>
      <c r="G7" s="11"/>
      <c r="H7" s="13">
        <f>I7+J7+K7</f>
        <v>79561.604000000007</v>
      </c>
      <c r="I7" s="69">
        <f>I8</f>
        <v>31752.604000000003</v>
      </c>
      <c r="J7" s="53">
        <f>J8</f>
        <v>26395.7</v>
      </c>
      <c r="K7" s="79">
        <f>K8</f>
        <v>21413.300000000003</v>
      </c>
    </row>
    <row r="8" spans="1:12" ht="125.25" customHeight="1" thickBot="1">
      <c r="A8" s="14" t="s">
        <v>15</v>
      </c>
      <c r="B8" s="14" t="s">
        <v>16</v>
      </c>
      <c r="C8" s="14" t="s">
        <v>91</v>
      </c>
      <c r="D8" s="15"/>
      <c r="E8" s="15"/>
      <c r="F8" s="16" t="s">
        <v>17</v>
      </c>
      <c r="G8" s="17"/>
      <c r="H8" s="13">
        <f>I8+J8+K8</f>
        <v>79561.604000000007</v>
      </c>
      <c r="I8" s="61">
        <f>I10+I12+I16+I20+I32+I23</f>
        <v>31752.604000000003</v>
      </c>
      <c r="J8" s="61">
        <f t="shared" ref="J8:K8" si="0">J10+J12+J16+J20+J32+J23</f>
        <v>26395.7</v>
      </c>
      <c r="K8" s="78">
        <f t="shared" si="0"/>
        <v>21413.300000000003</v>
      </c>
    </row>
    <row r="9" spans="1:12" ht="15.75" thickBot="1">
      <c r="A9" s="110" t="s">
        <v>18</v>
      </c>
      <c r="B9" s="110"/>
      <c r="C9" s="110"/>
      <c r="D9" s="110"/>
      <c r="E9" s="110"/>
      <c r="F9" s="110"/>
      <c r="G9" s="110"/>
      <c r="H9" s="110"/>
      <c r="I9" s="110"/>
      <c r="J9" s="73"/>
      <c r="K9" s="73"/>
    </row>
    <row r="10" spans="1:12" ht="111" customHeight="1" thickBot="1">
      <c r="A10" s="14" t="s">
        <v>19</v>
      </c>
      <c r="B10" s="14" t="s">
        <v>20</v>
      </c>
      <c r="C10" s="14" t="s">
        <v>90</v>
      </c>
      <c r="D10" s="8"/>
      <c r="E10" s="8"/>
      <c r="F10" s="16" t="s">
        <v>21</v>
      </c>
      <c r="G10" s="16"/>
      <c r="H10" s="13">
        <f t="shared" ref="H10:H32" si="1">I10+J10+K10</f>
        <v>9300</v>
      </c>
      <c r="I10" s="82">
        <v>3100</v>
      </c>
      <c r="J10" s="82">
        <v>3100</v>
      </c>
      <c r="K10" s="85">
        <v>3100</v>
      </c>
    </row>
    <row r="11" spans="1:12" ht="106.5" customHeight="1" thickBot="1">
      <c r="A11" s="2"/>
      <c r="B11" s="2"/>
      <c r="C11" s="2" t="s">
        <v>90</v>
      </c>
      <c r="D11" s="20"/>
      <c r="E11" s="20"/>
      <c r="F11" s="19" t="s">
        <v>22</v>
      </c>
      <c r="G11" s="19"/>
      <c r="H11" s="13">
        <f t="shared" si="1"/>
        <v>27945.600000000002</v>
      </c>
      <c r="I11" s="83">
        <f>I12+I20</f>
        <v>9315.2000000000007</v>
      </c>
      <c r="J11" s="83">
        <f t="shared" ref="J11:K11" si="2">J12+J20</f>
        <v>9315.2000000000007</v>
      </c>
      <c r="K11" s="84">
        <f t="shared" si="2"/>
        <v>9315.2000000000007</v>
      </c>
    </row>
    <row r="12" spans="1:12" ht="113.25" thickBot="1">
      <c r="A12" s="1"/>
      <c r="B12" s="24"/>
      <c r="C12" s="25" t="s">
        <v>90</v>
      </c>
      <c r="D12" s="26"/>
      <c r="E12" s="26"/>
      <c r="F12" s="27" t="s">
        <v>23</v>
      </c>
      <c r="G12" s="27">
        <v>200</v>
      </c>
      <c r="H12" s="13">
        <f t="shared" si="1"/>
        <v>26675.100000000002</v>
      </c>
      <c r="I12" s="84">
        <v>8891.7000000000007</v>
      </c>
      <c r="J12" s="84">
        <v>8891.7000000000007</v>
      </c>
      <c r="K12" s="84">
        <v>8891.7000000000007</v>
      </c>
    </row>
    <row r="13" spans="1:12" ht="35.25" thickBot="1">
      <c r="A13" s="1"/>
      <c r="B13" s="1"/>
      <c r="C13" s="29" t="s">
        <v>24</v>
      </c>
      <c r="D13" s="22"/>
      <c r="E13" s="22"/>
      <c r="F13" s="3" t="s">
        <v>23</v>
      </c>
      <c r="G13" s="3">
        <v>500</v>
      </c>
      <c r="H13" s="13">
        <f t="shared" si="1"/>
        <v>0</v>
      </c>
      <c r="I13" s="42">
        <v>0</v>
      </c>
      <c r="J13" s="42">
        <v>0</v>
      </c>
      <c r="K13" s="42">
        <v>0</v>
      </c>
    </row>
    <row r="14" spans="1:12" ht="57" thickBot="1">
      <c r="A14" s="1"/>
      <c r="B14" s="1"/>
      <c r="C14" s="14" t="s">
        <v>91</v>
      </c>
      <c r="D14" s="31"/>
      <c r="E14" s="31"/>
      <c r="F14" s="28" t="s">
        <v>21</v>
      </c>
      <c r="G14" s="28">
        <v>200</v>
      </c>
      <c r="H14" s="13">
        <f t="shared" si="1"/>
        <v>9300</v>
      </c>
      <c r="I14" s="12">
        <v>3100</v>
      </c>
      <c r="J14" s="12">
        <v>3100</v>
      </c>
      <c r="K14" s="12">
        <v>3100</v>
      </c>
      <c r="L14" s="80"/>
    </row>
    <row r="15" spans="1:12" ht="23.25" thickBot="1">
      <c r="A15" s="1"/>
      <c r="B15" s="21" t="s">
        <v>25</v>
      </c>
      <c r="C15" s="32" t="s">
        <v>26</v>
      </c>
      <c r="D15" s="30"/>
      <c r="E15" s="30"/>
      <c r="F15" s="23" t="s">
        <v>27</v>
      </c>
      <c r="G15" s="23">
        <v>500</v>
      </c>
      <c r="H15" s="13">
        <f t="shared" si="1"/>
        <v>0</v>
      </c>
      <c r="I15" s="74">
        <v>0</v>
      </c>
      <c r="J15" s="74">
        <v>0</v>
      </c>
      <c r="K15" s="74">
        <v>0</v>
      </c>
    </row>
    <row r="16" spans="1:12" ht="57" thickBot="1">
      <c r="A16" s="36" t="s">
        <v>28</v>
      </c>
      <c r="B16" s="26" t="s">
        <v>29</v>
      </c>
      <c r="C16" s="77" t="s">
        <v>91</v>
      </c>
      <c r="D16" s="26"/>
      <c r="E16" s="26"/>
      <c r="F16" s="27" t="s">
        <v>30</v>
      </c>
      <c r="G16" s="27"/>
      <c r="H16" s="13">
        <f t="shared" si="1"/>
        <v>26103.699999999997</v>
      </c>
      <c r="I16" s="53">
        <v>8325.1</v>
      </c>
      <c r="J16" s="53">
        <v>8780.5</v>
      </c>
      <c r="K16" s="76">
        <v>8998.1</v>
      </c>
    </row>
    <row r="17" spans="1:11" ht="15.75" thickBot="1">
      <c r="A17" s="37"/>
      <c r="B17" s="38"/>
      <c r="C17" s="38"/>
      <c r="D17" s="38"/>
      <c r="E17" s="38"/>
      <c r="F17" s="7" t="s">
        <v>30</v>
      </c>
      <c r="G17" s="7">
        <v>200</v>
      </c>
      <c r="H17" s="13">
        <f t="shared" si="1"/>
        <v>26103.699999999997</v>
      </c>
      <c r="I17" s="78">
        <v>8325.1</v>
      </c>
      <c r="J17" s="78">
        <v>8780.5</v>
      </c>
      <c r="K17" s="78">
        <v>8998.1</v>
      </c>
    </row>
    <row r="18" spans="1:11" ht="15.75" thickBot="1">
      <c r="A18" s="18"/>
      <c r="B18" s="39"/>
      <c r="C18" s="39"/>
      <c r="D18" s="39"/>
      <c r="E18" s="39"/>
      <c r="F18" s="5" t="s">
        <v>30</v>
      </c>
      <c r="G18" s="5">
        <v>500</v>
      </c>
      <c r="H18" s="13">
        <f t="shared" si="1"/>
        <v>0</v>
      </c>
      <c r="I18" s="53">
        <v>0</v>
      </c>
      <c r="J18" s="53">
        <v>0</v>
      </c>
      <c r="K18" s="53">
        <v>0</v>
      </c>
    </row>
    <row r="19" spans="1:11" ht="57" thickBot="1">
      <c r="A19" s="36" t="s">
        <v>31</v>
      </c>
      <c r="B19" s="26" t="s">
        <v>32</v>
      </c>
      <c r="C19" s="14" t="s">
        <v>91</v>
      </c>
      <c r="D19" s="26"/>
      <c r="E19" s="26"/>
      <c r="F19" s="27" t="s">
        <v>33</v>
      </c>
      <c r="G19" s="27"/>
      <c r="H19" s="13">
        <f t="shared" si="1"/>
        <v>1337.2649999999999</v>
      </c>
      <c r="I19" s="53">
        <f>I20+I21</f>
        <v>445.755</v>
      </c>
      <c r="J19" s="78">
        <f t="shared" ref="J19:K19" si="3">J20+J21</f>
        <v>445.755</v>
      </c>
      <c r="K19" s="78">
        <f t="shared" si="3"/>
        <v>445.755</v>
      </c>
    </row>
    <row r="20" spans="1:11" ht="15.75" thickBot="1">
      <c r="A20" s="37"/>
      <c r="B20" s="38"/>
      <c r="C20" s="38"/>
      <c r="D20" s="38"/>
      <c r="E20" s="38"/>
      <c r="F20" s="7" t="s">
        <v>34</v>
      </c>
      <c r="G20" s="7"/>
      <c r="H20" s="13">
        <f t="shared" si="1"/>
        <v>1270.5</v>
      </c>
      <c r="I20" s="53">
        <v>423.5</v>
      </c>
      <c r="J20" s="78">
        <v>423.5</v>
      </c>
      <c r="K20" s="78">
        <v>423.5</v>
      </c>
    </row>
    <row r="21" spans="1:11" ht="15.75" thickBot="1">
      <c r="A21" s="37"/>
      <c r="B21" s="38"/>
      <c r="C21" s="38"/>
      <c r="D21" s="38"/>
      <c r="E21" s="38"/>
      <c r="F21" s="7" t="s">
        <v>34</v>
      </c>
      <c r="G21" s="7">
        <v>200</v>
      </c>
      <c r="H21" s="13">
        <f t="shared" si="1"/>
        <v>66.765000000000001</v>
      </c>
      <c r="I21" s="53">
        <v>22.254999999999999</v>
      </c>
      <c r="J21" s="53">
        <v>22.254999999999999</v>
      </c>
      <c r="K21" s="53">
        <v>22.254999999999999</v>
      </c>
    </row>
    <row r="22" spans="1:11" ht="113.25" thickBot="1">
      <c r="A22" s="36" t="s">
        <v>35</v>
      </c>
      <c r="B22" s="26" t="s">
        <v>36</v>
      </c>
      <c r="C22" s="14" t="s">
        <v>90</v>
      </c>
      <c r="D22" s="26"/>
      <c r="E22" s="26"/>
      <c r="F22" s="27" t="s">
        <v>37</v>
      </c>
      <c r="G22" s="27">
        <v>500</v>
      </c>
      <c r="H22" s="13">
        <f t="shared" si="1"/>
        <v>0</v>
      </c>
      <c r="I22" s="63">
        <v>0</v>
      </c>
      <c r="J22" s="53">
        <v>0</v>
      </c>
      <c r="K22" s="53">
        <v>0</v>
      </c>
    </row>
    <row r="23" spans="1:11" ht="113.25" thickBot="1">
      <c r="A23" s="37" t="s">
        <v>38</v>
      </c>
      <c r="B23" s="38" t="s">
        <v>39</v>
      </c>
      <c r="C23" s="14" t="s">
        <v>90</v>
      </c>
      <c r="D23" s="38"/>
      <c r="E23" s="38"/>
      <c r="F23" s="7" t="s">
        <v>40</v>
      </c>
      <c r="G23" s="7"/>
      <c r="H23" s="13">
        <f t="shared" si="1"/>
        <v>112.304</v>
      </c>
      <c r="I23" s="63">
        <v>112.304</v>
      </c>
      <c r="J23" s="53">
        <v>0</v>
      </c>
      <c r="K23" s="53">
        <v>0</v>
      </c>
    </row>
    <row r="24" spans="1:11" ht="42.75" thickBot="1">
      <c r="A24" s="37" t="s">
        <v>41</v>
      </c>
      <c r="B24" s="38" t="s">
        <v>42</v>
      </c>
      <c r="C24" s="38" t="s">
        <v>43</v>
      </c>
      <c r="D24" s="38"/>
      <c r="E24" s="38"/>
      <c r="F24" s="7" t="s">
        <v>44</v>
      </c>
      <c r="G24" s="7">
        <v>200</v>
      </c>
      <c r="H24" s="13">
        <f t="shared" si="1"/>
        <v>0</v>
      </c>
      <c r="I24" s="63">
        <v>0</v>
      </c>
      <c r="J24" s="53">
        <v>0</v>
      </c>
      <c r="K24" s="53">
        <v>0</v>
      </c>
    </row>
    <row r="25" spans="1:11" ht="84.75" thickBot="1">
      <c r="A25" s="36" t="s">
        <v>45</v>
      </c>
      <c r="B25" s="26" t="s">
        <v>46</v>
      </c>
      <c r="C25" s="26" t="s">
        <v>26</v>
      </c>
      <c r="D25" s="26"/>
      <c r="E25" s="26"/>
      <c r="F25" s="27" t="s">
        <v>47</v>
      </c>
      <c r="G25" s="27">
        <v>500</v>
      </c>
      <c r="H25" s="13">
        <f t="shared" si="1"/>
        <v>0</v>
      </c>
      <c r="I25" s="64">
        <v>0</v>
      </c>
      <c r="J25" s="53">
        <v>0</v>
      </c>
      <c r="K25" s="53">
        <v>0</v>
      </c>
    </row>
    <row r="26" spans="1:11" ht="53.25" thickBot="1">
      <c r="A26" s="37" t="s">
        <v>48</v>
      </c>
      <c r="B26" s="38" t="s">
        <v>49</v>
      </c>
      <c r="C26" s="38" t="s">
        <v>50</v>
      </c>
      <c r="D26" s="38"/>
      <c r="E26" s="38"/>
      <c r="F26" s="7" t="s">
        <v>51</v>
      </c>
      <c r="G26" s="7">
        <v>200</v>
      </c>
      <c r="H26" s="13">
        <f t="shared" si="1"/>
        <v>0</v>
      </c>
      <c r="I26" s="63">
        <v>0</v>
      </c>
      <c r="J26" s="53">
        <v>0</v>
      </c>
      <c r="K26" s="53">
        <v>0</v>
      </c>
    </row>
    <row r="27" spans="1:11" ht="42.75" thickBot="1">
      <c r="A27" s="37" t="s">
        <v>52</v>
      </c>
      <c r="B27" s="38" t="s">
        <v>53</v>
      </c>
      <c r="C27" s="38" t="s">
        <v>54</v>
      </c>
      <c r="D27" s="38"/>
      <c r="E27" s="38"/>
      <c r="F27" s="7" t="s">
        <v>55</v>
      </c>
      <c r="G27" s="7">
        <v>200</v>
      </c>
      <c r="H27" s="13">
        <f t="shared" si="1"/>
        <v>0</v>
      </c>
      <c r="I27" s="63">
        <v>0</v>
      </c>
      <c r="J27" s="53">
        <v>0</v>
      </c>
      <c r="K27" s="53">
        <v>0</v>
      </c>
    </row>
    <row r="28" spans="1:11" ht="95.25" thickBot="1">
      <c r="A28" s="36" t="s">
        <v>56</v>
      </c>
      <c r="B28" s="26" t="s">
        <v>57</v>
      </c>
      <c r="C28" s="26" t="s">
        <v>26</v>
      </c>
      <c r="D28" s="26"/>
      <c r="E28" s="26"/>
      <c r="F28" s="27" t="s">
        <v>58</v>
      </c>
      <c r="G28" s="27">
        <v>500</v>
      </c>
      <c r="H28" s="13">
        <f t="shared" si="1"/>
        <v>0</v>
      </c>
      <c r="I28" s="64">
        <v>0</v>
      </c>
      <c r="J28" s="53">
        <v>0</v>
      </c>
      <c r="K28" s="53">
        <v>0</v>
      </c>
    </row>
    <row r="29" spans="1:11" ht="53.25" thickBot="1">
      <c r="A29" s="37" t="s">
        <v>59</v>
      </c>
      <c r="B29" s="38" t="s">
        <v>60</v>
      </c>
      <c r="C29" s="38" t="s">
        <v>26</v>
      </c>
      <c r="D29" s="38"/>
      <c r="E29" s="38"/>
      <c r="F29" s="7" t="s">
        <v>61</v>
      </c>
      <c r="G29" s="7">
        <v>500</v>
      </c>
      <c r="H29" s="13">
        <f t="shared" si="1"/>
        <v>0</v>
      </c>
      <c r="I29" s="63">
        <v>0</v>
      </c>
      <c r="J29" s="53">
        <v>0</v>
      </c>
      <c r="K29" s="53">
        <v>0</v>
      </c>
    </row>
    <row r="30" spans="1:11" ht="53.25" thickBot="1">
      <c r="A30" s="37" t="s">
        <v>62</v>
      </c>
      <c r="B30" s="38" t="s">
        <v>63</v>
      </c>
      <c r="C30" s="38"/>
      <c r="D30" s="38"/>
      <c r="E30" s="38"/>
      <c r="F30" s="7" t="s">
        <v>64</v>
      </c>
      <c r="G30" s="7"/>
      <c r="H30" s="13">
        <f t="shared" si="1"/>
        <v>0</v>
      </c>
      <c r="I30" s="63">
        <v>0</v>
      </c>
      <c r="J30" s="53">
        <v>0</v>
      </c>
      <c r="K30" s="53">
        <v>0</v>
      </c>
    </row>
    <row r="31" spans="1:11" ht="53.25" thickBot="1">
      <c r="A31" s="37" t="s">
        <v>65</v>
      </c>
      <c r="B31" s="38" t="s">
        <v>66</v>
      </c>
      <c r="C31" s="38" t="s">
        <v>92</v>
      </c>
      <c r="D31" s="38"/>
      <c r="E31" s="38"/>
      <c r="F31" s="7" t="s">
        <v>67</v>
      </c>
      <c r="G31" s="7">
        <v>500</v>
      </c>
      <c r="H31" s="13">
        <f t="shared" si="1"/>
        <v>0</v>
      </c>
      <c r="I31" s="63">
        <v>0</v>
      </c>
      <c r="J31" s="53">
        <v>0</v>
      </c>
      <c r="K31" s="53">
        <v>0</v>
      </c>
    </row>
    <row r="32" spans="1:11" ht="53.25" thickBot="1">
      <c r="A32" s="37" t="s">
        <v>68</v>
      </c>
      <c r="B32" s="38" t="s">
        <v>69</v>
      </c>
      <c r="C32" s="38" t="s">
        <v>54</v>
      </c>
      <c r="D32" s="38"/>
      <c r="E32" s="38"/>
      <c r="F32" s="7" t="s">
        <v>70</v>
      </c>
      <c r="G32" s="63">
        <v>200</v>
      </c>
      <c r="H32" s="75">
        <f t="shared" si="1"/>
        <v>16100</v>
      </c>
      <c r="I32" s="63">
        <v>10900</v>
      </c>
      <c r="J32" s="53">
        <v>5200</v>
      </c>
      <c r="K32" s="53">
        <v>0</v>
      </c>
    </row>
    <row r="34" spans="1:9" ht="15.75">
      <c r="A34" s="108"/>
      <c r="B34" s="108"/>
      <c r="C34" s="108"/>
      <c r="D34" s="108"/>
      <c r="E34" s="108"/>
      <c r="F34" s="108"/>
      <c r="G34" s="108"/>
      <c r="H34" s="108"/>
      <c r="I34" s="108"/>
    </row>
    <row r="35" spans="1:9" ht="15.75">
      <c r="A35" s="108"/>
      <c r="B35" s="108"/>
      <c r="C35" s="108"/>
      <c r="D35" s="108"/>
      <c r="E35" s="108"/>
      <c r="F35" s="108"/>
      <c r="G35" s="108"/>
      <c r="H35" s="108"/>
      <c r="I35" s="108"/>
    </row>
    <row r="36" spans="1:9" ht="15.7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ht="15.75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ht="15.75">
      <c r="A38" s="109"/>
      <c r="B38" s="109"/>
      <c r="C38" s="109"/>
      <c r="D38" s="109"/>
      <c r="E38" s="109"/>
      <c r="F38" s="109"/>
      <c r="G38" s="109"/>
      <c r="H38" s="109"/>
      <c r="I38" s="109"/>
    </row>
    <row r="39" spans="1:9">
      <c r="A39" s="40"/>
      <c r="B39" s="9"/>
      <c r="C39" s="41"/>
      <c r="D39" s="107"/>
      <c r="E39" s="107"/>
      <c r="F39" s="107"/>
      <c r="G39" s="107"/>
      <c r="H39" s="107"/>
    </row>
  </sheetData>
  <mergeCells count="15">
    <mergeCell ref="A1:K1"/>
    <mergeCell ref="A2:K2"/>
    <mergeCell ref="A3:K3"/>
    <mergeCell ref="D39:H39"/>
    <mergeCell ref="A34:I34"/>
    <mergeCell ref="A35:I35"/>
    <mergeCell ref="A36:I36"/>
    <mergeCell ref="A37:I37"/>
    <mergeCell ref="A38:I38"/>
    <mergeCell ref="A9:I9"/>
    <mergeCell ref="D5:G5"/>
    <mergeCell ref="C5:C6"/>
    <mergeCell ref="B5:B6"/>
    <mergeCell ref="A5:A6"/>
    <mergeCell ref="H5:K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J18" sqref="J18"/>
    </sheetView>
  </sheetViews>
  <sheetFormatPr defaultRowHeight="15"/>
  <cols>
    <col min="1" max="1" width="7.42578125" customWidth="1"/>
    <col min="2" max="3" width="18.7109375" customWidth="1"/>
    <col min="4" max="4" width="10" customWidth="1"/>
    <col min="5" max="5" width="9.140625" customWidth="1"/>
    <col min="6" max="6" width="9" customWidth="1"/>
    <col min="7" max="7" width="9.85546875" customWidth="1"/>
    <col min="8" max="8" width="9.42578125" customWidth="1"/>
    <col min="9" max="9" width="8.85546875" customWidth="1"/>
    <col min="10" max="10" width="8.7109375" customWidth="1"/>
  </cols>
  <sheetData>
    <row r="1" spans="1:15" ht="15.75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43"/>
      <c r="N1" s="43"/>
      <c r="O1" s="43"/>
    </row>
    <row r="2" spans="1:15" ht="15.7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43"/>
      <c r="N2" s="43"/>
      <c r="O2" s="43"/>
    </row>
    <row r="3" spans="1:15" ht="15.75">
      <c r="A3" s="109" t="s">
        <v>73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43"/>
      <c r="N3" s="43"/>
      <c r="O3" s="43"/>
    </row>
    <row r="4" spans="1:15" ht="15.75">
      <c r="A4" s="109" t="s">
        <v>74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43"/>
      <c r="N4" s="43"/>
      <c r="O4" s="43"/>
    </row>
    <row r="5" spans="1:15" ht="15.75">
      <c r="A5" s="122" t="s">
        <v>75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43"/>
      <c r="N5" s="43"/>
      <c r="O5" s="43"/>
    </row>
    <row r="6" spans="1:15" ht="48.75" customHeight="1">
      <c r="A6" s="116" t="s">
        <v>2</v>
      </c>
      <c r="B6" s="118" t="s">
        <v>76</v>
      </c>
      <c r="C6" s="120" t="s">
        <v>77</v>
      </c>
      <c r="D6" s="120" t="s">
        <v>78</v>
      </c>
      <c r="E6" s="120"/>
      <c r="F6" s="120"/>
      <c r="G6" s="120"/>
      <c r="H6" s="120"/>
      <c r="I6" s="120"/>
      <c r="J6" s="120"/>
      <c r="K6" s="120"/>
      <c r="L6" s="120"/>
    </row>
    <row r="7" spans="1:15" ht="18" customHeight="1">
      <c r="A7" s="117"/>
      <c r="B7" s="119"/>
      <c r="C7" s="121"/>
      <c r="D7" s="44">
        <v>2014</v>
      </c>
      <c r="E7" s="44">
        <v>2015</v>
      </c>
      <c r="F7" s="44">
        <v>2016</v>
      </c>
      <c r="G7" s="44">
        <v>2017</v>
      </c>
      <c r="H7" s="44">
        <v>2018</v>
      </c>
      <c r="I7" s="44">
        <v>2019</v>
      </c>
      <c r="J7" s="44">
        <v>2020</v>
      </c>
      <c r="K7" s="59">
        <v>2021</v>
      </c>
      <c r="L7" s="59">
        <v>2022</v>
      </c>
    </row>
    <row r="8" spans="1:15" ht="15.75" thickBot="1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5">
        <v>9</v>
      </c>
      <c r="J8" s="45">
        <v>10</v>
      </c>
      <c r="K8" s="59">
        <v>11</v>
      </c>
      <c r="L8" s="59">
        <v>12</v>
      </c>
    </row>
    <row r="9" spans="1:15" ht="48" customHeight="1" thickBot="1">
      <c r="A9" s="57" t="s">
        <v>12</v>
      </c>
      <c r="B9" s="57" t="s">
        <v>13</v>
      </c>
      <c r="C9" s="57" t="s">
        <v>79</v>
      </c>
      <c r="D9" s="55">
        <v>15281.313</v>
      </c>
      <c r="E9" s="55">
        <v>49097.756999999998</v>
      </c>
      <c r="F9" s="58">
        <v>55144.862000000001</v>
      </c>
      <c r="G9" s="55">
        <v>33982.122000000003</v>
      </c>
      <c r="H9" s="56">
        <v>28470.302</v>
      </c>
      <c r="I9" s="56">
        <v>27599.585999999999</v>
      </c>
      <c r="J9" s="61">
        <v>29012.084999999999</v>
      </c>
      <c r="K9" s="61">
        <v>19121.946</v>
      </c>
      <c r="L9" s="61">
        <v>19121.946</v>
      </c>
    </row>
    <row r="10" spans="1:15" ht="15.75" thickBot="1">
      <c r="A10" s="1"/>
      <c r="B10" s="1"/>
      <c r="C10" s="33" t="s">
        <v>80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68">
        <v>0</v>
      </c>
      <c r="K10" s="54">
        <v>0</v>
      </c>
      <c r="L10" s="54">
        <v>0</v>
      </c>
    </row>
    <row r="11" spans="1:15" ht="22.5" thickBot="1">
      <c r="A11" s="1"/>
      <c r="B11" s="1"/>
      <c r="C11" s="35" t="s">
        <v>81</v>
      </c>
      <c r="D11" s="46">
        <v>7230.5</v>
      </c>
      <c r="E11" s="46">
        <v>12598.9</v>
      </c>
      <c r="F11" s="47">
        <v>14865.388000000001</v>
      </c>
      <c r="G11" s="46">
        <v>12949.1</v>
      </c>
      <c r="H11" s="46">
        <v>12885.5</v>
      </c>
      <c r="I11" s="63">
        <v>9339.1</v>
      </c>
      <c r="J11" s="12">
        <v>9250.1</v>
      </c>
      <c r="K11" s="12">
        <v>9250.1</v>
      </c>
      <c r="L11" s="12">
        <v>9250.1</v>
      </c>
    </row>
    <row r="12" spans="1:15" ht="22.5" thickBot="1">
      <c r="A12" s="1"/>
      <c r="B12" s="1"/>
      <c r="C12" s="35" t="s">
        <v>82</v>
      </c>
      <c r="D12" s="7">
        <v>8050.8130000000001</v>
      </c>
      <c r="E12" s="7">
        <v>36498.857000000004</v>
      </c>
      <c r="F12" s="7">
        <v>40279.474000000002</v>
      </c>
      <c r="G12" s="7">
        <v>21033.022000000001</v>
      </c>
      <c r="H12" s="7">
        <v>15584.802</v>
      </c>
      <c r="I12" s="60">
        <v>18260.486000000001</v>
      </c>
      <c r="J12" s="12">
        <v>19761.985000000001</v>
      </c>
      <c r="K12" s="12">
        <v>9871.8459999999995</v>
      </c>
      <c r="L12" s="12">
        <v>9871.8459999999995</v>
      </c>
    </row>
    <row r="13" spans="1:15" ht="57.75" customHeight="1" thickBot="1">
      <c r="A13" s="17" t="s">
        <v>15</v>
      </c>
      <c r="B13" s="17" t="s">
        <v>83</v>
      </c>
      <c r="C13" s="17"/>
      <c r="D13" s="16">
        <v>15281.313</v>
      </c>
      <c r="E13" s="16">
        <v>49097.756999999998</v>
      </c>
      <c r="F13" s="16">
        <v>55144.862000000001</v>
      </c>
      <c r="G13" s="16">
        <v>33982.122000000003</v>
      </c>
      <c r="H13" s="16">
        <v>28470.302</v>
      </c>
      <c r="I13" s="16">
        <v>27301.085999999999</v>
      </c>
      <c r="J13" s="103">
        <v>29012.084999999999</v>
      </c>
      <c r="K13" s="103">
        <v>19121.946</v>
      </c>
      <c r="L13" s="104">
        <v>19121.946</v>
      </c>
    </row>
    <row r="14" spans="1:15" ht="32.25" thickBot="1">
      <c r="A14" s="36" t="s">
        <v>19</v>
      </c>
      <c r="B14" s="26" t="s">
        <v>20</v>
      </c>
      <c r="C14" s="26" t="s">
        <v>84</v>
      </c>
      <c r="D14" s="28">
        <v>6999.9009999999998</v>
      </c>
      <c r="E14" s="28">
        <v>17030.870999999999</v>
      </c>
      <c r="F14" s="28">
        <v>17698.416000000001</v>
      </c>
      <c r="G14" s="27">
        <v>16674.876</v>
      </c>
      <c r="H14" s="28">
        <v>18081.239000000001</v>
      </c>
      <c r="I14" s="62">
        <v>17024.199000000001</v>
      </c>
      <c r="J14" s="12">
        <v>11982.565000000001</v>
      </c>
      <c r="K14" s="102">
        <v>11982.565000000001</v>
      </c>
      <c r="L14" s="12">
        <v>11982.565000000001</v>
      </c>
    </row>
    <row r="15" spans="1:15" ht="30" customHeight="1" thickBot="1">
      <c r="A15" s="17"/>
      <c r="B15" s="17"/>
      <c r="C15" s="17" t="s">
        <v>81</v>
      </c>
      <c r="D15" s="19">
        <v>6929.9</v>
      </c>
      <c r="E15" s="19">
        <v>12223.5</v>
      </c>
      <c r="F15" s="16">
        <v>14227.802</v>
      </c>
      <c r="G15" s="19">
        <v>12333.7</v>
      </c>
      <c r="H15" s="19">
        <v>12599.8</v>
      </c>
      <c r="I15" s="19">
        <v>8913.1</v>
      </c>
      <c r="J15" s="67">
        <v>8827.2999999999993</v>
      </c>
      <c r="K15" s="67">
        <v>8827.2999999999993</v>
      </c>
      <c r="L15" s="12">
        <v>8827.2999999999993</v>
      </c>
    </row>
    <row r="16" spans="1:15" ht="42.75" thickBot="1">
      <c r="A16" s="36" t="s">
        <v>28</v>
      </c>
      <c r="B16" s="26" t="s">
        <v>29</v>
      </c>
      <c r="C16" s="26" t="s">
        <v>84</v>
      </c>
      <c r="D16" s="28">
        <v>0</v>
      </c>
      <c r="E16" s="28">
        <v>0</v>
      </c>
      <c r="F16" s="28">
        <v>7520.66</v>
      </c>
      <c r="G16" s="28">
        <v>15368.075999999999</v>
      </c>
      <c r="H16" s="28">
        <v>7057.8249999999998</v>
      </c>
      <c r="I16" s="62">
        <v>5007.3159999999998</v>
      </c>
      <c r="J16" s="12">
        <v>6684.4650000000001</v>
      </c>
      <c r="K16" s="12">
        <v>6694.326</v>
      </c>
      <c r="L16" s="12">
        <v>6694.326</v>
      </c>
    </row>
    <row r="17" spans="1:12" ht="21.75" thickBot="1">
      <c r="A17" s="37"/>
      <c r="B17" s="38"/>
      <c r="C17" s="38" t="s">
        <v>81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3">
        <v>0</v>
      </c>
      <c r="J17" s="53">
        <v>0</v>
      </c>
      <c r="K17" s="53">
        <v>0</v>
      </c>
      <c r="L17" s="53">
        <v>0</v>
      </c>
    </row>
    <row r="18" spans="1:12" ht="32.25" thickBot="1">
      <c r="A18" s="48"/>
      <c r="B18" s="49"/>
      <c r="C18" s="38" t="s">
        <v>85</v>
      </c>
      <c r="D18" s="50">
        <v>0</v>
      </c>
      <c r="E18" s="50">
        <v>0</v>
      </c>
      <c r="F18" s="51">
        <v>7520.66</v>
      </c>
      <c r="G18" s="7">
        <v>15368.075999999999</v>
      </c>
      <c r="H18" s="50">
        <v>7057.8249999999998</v>
      </c>
      <c r="I18" s="60">
        <v>5007.3159999999998</v>
      </c>
      <c r="J18" s="12">
        <v>6684.4650000000001</v>
      </c>
      <c r="K18" s="12">
        <v>6694.326</v>
      </c>
      <c r="L18" s="12">
        <v>6694.326</v>
      </c>
    </row>
    <row r="19" spans="1:12" ht="34.5" thickBot="1">
      <c r="A19" s="36" t="s">
        <v>31</v>
      </c>
      <c r="B19" s="25" t="s">
        <v>32</v>
      </c>
      <c r="C19" s="26" t="s">
        <v>84</v>
      </c>
      <c r="D19" s="28">
        <v>316.42200000000003</v>
      </c>
      <c r="E19" s="28">
        <v>395.17</v>
      </c>
      <c r="F19" s="52">
        <v>657.78599999999994</v>
      </c>
      <c r="G19" s="28">
        <v>637.1</v>
      </c>
      <c r="H19" s="28">
        <v>439.8</v>
      </c>
      <c r="I19" s="62">
        <v>448.42500000000001</v>
      </c>
      <c r="J19" s="12">
        <v>445.05500000000001</v>
      </c>
      <c r="K19" s="12">
        <v>445.05500000000001</v>
      </c>
      <c r="L19" s="12">
        <v>445.05500000000001</v>
      </c>
    </row>
    <row r="20" spans="1:12" ht="21.75" thickBot="1">
      <c r="A20" s="37"/>
      <c r="B20" s="49"/>
      <c r="C20" s="38" t="s">
        <v>81</v>
      </c>
      <c r="D20" s="7">
        <v>300.60000000000002</v>
      </c>
      <c r="E20" s="7">
        <v>375.4</v>
      </c>
      <c r="F20" s="6">
        <v>637.58600000000001</v>
      </c>
      <c r="G20" s="7">
        <v>615.4</v>
      </c>
      <c r="H20" s="7">
        <v>417.8</v>
      </c>
      <c r="I20" s="63">
        <v>426</v>
      </c>
      <c r="J20" s="53">
        <v>422.8</v>
      </c>
      <c r="K20" s="53">
        <v>422.8</v>
      </c>
      <c r="L20" s="53">
        <v>422.8</v>
      </c>
    </row>
    <row r="21" spans="1:12" ht="21.75" thickBot="1">
      <c r="A21" s="37"/>
      <c r="B21" s="49"/>
      <c r="C21" s="38" t="s">
        <v>82</v>
      </c>
      <c r="D21" s="7">
        <v>15.821999999999999</v>
      </c>
      <c r="E21" s="7">
        <v>19.77</v>
      </c>
      <c r="F21" s="7">
        <v>20.2</v>
      </c>
      <c r="G21" s="7">
        <v>21.9</v>
      </c>
      <c r="H21" s="7">
        <v>22</v>
      </c>
      <c r="I21" s="63">
        <v>22.425000000000001</v>
      </c>
      <c r="J21" s="53">
        <v>22.254999999999999</v>
      </c>
      <c r="K21" s="53">
        <v>22.254999999999999</v>
      </c>
      <c r="L21" s="53">
        <v>22.254999999999999</v>
      </c>
    </row>
    <row r="22" spans="1:12" ht="90.75" thickBot="1">
      <c r="A22" s="36" t="s">
        <v>35</v>
      </c>
      <c r="B22" s="25" t="s">
        <v>36</v>
      </c>
      <c r="C22" s="25" t="s">
        <v>84</v>
      </c>
      <c r="D22" s="28">
        <v>7964.99</v>
      </c>
      <c r="E22" s="28">
        <v>5671.7160000000003</v>
      </c>
      <c r="F22" s="28">
        <v>3500</v>
      </c>
      <c r="G22" s="28">
        <v>1300</v>
      </c>
      <c r="H22" s="28">
        <v>2888.5</v>
      </c>
      <c r="I22" s="62">
        <v>3261.0610000000001</v>
      </c>
      <c r="J22" s="12">
        <v>0</v>
      </c>
      <c r="K22" s="12">
        <v>0</v>
      </c>
      <c r="L22" s="12">
        <v>0</v>
      </c>
    </row>
    <row r="23" spans="1:12" ht="34.5" thickBot="1">
      <c r="A23" s="37"/>
      <c r="B23" s="49"/>
      <c r="C23" s="49" t="s">
        <v>81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63">
        <v>0</v>
      </c>
      <c r="J23" s="53">
        <v>0</v>
      </c>
      <c r="K23" s="12">
        <v>0</v>
      </c>
      <c r="L23" s="12">
        <v>0</v>
      </c>
    </row>
    <row r="24" spans="1:12" ht="23.25" thickBot="1">
      <c r="A24" s="37"/>
      <c r="B24" s="49"/>
      <c r="C24" s="49" t="s">
        <v>82</v>
      </c>
      <c r="D24" s="7">
        <v>7964.99</v>
      </c>
      <c r="E24" s="7">
        <v>5671.7160000000003</v>
      </c>
      <c r="F24" s="7">
        <v>3500</v>
      </c>
      <c r="G24" s="7">
        <v>1300</v>
      </c>
      <c r="H24" s="46">
        <v>2888.5</v>
      </c>
      <c r="I24" s="60">
        <v>3261.0610000000001</v>
      </c>
      <c r="J24" s="12">
        <v>0</v>
      </c>
      <c r="K24" s="12">
        <v>0</v>
      </c>
      <c r="L24" s="12">
        <v>0</v>
      </c>
    </row>
    <row r="25" spans="1:12" ht="34.5" thickBot="1">
      <c r="A25" s="36" t="s">
        <v>38</v>
      </c>
      <c r="B25" s="25" t="s">
        <v>86</v>
      </c>
      <c r="C25" s="26" t="s">
        <v>84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63">
        <v>0</v>
      </c>
      <c r="K25" s="66">
        <v>0</v>
      </c>
      <c r="L25" s="66">
        <v>0</v>
      </c>
    </row>
    <row r="26" spans="1:12" ht="21.75" thickBot="1">
      <c r="A26" s="37"/>
      <c r="B26" s="49"/>
      <c r="C26" s="38" t="s">
        <v>81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63">
        <v>0</v>
      </c>
      <c r="K26" s="12">
        <v>0</v>
      </c>
      <c r="L26" s="12">
        <v>0</v>
      </c>
    </row>
    <row r="27" spans="1:12" ht="21.75" thickBot="1">
      <c r="A27" s="37"/>
      <c r="B27" s="49"/>
      <c r="C27" s="38" t="s">
        <v>82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63">
        <v>0</v>
      </c>
      <c r="K27" s="12">
        <v>0</v>
      </c>
      <c r="L27" s="12">
        <v>0</v>
      </c>
    </row>
    <row r="28" spans="1:12" ht="32.25" thickBot="1">
      <c r="A28" s="36" t="s">
        <v>41</v>
      </c>
      <c r="B28" s="25" t="s">
        <v>42</v>
      </c>
      <c r="C28" s="26" t="s">
        <v>84</v>
      </c>
      <c r="D28" s="27">
        <v>0</v>
      </c>
      <c r="E28" s="27">
        <v>26000</v>
      </c>
      <c r="F28" s="27">
        <v>18200</v>
      </c>
      <c r="G28" s="27">
        <v>0</v>
      </c>
      <c r="H28" s="27">
        <v>0</v>
      </c>
      <c r="I28" s="27">
        <v>0</v>
      </c>
      <c r="J28" s="64">
        <v>0</v>
      </c>
      <c r="K28" s="12">
        <v>0</v>
      </c>
      <c r="L28" s="12">
        <v>0</v>
      </c>
    </row>
    <row r="29" spans="1:12" ht="21.75" thickBot="1">
      <c r="A29" s="37"/>
      <c r="B29" s="49"/>
      <c r="C29" s="38" t="s">
        <v>81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63">
        <v>0</v>
      </c>
      <c r="K29" s="12">
        <v>0</v>
      </c>
      <c r="L29" s="12">
        <v>0</v>
      </c>
    </row>
    <row r="30" spans="1:12" ht="21.75" thickBot="1">
      <c r="A30" s="37"/>
      <c r="B30" s="49"/>
      <c r="C30" s="38" t="s">
        <v>82</v>
      </c>
      <c r="D30" s="7">
        <v>0</v>
      </c>
      <c r="E30" s="7">
        <v>26000</v>
      </c>
      <c r="F30" s="7">
        <v>18200</v>
      </c>
      <c r="G30" s="7">
        <v>0</v>
      </c>
      <c r="H30" s="7">
        <v>0</v>
      </c>
      <c r="I30" s="7">
        <v>0</v>
      </c>
      <c r="J30" s="63">
        <v>0</v>
      </c>
      <c r="K30" s="12">
        <v>0</v>
      </c>
      <c r="L30" s="12">
        <v>0</v>
      </c>
    </row>
    <row r="31" spans="1:12" ht="75" thickBot="1">
      <c r="A31" s="36" t="s">
        <v>45</v>
      </c>
      <c r="B31" s="34" t="s">
        <v>57</v>
      </c>
      <c r="C31" s="26" t="s">
        <v>82</v>
      </c>
      <c r="D31" s="27">
        <v>0</v>
      </c>
      <c r="E31" s="27">
        <v>0</v>
      </c>
      <c r="F31" s="27">
        <v>0</v>
      </c>
      <c r="G31" s="27">
        <v>0</v>
      </c>
      <c r="H31" s="27">
        <v>0.25800000000000001</v>
      </c>
      <c r="I31" s="27">
        <v>0.216</v>
      </c>
      <c r="J31" s="64">
        <v>0</v>
      </c>
      <c r="K31" s="12">
        <v>0</v>
      </c>
      <c r="L31" s="12">
        <v>0</v>
      </c>
    </row>
    <row r="32" spans="1:12" ht="68.25" thickBot="1">
      <c r="A32" s="36" t="s">
        <v>48</v>
      </c>
      <c r="B32" s="25" t="s">
        <v>49</v>
      </c>
      <c r="C32" s="25" t="s">
        <v>82</v>
      </c>
      <c r="D32" s="27">
        <v>0</v>
      </c>
      <c r="E32" s="27">
        <v>0</v>
      </c>
      <c r="F32" s="27">
        <v>7568</v>
      </c>
      <c r="G32" s="27">
        <v>0</v>
      </c>
      <c r="H32" s="27">
        <v>0</v>
      </c>
      <c r="I32" s="27">
        <v>0</v>
      </c>
      <c r="J32" s="64">
        <v>0</v>
      </c>
      <c r="K32" s="12">
        <v>0</v>
      </c>
      <c r="L32" s="12">
        <v>0</v>
      </c>
    </row>
    <row r="33" spans="1:12" ht="34.5" thickBot="1">
      <c r="A33" s="37" t="s">
        <v>52</v>
      </c>
      <c r="B33" s="49" t="s">
        <v>87</v>
      </c>
      <c r="C33" s="25" t="s">
        <v>82</v>
      </c>
      <c r="D33" s="7">
        <v>0</v>
      </c>
      <c r="E33" s="7">
        <v>0</v>
      </c>
      <c r="F33" s="7">
        <v>0</v>
      </c>
      <c r="G33" s="7">
        <v>5</v>
      </c>
      <c r="H33" s="7">
        <v>2.68</v>
      </c>
      <c r="I33" s="7">
        <v>1099.8720000000001</v>
      </c>
      <c r="J33" s="63">
        <v>0</v>
      </c>
      <c r="K33" s="12">
        <v>0</v>
      </c>
      <c r="L33" s="12">
        <v>0</v>
      </c>
    </row>
    <row r="34" spans="1:12" ht="42.75" thickBot="1">
      <c r="A34" s="37" t="s">
        <v>56</v>
      </c>
      <c r="B34" s="38" t="s">
        <v>88</v>
      </c>
      <c r="C34" s="25" t="s">
        <v>82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759.98900000000003</v>
      </c>
      <c r="J34" s="63">
        <v>0</v>
      </c>
      <c r="K34" s="12">
        <v>0</v>
      </c>
      <c r="L34" s="12">
        <v>0</v>
      </c>
    </row>
    <row r="35" spans="1:12" ht="32.25" thickBot="1">
      <c r="A35" s="36" t="s">
        <v>59</v>
      </c>
      <c r="B35" s="26" t="s">
        <v>60</v>
      </c>
      <c r="C35" s="38" t="s">
        <v>82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300</v>
      </c>
      <c r="J35" s="64">
        <v>0</v>
      </c>
      <c r="K35" s="12">
        <v>0</v>
      </c>
      <c r="L35" s="12">
        <v>0</v>
      </c>
    </row>
    <row r="36" spans="1:12" ht="32.25" thickBot="1">
      <c r="A36" s="37" t="s">
        <v>62</v>
      </c>
      <c r="B36" s="38" t="s">
        <v>63</v>
      </c>
      <c r="C36" s="38" t="s">
        <v>82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298.5</v>
      </c>
      <c r="J36" s="63">
        <v>0</v>
      </c>
      <c r="K36" s="12">
        <v>0</v>
      </c>
      <c r="L36" s="12">
        <v>0</v>
      </c>
    </row>
    <row r="37" spans="1:12" ht="32.25" thickBot="1">
      <c r="A37" s="37" t="s">
        <v>65</v>
      </c>
      <c r="B37" s="38" t="s">
        <v>66</v>
      </c>
      <c r="C37" s="38" t="s">
        <v>82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298.5</v>
      </c>
      <c r="J37" s="63">
        <v>0</v>
      </c>
      <c r="K37" s="12">
        <v>0</v>
      </c>
      <c r="L37" s="12">
        <v>0</v>
      </c>
    </row>
    <row r="38" spans="1:12" ht="34.5" thickBot="1">
      <c r="A38" s="37" t="s">
        <v>68</v>
      </c>
      <c r="B38" s="49" t="s">
        <v>89</v>
      </c>
      <c r="C38" s="38" t="s">
        <v>82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63">
        <v>9900</v>
      </c>
      <c r="K38" s="12">
        <v>0</v>
      </c>
      <c r="L38" s="12">
        <v>0</v>
      </c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65"/>
      <c r="K39" s="1"/>
      <c r="L39" s="1"/>
    </row>
  </sheetData>
  <mergeCells count="9">
    <mergeCell ref="A6:A7"/>
    <mergeCell ref="B6:B7"/>
    <mergeCell ref="C6:C7"/>
    <mergeCell ref="D6:L6"/>
    <mergeCell ref="A1:L1"/>
    <mergeCell ref="A2:L2"/>
    <mergeCell ref="A3:L3"/>
    <mergeCell ref="A4:L4"/>
    <mergeCell ref="A5:L5"/>
  </mergeCells>
  <hyperlinks>
    <hyperlink ref="C12" location="P1052" display="P1052"/>
    <hyperlink ref="C21" location="P1052" display="P1052"/>
    <hyperlink ref="C24" location="P1052" display="P1052"/>
    <hyperlink ref="C27" location="P1052" display="P1052"/>
    <hyperlink ref="C30" location="P1052" display="P1052"/>
    <hyperlink ref="C31" location="P1052" display="P1052"/>
    <hyperlink ref="C32" location="P1052" display="P1052"/>
    <hyperlink ref="C33" location="P1052" display="P1052"/>
    <hyperlink ref="C34" location="P1052" display="P1052"/>
    <hyperlink ref="C35" location="P1052" display="P1052"/>
    <hyperlink ref="C36" location="P1052" display="P1052"/>
    <hyperlink ref="C37" location="P1052" display="P1052"/>
    <hyperlink ref="C38" location="P1052" display="P105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1"/>
  <sheetViews>
    <sheetView tabSelected="1" topLeftCell="A16" workbookViewId="0">
      <selection activeCell="A34" sqref="A34:A38"/>
    </sheetView>
  </sheetViews>
  <sheetFormatPr defaultRowHeight="15"/>
  <cols>
    <col min="1" max="1" width="5.5703125" customWidth="1"/>
    <col min="2" max="2" width="18" customWidth="1"/>
    <col min="3" max="3" width="18.140625" customWidth="1"/>
    <col min="4" max="4" width="24.28515625" customWidth="1"/>
    <col min="5" max="5" width="10.5703125" customWidth="1"/>
    <col min="6" max="6" width="10" customWidth="1"/>
    <col min="7" max="7" width="9.85546875" customWidth="1"/>
    <col min="10" max="10" width="10.42578125" customWidth="1"/>
    <col min="12" max="13" width="9.5703125" bestFit="1" customWidth="1"/>
  </cols>
  <sheetData>
    <row r="1" spans="1:12">
      <c r="A1" s="105" t="s">
        <v>126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2">
      <c r="A2" s="105" t="s">
        <v>113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2">
      <c r="A3" s="106" t="s">
        <v>112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2" ht="15.75" thickBot="1">
      <c r="A4" s="106" t="s">
        <v>111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2" ht="43.5" customHeight="1">
      <c r="A5" s="129" t="s">
        <v>93</v>
      </c>
      <c r="B5" s="129" t="s">
        <v>3</v>
      </c>
      <c r="C5" s="131" t="s">
        <v>94</v>
      </c>
      <c r="D5" s="133" t="s">
        <v>95</v>
      </c>
      <c r="E5" s="134"/>
      <c r="F5" s="134"/>
      <c r="G5" s="134"/>
      <c r="H5" s="134"/>
      <c r="I5" s="134"/>
      <c r="J5" s="135"/>
    </row>
    <row r="6" spans="1:12" ht="90.75" customHeight="1">
      <c r="A6" s="130"/>
      <c r="B6" s="130"/>
      <c r="C6" s="132"/>
      <c r="D6" s="87" t="s">
        <v>96</v>
      </c>
      <c r="E6" s="88">
        <v>2021</v>
      </c>
      <c r="F6" s="88">
        <v>2022</v>
      </c>
      <c r="G6" s="88">
        <v>2023</v>
      </c>
      <c r="H6" s="88">
        <v>2024</v>
      </c>
      <c r="I6" s="88">
        <v>2025</v>
      </c>
      <c r="J6" s="88" t="s">
        <v>97</v>
      </c>
    </row>
    <row r="7" spans="1:12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</row>
    <row r="8" spans="1:12" ht="15" customHeight="1">
      <c r="A8" s="115">
        <v>1</v>
      </c>
      <c r="B8" s="126" t="s">
        <v>101</v>
      </c>
      <c r="C8" s="126" t="s">
        <v>127</v>
      </c>
      <c r="D8" s="89" t="s">
        <v>97</v>
      </c>
      <c r="E8" s="96">
        <f>E13</f>
        <v>31800.700209999999</v>
      </c>
      <c r="F8" s="1">
        <f>F13</f>
        <v>26395.68</v>
      </c>
      <c r="G8" s="1">
        <f>G13</f>
        <v>21413.35</v>
      </c>
      <c r="H8" s="86">
        <v>0</v>
      </c>
      <c r="I8" s="86">
        <v>0</v>
      </c>
      <c r="J8" s="1">
        <f>E8+F8+G8+H8+I8</f>
        <v>79609.730210000009</v>
      </c>
    </row>
    <row r="9" spans="1:12">
      <c r="A9" s="115"/>
      <c r="B9" s="127"/>
      <c r="C9" s="127"/>
      <c r="D9" s="89" t="s">
        <v>80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1">
        <f t="shared" ref="J9:J12" si="0">E9+F9+G9+H9+I9</f>
        <v>0</v>
      </c>
    </row>
    <row r="10" spans="1:12">
      <c r="A10" s="115"/>
      <c r="B10" s="127"/>
      <c r="C10" s="127"/>
      <c r="D10" s="89" t="s">
        <v>98</v>
      </c>
      <c r="E10" s="96">
        <f>E15</f>
        <v>9315.2000000000007</v>
      </c>
      <c r="F10" s="96">
        <v>9315.2000000000007</v>
      </c>
      <c r="G10" s="96">
        <v>9315.2000000000007</v>
      </c>
      <c r="H10" s="86">
        <v>0</v>
      </c>
      <c r="I10" s="86">
        <v>0</v>
      </c>
      <c r="J10" s="96">
        <f t="shared" si="0"/>
        <v>27945.600000000002</v>
      </c>
    </row>
    <row r="11" spans="1:12" ht="30">
      <c r="A11" s="115"/>
      <c r="B11" s="127"/>
      <c r="C11" s="127"/>
      <c r="D11" s="90" t="s">
        <v>99</v>
      </c>
      <c r="E11" s="99">
        <f>E16</f>
        <v>22485.500209999998</v>
      </c>
      <c r="F11" s="96">
        <v>17080.48</v>
      </c>
      <c r="G11" s="96">
        <f>G16</f>
        <v>12098.149839999998</v>
      </c>
      <c r="H11" s="86">
        <v>0</v>
      </c>
      <c r="I11" s="86">
        <v>0</v>
      </c>
      <c r="J11" s="96">
        <f t="shared" si="0"/>
        <v>51664.130049999992</v>
      </c>
      <c r="L11" s="80"/>
    </row>
    <row r="12" spans="1:12" ht="45" customHeight="1">
      <c r="A12" s="115"/>
      <c r="B12" s="128"/>
      <c r="C12" s="128"/>
      <c r="D12" s="90" t="s">
        <v>100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1">
        <f t="shared" si="0"/>
        <v>0</v>
      </c>
    </row>
    <row r="13" spans="1:12" ht="15" customHeight="1">
      <c r="A13" s="115">
        <v>2</v>
      </c>
      <c r="B13" s="101" t="s">
        <v>102</v>
      </c>
      <c r="C13" s="126" t="s">
        <v>127</v>
      </c>
      <c r="D13" s="89" t="s">
        <v>97</v>
      </c>
      <c r="E13" s="96">
        <f>E15+E16</f>
        <v>31800.700209999999</v>
      </c>
      <c r="F13" s="1">
        <v>26395.68</v>
      </c>
      <c r="G13" s="1">
        <v>21413.35</v>
      </c>
      <c r="H13" s="86">
        <v>0</v>
      </c>
      <c r="I13" s="86">
        <v>0</v>
      </c>
      <c r="J13" s="1">
        <f>E13+F13+G13+H13+I13</f>
        <v>79609.730210000009</v>
      </c>
    </row>
    <row r="14" spans="1:12" ht="15" customHeight="1">
      <c r="A14" s="115"/>
      <c r="B14" s="126" t="s">
        <v>103</v>
      </c>
      <c r="C14" s="127"/>
      <c r="D14" s="89" t="s">
        <v>80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1">
        <f t="shared" ref="J14:J17" si="1">E14+F14+G14+H14+I14</f>
        <v>0</v>
      </c>
    </row>
    <row r="15" spans="1:12">
      <c r="A15" s="115"/>
      <c r="B15" s="127"/>
      <c r="C15" s="127"/>
      <c r="D15" s="89" t="s">
        <v>98</v>
      </c>
      <c r="E15" s="96">
        <f>E21+E31+E36</f>
        <v>9315.2000000000007</v>
      </c>
      <c r="F15" s="96">
        <f t="shared" ref="F15:G15" si="2">F21+F31+F36</f>
        <v>9315.2000000000007</v>
      </c>
      <c r="G15" s="96">
        <f t="shared" si="2"/>
        <v>9315.2000000000007</v>
      </c>
      <c r="H15" s="86">
        <v>0</v>
      </c>
      <c r="I15" s="86">
        <v>0</v>
      </c>
      <c r="J15" s="1">
        <f t="shared" si="1"/>
        <v>27945.600000000002</v>
      </c>
    </row>
    <row r="16" spans="1:12" ht="39.75" customHeight="1">
      <c r="A16" s="115"/>
      <c r="B16" s="127"/>
      <c r="C16" s="127"/>
      <c r="D16" s="91" t="s">
        <v>99</v>
      </c>
      <c r="E16" s="96">
        <f>E22+E27+E42+E32+E37</f>
        <v>22485.500209999998</v>
      </c>
      <c r="F16" s="96">
        <f t="shared" ref="F16:G16" si="3">F22+F27+F42+F32+F37</f>
        <v>17080.47984</v>
      </c>
      <c r="G16" s="96">
        <f t="shared" si="3"/>
        <v>12098.149839999998</v>
      </c>
      <c r="H16" s="86">
        <v>0</v>
      </c>
      <c r="I16" s="86">
        <v>0</v>
      </c>
      <c r="J16" s="1">
        <f t="shared" si="1"/>
        <v>51664.129889999997</v>
      </c>
      <c r="L16" s="80"/>
    </row>
    <row r="17" spans="1:14" ht="52.5" customHeight="1">
      <c r="A17" s="115"/>
      <c r="B17" s="127"/>
      <c r="C17" s="128"/>
      <c r="D17" s="91" t="s">
        <v>100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f t="shared" si="1"/>
        <v>0</v>
      </c>
    </row>
    <row r="18" spans="1:14">
      <c r="A18" s="101" t="s">
        <v>104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4" ht="12" customHeight="1">
      <c r="A19" s="115">
        <v>3</v>
      </c>
      <c r="B19" s="124" t="s">
        <v>105</v>
      </c>
      <c r="C19" s="126" t="s">
        <v>127</v>
      </c>
      <c r="D19" s="89" t="s">
        <v>97</v>
      </c>
      <c r="E19" s="92">
        <f>E22+E21</f>
        <v>12314.169160000001</v>
      </c>
      <c r="F19" s="92">
        <f t="shared" ref="F19:G19" si="4">F22+F21</f>
        <v>12314.169000000002</v>
      </c>
      <c r="G19" s="92">
        <f t="shared" si="4"/>
        <v>12314.169000000002</v>
      </c>
      <c r="H19" s="81">
        <v>0</v>
      </c>
      <c r="I19" s="81">
        <v>0</v>
      </c>
      <c r="J19" s="92">
        <f>SUM(E19:I19)</f>
        <v>36942.507160000008</v>
      </c>
    </row>
    <row r="20" spans="1:14" ht="21" customHeight="1">
      <c r="A20" s="115"/>
      <c r="B20" s="124"/>
      <c r="C20" s="127"/>
      <c r="D20" s="89" t="s">
        <v>80</v>
      </c>
      <c r="E20" s="1">
        <v>0</v>
      </c>
      <c r="F20" s="1">
        <v>0</v>
      </c>
      <c r="G20" s="1">
        <v>0</v>
      </c>
      <c r="H20" s="81">
        <v>0</v>
      </c>
      <c r="I20" s="81">
        <v>0</v>
      </c>
      <c r="J20" s="81">
        <f>SUM(E20:I20)</f>
        <v>0</v>
      </c>
    </row>
    <row r="21" spans="1:14" ht="21" customHeight="1">
      <c r="A21" s="115"/>
      <c r="B21" s="124"/>
      <c r="C21" s="127"/>
      <c r="D21" s="89" t="s">
        <v>98</v>
      </c>
      <c r="E21" s="100">
        <v>8891.7000000000007</v>
      </c>
      <c r="F21" s="100">
        <v>8891.7000000000007</v>
      </c>
      <c r="G21" s="100">
        <v>8891.7000000000007</v>
      </c>
      <c r="H21" s="97">
        <v>0</v>
      </c>
      <c r="I21" s="97">
        <v>0</v>
      </c>
      <c r="J21" s="98">
        <f>SUM(E21:I21)</f>
        <v>26675.100000000002</v>
      </c>
    </row>
    <row r="22" spans="1:14" ht="30">
      <c r="A22" s="115"/>
      <c r="B22" s="124"/>
      <c r="C22" s="127"/>
      <c r="D22" s="91" t="s">
        <v>99</v>
      </c>
      <c r="E22" s="98">
        <f>3332.654+89.81516</f>
        <v>3422.4691600000001</v>
      </c>
      <c r="F22" s="92">
        <f t="shared" ref="F22:G22" si="5">3332.654+89.815</f>
        <v>3422.4690000000001</v>
      </c>
      <c r="G22" s="92">
        <f t="shared" si="5"/>
        <v>3422.4690000000001</v>
      </c>
      <c r="H22" s="81">
        <v>0</v>
      </c>
      <c r="I22" s="81">
        <v>0</v>
      </c>
      <c r="J22" s="92">
        <f>SUM(E22:I22)</f>
        <v>10267.407159999999</v>
      </c>
    </row>
    <row r="23" spans="1:14" ht="52.5" customHeight="1">
      <c r="A23" s="115"/>
      <c r="B23" s="124"/>
      <c r="C23" s="128"/>
      <c r="D23" s="91" t="s">
        <v>100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f t="shared" ref="J23" si="6">E23+F23+G23+H23+I23</f>
        <v>0</v>
      </c>
    </row>
    <row r="24" spans="1:14" ht="15" customHeight="1">
      <c r="A24" s="115">
        <v>4</v>
      </c>
      <c r="B24" s="124" t="s">
        <v>106</v>
      </c>
      <c r="C24" s="126" t="s">
        <v>127</v>
      </c>
      <c r="D24" s="89" t="s">
        <v>97</v>
      </c>
      <c r="E24" s="96">
        <f>E27</f>
        <v>7980.3413600000003</v>
      </c>
      <c r="F24" s="96">
        <f t="shared" ref="F24:G24" si="7">F27</f>
        <v>8435.7213599999995</v>
      </c>
      <c r="G24" s="1">
        <f t="shared" si="7"/>
        <v>8653.3913599999996</v>
      </c>
      <c r="H24" s="81">
        <v>0</v>
      </c>
      <c r="I24" s="81">
        <v>0</v>
      </c>
      <c r="J24" s="81">
        <f t="shared" ref="J24" si="8">E24+F24+G24+H24+I24</f>
        <v>25069.454080000003</v>
      </c>
      <c r="L24" s="94"/>
      <c r="M24" s="94"/>
      <c r="N24" s="94"/>
    </row>
    <row r="25" spans="1:14">
      <c r="A25" s="115"/>
      <c r="B25" s="124"/>
      <c r="C25" s="127"/>
      <c r="D25" s="89" t="s">
        <v>80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f t="shared" ref="J25" si="9">E25+F25+G25+H25+I25</f>
        <v>0</v>
      </c>
      <c r="L25" s="95"/>
      <c r="M25" s="95"/>
      <c r="N25" s="95"/>
    </row>
    <row r="26" spans="1:14">
      <c r="A26" s="115"/>
      <c r="B26" s="124"/>
      <c r="C26" s="127"/>
      <c r="D26" s="89" t="s">
        <v>98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f t="shared" ref="J26:J27" si="10">E26+F26+G26+H26+I26</f>
        <v>0</v>
      </c>
      <c r="L26" s="80"/>
      <c r="M26" s="80"/>
    </row>
    <row r="27" spans="1:14" ht="30">
      <c r="A27" s="115"/>
      <c r="B27" s="124"/>
      <c r="C27" s="127"/>
      <c r="D27" s="91" t="s">
        <v>99</v>
      </c>
      <c r="E27" s="98">
        <v>7980.3413600000003</v>
      </c>
      <c r="F27" s="98">
        <v>8435.7213599999995</v>
      </c>
      <c r="G27" s="98">
        <v>8653.3913599999996</v>
      </c>
      <c r="H27" s="81">
        <v>0</v>
      </c>
      <c r="I27" s="81">
        <v>0</v>
      </c>
      <c r="J27" s="81">
        <f t="shared" si="10"/>
        <v>25069.454080000003</v>
      </c>
    </row>
    <row r="28" spans="1:14" ht="47.25" customHeight="1">
      <c r="A28" s="115"/>
      <c r="B28" s="124"/>
      <c r="C28" s="128"/>
      <c r="D28" s="91" t="s">
        <v>100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f t="shared" ref="J28:J29" si="11">E28+F28+G28+H28+I28</f>
        <v>0</v>
      </c>
    </row>
    <row r="29" spans="1:14" ht="15" customHeight="1">
      <c r="A29" s="115">
        <v>5</v>
      </c>
      <c r="B29" s="124" t="s">
        <v>107</v>
      </c>
      <c r="C29" s="126" t="s">
        <v>127</v>
      </c>
      <c r="D29" s="89" t="s">
        <v>97</v>
      </c>
      <c r="E29" s="96">
        <f>E31+E32</f>
        <v>445.78946999999999</v>
      </c>
      <c r="F29" s="96">
        <f t="shared" ref="F29:G29" si="12">F31+F32</f>
        <v>445.78948000000003</v>
      </c>
      <c r="G29" s="96">
        <f t="shared" si="12"/>
        <v>445.78948000000003</v>
      </c>
      <c r="H29" s="97">
        <v>0</v>
      </c>
      <c r="I29" s="97">
        <v>0</v>
      </c>
      <c r="J29" s="97">
        <f t="shared" si="11"/>
        <v>1337.36843</v>
      </c>
    </row>
    <row r="30" spans="1:14">
      <c r="A30" s="115"/>
      <c r="B30" s="124"/>
      <c r="C30" s="127"/>
      <c r="D30" s="89" t="s">
        <v>80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f t="shared" ref="J30" si="13">E30+F30+G30+H30+I30</f>
        <v>0</v>
      </c>
    </row>
    <row r="31" spans="1:14">
      <c r="A31" s="115"/>
      <c r="B31" s="124"/>
      <c r="C31" s="127"/>
      <c r="D31" s="89" t="s">
        <v>98</v>
      </c>
      <c r="E31" s="96">
        <v>423.5</v>
      </c>
      <c r="F31" s="96">
        <v>423.5</v>
      </c>
      <c r="G31" s="96">
        <v>423.5</v>
      </c>
      <c r="H31" s="97">
        <v>0</v>
      </c>
      <c r="I31" s="97">
        <v>0</v>
      </c>
      <c r="J31" s="97">
        <f t="shared" ref="J31:J32" si="14">E31+F31+G31+H31+I31</f>
        <v>1270.5</v>
      </c>
    </row>
    <row r="32" spans="1:14" ht="30">
      <c r="A32" s="115"/>
      <c r="B32" s="124"/>
      <c r="C32" s="127"/>
      <c r="D32" s="91" t="s">
        <v>99</v>
      </c>
      <c r="E32" s="98">
        <v>22.289470000000001</v>
      </c>
      <c r="F32" s="98">
        <v>22.289480000000001</v>
      </c>
      <c r="G32" s="98">
        <v>22.289480000000001</v>
      </c>
      <c r="H32" s="97">
        <v>0</v>
      </c>
      <c r="I32" s="97">
        <v>0</v>
      </c>
      <c r="J32" s="97">
        <f t="shared" si="14"/>
        <v>66.868430000000004</v>
      </c>
    </row>
    <row r="33" spans="1:10" ht="47.25" customHeight="1">
      <c r="A33" s="115"/>
      <c r="B33" s="124"/>
      <c r="C33" s="128"/>
      <c r="D33" s="91" t="s">
        <v>100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f t="shared" ref="J33:J34" si="15">E33+F33+G33+H33+I33</f>
        <v>0</v>
      </c>
    </row>
    <row r="34" spans="1:10" ht="15" customHeight="1">
      <c r="A34" s="142">
        <v>6</v>
      </c>
      <c r="B34" s="124" t="s">
        <v>108</v>
      </c>
      <c r="C34" s="126" t="s">
        <v>127</v>
      </c>
      <c r="D34" s="89" t="s">
        <v>97</v>
      </c>
      <c r="E34" s="96">
        <f>E37</f>
        <v>112.3043</v>
      </c>
      <c r="F34" s="81">
        <v>0</v>
      </c>
      <c r="G34" s="81">
        <v>0</v>
      </c>
      <c r="H34" s="81">
        <v>0</v>
      </c>
      <c r="I34" s="81">
        <v>0</v>
      </c>
      <c r="J34" s="97">
        <f t="shared" si="15"/>
        <v>112.3043</v>
      </c>
    </row>
    <row r="35" spans="1:10">
      <c r="A35" s="142"/>
      <c r="B35" s="124"/>
      <c r="C35" s="127"/>
      <c r="D35" s="89" t="s">
        <v>80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97">
        <f t="shared" ref="J35" si="16">E35+F35+G35+H35+I35</f>
        <v>0</v>
      </c>
    </row>
    <row r="36" spans="1:10">
      <c r="A36" s="142"/>
      <c r="B36" s="124"/>
      <c r="C36" s="127"/>
      <c r="D36" s="89" t="s">
        <v>98</v>
      </c>
      <c r="E36" s="93">
        <v>0</v>
      </c>
      <c r="F36" s="81">
        <v>0</v>
      </c>
      <c r="G36" s="81">
        <v>0</v>
      </c>
      <c r="H36" s="81">
        <v>0</v>
      </c>
      <c r="I36" s="81">
        <v>0</v>
      </c>
      <c r="J36" s="97">
        <f t="shared" ref="J36" si="17">E36+F36+G36+H36+I36</f>
        <v>0</v>
      </c>
    </row>
    <row r="37" spans="1:10" ht="30">
      <c r="A37" s="142"/>
      <c r="B37" s="124"/>
      <c r="C37" s="127"/>
      <c r="D37" s="91" t="s">
        <v>99</v>
      </c>
      <c r="E37" s="97">
        <v>112.3043</v>
      </c>
      <c r="F37" s="81">
        <v>0</v>
      </c>
      <c r="G37" s="81">
        <v>0</v>
      </c>
      <c r="H37" s="81">
        <v>0</v>
      </c>
      <c r="I37" s="81">
        <v>0</v>
      </c>
      <c r="J37" s="97">
        <f t="shared" ref="J37:J39" si="18">E37+F37+G37+H37+I37</f>
        <v>112.3043</v>
      </c>
    </row>
    <row r="38" spans="1:10" ht="45" customHeight="1">
      <c r="A38" s="142"/>
      <c r="B38" s="126"/>
      <c r="C38" s="128"/>
      <c r="D38" s="91" t="s">
        <v>100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f t="shared" si="18"/>
        <v>0</v>
      </c>
    </row>
    <row r="39" spans="1:10">
      <c r="A39" s="115">
        <v>7</v>
      </c>
      <c r="B39" s="124" t="s">
        <v>109</v>
      </c>
      <c r="C39" s="124" t="s">
        <v>110</v>
      </c>
      <c r="D39" s="89" t="s">
        <v>97</v>
      </c>
      <c r="E39" s="96">
        <f>E42</f>
        <v>10948.09592</v>
      </c>
      <c r="F39" s="96">
        <f>F42</f>
        <v>5200</v>
      </c>
      <c r="G39" s="1">
        <v>0</v>
      </c>
      <c r="H39" s="81">
        <v>0</v>
      </c>
      <c r="I39" s="81">
        <v>0</v>
      </c>
      <c r="J39" s="97">
        <f t="shared" si="18"/>
        <v>16148.09592</v>
      </c>
    </row>
    <row r="40" spans="1:10">
      <c r="A40" s="115"/>
      <c r="B40" s="124"/>
      <c r="C40" s="124"/>
      <c r="D40" s="89" t="s">
        <v>80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f t="shared" ref="J40:J41" si="19">E40+F40+G40+H40+I40</f>
        <v>0</v>
      </c>
    </row>
    <row r="41" spans="1:10">
      <c r="A41" s="115"/>
      <c r="B41" s="124"/>
      <c r="C41" s="124"/>
      <c r="D41" s="89" t="s">
        <v>98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f t="shared" si="19"/>
        <v>0</v>
      </c>
    </row>
    <row r="42" spans="1:10" ht="30">
      <c r="A42" s="115"/>
      <c r="B42" s="124"/>
      <c r="C42" s="124"/>
      <c r="D42" s="91" t="s">
        <v>99</v>
      </c>
      <c r="E42" s="98">
        <v>10948.09592</v>
      </c>
      <c r="F42" s="98">
        <v>5200</v>
      </c>
      <c r="G42" s="1">
        <v>0</v>
      </c>
      <c r="H42" s="81">
        <v>0</v>
      </c>
      <c r="I42" s="81">
        <v>0</v>
      </c>
      <c r="J42" s="97">
        <f t="shared" ref="J42" si="20">E42+F42+G42+H42+I42</f>
        <v>16148.09592</v>
      </c>
    </row>
    <row r="43" spans="1:10" ht="30">
      <c r="A43" s="115"/>
      <c r="B43" s="124"/>
      <c r="C43" s="124"/>
      <c r="D43" s="91" t="s">
        <v>100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f t="shared" ref="J43" si="21">E43+F43+G43+H43+I43</f>
        <v>0</v>
      </c>
    </row>
    <row r="44" spans="1:10" ht="15" customHeight="1">
      <c r="A44" s="137">
        <v>8</v>
      </c>
      <c r="B44" s="89" t="s">
        <v>114</v>
      </c>
      <c r="C44" s="126" t="s">
        <v>127</v>
      </c>
      <c r="D44" s="89" t="s">
        <v>97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f t="shared" ref="J44:J48" si="22">E44+F44+G44+H44+I44</f>
        <v>0</v>
      </c>
    </row>
    <row r="45" spans="1:10">
      <c r="A45" s="138"/>
      <c r="B45" s="136" t="s">
        <v>115</v>
      </c>
      <c r="C45" s="127"/>
      <c r="D45" s="89" t="s">
        <v>80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f t="shared" si="22"/>
        <v>0</v>
      </c>
    </row>
    <row r="46" spans="1:10">
      <c r="A46" s="138"/>
      <c r="B46" s="136"/>
      <c r="C46" s="127"/>
      <c r="D46" s="89" t="s">
        <v>98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f t="shared" si="22"/>
        <v>0</v>
      </c>
    </row>
    <row r="47" spans="1:10" ht="30">
      <c r="A47" s="138"/>
      <c r="B47" s="136"/>
      <c r="C47" s="127"/>
      <c r="D47" s="91" t="s">
        <v>99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f t="shared" si="22"/>
        <v>0</v>
      </c>
    </row>
    <row r="48" spans="1:10" ht="44.25" customHeight="1">
      <c r="A48" s="139"/>
      <c r="B48" s="136"/>
      <c r="C48" s="128"/>
      <c r="D48" s="91" t="s">
        <v>100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f t="shared" si="22"/>
        <v>0</v>
      </c>
    </row>
    <row r="49" spans="1:10">
      <c r="A49" s="89" t="s">
        <v>116</v>
      </c>
      <c r="B49" s="89"/>
      <c r="C49" s="89"/>
      <c r="D49" s="89"/>
      <c r="E49" s="89"/>
      <c r="F49" s="89"/>
      <c r="G49" s="89"/>
      <c r="H49" s="89"/>
      <c r="I49" s="89"/>
      <c r="J49" s="89"/>
    </row>
    <row r="50" spans="1:10" ht="15" customHeight="1">
      <c r="A50" s="115">
        <v>9</v>
      </c>
      <c r="B50" s="124" t="s">
        <v>117</v>
      </c>
      <c r="C50" s="126" t="s">
        <v>127</v>
      </c>
      <c r="D50" s="89" t="s">
        <v>97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f t="shared" ref="J50:J54" si="23">E50+F50+G50+H50+I50</f>
        <v>0</v>
      </c>
    </row>
    <row r="51" spans="1:10">
      <c r="A51" s="115"/>
      <c r="B51" s="124"/>
      <c r="C51" s="127"/>
      <c r="D51" s="89" t="s">
        <v>80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f t="shared" si="23"/>
        <v>0</v>
      </c>
    </row>
    <row r="52" spans="1:10">
      <c r="A52" s="115"/>
      <c r="B52" s="124"/>
      <c r="C52" s="127"/>
      <c r="D52" s="89" t="s">
        <v>98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f t="shared" si="23"/>
        <v>0</v>
      </c>
    </row>
    <row r="53" spans="1:10" ht="30">
      <c r="A53" s="115"/>
      <c r="B53" s="124"/>
      <c r="C53" s="127"/>
      <c r="D53" s="91" t="s">
        <v>99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f t="shared" si="23"/>
        <v>0</v>
      </c>
    </row>
    <row r="54" spans="1:10" ht="43.5" customHeight="1">
      <c r="A54" s="115"/>
      <c r="B54" s="124"/>
      <c r="C54" s="128"/>
      <c r="D54" s="91" t="s">
        <v>100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f t="shared" si="23"/>
        <v>0</v>
      </c>
    </row>
    <row r="55" spans="1:10">
      <c r="A55" s="123" t="s">
        <v>118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0" ht="15" customHeight="1">
      <c r="A56" s="115">
        <v>10</v>
      </c>
      <c r="B56" s="140" t="s">
        <v>119</v>
      </c>
      <c r="C56" s="126" t="s">
        <v>127</v>
      </c>
      <c r="D56" s="89" t="s">
        <v>97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f t="shared" ref="J56:J60" si="24">E56+F56+G56+H56+I56</f>
        <v>0</v>
      </c>
    </row>
    <row r="57" spans="1:10">
      <c r="A57" s="115"/>
      <c r="B57" s="140"/>
      <c r="C57" s="127"/>
      <c r="D57" s="89" t="s">
        <v>80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f t="shared" si="24"/>
        <v>0</v>
      </c>
    </row>
    <row r="58" spans="1:10">
      <c r="A58" s="115"/>
      <c r="B58" s="140"/>
      <c r="C58" s="127"/>
      <c r="D58" s="89" t="s">
        <v>98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f t="shared" si="24"/>
        <v>0</v>
      </c>
    </row>
    <row r="59" spans="1:10" ht="30">
      <c r="A59" s="115"/>
      <c r="B59" s="140"/>
      <c r="C59" s="127"/>
      <c r="D59" s="91" t="s">
        <v>99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f t="shared" si="24"/>
        <v>0</v>
      </c>
    </row>
    <row r="60" spans="1:10" ht="66" customHeight="1">
      <c r="A60" s="115"/>
      <c r="B60" s="140"/>
      <c r="C60" s="128"/>
      <c r="D60" s="91" t="s">
        <v>100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f t="shared" si="24"/>
        <v>0</v>
      </c>
    </row>
    <row r="61" spans="1:10" ht="15" customHeight="1">
      <c r="A61" s="143"/>
      <c r="B61" s="140" t="s">
        <v>120</v>
      </c>
      <c r="C61" s="126" t="s">
        <v>127</v>
      </c>
      <c r="D61" s="89" t="s">
        <v>97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f t="shared" ref="J61:J65" si="25">E61+F61+G61+H61+I61</f>
        <v>0</v>
      </c>
    </row>
    <row r="62" spans="1:10">
      <c r="A62" s="144"/>
      <c r="B62" s="140"/>
      <c r="C62" s="127"/>
      <c r="D62" s="89" t="s">
        <v>80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f t="shared" si="25"/>
        <v>0</v>
      </c>
    </row>
    <row r="63" spans="1:10">
      <c r="A63" s="144"/>
      <c r="B63" s="140"/>
      <c r="C63" s="127"/>
      <c r="D63" s="89" t="s">
        <v>98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f t="shared" si="25"/>
        <v>0</v>
      </c>
    </row>
    <row r="64" spans="1:10" ht="30">
      <c r="A64" s="144"/>
      <c r="B64" s="140"/>
      <c r="C64" s="127"/>
      <c r="D64" s="91" t="s">
        <v>99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f t="shared" si="25"/>
        <v>0</v>
      </c>
    </row>
    <row r="65" spans="1:10" ht="107.25" customHeight="1">
      <c r="A65" s="145"/>
      <c r="B65" s="140"/>
      <c r="C65" s="128"/>
      <c r="D65" s="91" t="s">
        <v>100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f t="shared" si="25"/>
        <v>0</v>
      </c>
    </row>
    <row r="66" spans="1:10" ht="15" customHeight="1">
      <c r="A66" s="1"/>
      <c r="B66" t="s">
        <v>121</v>
      </c>
      <c r="C66" s="126" t="s">
        <v>127</v>
      </c>
      <c r="D66" s="89" t="s">
        <v>97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f t="shared" ref="J66:J70" si="26">E66+F66+G66+H66+I66</f>
        <v>0</v>
      </c>
    </row>
    <row r="67" spans="1:10" ht="15" customHeight="1">
      <c r="A67" s="143"/>
      <c r="B67" s="141" t="s">
        <v>122</v>
      </c>
      <c r="C67" s="127"/>
      <c r="D67" s="89" t="s">
        <v>80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f t="shared" si="26"/>
        <v>0</v>
      </c>
    </row>
    <row r="68" spans="1:10">
      <c r="A68" s="144"/>
      <c r="B68" s="141"/>
      <c r="C68" s="127"/>
      <c r="D68" s="89" t="s">
        <v>98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f t="shared" si="26"/>
        <v>0</v>
      </c>
    </row>
    <row r="69" spans="1:10" ht="30">
      <c r="A69" s="144"/>
      <c r="B69" s="141"/>
      <c r="C69" s="127"/>
      <c r="D69" s="91" t="s">
        <v>99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f t="shared" si="26"/>
        <v>0</v>
      </c>
    </row>
    <row r="70" spans="1:10" ht="46.5" customHeight="1">
      <c r="A70" s="145"/>
      <c r="B70" s="141"/>
      <c r="C70" s="128"/>
      <c r="D70" s="91" t="s">
        <v>100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f t="shared" si="26"/>
        <v>0</v>
      </c>
    </row>
    <row r="71" spans="1:10">
      <c r="A71" s="125" t="s">
        <v>123</v>
      </c>
      <c r="B71" s="125"/>
      <c r="C71" s="125"/>
      <c r="D71" s="125"/>
      <c r="E71" s="125"/>
      <c r="F71" s="125"/>
      <c r="G71" s="125"/>
      <c r="H71" s="125"/>
      <c r="I71" s="125"/>
      <c r="J71" s="125"/>
    </row>
    <row r="72" spans="1:10" ht="15" customHeight="1">
      <c r="A72" s="142"/>
      <c r="B72" s="124" t="s">
        <v>124</v>
      </c>
      <c r="C72" s="126" t="s">
        <v>127</v>
      </c>
      <c r="D72" s="89" t="s">
        <v>97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f t="shared" ref="J72:J76" si="27">E72+F72+G72+H72+I72</f>
        <v>0</v>
      </c>
    </row>
    <row r="73" spans="1:10">
      <c r="A73" s="142"/>
      <c r="B73" s="124"/>
      <c r="C73" s="127"/>
      <c r="D73" s="89" t="s">
        <v>80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f t="shared" si="27"/>
        <v>0</v>
      </c>
    </row>
    <row r="74" spans="1:10">
      <c r="A74" s="142"/>
      <c r="B74" s="124"/>
      <c r="C74" s="127"/>
      <c r="D74" s="89" t="s">
        <v>98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f t="shared" si="27"/>
        <v>0</v>
      </c>
    </row>
    <row r="75" spans="1:10" ht="30">
      <c r="A75" s="142"/>
      <c r="B75" s="124"/>
      <c r="C75" s="127"/>
      <c r="D75" s="91" t="s">
        <v>99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81">
        <f t="shared" si="27"/>
        <v>0</v>
      </c>
    </row>
    <row r="76" spans="1:10" ht="69.75" customHeight="1">
      <c r="A76" s="142"/>
      <c r="B76" s="124"/>
      <c r="C76" s="128"/>
      <c r="D76" s="91" t="s">
        <v>100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f t="shared" si="27"/>
        <v>0</v>
      </c>
    </row>
    <row r="77" spans="1:10" ht="15.75" customHeight="1">
      <c r="B77" s="124" t="s">
        <v>125</v>
      </c>
      <c r="C77" s="126" t="s">
        <v>127</v>
      </c>
      <c r="D77" s="89" t="s">
        <v>97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f t="shared" ref="J77:J81" si="28">E77+F77+G77+H77+I77</f>
        <v>0</v>
      </c>
    </row>
    <row r="78" spans="1:10" ht="27.75" customHeight="1">
      <c r="B78" s="124"/>
      <c r="C78" s="127"/>
      <c r="D78" s="89" t="s">
        <v>80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f t="shared" si="28"/>
        <v>0</v>
      </c>
    </row>
    <row r="79" spans="1:10">
      <c r="A79" s="142"/>
      <c r="B79" s="124"/>
      <c r="C79" s="127"/>
      <c r="D79" s="89" t="s">
        <v>98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f t="shared" si="28"/>
        <v>0</v>
      </c>
    </row>
    <row r="80" spans="1:10" ht="30">
      <c r="A80" s="142"/>
      <c r="B80" s="124"/>
      <c r="C80" s="127"/>
      <c r="D80" s="91" t="s">
        <v>99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f t="shared" si="28"/>
        <v>0</v>
      </c>
    </row>
    <row r="81" spans="1:10" ht="90.75" customHeight="1">
      <c r="A81" s="142"/>
      <c r="B81" s="124"/>
      <c r="C81" s="128"/>
      <c r="D81" s="91" t="s">
        <v>100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f t="shared" si="28"/>
        <v>0</v>
      </c>
    </row>
  </sheetData>
  <mergeCells count="52">
    <mergeCell ref="A19:A23"/>
    <mergeCell ref="B29:B33"/>
    <mergeCell ref="A61:A65"/>
    <mergeCell ref="A67:A70"/>
    <mergeCell ref="A72:A76"/>
    <mergeCell ref="C50:C54"/>
    <mergeCell ref="A2:J2"/>
    <mergeCell ref="C44:C48"/>
    <mergeCell ref="B45:B48"/>
    <mergeCell ref="A44:A48"/>
    <mergeCell ref="C39:C43"/>
    <mergeCell ref="B39:B43"/>
    <mergeCell ref="A39:A43"/>
    <mergeCell ref="A34:A38"/>
    <mergeCell ref="A29:A33"/>
    <mergeCell ref="A24:A28"/>
    <mergeCell ref="B24:B28"/>
    <mergeCell ref="C24:C28"/>
    <mergeCell ref="A3:J3"/>
    <mergeCell ref="C29:C33"/>
    <mergeCell ref="B19:B23"/>
    <mergeCell ref="C5:C6"/>
    <mergeCell ref="D5:J5"/>
    <mergeCell ref="C8:C12"/>
    <mergeCell ref="B8:B12"/>
    <mergeCell ref="C34:C38"/>
    <mergeCell ref="B34:B38"/>
    <mergeCell ref="C19:C23"/>
    <mergeCell ref="C77:C81"/>
    <mergeCell ref="B77:B81"/>
    <mergeCell ref="B61:B65"/>
    <mergeCell ref="C61:C65"/>
    <mergeCell ref="B67:B70"/>
    <mergeCell ref="C66:C70"/>
    <mergeCell ref="A71:J71"/>
    <mergeCell ref="A79:A81"/>
    <mergeCell ref="A1:J1"/>
    <mergeCell ref="A50:A54"/>
    <mergeCell ref="A55:J55"/>
    <mergeCell ref="C72:C76"/>
    <mergeCell ref="B72:B76"/>
    <mergeCell ref="A56:A60"/>
    <mergeCell ref="C56:C60"/>
    <mergeCell ref="B56:B60"/>
    <mergeCell ref="B50:B54"/>
    <mergeCell ref="A4:J4"/>
    <mergeCell ref="B14:B17"/>
    <mergeCell ref="C13:C17"/>
    <mergeCell ref="A8:A12"/>
    <mergeCell ref="A13:A17"/>
    <mergeCell ref="A5:A6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2</vt:lpstr>
      <vt:lpstr>Приложение 3</vt:lpstr>
      <vt:lpstr>Приложение 2 к новой программе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cp:lastPrinted>2021-04-29T08:46:47Z</cp:lastPrinted>
  <dcterms:created xsi:type="dcterms:W3CDTF">2020-01-28T13:49:26Z</dcterms:created>
  <dcterms:modified xsi:type="dcterms:W3CDTF">2021-04-29T11:13:33Z</dcterms:modified>
</cp:coreProperties>
</file>