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лето" sheetId="1" r:id="rId1"/>
    <sheet name="весна, осень" sheetId="2" r:id="rId2"/>
    <sheet name="твое призвание" sheetId="15" r:id="rId3"/>
    <sheet name="Патриоты" sheetId="3" r:id="rId4"/>
    <sheet name="Лист4" sheetId="14" r:id="rId5"/>
  </sheets>
  <definedNames>
    <definedName name="_xlnm.Print_Area" localSheetId="1">'весна, осень'!$A$1:$J$45</definedName>
    <definedName name="_xlnm.Print_Area" localSheetId="0">лето!$A$1:$N$60</definedName>
    <definedName name="_xlnm.Print_Area" localSheetId="3">Патриоты!$A$1:$G$21</definedName>
    <definedName name="_xlnm.Print_Area" localSheetId="2">'твое призвание'!$A$1:$J$26</definedName>
  </definedNames>
  <calcPr calcId="144525"/>
</workbook>
</file>

<file path=xl/calcChain.xml><?xml version="1.0" encoding="utf-8"?>
<calcChain xmlns="http://schemas.openxmlformats.org/spreadsheetml/2006/main">
  <c r="G11" i="1" l="1"/>
  <c r="J11" i="1"/>
  <c r="L42" i="1"/>
  <c r="J38" i="2"/>
  <c r="G38" i="2"/>
  <c r="J37" i="2"/>
  <c r="G37" i="2"/>
  <c r="J36" i="2"/>
  <c r="G36" i="2"/>
  <c r="J35" i="2"/>
  <c r="G35" i="2"/>
  <c r="J34" i="2"/>
  <c r="G34" i="2"/>
  <c r="J33" i="2"/>
  <c r="G33" i="2"/>
  <c r="J32" i="2"/>
  <c r="G32" i="2"/>
  <c r="J31" i="2"/>
  <c r="G31" i="2"/>
  <c r="N47" i="1"/>
  <c r="L47" i="1"/>
  <c r="L46" i="1"/>
  <c r="L45" i="1"/>
  <c r="M44" i="1"/>
  <c r="L44" i="1"/>
  <c r="L43" i="1"/>
  <c r="M41" i="1"/>
  <c r="L41" i="1"/>
  <c r="N40" i="1"/>
  <c r="M40" i="1"/>
  <c r="N18" i="1"/>
  <c r="L18" i="1"/>
  <c r="L17" i="1"/>
  <c r="L16" i="1"/>
  <c r="M15" i="1"/>
  <c r="L15" i="1"/>
  <c r="L13" i="1"/>
  <c r="L14" i="1"/>
  <c r="M12" i="1"/>
  <c r="L12" i="1"/>
  <c r="N11" i="1"/>
  <c r="M11" i="1"/>
  <c r="F11" i="3" l="1"/>
  <c r="J12" i="15"/>
  <c r="J11" i="15"/>
  <c r="J12" i="2"/>
  <c r="J13" i="2"/>
  <c r="J14" i="2"/>
  <c r="J15" i="2"/>
  <c r="J16" i="2"/>
  <c r="J17" i="2"/>
  <c r="J18" i="2"/>
  <c r="J11" i="2"/>
  <c r="G12" i="2"/>
  <c r="G13" i="2"/>
  <c r="G14" i="2"/>
  <c r="G15" i="2"/>
  <c r="G16" i="2"/>
  <c r="G17" i="2"/>
  <c r="G18" i="2"/>
  <c r="G11" i="2"/>
  <c r="D19" i="2" l="1"/>
  <c r="C12" i="3" l="1"/>
  <c r="E12" i="3"/>
  <c r="F12" i="3"/>
  <c r="D12" i="3" l="1"/>
  <c r="I13" i="15" l="1"/>
  <c r="J13" i="15"/>
  <c r="F13" i="15"/>
  <c r="G13" i="15"/>
  <c r="H13" i="15"/>
  <c r="E13" i="15"/>
  <c r="D13" i="15"/>
  <c r="C13" i="15"/>
  <c r="D39" i="2"/>
  <c r="C39" i="2"/>
  <c r="I19" i="2"/>
  <c r="F19" i="2"/>
  <c r="M48" i="1"/>
  <c r="L48" i="1"/>
  <c r="N48" i="1"/>
  <c r="E48" i="1"/>
  <c r="D48" i="1"/>
  <c r="C48" i="1"/>
  <c r="K48" i="1"/>
  <c r="H48" i="1"/>
  <c r="H39" i="2" l="1"/>
  <c r="J39" i="2"/>
  <c r="F39" i="2"/>
  <c r="G39" i="2"/>
  <c r="E39" i="2"/>
  <c r="I39" i="2"/>
  <c r="F48" i="1"/>
  <c r="I48" i="1"/>
  <c r="G48" i="1"/>
  <c r="J48" i="1"/>
  <c r="N19" i="1" l="1"/>
  <c r="H19" i="2" l="1"/>
  <c r="G19" i="2"/>
  <c r="J19" i="2" l="1"/>
  <c r="M19" i="1"/>
  <c r="L19" i="1"/>
  <c r="J19" i="1" l="1"/>
  <c r="K19" i="1"/>
  <c r="E19" i="2" l="1"/>
  <c r="F19" i="1"/>
  <c r="G19" i="1"/>
  <c r="H19" i="1"/>
  <c r="I19" i="1"/>
  <c r="E19" i="1" l="1"/>
  <c r="D19" i="1" l="1"/>
  <c r="C19" i="1"/>
  <c r="C19" i="2" l="1"/>
</calcChain>
</file>

<file path=xl/sharedStrings.xml><?xml version="1.0" encoding="utf-8"?>
<sst xmlns="http://schemas.openxmlformats.org/spreadsheetml/2006/main" count="215" uniqueCount="86">
  <si>
    <t>Наименование образовательной организации</t>
  </si>
  <si>
    <t>Численность детей в смену</t>
  </si>
  <si>
    <t>1 смена (июнь)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</si>
  <si>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</si>
  <si>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</si>
  <si>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</si>
  <si>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</si>
  <si>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</si>
  <si>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МБОУ "СОШ" пгт. Синдор</t>
  </si>
  <si>
    <t>МАОУ "СОШ" с. Серёгово</t>
  </si>
  <si>
    <t>МБОУ "СОШ" с. Шошка</t>
  </si>
  <si>
    <t>МБОУ "СОШ" пст. Чиньяворык</t>
  </si>
  <si>
    <t xml:space="preserve">МБОУ "СОШ №1" г. Емвы </t>
  </si>
  <si>
    <t>осенние каникулы</t>
  </si>
  <si>
    <t>Приложение №2</t>
  </si>
  <si>
    <t>к Постановлению администрации</t>
  </si>
  <si>
    <t>муниципального района "Княжпогостский"</t>
  </si>
  <si>
    <t>Приложение №3</t>
  </si>
  <si>
    <t>Примечание 1:</t>
  </si>
  <si>
    <t>Примечание 2:</t>
  </si>
  <si>
    <t>1. Родительский взнос не взимается</t>
  </si>
  <si>
    <t>2.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</si>
  <si>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Приложение №5</t>
  </si>
  <si>
    <t>2 смена (июнь-июль)</t>
  </si>
  <si>
    <t>Примечание 3:</t>
  </si>
  <si>
    <t>весенние каникулы</t>
  </si>
  <si>
    <t>1. Образовательные организации организуют работу лагерей с дневным пребыванием детей согласно плану организации учебного процесса.</t>
  </si>
  <si>
    <t>2. Родительский взнос не взимается.</t>
  </si>
  <si>
    <t>3.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</si>
  <si>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Приложение №4</t>
  </si>
  <si>
    <t>1. Родительский взнос в виде безвозмездного поступления на укрепление материально-технической базы в размере 600 рублей с одного ребенка в смену.</t>
  </si>
  <si>
    <t>1. Питание 1 смены организовано на базе МБОУ "СОШ им. А. Ларионова" г. Емвы</t>
  </si>
  <si>
    <t>2. Питание 2 смены организовано на базе МБОУ "СОШ №1" г. Емвы</t>
  </si>
  <si>
    <t>МБОУ "СОШ им. А. Ларионова" г. Емвы</t>
  </si>
  <si>
    <t>Итого на питание</t>
  </si>
  <si>
    <t>1 смена</t>
  </si>
  <si>
    <t>2 смена</t>
  </si>
  <si>
    <t>3 смена</t>
  </si>
  <si>
    <t>итого</t>
  </si>
  <si>
    <r>
      <t xml:space="preserve">2. Родители могут вносить добровольные пожертвования </t>
    </r>
    <r>
      <rPr>
        <b/>
        <sz val="10"/>
        <rFont val="Times New Roman"/>
        <family val="1"/>
        <charset val="204"/>
      </rPr>
      <t>на укрепление материально-технической базы оздоровительного лагеря с дневным пребыванием детей.</t>
    </r>
  </si>
  <si>
    <t>План организации оздоровительных лагерей с дневным пребыванием детей, находящихся в трудной жизненной ситуации, при образовательных организациях в период летних каникул</t>
  </si>
  <si>
    <t>План организации оздоровительных лагерей с дневным пребыванием детей при образовательных организациях в период весенних и осенних каникул (за исключением детей, находящихся в трудной жизненной ситуации)</t>
  </si>
  <si>
    <t>План организации оздоровительных лагерей с дневным пребыванием детей, находящихся в трудной жизненной ситуации, при образовательных организациях в период весенних и осенних каникул</t>
  </si>
  <si>
    <t>3 смена (август)</t>
  </si>
  <si>
    <t>1. Профильный отряд в лагере с дневным пребыванием "Патриоты" в период летних каникул при МАУДО "ДДТ" Княжпогостского района работает 14 рабочих дней.</t>
  </si>
  <si>
    <t>1. Первая смена будет работать с 1 по 21 июня 2023 года. Торжественное открытие оздоровительных лагерей с дневным пребыванием детей состоится 1 июня 2023 года в 10.00 ч.</t>
  </si>
  <si>
    <t xml:space="preserve">    Закрытие смены 21 июня 2023 года в 14.00 ч. Выходные дни - 3,4,10,11,12,17 и 18 июня 2023 года (14 рабочих дней).</t>
  </si>
  <si>
    <t>2. Вторая смена будет работать с 26 июня по 16 июля 2023 года. Торжественное открытие оздоровительных лагерей с дневным пребыванием детей состоится 26 июня 2023 года в 10.00 ч.</t>
  </si>
  <si>
    <t xml:space="preserve">    Закрытие смены 16 июля 2023 года в 14.00 ч. Выходные дни - 1,2,8,9,15 и 16 июля 2023 года (15 рабочих дней). (Для всех лагерей с дневным пребыванием, кроме лагеря с дневным пребыванием, организованного на базе МБОУ "СОШ №1" г. Емвы.</t>
  </si>
  <si>
    <t xml:space="preserve">    Вторая смена в лагере с дневным пребыванием, организованном на базе МБОУ "СОШ №1" г. Емвы, будет работать с 03 июля 2023 года по 23 июля 2023 года. Торжественное открытие лагеря состоится 03 июля 2023 года в 10.00.</t>
  </si>
  <si>
    <t xml:space="preserve">    Закрытие смены 23 июля 2023 года в 14.00. Выходные дни 8,9,15,16,22 и 23 июля 2023 года (15 рабочих дней)</t>
  </si>
  <si>
    <t>3. Третья смена будет работать с 26 июля по 15 августа 2023 года. Торжественное открытие оздоровительных лагерей с дневным пребыванием детей состоится 26 июля 2023 года в 10.00 ч.</t>
  </si>
  <si>
    <t xml:space="preserve">    Закрытие смены 15 августа 2023 года в 14.00 ч. Выходные дни - 29,30 июля и 5,6,12,13 августа 2023 года (15 рабочих дней).</t>
  </si>
  <si>
    <t>2 смена (июль)</t>
  </si>
  <si>
    <t>1. Профильный отряд в лагере с дневным пребыванием организован на базе МБОУ "СОШ им. А. Ларионова" г. Емвы.</t>
  </si>
  <si>
    <t>Профильная отряд будет работать с 1 июня по 21 июня 2023 года. Торжественное открытие лагеря состоится 1 июня 2023 года в 10.00 ч.</t>
  </si>
  <si>
    <t>Закрытие смены 21 июня 2023 года в 14.00 ч. Выходные дни - 3,4,10,11,12,17 и 18 июня 2023 года (14 рабочих дней).</t>
  </si>
  <si>
    <t>2. Профильный отряд в лагере с дневным пребыванием организован на базе МБОУ "СОШ №1" г. Емвы.</t>
  </si>
  <si>
    <t>1 смена (июнь),            138,45 руб. * 14 раб. дней</t>
  </si>
  <si>
    <t>2 смена (июнь-июль),         138,45 руб. * 15 раб. дней</t>
  </si>
  <si>
    <t>3 смена (август),            138,45 руб. * 15 раб. дней</t>
  </si>
  <si>
    <t>средства местного бюджета,            138,45 руб. * 5 раб. дней</t>
  </si>
  <si>
    <t>средства республиканского бюджета,            138,45 руб. * 5 раб. дней</t>
  </si>
  <si>
    <t>2 смена (июль),            138,45 руб. * 15 раб. дней</t>
  </si>
  <si>
    <t>План организации оздоровительных лагерей с дневным пребыванием детей при образовательных организациях в период летних каникул (за исключением детей, находящихся в трудной жизненной ситуации)</t>
  </si>
  <si>
    <t>МАОУ "НШ-ДС" г. Емвы</t>
  </si>
  <si>
    <t>Организация работы профильного отряда в лагере с дневным прибыванием детей "Твое призвание" для детей, состоящих на профилактических учетах</t>
  </si>
  <si>
    <t>Организация работы профильного отряда в лагере с дневным пребыванием детей "Патриоты" ( за исключением детей, находящихся в трудной жизненной ситуации)</t>
  </si>
  <si>
    <t>МАУДО "ДДТ" Княжпогостского района (питание 1 смены организовано на базе МБОУ "СОШ им. А. Ларионова" г. Емвы, питание 3 смены организовано на базе МБОУ "СОШ № 1" г. Емвы)</t>
  </si>
  <si>
    <t>Профильная отряд будет работать с 03 июля по 23 июля 2023 года. Торжественное открытие состоится 03 июля 2023 года в 10.00 ч. Закрытие смены 21 июля 2023 года в 14.00 ч. Выходные дни - 8,9,15,16,22 и 23 июля 2022 года (15 рабочих дней).</t>
  </si>
  <si>
    <t>Профильный отряд будет работать с 01 июня 21 июня 2023 года. Торжественное открытие состоится 01 июня 2023 года в 10.00 ч. Закрытие смены 21 июня 2023 года в 14.00 ч. Выходные дни - 3,4,10,11,12,17 и 18 июня 2023 года (14 рабочих дней).</t>
  </si>
  <si>
    <t>МАУДО "ДДТ" Княжпогостского района (питание в период весенних каникул организовано на базе МБОУ "СОШ № 1" г. Емвы, питание в период осенних каникул организовано на базе МБОУ "СОШ им. А. Ларионова" г. Емвы)</t>
  </si>
  <si>
    <t>Весна - 235 чел</t>
  </si>
  <si>
    <t>Осень - 248 чел</t>
  </si>
  <si>
    <t>1 смена - 223 чел</t>
  </si>
  <si>
    <t>2 смена - 109 чел</t>
  </si>
  <si>
    <t>3 смена - 90 чел</t>
  </si>
  <si>
    <t>весна - 235</t>
  </si>
  <si>
    <t>осень - 248</t>
  </si>
  <si>
    <t>твое призвание - 12</t>
  </si>
  <si>
    <t>патриоты - 10</t>
  </si>
  <si>
    <t>Итого 927 чел.</t>
  </si>
  <si>
    <t>1. Питание организовано на базе МБОУ "СОШ  им. А. Ларионова" г. Емвы</t>
  </si>
  <si>
    <t>МАУДО "ДДТ" Княжпогостского района (питание организовано на базе МБОУ "СОШ им А. Ларионова" г. Емвы)</t>
  </si>
  <si>
    <t>от 03 апреля 2023 года № 129</t>
  </si>
  <si>
    <t xml:space="preserve">от 03 апреля 2023 года № 129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</si>
</sst>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9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7D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6" fillId="0" borderId="0" xfId="0" applyFont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5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6" fillId="0" borderId="0" xfId="0" applyNumberFormat="1" applyFont="1" applyAlignment="1">
      <alignment horizontal="left" wrapText="1"/>
    </xf>
    <xf numFmtId="0" fontId="6" fillId="0" borderId="0" xfId="0" applyFont="1" applyAlignment="1"/>
    <xf numFmtId="0" fontId="7" fillId="0" borderId="0" xfId="0" applyFont="1" applyAlignment="1"/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8" fillId="0" borderId="0" xfId="0" applyNumberFormat="1" applyFont="1"/>
    <xf numFmtId="0" fontId="2" fillId="3" borderId="1" xfId="0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CF7D2"/>
      <color rgb="FFD2F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75"/>
  <sheetViews>
    <sheetView view="pageBreakPreview" topLeftCell="A17" zoomScale="60" zoomScaleNormal="80" workbookViewId="0">
      <selection activeCell="F59" sqref="F59"/>
    </sheetView>
  </sheetViews>
  <sheetFormatPr defaultColWidth="8.85546875" defaultRowHeight="12.75" x14ac:dyDescent="0.2"/>
  <cols>
    <col min="1" max="1" width="5.140625" style="5" customWidth="1"/>
    <col min="2" max="2" width="40.28515625" style="5" customWidth="1"/>
    <col min="3" max="5" width="8.28515625" style="5" customWidth="1"/>
    <col min="6" max="14" width="11.42578125" style="5" customWidth="1"/>
    <col min="15" max="18" width="9.85546875" style="5" bestFit="1" customWidth="1"/>
    <col min="19" max="16384" width="8.85546875" style="5"/>
  </cols>
  <sheetData>
    <row r="1" spans="1:18" x14ac:dyDescent="0.2">
      <c r="K1" s="62" t="s">
        <v>14</v>
      </c>
      <c r="L1" s="62"/>
      <c r="M1" s="62"/>
      <c r="N1" s="62"/>
    </row>
    <row r="2" spans="1:18" x14ac:dyDescent="0.2">
      <c r="K2" s="62" t="s">
        <v>15</v>
      </c>
      <c r="L2" s="62"/>
      <c r="M2" s="62"/>
      <c r="N2" s="62"/>
    </row>
    <row r="3" spans="1:18" ht="14.45" customHeight="1" x14ac:dyDescent="0.2">
      <c r="J3" s="62" t="s">
        <v>16</v>
      </c>
      <c r="K3" s="62"/>
      <c r="L3" s="62"/>
      <c r="M3" s="62"/>
      <c r="N3" s="62"/>
    </row>
    <row r="4" spans="1:18" x14ac:dyDescent="0.2">
      <c r="K4" s="63" t="s">
        <v>84</v>
      </c>
      <c r="L4" s="63"/>
      <c r="M4" s="63"/>
      <c r="N4" s="63"/>
    </row>
    <row r="6" spans="1:18" ht="26.45" customHeight="1" x14ac:dyDescent="0.2">
      <c r="A6" s="79" t="s">
        <v>64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8" spans="1:18" s="7" customFormat="1" ht="14.45" customHeight="1" x14ac:dyDescent="0.25">
      <c r="A8" s="72" t="s">
        <v>5</v>
      </c>
      <c r="B8" s="66" t="s">
        <v>0</v>
      </c>
      <c r="C8" s="75" t="s">
        <v>1</v>
      </c>
      <c r="D8" s="76"/>
      <c r="E8" s="76"/>
      <c r="F8" s="66" t="s">
        <v>3</v>
      </c>
      <c r="G8" s="66"/>
      <c r="H8" s="66"/>
      <c r="I8" s="66"/>
      <c r="J8" s="66"/>
      <c r="K8" s="66"/>
      <c r="L8" s="66"/>
      <c r="M8" s="66"/>
      <c r="N8" s="66"/>
    </row>
    <row r="9" spans="1:18" s="7" customFormat="1" ht="39.6" customHeight="1" x14ac:dyDescent="0.25">
      <c r="A9" s="73"/>
      <c r="B9" s="66"/>
      <c r="C9" s="77"/>
      <c r="D9" s="78"/>
      <c r="E9" s="78"/>
      <c r="F9" s="66" t="s">
        <v>7</v>
      </c>
      <c r="G9" s="66"/>
      <c r="H9" s="66"/>
      <c r="I9" s="66" t="s">
        <v>6</v>
      </c>
      <c r="J9" s="66"/>
      <c r="K9" s="66"/>
      <c r="L9" s="67" t="s">
        <v>34</v>
      </c>
      <c r="M9" s="68"/>
      <c r="N9" s="69"/>
    </row>
    <row r="10" spans="1:18" s="7" customFormat="1" ht="63.75" x14ac:dyDescent="0.25">
      <c r="A10" s="74"/>
      <c r="B10" s="66"/>
      <c r="C10" s="21" t="s">
        <v>2</v>
      </c>
      <c r="D10" s="21" t="s">
        <v>23</v>
      </c>
      <c r="E10" s="21" t="s">
        <v>43</v>
      </c>
      <c r="F10" s="58" t="s">
        <v>58</v>
      </c>
      <c r="G10" s="58" t="s">
        <v>59</v>
      </c>
      <c r="H10" s="58" t="s">
        <v>60</v>
      </c>
      <c r="I10" s="58" t="s">
        <v>58</v>
      </c>
      <c r="J10" s="58" t="s">
        <v>59</v>
      </c>
      <c r="K10" s="58" t="s">
        <v>60</v>
      </c>
      <c r="L10" s="38" t="s">
        <v>35</v>
      </c>
      <c r="M10" s="38" t="s">
        <v>36</v>
      </c>
      <c r="N10" s="38" t="s">
        <v>37</v>
      </c>
    </row>
    <row r="11" spans="1:18" x14ac:dyDescent="0.2">
      <c r="A11" s="8">
        <v>1</v>
      </c>
      <c r="B11" s="9" t="s">
        <v>12</v>
      </c>
      <c r="C11" s="21"/>
      <c r="D11" s="21">
        <v>30</v>
      </c>
      <c r="E11" s="21">
        <v>36</v>
      </c>
      <c r="F11" s="6"/>
      <c r="G11" s="6">
        <f>24921-4.34</f>
        <v>24916.66</v>
      </c>
      <c r="H11" s="6">
        <v>29905.200000000001</v>
      </c>
      <c r="I11" s="6"/>
      <c r="J11" s="6">
        <f>37381.5-6.52</f>
        <v>37374.980000000003</v>
      </c>
      <c r="K11" s="6">
        <v>44857.8</v>
      </c>
      <c r="L11" s="6"/>
      <c r="M11" s="6">
        <f>G11+J11</f>
        <v>62291.64</v>
      </c>
      <c r="N11" s="6">
        <f>H11+K11</f>
        <v>74763</v>
      </c>
      <c r="O11" s="16"/>
      <c r="P11" s="16"/>
      <c r="Q11" s="15"/>
      <c r="R11" s="15"/>
    </row>
    <row r="12" spans="1:18" x14ac:dyDescent="0.2">
      <c r="A12" s="8">
        <v>2</v>
      </c>
      <c r="B12" s="10" t="s">
        <v>33</v>
      </c>
      <c r="C12" s="11">
        <v>34</v>
      </c>
      <c r="D12" s="11">
        <v>33</v>
      </c>
      <c r="E12" s="11"/>
      <c r="F12" s="6">
        <v>26360.880000000001</v>
      </c>
      <c r="G12" s="6">
        <v>27413.1</v>
      </c>
      <c r="H12" s="46"/>
      <c r="I12" s="6">
        <v>39541.32</v>
      </c>
      <c r="J12" s="6">
        <v>41119.65</v>
      </c>
      <c r="K12" s="46"/>
      <c r="L12" s="6">
        <f>F12+I12</f>
        <v>65902.2</v>
      </c>
      <c r="M12" s="6">
        <f>G12+J12</f>
        <v>68532.75</v>
      </c>
      <c r="N12" s="6"/>
      <c r="O12" s="16"/>
      <c r="P12" s="16"/>
      <c r="Q12" s="15"/>
      <c r="R12" s="15"/>
    </row>
    <row r="13" spans="1:18" x14ac:dyDescent="0.2">
      <c r="A13" s="8">
        <v>3</v>
      </c>
      <c r="B13" s="10" t="s">
        <v>65</v>
      </c>
      <c r="C13" s="11">
        <v>15</v>
      </c>
      <c r="D13" s="11"/>
      <c r="E13" s="11"/>
      <c r="F13" s="6">
        <v>11629.8</v>
      </c>
      <c r="G13" s="46"/>
      <c r="H13" s="46"/>
      <c r="I13" s="6">
        <v>17444.7</v>
      </c>
      <c r="J13" s="46"/>
      <c r="K13" s="47"/>
      <c r="L13" s="6">
        <f t="shared" ref="L13:L14" si="0">F13+I13</f>
        <v>29074.5</v>
      </c>
      <c r="M13" s="6"/>
      <c r="N13" s="6"/>
      <c r="O13" s="16"/>
      <c r="P13" s="16"/>
      <c r="Q13" s="15"/>
      <c r="R13" s="15"/>
    </row>
    <row r="14" spans="1:18" x14ac:dyDescent="0.2">
      <c r="A14" s="8">
        <v>4</v>
      </c>
      <c r="B14" s="10" t="s">
        <v>8</v>
      </c>
      <c r="C14" s="11">
        <v>36</v>
      </c>
      <c r="D14" s="11"/>
      <c r="E14" s="11"/>
      <c r="F14" s="6">
        <v>27911.52</v>
      </c>
      <c r="G14" s="46"/>
      <c r="H14" s="46"/>
      <c r="I14" s="6">
        <v>41867.279999999999</v>
      </c>
      <c r="J14" s="6"/>
      <c r="K14" s="47"/>
      <c r="L14" s="6">
        <f t="shared" si="0"/>
        <v>69778.8</v>
      </c>
      <c r="M14" s="6"/>
      <c r="N14" s="6"/>
      <c r="O14" s="16"/>
      <c r="P14" s="16"/>
      <c r="Q14" s="15"/>
      <c r="R14" s="15"/>
    </row>
    <row r="15" spans="1:18" x14ac:dyDescent="0.2">
      <c r="A15" s="8">
        <v>5</v>
      </c>
      <c r="B15" s="10" t="s">
        <v>11</v>
      </c>
      <c r="C15" s="11">
        <v>22</v>
      </c>
      <c r="D15" s="11">
        <v>15</v>
      </c>
      <c r="E15" s="11"/>
      <c r="F15" s="6">
        <v>17057.04</v>
      </c>
      <c r="G15" s="6">
        <v>12460.5</v>
      </c>
      <c r="H15" s="46"/>
      <c r="I15" s="6">
        <v>25585.56</v>
      </c>
      <c r="J15" s="6">
        <v>18690.75</v>
      </c>
      <c r="K15" s="47"/>
      <c r="L15" s="6">
        <f>F15+I15</f>
        <v>42642.600000000006</v>
      </c>
      <c r="M15" s="6">
        <f>G15+J15</f>
        <v>31151.25</v>
      </c>
      <c r="N15" s="6"/>
      <c r="O15" s="16"/>
      <c r="P15" s="16"/>
      <c r="Q15" s="15"/>
      <c r="R15" s="15"/>
    </row>
    <row r="16" spans="1:18" x14ac:dyDescent="0.2">
      <c r="A16" s="8">
        <v>6</v>
      </c>
      <c r="B16" s="10" t="s">
        <v>10</v>
      </c>
      <c r="C16" s="11">
        <v>6</v>
      </c>
      <c r="D16" s="11"/>
      <c r="E16" s="11"/>
      <c r="F16" s="6">
        <v>4651.92</v>
      </c>
      <c r="G16" s="46"/>
      <c r="H16" s="46"/>
      <c r="I16" s="6">
        <v>6977.88</v>
      </c>
      <c r="J16" s="46"/>
      <c r="K16" s="47"/>
      <c r="L16" s="6">
        <f>F16+I16</f>
        <v>11629.8</v>
      </c>
      <c r="M16" s="6"/>
      <c r="N16" s="6"/>
      <c r="O16" s="16"/>
      <c r="P16" s="16"/>
      <c r="Q16" s="15"/>
      <c r="R16" s="15"/>
    </row>
    <row r="17" spans="1:18" x14ac:dyDescent="0.2">
      <c r="A17" s="8">
        <v>7</v>
      </c>
      <c r="B17" s="10" t="s">
        <v>9</v>
      </c>
      <c r="C17" s="11">
        <v>7</v>
      </c>
      <c r="D17" s="11"/>
      <c r="E17" s="11"/>
      <c r="F17" s="6">
        <v>5427.24</v>
      </c>
      <c r="G17" s="46"/>
      <c r="H17" s="46"/>
      <c r="I17" s="6">
        <v>8140.86</v>
      </c>
      <c r="J17" s="6"/>
      <c r="K17" s="48"/>
      <c r="L17" s="6">
        <f>F17+I17</f>
        <v>13568.099999999999</v>
      </c>
      <c r="M17" s="6"/>
      <c r="N17" s="6"/>
      <c r="O17" s="16"/>
      <c r="P17" s="16"/>
      <c r="Q17" s="15"/>
      <c r="R17" s="15"/>
    </row>
    <row r="18" spans="1:18" ht="63.75" x14ac:dyDescent="0.2">
      <c r="A18" s="8">
        <v>8</v>
      </c>
      <c r="B18" s="61" t="s">
        <v>68</v>
      </c>
      <c r="C18" s="8">
        <v>40</v>
      </c>
      <c r="D18" s="8"/>
      <c r="E18" s="8">
        <v>35</v>
      </c>
      <c r="F18" s="6">
        <v>31012.799999999999</v>
      </c>
      <c r="G18" s="46"/>
      <c r="H18" s="6">
        <v>29074.5</v>
      </c>
      <c r="I18" s="6">
        <v>46519.199999999997</v>
      </c>
      <c r="J18" s="46"/>
      <c r="K18" s="35">
        <v>43611.75</v>
      </c>
      <c r="L18" s="6">
        <f>F18+I18</f>
        <v>77532</v>
      </c>
      <c r="M18" s="6"/>
      <c r="N18" s="6">
        <f>H18+K18</f>
        <v>72686.25</v>
      </c>
      <c r="O18" s="16"/>
      <c r="P18" s="16"/>
      <c r="Q18" s="16"/>
      <c r="R18" s="16"/>
    </row>
    <row r="19" spans="1:18" x14ac:dyDescent="0.2">
      <c r="A19" s="26"/>
      <c r="B19" s="27" t="s">
        <v>4</v>
      </c>
      <c r="C19" s="28">
        <f t="shared" ref="C19:N19" si="1">C11+C12+C13+C14+C15+C16+C17+C18</f>
        <v>160</v>
      </c>
      <c r="D19" s="28">
        <f t="shared" si="1"/>
        <v>78</v>
      </c>
      <c r="E19" s="28">
        <f t="shared" si="1"/>
        <v>71</v>
      </c>
      <c r="F19" s="25">
        <f t="shared" si="1"/>
        <v>124051.2</v>
      </c>
      <c r="G19" s="25">
        <f t="shared" si="1"/>
        <v>64790.259999999995</v>
      </c>
      <c r="H19" s="25">
        <f t="shared" si="1"/>
        <v>58979.7</v>
      </c>
      <c r="I19" s="25">
        <f t="shared" si="1"/>
        <v>186076.79999999999</v>
      </c>
      <c r="J19" s="25">
        <f t="shared" si="1"/>
        <v>97185.38</v>
      </c>
      <c r="K19" s="25">
        <f t="shared" si="1"/>
        <v>88469.55</v>
      </c>
      <c r="L19" s="25">
        <f t="shared" si="1"/>
        <v>310128</v>
      </c>
      <c r="M19" s="25">
        <f t="shared" si="1"/>
        <v>161975.64000000001</v>
      </c>
      <c r="N19" s="25">
        <f t="shared" si="1"/>
        <v>147449.25</v>
      </c>
      <c r="O19" s="16"/>
      <c r="P19" s="16"/>
      <c r="Q19" s="15"/>
      <c r="R19" s="15"/>
    </row>
    <row r="20" spans="1:18" x14ac:dyDescent="0.2">
      <c r="I20" s="12"/>
      <c r="J20" s="12"/>
      <c r="O20" s="15"/>
      <c r="P20" s="15"/>
      <c r="Q20" s="16"/>
      <c r="R20" s="15"/>
    </row>
    <row r="21" spans="1:18" ht="14.45" customHeight="1" x14ac:dyDescent="0.2">
      <c r="A21" s="42" t="s">
        <v>18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1:18" ht="12.75" customHeight="1" x14ac:dyDescent="0.2">
      <c r="A22" s="65" t="s">
        <v>45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53"/>
      <c r="P22" s="34"/>
      <c r="Q22" s="44"/>
    </row>
    <row r="23" spans="1:18" ht="14.45" customHeight="1" x14ac:dyDescent="0.2">
      <c r="A23" s="64" t="s">
        <v>46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52"/>
      <c r="P23" s="44"/>
      <c r="Q23" s="44"/>
    </row>
    <row r="24" spans="1:18" ht="20.25" customHeight="1" x14ac:dyDescent="0.25">
      <c r="A24" s="65" t="s">
        <v>47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54"/>
      <c r="P24" s="42"/>
      <c r="Q24" s="42"/>
    </row>
    <row r="25" spans="1:18" ht="37.5" customHeight="1" x14ac:dyDescent="0.2">
      <c r="A25" s="64" t="s">
        <v>48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34"/>
      <c r="P25" s="42"/>
      <c r="Q25" s="42"/>
    </row>
    <row r="26" spans="1:18" ht="29.25" customHeight="1" x14ac:dyDescent="0.2">
      <c r="A26" s="64" t="s">
        <v>49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34"/>
      <c r="P26" s="49"/>
      <c r="Q26" s="49"/>
    </row>
    <row r="27" spans="1:18" ht="14.45" customHeight="1" x14ac:dyDescent="0.2">
      <c r="A27" s="64" t="s">
        <v>50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34"/>
      <c r="P27" s="49"/>
      <c r="Q27" s="49"/>
    </row>
    <row r="28" spans="1:18" ht="14.45" customHeight="1" x14ac:dyDescent="0.25">
      <c r="A28" s="65" t="s">
        <v>51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54"/>
      <c r="P28" s="42"/>
      <c r="Q28" s="42"/>
    </row>
    <row r="29" spans="1:18" ht="14.45" customHeight="1" x14ac:dyDescent="0.2">
      <c r="A29" s="64" t="s">
        <v>52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34"/>
      <c r="P29" s="42"/>
      <c r="Q29" s="42"/>
    </row>
    <row r="30" spans="1:18" ht="12.75" customHeight="1" x14ac:dyDescent="0.2">
      <c r="A30" s="30" t="s">
        <v>19</v>
      </c>
      <c r="B30" s="30"/>
      <c r="C30" s="33"/>
      <c r="D30" s="33"/>
      <c r="E30" s="33"/>
      <c r="F30" s="33"/>
      <c r="G30" s="33"/>
      <c r="H30" s="33"/>
      <c r="I30" s="33"/>
      <c r="J30" s="33"/>
      <c r="K30" s="33"/>
      <c r="L30" s="40"/>
      <c r="M30" s="40"/>
      <c r="N30" s="40"/>
    </row>
    <row r="31" spans="1:18" ht="12.75" customHeight="1" x14ac:dyDescent="0.2">
      <c r="A31" s="70" t="s">
        <v>30</v>
      </c>
      <c r="B31" s="70"/>
      <c r="C31" s="70"/>
      <c r="D31" s="70"/>
      <c r="E31" s="70"/>
      <c r="F31" s="70"/>
      <c r="G31" s="70"/>
      <c r="H31" s="70"/>
      <c r="I31" s="70"/>
      <c r="J31" s="70"/>
      <c r="K31" s="30"/>
      <c r="L31" s="39"/>
      <c r="M31" s="39"/>
      <c r="N31" s="39"/>
    </row>
    <row r="32" spans="1:18" x14ac:dyDescent="0.2">
      <c r="A32" s="30" t="s">
        <v>39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9"/>
      <c r="M32" s="39"/>
      <c r="N32" s="39"/>
    </row>
    <row r="33" spans="1:18" x14ac:dyDescent="0.2">
      <c r="A33" s="30" t="s">
        <v>28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9"/>
      <c r="M33" s="39"/>
      <c r="N33" s="39"/>
    </row>
    <row r="35" spans="1:18" x14ac:dyDescent="0.2">
      <c r="A35" s="71" t="s">
        <v>40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7" spans="1:18" s="7" customFormat="1" ht="14.45" customHeight="1" x14ac:dyDescent="0.25">
      <c r="A37" s="72" t="s">
        <v>5</v>
      </c>
      <c r="B37" s="66" t="s">
        <v>0</v>
      </c>
      <c r="C37" s="75" t="s">
        <v>1</v>
      </c>
      <c r="D37" s="76"/>
      <c r="E37" s="76"/>
      <c r="F37" s="66" t="s">
        <v>3</v>
      </c>
      <c r="G37" s="66"/>
      <c r="H37" s="66"/>
      <c r="I37" s="66"/>
      <c r="J37" s="66"/>
      <c r="K37" s="66"/>
      <c r="L37" s="66"/>
      <c r="M37" s="66"/>
      <c r="N37" s="66"/>
    </row>
    <row r="38" spans="1:18" s="7" customFormat="1" ht="39.6" customHeight="1" x14ac:dyDescent="0.25">
      <c r="A38" s="73"/>
      <c r="B38" s="66"/>
      <c r="C38" s="77"/>
      <c r="D38" s="78"/>
      <c r="E38" s="78"/>
      <c r="F38" s="66" t="s">
        <v>7</v>
      </c>
      <c r="G38" s="66"/>
      <c r="H38" s="66"/>
      <c r="I38" s="66" t="s">
        <v>6</v>
      </c>
      <c r="J38" s="66"/>
      <c r="K38" s="66"/>
      <c r="L38" s="67" t="s">
        <v>34</v>
      </c>
      <c r="M38" s="68"/>
      <c r="N38" s="69"/>
    </row>
    <row r="39" spans="1:18" s="7" customFormat="1" ht="63.75" x14ac:dyDescent="0.25">
      <c r="A39" s="74"/>
      <c r="B39" s="66"/>
      <c r="C39" s="43" t="s">
        <v>2</v>
      </c>
      <c r="D39" s="43" t="s">
        <v>23</v>
      </c>
      <c r="E39" s="43" t="s">
        <v>43</v>
      </c>
      <c r="F39" s="58" t="s">
        <v>58</v>
      </c>
      <c r="G39" s="58" t="s">
        <v>59</v>
      </c>
      <c r="H39" s="58" t="s">
        <v>60</v>
      </c>
      <c r="I39" s="58" t="s">
        <v>58</v>
      </c>
      <c r="J39" s="58" t="s">
        <v>59</v>
      </c>
      <c r="K39" s="58" t="s">
        <v>60</v>
      </c>
      <c r="L39" s="43" t="s">
        <v>35</v>
      </c>
      <c r="M39" s="43" t="s">
        <v>36</v>
      </c>
      <c r="N39" s="43" t="s">
        <v>37</v>
      </c>
    </row>
    <row r="40" spans="1:18" x14ac:dyDescent="0.2">
      <c r="A40" s="8">
        <v>1</v>
      </c>
      <c r="B40" s="9" t="s">
        <v>12</v>
      </c>
      <c r="C40" s="43"/>
      <c r="D40" s="43">
        <v>14</v>
      </c>
      <c r="E40" s="43">
        <v>14</v>
      </c>
      <c r="F40" s="6"/>
      <c r="G40" s="6">
        <v>11629.8</v>
      </c>
      <c r="H40" s="6">
        <v>11629.8</v>
      </c>
      <c r="I40" s="6"/>
      <c r="J40" s="6">
        <v>17444.7</v>
      </c>
      <c r="K40" s="6">
        <v>17444.7</v>
      </c>
      <c r="L40" s="6"/>
      <c r="M40" s="6">
        <f>G40+J40</f>
        <v>29074.5</v>
      </c>
      <c r="N40" s="6">
        <f>H40+K40</f>
        <v>29074.5</v>
      </c>
      <c r="O40" s="16"/>
      <c r="P40" s="16"/>
      <c r="Q40" s="15"/>
      <c r="R40" s="15"/>
    </row>
    <row r="41" spans="1:18" x14ac:dyDescent="0.2">
      <c r="A41" s="8">
        <v>2</v>
      </c>
      <c r="B41" s="10" t="s">
        <v>33</v>
      </c>
      <c r="C41" s="11">
        <v>15</v>
      </c>
      <c r="D41" s="11">
        <v>12</v>
      </c>
      <c r="E41" s="11"/>
      <c r="F41" s="6">
        <v>11629.8</v>
      </c>
      <c r="G41" s="6">
        <v>9968.4</v>
      </c>
      <c r="H41" s="46"/>
      <c r="I41" s="6">
        <v>17444.7</v>
      </c>
      <c r="J41" s="6">
        <v>14952.6</v>
      </c>
      <c r="K41" s="46"/>
      <c r="L41" s="6">
        <f>F41+I41</f>
        <v>29074.5</v>
      </c>
      <c r="M41" s="6">
        <f>G41+J41</f>
        <v>24921</v>
      </c>
      <c r="N41" s="6"/>
      <c r="O41" s="16"/>
      <c r="P41" s="16"/>
      <c r="Q41" s="15"/>
      <c r="R41" s="15"/>
    </row>
    <row r="42" spans="1:18" x14ac:dyDescent="0.2">
      <c r="A42" s="8">
        <v>3</v>
      </c>
      <c r="B42" s="10" t="s">
        <v>65</v>
      </c>
      <c r="C42" s="11">
        <v>5</v>
      </c>
      <c r="D42" s="11"/>
      <c r="E42" s="11"/>
      <c r="F42" s="6">
        <v>3876.6</v>
      </c>
      <c r="G42" s="46"/>
      <c r="H42" s="46"/>
      <c r="I42" s="6">
        <v>5814.9</v>
      </c>
      <c r="J42" s="46"/>
      <c r="K42" s="47"/>
      <c r="L42" s="6">
        <f t="shared" ref="L42:L43" si="2">F42+I42</f>
        <v>9691.5</v>
      </c>
      <c r="M42" s="6"/>
      <c r="N42" s="6"/>
      <c r="O42" s="16"/>
      <c r="P42" s="16"/>
      <c r="Q42" s="15"/>
      <c r="R42" s="15"/>
    </row>
    <row r="43" spans="1:18" x14ac:dyDescent="0.2">
      <c r="A43" s="8">
        <v>4</v>
      </c>
      <c r="B43" s="10" t="s">
        <v>8</v>
      </c>
      <c r="C43" s="11">
        <v>14</v>
      </c>
      <c r="D43" s="11"/>
      <c r="E43" s="11"/>
      <c r="F43" s="6">
        <v>10854.48</v>
      </c>
      <c r="G43" s="46"/>
      <c r="H43" s="46"/>
      <c r="I43" s="6">
        <v>16281.72</v>
      </c>
      <c r="J43" s="6"/>
      <c r="K43" s="47"/>
      <c r="L43" s="6">
        <f t="shared" si="2"/>
        <v>27136.199999999997</v>
      </c>
      <c r="M43" s="6"/>
      <c r="N43" s="6"/>
      <c r="O43" s="16"/>
      <c r="P43" s="16"/>
      <c r="Q43" s="15"/>
      <c r="R43" s="15"/>
    </row>
    <row r="44" spans="1:18" x14ac:dyDescent="0.2">
      <c r="A44" s="8">
        <v>5</v>
      </c>
      <c r="B44" s="10" t="s">
        <v>11</v>
      </c>
      <c r="C44" s="11">
        <v>8</v>
      </c>
      <c r="D44" s="11">
        <v>5</v>
      </c>
      <c r="E44" s="11"/>
      <c r="F44" s="6">
        <v>6202.56</v>
      </c>
      <c r="G44" s="6">
        <v>4153.5</v>
      </c>
      <c r="H44" s="46"/>
      <c r="I44" s="6">
        <v>9303.84</v>
      </c>
      <c r="J44" s="6">
        <v>6230.25</v>
      </c>
      <c r="K44" s="47"/>
      <c r="L44" s="6">
        <f>F44+I44</f>
        <v>15506.400000000001</v>
      </c>
      <c r="M44" s="6">
        <f>G44+J44</f>
        <v>10383.75</v>
      </c>
      <c r="N44" s="6"/>
      <c r="O44" s="16"/>
      <c r="P44" s="16"/>
      <c r="Q44" s="15"/>
      <c r="R44" s="15"/>
    </row>
    <row r="45" spans="1:18" x14ac:dyDescent="0.2">
      <c r="A45" s="8">
        <v>6</v>
      </c>
      <c r="B45" s="10" t="s">
        <v>10</v>
      </c>
      <c r="C45" s="11">
        <v>4</v>
      </c>
      <c r="D45" s="11"/>
      <c r="E45" s="11"/>
      <c r="F45" s="6">
        <v>3101.28</v>
      </c>
      <c r="G45" s="46"/>
      <c r="H45" s="46"/>
      <c r="I45" s="6">
        <v>4651.92</v>
      </c>
      <c r="J45" s="46"/>
      <c r="K45" s="47"/>
      <c r="L45" s="6">
        <f>F45+I45</f>
        <v>7753.2000000000007</v>
      </c>
      <c r="M45" s="6"/>
      <c r="N45" s="6"/>
      <c r="O45" s="16"/>
      <c r="P45" s="16"/>
      <c r="Q45" s="15"/>
      <c r="R45" s="15"/>
    </row>
    <row r="46" spans="1:18" x14ac:dyDescent="0.2">
      <c r="A46" s="8">
        <v>7</v>
      </c>
      <c r="B46" s="10" t="s">
        <v>9</v>
      </c>
      <c r="C46" s="11">
        <v>7</v>
      </c>
      <c r="D46" s="11"/>
      <c r="E46" s="11"/>
      <c r="F46" s="6">
        <v>5427.24</v>
      </c>
      <c r="G46" s="46"/>
      <c r="H46" s="46"/>
      <c r="I46" s="6">
        <v>8140.86</v>
      </c>
      <c r="J46" s="6"/>
      <c r="K46" s="48"/>
      <c r="L46" s="6">
        <f>F46+I46</f>
        <v>13568.099999999999</v>
      </c>
      <c r="M46" s="6"/>
      <c r="N46" s="6"/>
      <c r="O46" s="16"/>
      <c r="P46" s="16"/>
      <c r="Q46" s="15"/>
      <c r="R46" s="15"/>
    </row>
    <row r="47" spans="1:18" ht="68.25" customHeight="1" x14ac:dyDescent="0.2">
      <c r="A47" s="8">
        <v>8</v>
      </c>
      <c r="B47" s="61" t="s">
        <v>68</v>
      </c>
      <c r="C47" s="8">
        <v>10</v>
      </c>
      <c r="D47" s="8"/>
      <c r="E47" s="8">
        <v>5</v>
      </c>
      <c r="F47" s="6">
        <v>7753.2</v>
      </c>
      <c r="G47" s="46"/>
      <c r="H47" s="6">
        <v>4153.5</v>
      </c>
      <c r="I47" s="6">
        <v>11629.8</v>
      </c>
      <c r="J47" s="46"/>
      <c r="K47" s="35">
        <v>6230.25</v>
      </c>
      <c r="L47" s="6">
        <f>F47+I47</f>
        <v>19383</v>
      </c>
      <c r="M47" s="6"/>
      <c r="N47" s="6">
        <f>H47+K47</f>
        <v>10383.75</v>
      </c>
      <c r="O47" s="16"/>
      <c r="P47" s="16"/>
      <c r="Q47" s="16"/>
      <c r="R47" s="16"/>
    </row>
    <row r="48" spans="1:18" x14ac:dyDescent="0.2">
      <c r="A48" s="26"/>
      <c r="B48" s="27" t="s">
        <v>4</v>
      </c>
      <c r="C48" s="28">
        <f t="shared" ref="C48:N48" si="3">C40+C41+C42+C43+C44+C45+C46+C47</f>
        <v>63</v>
      </c>
      <c r="D48" s="28">
        <f t="shared" si="3"/>
        <v>31</v>
      </c>
      <c r="E48" s="28">
        <f t="shared" si="3"/>
        <v>19</v>
      </c>
      <c r="F48" s="25">
        <f t="shared" si="3"/>
        <v>48845.159999999996</v>
      </c>
      <c r="G48" s="25">
        <f t="shared" si="3"/>
        <v>25751.699999999997</v>
      </c>
      <c r="H48" s="25">
        <f t="shared" si="3"/>
        <v>15783.3</v>
      </c>
      <c r="I48" s="25">
        <f t="shared" si="3"/>
        <v>73267.740000000005</v>
      </c>
      <c r="J48" s="25">
        <f t="shared" si="3"/>
        <v>38627.550000000003</v>
      </c>
      <c r="K48" s="25">
        <f t="shared" si="3"/>
        <v>23674.95</v>
      </c>
      <c r="L48" s="25">
        <f t="shared" si="3"/>
        <v>122112.9</v>
      </c>
      <c r="M48" s="25">
        <f t="shared" si="3"/>
        <v>64379.25</v>
      </c>
      <c r="N48" s="25">
        <f t="shared" si="3"/>
        <v>39458.25</v>
      </c>
      <c r="O48" s="16"/>
      <c r="P48" s="16"/>
      <c r="Q48" s="15"/>
      <c r="R48" s="15"/>
    </row>
    <row r="49" spans="1:18" x14ac:dyDescent="0.2">
      <c r="I49" s="12"/>
      <c r="J49" s="12"/>
      <c r="O49" s="15"/>
      <c r="P49" s="15"/>
      <c r="Q49" s="16"/>
      <c r="R49" s="15"/>
    </row>
    <row r="50" spans="1:18" ht="14.45" customHeight="1" x14ac:dyDescent="0.2">
      <c r="A50" s="57" t="s">
        <v>18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1:18" ht="12.75" customHeight="1" x14ac:dyDescent="0.2">
      <c r="A51" s="65" t="s">
        <v>45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53"/>
      <c r="P51" s="34"/>
      <c r="Q51" s="56"/>
    </row>
    <row r="52" spans="1:18" ht="14.45" customHeight="1" x14ac:dyDescent="0.2">
      <c r="A52" s="64" t="s">
        <v>46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52"/>
      <c r="P52" s="56"/>
      <c r="Q52" s="56"/>
    </row>
    <row r="53" spans="1:18" ht="15" x14ac:dyDescent="0.25">
      <c r="A53" s="65" t="s">
        <v>47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54"/>
      <c r="P53" s="57"/>
      <c r="Q53" s="57"/>
    </row>
    <row r="54" spans="1:18" ht="22.5" customHeight="1" x14ac:dyDescent="0.2">
      <c r="A54" s="64" t="s">
        <v>48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34"/>
      <c r="P54" s="57"/>
      <c r="Q54" s="57"/>
    </row>
    <row r="55" spans="1:18" ht="27" customHeight="1" x14ac:dyDescent="0.2">
      <c r="A55" s="64" t="s">
        <v>49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34"/>
      <c r="P55" s="57"/>
      <c r="Q55" s="57"/>
    </row>
    <row r="56" spans="1:18" ht="14.45" customHeight="1" x14ac:dyDescent="0.2">
      <c r="A56" s="64" t="s">
        <v>50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34"/>
      <c r="P56" s="57"/>
      <c r="Q56" s="57"/>
    </row>
    <row r="57" spans="1:18" ht="14.45" customHeight="1" x14ac:dyDescent="0.25">
      <c r="A57" s="65" t="s">
        <v>51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54"/>
      <c r="P57" s="57"/>
      <c r="Q57" s="57"/>
    </row>
    <row r="58" spans="1:18" ht="14.45" customHeight="1" x14ac:dyDescent="0.2">
      <c r="A58" s="64" t="s">
        <v>52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34"/>
      <c r="P58" s="57"/>
      <c r="Q58" s="57"/>
    </row>
    <row r="60" spans="1:18" x14ac:dyDescent="0.2">
      <c r="G60" s="12"/>
    </row>
    <row r="62" spans="1:18" x14ac:dyDescent="0.2">
      <c r="G62" s="12"/>
      <c r="H62" s="60"/>
      <c r="J62" s="12"/>
    </row>
    <row r="63" spans="1:18" x14ac:dyDescent="0.2">
      <c r="D63" s="12"/>
      <c r="F63" s="20"/>
      <c r="G63" s="12"/>
      <c r="H63" s="60"/>
      <c r="I63" s="12"/>
      <c r="J63" s="12"/>
      <c r="L63" s="12"/>
    </row>
    <row r="64" spans="1:18" x14ac:dyDescent="0.2">
      <c r="D64" s="12"/>
      <c r="G64" s="12"/>
      <c r="H64" s="60"/>
      <c r="I64" s="12"/>
      <c r="J64" s="12"/>
      <c r="L64" s="12"/>
    </row>
    <row r="65" spans="2:13" x14ac:dyDescent="0.2">
      <c r="F65" s="20"/>
      <c r="G65" s="12"/>
      <c r="H65" s="60"/>
      <c r="I65" s="12"/>
      <c r="L65" s="12"/>
      <c r="M65" s="12"/>
    </row>
    <row r="66" spans="2:13" x14ac:dyDescent="0.2">
      <c r="B66" s="5" t="s">
        <v>74</v>
      </c>
      <c r="G66" s="12"/>
      <c r="H66" s="60"/>
      <c r="I66" s="12"/>
      <c r="L66" s="12"/>
      <c r="M66" s="12"/>
    </row>
    <row r="67" spans="2:13" x14ac:dyDescent="0.2">
      <c r="B67" s="5" t="s">
        <v>75</v>
      </c>
      <c r="E67" s="12"/>
      <c r="F67" s="12"/>
      <c r="H67" s="12"/>
      <c r="L67" s="12"/>
    </row>
    <row r="68" spans="2:13" x14ac:dyDescent="0.2">
      <c r="B68" s="5" t="s">
        <v>76</v>
      </c>
      <c r="H68" s="12"/>
      <c r="L68" s="12"/>
    </row>
    <row r="69" spans="2:13" x14ac:dyDescent="0.2">
      <c r="B69" s="5" t="s">
        <v>77</v>
      </c>
      <c r="H69" s="12"/>
      <c r="L69" s="12"/>
    </row>
    <row r="70" spans="2:13" x14ac:dyDescent="0.2">
      <c r="B70" s="5" t="s">
        <v>78</v>
      </c>
      <c r="L70" s="12"/>
    </row>
    <row r="71" spans="2:13" x14ac:dyDescent="0.2">
      <c r="B71" s="5" t="s">
        <v>79</v>
      </c>
      <c r="H71" s="12"/>
    </row>
    <row r="72" spans="2:13" x14ac:dyDescent="0.2">
      <c r="B72" s="5" t="s">
        <v>80</v>
      </c>
      <c r="L72" s="12"/>
    </row>
    <row r="74" spans="2:13" x14ac:dyDescent="0.2">
      <c r="B74" s="5" t="s">
        <v>81</v>
      </c>
      <c r="F74" s="12"/>
      <c r="L74" s="12"/>
    </row>
    <row r="75" spans="2:13" x14ac:dyDescent="0.2">
      <c r="F75" s="12"/>
      <c r="H75" s="12"/>
    </row>
  </sheetData>
  <mergeCells count="37">
    <mergeCell ref="A22:N22"/>
    <mergeCell ref="A23:N23"/>
    <mergeCell ref="A24:N24"/>
    <mergeCell ref="A25:N25"/>
    <mergeCell ref="A26:N26"/>
    <mergeCell ref="A6:N6"/>
    <mergeCell ref="A8:A10"/>
    <mergeCell ref="B8:B10"/>
    <mergeCell ref="C8:E9"/>
    <mergeCell ref="F9:H9"/>
    <mergeCell ref="I9:K9"/>
    <mergeCell ref="F8:N8"/>
    <mergeCell ref="L9:N9"/>
    <mergeCell ref="L38:N38"/>
    <mergeCell ref="A31:J31"/>
    <mergeCell ref="A35:N35"/>
    <mergeCell ref="A37:A39"/>
    <mergeCell ref="B37:B39"/>
    <mergeCell ref="C37:E38"/>
    <mergeCell ref="F37:N37"/>
    <mergeCell ref="F38:H38"/>
    <mergeCell ref="K1:N1"/>
    <mergeCell ref="K2:N2"/>
    <mergeCell ref="J3:N3"/>
    <mergeCell ref="K4:N4"/>
    <mergeCell ref="A58:N58"/>
    <mergeCell ref="A53:N53"/>
    <mergeCell ref="A54:N54"/>
    <mergeCell ref="A55:N55"/>
    <mergeCell ref="A56:N56"/>
    <mergeCell ref="A57:N57"/>
    <mergeCell ref="A27:N27"/>
    <mergeCell ref="A28:N28"/>
    <mergeCell ref="A29:N29"/>
    <mergeCell ref="A51:N51"/>
    <mergeCell ref="A52:N52"/>
    <mergeCell ref="I38:K38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rowBreaks count="1" manualBreakCount="1">
    <brk id="6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8"/>
  <sheetViews>
    <sheetView view="pageBreakPreview" zoomScale="60" zoomScaleNormal="100" workbookViewId="0">
      <selection activeCell="B18" sqref="B18"/>
    </sheetView>
  </sheetViews>
  <sheetFormatPr defaultColWidth="8.85546875" defaultRowHeight="12.75" x14ac:dyDescent="0.2"/>
  <cols>
    <col min="1" max="1" width="5.140625" style="1" customWidth="1"/>
    <col min="2" max="2" width="40" style="1" customWidth="1"/>
    <col min="3" max="4" width="8.28515625" style="1" customWidth="1"/>
    <col min="5" max="6" width="12.5703125" style="5" customWidth="1"/>
    <col min="7" max="10" width="12.5703125" style="4" customWidth="1"/>
    <col min="11" max="11" width="8.85546875" style="1"/>
    <col min="12" max="12" width="9.85546875" style="1" bestFit="1" customWidth="1"/>
    <col min="13" max="16384" width="8.85546875" style="1"/>
  </cols>
  <sheetData>
    <row r="1" spans="1:10" ht="14.45" customHeight="1" x14ac:dyDescent="0.2">
      <c r="D1" s="62" t="s">
        <v>17</v>
      </c>
      <c r="E1" s="62"/>
      <c r="F1" s="62"/>
      <c r="G1" s="62"/>
      <c r="H1" s="62"/>
      <c r="I1" s="62"/>
      <c r="J1" s="62"/>
    </row>
    <row r="2" spans="1:10" ht="14.45" customHeight="1" x14ac:dyDescent="0.2">
      <c r="D2" s="62" t="s">
        <v>15</v>
      </c>
      <c r="E2" s="62"/>
      <c r="F2" s="62"/>
      <c r="G2" s="62"/>
      <c r="H2" s="62"/>
      <c r="I2" s="62"/>
      <c r="J2" s="62"/>
    </row>
    <row r="3" spans="1:10" ht="14.45" customHeight="1" x14ac:dyDescent="0.2">
      <c r="D3" s="62" t="s">
        <v>16</v>
      </c>
      <c r="E3" s="62"/>
      <c r="F3" s="62"/>
      <c r="G3" s="62"/>
      <c r="H3" s="62"/>
      <c r="I3" s="62"/>
      <c r="J3" s="62"/>
    </row>
    <row r="4" spans="1:10" ht="14.45" customHeight="1" x14ac:dyDescent="0.2">
      <c r="D4" s="62" t="s">
        <v>84</v>
      </c>
      <c r="E4" s="62"/>
      <c r="F4" s="62"/>
      <c r="G4" s="62"/>
      <c r="H4" s="62"/>
      <c r="I4" s="62"/>
      <c r="J4" s="62"/>
    </row>
    <row r="5" spans="1:10" s="4" customFormat="1" ht="14.45" customHeight="1" x14ac:dyDescent="0.2">
      <c r="D5" s="14"/>
      <c r="E5" s="17"/>
      <c r="F5" s="17"/>
      <c r="G5" s="37"/>
      <c r="H5" s="37"/>
      <c r="I5" s="45"/>
      <c r="J5" s="37"/>
    </row>
    <row r="6" spans="1:10" s="4" customFormat="1" ht="26.45" customHeight="1" x14ac:dyDescent="0.2">
      <c r="A6" s="85" t="s">
        <v>41</v>
      </c>
      <c r="B6" s="85"/>
      <c r="C6" s="85"/>
      <c r="D6" s="85"/>
      <c r="E6" s="85"/>
      <c r="F6" s="85"/>
      <c r="G6" s="85"/>
      <c r="H6" s="85"/>
      <c r="I6" s="85"/>
      <c r="J6" s="85"/>
    </row>
    <row r="8" spans="1:10" s="2" customFormat="1" ht="13.15" customHeight="1" x14ac:dyDescent="0.25">
      <c r="A8" s="81" t="s">
        <v>5</v>
      </c>
      <c r="B8" s="84" t="s">
        <v>0</v>
      </c>
      <c r="C8" s="84" t="s">
        <v>1</v>
      </c>
      <c r="D8" s="84"/>
      <c r="E8" s="86" t="s">
        <v>3</v>
      </c>
      <c r="F8" s="87"/>
      <c r="G8" s="87"/>
      <c r="H8" s="87"/>
      <c r="I8" s="87"/>
      <c r="J8" s="88"/>
    </row>
    <row r="9" spans="1:10" s="2" customFormat="1" ht="53.45" customHeight="1" x14ac:dyDescent="0.25">
      <c r="A9" s="82"/>
      <c r="B9" s="84"/>
      <c r="C9" s="84"/>
      <c r="D9" s="84"/>
      <c r="E9" s="86" t="s">
        <v>25</v>
      </c>
      <c r="F9" s="87"/>
      <c r="G9" s="88"/>
      <c r="H9" s="86" t="s">
        <v>13</v>
      </c>
      <c r="I9" s="87"/>
      <c r="J9" s="88"/>
    </row>
    <row r="10" spans="1:10" s="2" customFormat="1" ht="63.75" x14ac:dyDescent="0.25">
      <c r="A10" s="83"/>
      <c r="B10" s="84"/>
      <c r="C10" s="3" t="s">
        <v>25</v>
      </c>
      <c r="D10" s="18" t="s">
        <v>13</v>
      </c>
      <c r="E10" s="58" t="s">
        <v>61</v>
      </c>
      <c r="F10" s="58" t="s">
        <v>62</v>
      </c>
      <c r="G10" s="38" t="s">
        <v>38</v>
      </c>
      <c r="H10" s="58" t="s">
        <v>61</v>
      </c>
      <c r="I10" s="58" t="s">
        <v>62</v>
      </c>
      <c r="J10" s="50" t="s">
        <v>38</v>
      </c>
    </row>
    <row r="11" spans="1:10" s="5" customFormat="1" x14ac:dyDescent="0.2">
      <c r="A11" s="8">
        <v>1</v>
      </c>
      <c r="B11" s="9" t="s">
        <v>12</v>
      </c>
      <c r="C11" s="32">
        <v>36</v>
      </c>
      <c r="D11" s="32">
        <v>36</v>
      </c>
      <c r="E11" s="6">
        <v>9968.4</v>
      </c>
      <c r="F11" s="6">
        <v>14952.6</v>
      </c>
      <c r="G11" s="6">
        <f>SUM(E11:F11)</f>
        <v>24921</v>
      </c>
      <c r="H11" s="6">
        <v>9968.4</v>
      </c>
      <c r="I11" s="6">
        <v>14952.6</v>
      </c>
      <c r="J11" s="6">
        <f>SUM(H11:I11)</f>
        <v>24921</v>
      </c>
    </row>
    <row r="12" spans="1:10" s="5" customFormat="1" x14ac:dyDescent="0.2">
      <c r="A12" s="8">
        <v>2</v>
      </c>
      <c r="B12" s="10" t="s">
        <v>33</v>
      </c>
      <c r="C12" s="11">
        <v>26</v>
      </c>
      <c r="D12" s="11">
        <v>26</v>
      </c>
      <c r="E12" s="6">
        <v>7199.4</v>
      </c>
      <c r="F12" s="6">
        <v>10799.1</v>
      </c>
      <c r="G12" s="6">
        <f t="shared" ref="G12:G18" si="0">SUM(E12:F12)</f>
        <v>17998.5</v>
      </c>
      <c r="H12" s="6">
        <v>7199.4</v>
      </c>
      <c r="I12" s="6">
        <v>10799.1</v>
      </c>
      <c r="J12" s="6">
        <f t="shared" ref="J12:J18" si="1">SUM(H12:I12)</f>
        <v>17998.5</v>
      </c>
    </row>
    <row r="13" spans="1:10" s="5" customFormat="1" x14ac:dyDescent="0.2">
      <c r="A13" s="8">
        <v>3</v>
      </c>
      <c r="B13" s="10" t="s">
        <v>65</v>
      </c>
      <c r="C13" s="11">
        <v>15</v>
      </c>
      <c r="D13" s="11">
        <v>15</v>
      </c>
      <c r="E13" s="6">
        <v>4153.5</v>
      </c>
      <c r="F13" s="6">
        <v>6230.25</v>
      </c>
      <c r="G13" s="6">
        <f t="shared" si="0"/>
        <v>10383.75</v>
      </c>
      <c r="H13" s="6">
        <v>4153.5</v>
      </c>
      <c r="I13" s="6">
        <v>6230.25</v>
      </c>
      <c r="J13" s="6">
        <f t="shared" si="1"/>
        <v>10383.75</v>
      </c>
    </row>
    <row r="14" spans="1:10" s="5" customFormat="1" x14ac:dyDescent="0.2">
      <c r="A14" s="8">
        <v>4</v>
      </c>
      <c r="B14" s="10" t="s">
        <v>8</v>
      </c>
      <c r="C14" s="11">
        <v>30</v>
      </c>
      <c r="D14" s="11">
        <v>30</v>
      </c>
      <c r="E14" s="6">
        <v>8307</v>
      </c>
      <c r="F14" s="6">
        <v>12460.5</v>
      </c>
      <c r="G14" s="6">
        <f t="shared" si="0"/>
        <v>20767.5</v>
      </c>
      <c r="H14" s="6">
        <v>8307</v>
      </c>
      <c r="I14" s="6">
        <v>12460.5</v>
      </c>
      <c r="J14" s="6">
        <f t="shared" si="1"/>
        <v>20767.5</v>
      </c>
    </row>
    <row r="15" spans="1:10" s="5" customFormat="1" x14ac:dyDescent="0.2">
      <c r="A15" s="8">
        <v>5</v>
      </c>
      <c r="B15" s="10" t="s">
        <v>11</v>
      </c>
      <c r="C15" s="11">
        <v>26</v>
      </c>
      <c r="D15" s="11">
        <v>26</v>
      </c>
      <c r="E15" s="6">
        <v>7199.4</v>
      </c>
      <c r="F15" s="6">
        <v>10799.1</v>
      </c>
      <c r="G15" s="6">
        <f t="shared" si="0"/>
        <v>17998.5</v>
      </c>
      <c r="H15" s="6">
        <v>7199.4</v>
      </c>
      <c r="I15" s="6">
        <v>10799.1</v>
      </c>
      <c r="J15" s="6">
        <f t="shared" si="1"/>
        <v>17998.5</v>
      </c>
    </row>
    <row r="16" spans="1:10" s="5" customFormat="1" x14ac:dyDescent="0.2">
      <c r="A16" s="8">
        <v>6</v>
      </c>
      <c r="B16" s="10" t="s">
        <v>10</v>
      </c>
      <c r="C16" s="11">
        <v>6</v>
      </c>
      <c r="D16" s="11">
        <v>6</v>
      </c>
      <c r="E16" s="6">
        <v>1661.4</v>
      </c>
      <c r="F16" s="6">
        <v>2492.1</v>
      </c>
      <c r="G16" s="6">
        <f t="shared" si="0"/>
        <v>4153.5</v>
      </c>
      <c r="H16" s="6">
        <v>1661.4</v>
      </c>
      <c r="I16" s="6">
        <v>2492.1</v>
      </c>
      <c r="J16" s="6">
        <f t="shared" si="1"/>
        <v>4153.5</v>
      </c>
    </row>
    <row r="17" spans="1:12" s="5" customFormat="1" x14ac:dyDescent="0.2">
      <c r="A17" s="8">
        <v>7</v>
      </c>
      <c r="B17" s="10" t="s">
        <v>9</v>
      </c>
      <c r="C17" s="11">
        <v>5</v>
      </c>
      <c r="D17" s="11">
        <v>5</v>
      </c>
      <c r="E17" s="6">
        <v>1384.5</v>
      </c>
      <c r="F17" s="6">
        <v>2076.75</v>
      </c>
      <c r="G17" s="6">
        <f t="shared" si="0"/>
        <v>3461.25</v>
      </c>
      <c r="H17" s="6">
        <v>1384.5</v>
      </c>
      <c r="I17" s="6">
        <v>2076.75</v>
      </c>
      <c r="J17" s="6">
        <f t="shared" si="1"/>
        <v>3461.25</v>
      </c>
    </row>
    <row r="18" spans="1:12" s="5" customFormat="1" ht="85.5" customHeight="1" x14ac:dyDescent="0.2">
      <c r="A18" s="8">
        <v>8</v>
      </c>
      <c r="B18" s="9" t="s">
        <v>71</v>
      </c>
      <c r="C18" s="8">
        <v>30</v>
      </c>
      <c r="D18" s="8">
        <v>40</v>
      </c>
      <c r="E18" s="6">
        <v>8307</v>
      </c>
      <c r="F18" s="6">
        <v>12460.5</v>
      </c>
      <c r="G18" s="6">
        <f t="shared" si="0"/>
        <v>20767.5</v>
      </c>
      <c r="H18" s="6">
        <v>11076</v>
      </c>
      <c r="I18" s="6">
        <v>16614</v>
      </c>
      <c r="J18" s="6">
        <f t="shared" si="1"/>
        <v>27690</v>
      </c>
    </row>
    <row r="19" spans="1:12" x14ac:dyDescent="0.2">
      <c r="A19" s="22"/>
      <c r="B19" s="23" t="s">
        <v>4</v>
      </c>
      <c r="C19" s="24">
        <f t="shared" ref="C19:J19" si="2">C11+C12+C13+C14+C15+C16+C17+C18</f>
        <v>174</v>
      </c>
      <c r="D19" s="24">
        <f t="shared" si="2"/>
        <v>184</v>
      </c>
      <c r="E19" s="29">
        <f t="shared" si="2"/>
        <v>48180.6</v>
      </c>
      <c r="F19" s="29">
        <f t="shared" si="2"/>
        <v>72270.899999999994</v>
      </c>
      <c r="G19" s="29">
        <f t="shared" si="2"/>
        <v>120451.5</v>
      </c>
      <c r="H19" s="29">
        <f t="shared" si="2"/>
        <v>50949.599999999999</v>
      </c>
      <c r="I19" s="29">
        <f t="shared" si="2"/>
        <v>76424.399999999994</v>
      </c>
      <c r="J19" s="29">
        <f t="shared" si="2"/>
        <v>127374</v>
      </c>
      <c r="L19" s="13"/>
    </row>
    <row r="21" spans="1:12" x14ac:dyDescent="0.2">
      <c r="A21" s="1" t="s">
        <v>18</v>
      </c>
      <c r="E21" s="12"/>
      <c r="F21" s="12"/>
      <c r="G21" s="13"/>
      <c r="H21" s="13"/>
      <c r="I21" s="13"/>
      <c r="J21" s="13"/>
    </row>
    <row r="22" spans="1:12" x14ac:dyDescent="0.2">
      <c r="A22" s="80" t="s">
        <v>26</v>
      </c>
      <c r="B22" s="80"/>
      <c r="C22" s="80"/>
      <c r="D22" s="80"/>
      <c r="E22" s="80"/>
      <c r="F22" s="80"/>
      <c r="G22" s="80"/>
      <c r="H22" s="80"/>
      <c r="I22" s="80"/>
      <c r="J22" s="80"/>
    </row>
    <row r="23" spans="1:12" x14ac:dyDescent="0.2">
      <c r="A23" s="1" t="s">
        <v>27</v>
      </c>
    </row>
    <row r="24" spans="1:12" s="19" customFormat="1" x14ac:dyDescent="0.2">
      <c r="A24" s="80" t="s">
        <v>28</v>
      </c>
      <c r="B24" s="80"/>
      <c r="C24" s="80"/>
      <c r="D24" s="80"/>
      <c r="E24" s="80"/>
      <c r="F24" s="80"/>
      <c r="G24" s="80"/>
      <c r="H24" s="80"/>
      <c r="I24" s="80"/>
      <c r="J24" s="80"/>
    </row>
    <row r="26" spans="1:12" ht="26.45" customHeight="1" x14ac:dyDescent="0.2">
      <c r="A26" s="85" t="s">
        <v>42</v>
      </c>
      <c r="B26" s="85"/>
      <c r="C26" s="85"/>
      <c r="D26" s="85"/>
      <c r="E26" s="85"/>
      <c r="F26" s="85"/>
      <c r="G26" s="85"/>
      <c r="H26" s="85"/>
      <c r="I26" s="85"/>
      <c r="J26" s="85"/>
    </row>
    <row r="27" spans="1:12" x14ac:dyDescent="0.2">
      <c r="A27" s="4"/>
      <c r="B27" s="4"/>
      <c r="C27" s="4"/>
      <c r="D27" s="4"/>
    </row>
    <row r="28" spans="1:12" ht="13.15" customHeight="1" x14ac:dyDescent="0.2">
      <c r="A28" s="81" t="s">
        <v>5</v>
      </c>
      <c r="B28" s="84" t="s">
        <v>0</v>
      </c>
      <c r="C28" s="84" t="s">
        <v>1</v>
      </c>
      <c r="D28" s="84"/>
      <c r="E28" s="86" t="s">
        <v>3</v>
      </c>
      <c r="F28" s="87"/>
      <c r="G28" s="87"/>
      <c r="H28" s="87"/>
      <c r="I28" s="87"/>
      <c r="J28" s="88"/>
    </row>
    <row r="29" spans="1:12" ht="13.15" customHeight="1" x14ac:dyDescent="0.2">
      <c r="A29" s="82"/>
      <c r="B29" s="84"/>
      <c r="C29" s="84"/>
      <c r="D29" s="84"/>
      <c r="E29" s="86" t="s">
        <v>25</v>
      </c>
      <c r="F29" s="87"/>
      <c r="G29" s="88"/>
      <c r="H29" s="86" t="s">
        <v>13</v>
      </c>
      <c r="I29" s="87"/>
      <c r="J29" s="88"/>
    </row>
    <row r="30" spans="1:12" ht="63.75" x14ac:dyDescent="0.2">
      <c r="A30" s="83"/>
      <c r="B30" s="84"/>
      <c r="C30" s="59" t="s">
        <v>25</v>
      </c>
      <c r="D30" s="59" t="s">
        <v>13</v>
      </c>
      <c r="E30" s="58" t="s">
        <v>61</v>
      </c>
      <c r="F30" s="58" t="s">
        <v>62</v>
      </c>
      <c r="G30" s="58" t="s">
        <v>38</v>
      </c>
      <c r="H30" s="58" t="s">
        <v>61</v>
      </c>
      <c r="I30" s="58" t="s">
        <v>62</v>
      </c>
      <c r="J30" s="58" t="s">
        <v>38</v>
      </c>
    </row>
    <row r="31" spans="1:12" x14ac:dyDescent="0.2">
      <c r="A31" s="8">
        <v>1</v>
      </c>
      <c r="B31" s="9" t="s">
        <v>12</v>
      </c>
      <c r="C31" s="58">
        <v>14</v>
      </c>
      <c r="D31" s="58">
        <v>14</v>
      </c>
      <c r="E31" s="6">
        <v>3876.6</v>
      </c>
      <c r="F31" s="6">
        <v>5814.9</v>
      </c>
      <c r="G31" s="6">
        <f>SUM(E31:F31)</f>
        <v>9691.5</v>
      </c>
      <c r="H31" s="6">
        <v>3876.6</v>
      </c>
      <c r="I31" s="6">
        <v>5814.9</v>
      </c>
      <c r="J31" s="6">
        <f>SUM(H31:I31)</f>
        <v>9691.5</v>
      </c>
    </row>
    <row r="32" spans="1:12" x14ac:dyDescent="0.2">
      <c r="A32" s="8">
        <v>2</v>
      </c>
      <c r="B32" s="10" t="s">
        <v>33</v>
      </c>
      <c r="C32" s="11">
        <v>9</v>
      </c>
      <c r="D32" s="11">
        <v>9</v>
      </c>
      <c r="E32" s="6">
        <v>2492.1</v>
      </c>
      <c r="F32" s="6">
        <v>3738.15</v>
      </c>
      <c r="G32" s="6">
        <f t="shared" ref="G32:G38" si="3">SUM(E32:F32)</f>
        <v>6230.25</v>
      </c>
      <c r="H32" s="6">
        <v>2492.1</v>
      </c>
      <c r="I32" s="6">
        <v>3738.15</v>
      </c>
      <c r="J32" s="6">
        <f t="shared" ref="J32:J38" si="4">SUM(H32:I32)</f>
        <v>6230.25</v>
      </c>
    </row>
    <row r="33" spans="1:10" x14ac:dyDescent="0.2">
      <c r="A33" s="8">
        <v>3</v>
      </c>
      <c r="B33" s="10" t="s">
        <v>65</v>
      </c>
      <c r="C33" s="11">
        <v>5</v>
      </c>
      <c r="D33" s="11">
        <v>5</v>
      </c>
      <c r="E33" s="6">
        <v>1384.5</v>
      </c>
      <c r="F33" s="6">
        <v>2076.75</v>
      </c>
      <c r="G33" s="6">
        <f t="shared" si="3"/>
        <v>3461.25</v>
      </c>
      <c r="H33" s="6">
        <v>1384.5</v>
      </c>
      <c r="I33" s="6">
        <v>2076.75</v>
      </c>
      <c r="J33" s="6">
        <f t="shared" si="4"/>
        <v>3461.25</v>
      </c>
    </row>
    <row r="34" spans="1:10" x14ac:dyDescent="0.2">
      <c r="A34" s="8">
        <v>4</v>
      </c>
      <c r="B34" s="10" t="s">
        <v>8</v>
      </c>
      <c r="C34" s="11">
        <v>10</v>
      </c>
      <c r="D34" s="11">
        <v>10</v>
      </c>
      <c r="E34" s="6">
        <v>2769</v>
      </c>
      <c r="F34" s="6">
        <v>4153.5</v>
      </c>
      <c r="G34" s="6">
        <f t="shared" si="3"/>
        <v>6922.5</v>
      </c>
      <c r="H34" s="6">
        <v>2769</v>
      </c>
      <c r="I34" s="6">
        <v>4153.5</v>
      </c>
      <c r="J34" s="6">
        <f t="shared" si="4"/>
        <v>6922.5</v>
      </c>
    </row>
    <row r="35" spans="1:10" x14ac:dyDescent="0.2">
      <c r="A35" s="8">
        <v>5</v>
      </c>
      <c r="B35" s="10" t="s">
        <v>11</v>
      </c>
      <c r="C35" s="11">
        <v>9</v>
      </c>
      <c r="D35" s="11">
        <v>9</v>
      </c>
      <c r="E35" s="6">
        <v>2492.1</v>
      </c>
      <c r="F35" s="6">
        <v>3738.15</v>
      </c>
      <c r="G35" s="6">
        <f t="shared" si="3"/>
        <v>6230.25</v>
      </c>
      <c r="H35" s="6">
        <v>2492.1</v>
      </c>
      <c r="I35" s="6">
        <v>3738.15</v>
      </c>
      <c r="J35" s="6">
        <f t="shared" si="4"/>
        <v>6230.25</v>
      </c>
    </row>
    <row r="36" spans="1:10" x14ac:dyDescent="0.2">
      <c r="A36" s="8">
        <v>6</v>
      </c>
      <c r="B36" s="10" t="s">
        <v>10</v>
      </c>
      <c r="C36" s="11">
        <v>4</v>
      </c>
      <c r="D36" s="11">
        <v>4</v>
      </c>
      <c r="E36" s="6">
        <v>1107.5999999999999</v>
      </c>
      <c r="F36" s="6">
        <v>1661.4</v>
      </c>
      <c r="G36" s="6">
        <f t="shared" si="3"/>
        <v>2769</v>
      </c>
      <c r="H36" s="6">
        <v>1107.5999999999999</v>
      </c>
      <c r="I36" s="6">
        <v>1661.4</v>
      </c>
      <c r="J36" s="6">
        <f t="shared" si="4"/>
        <v>2769</v>
      </c>
    </row>
    <row r="37" spans="1:10" x14ac:dyDescent="0.2">
      <c r="A37" s="8">
        <v>7</v>
      </c>
      <c r="B37" s="10" t="s">
        <v>9</v>
      </c>
      <c r="C37" s="11">
        <v>3</v>
      </c>
      <c r="D37" s="11">
        <v>3</v>
      </c>
      <c r="E37" s="6">
        <v>830.7</v>
      </c>
      <c r="F37" s="6">
        <v>1246.05</v>
      </c>
      <c r="G37" s="6">
        <f t="shared" si="3"/>
        <v>2076.75</v>
      </c>
      <c r="H37" s="6">
        <v>830.7</v>
      </c>
      <c r="I37" s="6">
        <v>1246.05</v>
      </c>
      <c r="J37" s="6">
        <f t="shared" si="4"/>
        <v>2076.75</v>
      </c>
    </row>
    <row r="38" spans="1:10" ht="83.25" customHeight="1" x14ac:dyDescent="0.2">
      <c r="A38" s="8">
        <v>8</v>
      </c>
      <c r="B38" s="9" t="s">
        <v>71</v>
      </c>
      <c r="C38" s="8">
        <v>7</v>
      </c>
      <c r="D38" s="8">
        <v>10</v>
      </c>
      <c r="E38" s="6">
        <v>1938.3</v>
      </c>
      <c r="F38" s="6">
        <v>2907.45</v>
      </c>
      <c r="G38" s="6">
        <f t="shared" si="3"/>
        <v>4845.75</v>
      </c>
      <c r="H38" s="6">
        <v>2769</v>
      </c>
      <c r="I38" s="6">
        <v>4153.5</v>
      </c>
      <c r="J38" s="6">
        <f t="shared" si="4"/>
        <v>6922.5</v>
      </c>
    </row>
    <row r="39" spans="1:10" x14ac:dyDescent="0.2">
      <c r="A39" s="22"/>
      <c r="B39" s="23" t="s">
        <v>4</v>
      </c>
      <c r="C39" s="24">
        <f t="shared" ref="C39:J39" si="5">C31+C32+C33+C34+C35+C36+C37+C38</f>
        <v>61</v>
      </c>
      <c r="D39" s="24">
        <f t="shared" si="5"/>
        <v>64</v>
      </c>
      <c r="E39" s="29">
        <f t="shared" si="5"/>
        <v>16890.900000000001</v>
      </c>
      <c r="F39" s="29">
        <f t="shared" si="5"/>
        <v>25336.350000000002</v>
      </c>
      <c r="G39" s="29">
        <f t="shared" si="5"/>
        <v>42227.25</v>
      </c>
      <c r="H39" s="29">
        <f t="shared" si="5"/>
        <v>17721.600000000002</v>
      </c>
      <c r="I39" s="29">
        <f t="shared" si="5"/>
        <v>26582.400000000001</v>
      </c>
      <c r="J39" s="29">
        <f t="shared" si="5"/>
        <v>44304</v>
      </c>
    </row>
    <row r="40" spans="1:10" x14ac:dyDescent="0.2">
      <c r="A40" s="4"/>
      <c r="B40" s="4"/>
      <c r="C40" s="4"/>
      <c r="D40" s="4"/>
    </row>
    <row r="41" spans="1:10" x14ac:dyDescent="0.2">
      <c r="A41" s="4" t="s">
        <v>18</v>
      </c>
      <c r="B41" s="4"/>
      <c r="C41" s="4"/>
      <c r="D41" s="4"/>
      <c r="E41" s="12"/>
      <c r="F41" s="12"/>
      <c r="G41" s="13"/>
      <c r="H41" s="13"/>
      <c r="I41" s="13"/>
      <c r="J41" s="13"/>
    </row>
    <row r="42" spans="1:10" x14ac:dyDescent="0.2">
      <c r="A42" s="80" t="s">
        <v>26</v>
      </c>
      <c r="B42" s="80"/>
      <c r="C42" s="80"/>
      <c r="D42" s="80"/>
      <c r="E42" s="80"/>
      <c r="F42" s="80"/>
      <c r="G42" s="80"/>
      <c r="H42" s="80"/>
      <c r="I42" s="80"/>
      <c r="J42" s="80"/>
    </row>
    <row r="43" spans="1:10" x14ac:dyDescent="0.2">
      <c r="A43" s="4" t="s">
        <v>27</v>
      </c>
      <c r="B43" s="4"/>
      <c r="C43" s="4"/>
      <c r="D43" s="4"/>
    </row>
    <row r="44" spans="1:10" x14ac:dyDescent="0.2">
      <c r="A44" s="80" t="s">
        <v>28</v>
      </c>
      <c r="B44" s="80"/>
      <c r="C44" s="80"/>
      <c r="D44" s="80"/>
      <c r="E44" s="80"/>
      <c r="F44" s="80"/>
      <c r="G44" s="80"/>
      <c r="H44" s="80"/>
      <c r="I44" s="80"/>
      <c r="J44" s="80"/>
    </row>
    <row r="46" spans="1:10" x14ac:dyDescent="0.2">
      <c r="B46" s="1" t="s">
        <v>72</v>
      </c>
    </row>
    <row r="47" spans="1:10" x14ac:dyDescent="0.2">
      <c r="B47" s="1" t="s">
        <v>73</v>
      </c>
    </row>
    <row r="48" spans="1:10" x14ac:dyDescent="0.2">
      <c r="J48" s="13"/>
    </row>
  </sheetData>
  <mergeCells count="22">
    <mergeCell ref="A42:J42"/>
    <mergeCell ref="A44:J44"/>
    <mergeCell ref="A26:J26"/>
    <mergeCell ref="A28:A30"/>
    <mergeCell ref="B28:B30"/>
    <mergeCell ref="C28:D29"/>
    <mergeCell ref="E28:J28"/>
    <mergeCell ref="E29:G29"/>
    <mergeCell ref="H29:J29"/>
    <mergeCell ref="A22:J22"/>
    <mergeCell ref="A24:J24"/>
    <mergeCell ref="D1:J1"/>
    <mergeCell ref="D2:J2"/>
    <mergeCell ref="D3:J3"/>
    <mergeCell ref="D4:J4"/>
    <mergeCell ref="A8:A10"/>
    <mergeCell ref="B8:B10"/>
    <mergeCell ref="C8:D9"/>
    <mergeCell ref="A6:J6"/>
    <mergeCell ref="E8:J8"/>
    <mergeCell ref="E9:G9"/>
    <mergeCell ref="H9:J9"/>
  </mergeCells>
  <pageMargins left="0.7" right="0.7" top="0.75" bottom="0.75" header="0.3" footer="0.3"/>
  <pageSetup paperSize="9" scale="63" fitToHeight="0" orientation="portrait" r:id="rId1"/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6"/>
  <sheetViews>
    <sheetView view="pageBreakPreview" zoomScale="60" zoomScaleNormal="100" workbookViewId="0">
      <selection activeCell="M20" sqref="M20"/>
    </sheetView>
  </sheetViews>
  <sheetFormatPr defaultColWidth="8.85546875" defaultRowHeight="12.75" x14ac:dyDescent="0.2"/>
  <cols>
    <col min="1" max="1" width="5.140625" style="4" customWidth="1"/>
    <col min="2" max="2" width="33.85546875" style="4" customWidth="1"/>
    <col min="3" max="4" width="8.42578125" style="4" customWidth="1"/>
    <col min="5" max="10" width="11.42578125" style="4" customWidth="1"/>
    <col min="11" max="16384" width="8.85546875" style="4"/>
  </cols>
  <sheetData>
    <row r="1" spans="1:13" ht="14.45" customHeight="1" x14ac:dyDescent="0.2">
      <c r="H1" s="62" t="s">
        <v>29</v>
      </c>
      <c r="I1" s="62"/>
      <c r="J1" s="62"/>
    </row>
    <row r="2" spans="1:13" ht="14.45" customHeight="1" x14ac:dyDescent="0.2">
      <c r="H2" s="62" t="s">
        <v>15</v>
      </c>
      <c r="I2" s="62"/>
      <c r="J2" s="62"/>
    </row>
    <row r="3" spans="1:13" ht="14.45" customHeight="1" x14ac:dyDescent="0.2">
      <c r="H3" s="62" t="s">
        <v>16</v>
      </c>
      <c r="I3" s="62"/>
      <c r="J3" s="62"/>
    </row>
    <row r="4" spans="1:13" ht="14.45" customHeight="1" x14ac:dyDescent="0.2">
      <c r="H4" s="62" t="s">
        <v>85</v>
      </c>
      <c r="I4" s="62"/>
      <c r="J4" s="62"/>
    </row>
    <row r="6" spans="1:13" ht="26.45" customHeight="1" x14ac:dyDescent="0.2">
      <c r="A6" s="89" t="s">
        <v>66</v>
      </c>
      <c r="B6" s="89"/>
      <c r="C6" s="89"/>
      <c r="D6" s="89"/>
      <c r="E6" s="89"/>
      <c r="F6" s="89"/>
      <c r="G6" s="89"/>
      <c r="H6" s="89"/>
      <c r="I6" s="89"/>
      <c r="J6" s="89"/>
    </row>
    <row r="8" spans="1:13" s="7" customFormat="1" ht="14.45" customHeight="1" x14ac:dyDescent="0.25">
      <c r="A8" s="72" t="s">
        <v>5</v>
      </c>
      <c r="B8" s="66" t="s">
        <v>0</v>
      </c>
      <c r="C8" s="75" t="s">
        <v>1</v>
      </c>
      <c r="D8" s="76"/>
      <c r="E8" s="66" t="s">
        <v>3</v>
      </c>
      <c r="F8" s="66"/>
      <c r="G8" s="66"/>
      <c r="H8" s="66"/>
      <c r="I8" s="75" t="s">
        <v>34</v>
      </c>
      <c r="J8" s="92"/>
    </row>
    <row r="9" spans="1:13" s="7" customFormat="1" ht="29.45" customHeight="1" x14ac:dyDescent="0.25">
      <c r="A9" s="73"/>
      <c r="B9" s="66"/>
      <c r="C9" s="77"/>
      <c r="D9" s="78"/>
      <c r="E9" s="66" t="s">
        <v>7</v>
      </c>
      <c r="F9" s="66"/>
      <c r="G9" s="66" t="s">
        <v>6</v>
      </c>
      <c r="H9" s="66"/>
      <c r="I9" s="77"/>
      <c r="J9" s="93"/>
    </row>
    <row r="10" spans="1:13" s="7" customFormat="1" ht="51" x14ac:dyDescent="0.25">
      <c r="A10" s="74"/>
      <c r="B10" s="66"/>
      <c r="C10" s="43" t="s">
        <v>2</v>
      </c>
      <c r="D10" s="43" t="s">
        <v>53</v>
      </c>
      <c r="E10" s="58" t="s">
        <v>58</v>
      </c>
      <c r="F10" s="43" t="s">
        <v>63</v>
      </c>
      <c r="G10" s="50" t="s">
        <v>58</v>
      </c>
      <c r="H10" s="50" t="s">
        <v>63</v>
      </c>
      <c r="I10" s="50" t="s">
        <v>2</v>
      </c>
      <c r="J10" s="50" t="s">
        <v>53</v>
      </c>
    </row>
    <row r="11" spans="1:13" s="5" customFormat="1" x14ac:dyDescent="0.2">
      <c r="A11" s="8">
        <v>1</v>
      </c>
      <c r="B11" s="9" t="s">
        <v>12</v>
      </c>
      <c r="C11" s="43"/>
      <c r="D11" s="43">
        <v>6</v>
      </c>
      <c r="E11" s="6"/>
      <c r="F11" s="6">
        <v>4984.2</v>
      </c>
      <c r="G11" s="6"/>
      <c r="H11" s="6">
        <v>7476.3</v>
      </c>
      <c r="I11" s="6"/>
      <c r="J11" s="6">
        <f>F11+H11</f>
        <v>12460.5</v>
      </c>
      <c r="K11" s="15"/>
      <c r="L11" s="15"/>
    </row>
    <row r="12" spans="1:13" s="5" customFormat="1" x14ac:dyDescent="0.2">
      <c r="A12" s="8">
        <v>2</v>
      </c>
      <c r="B12" s="10" t="s">
        <v>33</v>
      </c>
      <c r="C12" s="11">
        <v>6</v>
      </c>
      <c r="D12" s="11"/>
      <c r="E12" s="46">
        <v>4651.92</v>
      </c>
      <c r="F12" s="46"/>
      <c r="G12" s="46">
        <v>6977.88</v>
      </c>
      <c r="H12" s="46"/>
      <c r="I12" s="46"/>
      <c r="J12" s="46">
        <f>E12+G12</f>
        <v>11629.8</v>
      </c>
      <c r="K12" s="15"/>
      <c r="L12" s="15"/>
    </row>
    <row r="13" spans="1:13" s="5" customFormat="1" x14ac:dyDescent="0.2">
      <c r="A13" s="26"/>
      <c r="B13" s="27" t="s">
        <v>4</v>
      </c>
      <c r="C13" s="28">
        <f>C12</f>
        <v>6</v>
      </c>
      <c r="D13" s="28">
        <f>D11</f>
        <v>6</v>
      </c>
      <c r="E13" s="25">
        <f>SUM(E11:E12)</f>
        <v>4651.92</v>
      </c>
      <c r="F13" s="25">
        <f t="shared" ref="F13:H13" si="0">SUM(F11:F12)</f>
        <v>4984.2</v>
      </c>
      <c r="G13" s="25">
        <f t="shared" si="0"/>
        <v>6977.88</v>
      </c>
      <c r="H13" s="25">
        <f t="shared" si="0"/>
        <v>7476.3</v>
      </c>
      <c r="I13" s="25">
        <f t="shared" ref="I13" si="1">SUM(I11:I12)</f>
        <v>0</v>
      </c>
      <c r="J13" s="25">
        <f t="shared" ref="J13" si="2">SUM(J11:J12)</f>
        <v>24090.3</v>
      </c>
      <c r="K13" s="15"/>
      <c r="L13" s="15"/>
    </row>
    <row r="14" spans="1:13" s="31" customFormat="1" ht="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3" s="31" customFormat="1" ht="15" x14ac:dyDescent="0.25">
      <c r="A15" s="5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31" customFormat="1" ht="15" x14ac:dyDescent="0.25">
      <c r="A16" s="5" t="s">
        <v>54</v>
      </c>
      <c r="B16" s="3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4" s="31" customFormat="1" ht="15" x14ac:dyDescent="0.25">
      <c r="A17" s="64" t="s">
        <v>55</v>
      </c>
      <c r="B17" s="64"/>
      <c r="C17" s="64"/>
      <c r="D17" s="64"/>
      <c r="E17" s="64"/>
      <c r="F17" s="64"/>
      <c r="G17" s="64"/>
      <c r="H17" s="64"/>
      <c r="I17" s="64"/>
      <c r="J17" s="64"/>
      <c r="K17" s="5"/>
      <c r="L17" s="5"/>
      <c r="M17" s="5"/>
    </row>
    <row r="18" spans="1:14" s="31" customFormat="1" ht="15" customHeight="1" x14ac:dyDescent="0.25">
      <c r="A18" s="64" t="s">
        <v>56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spans="1:14" s="31" customFormat="1" ht="17.25" customHeight="1" x14ac:dyDescent="0.25">
      <c r="A19" s="5" t="s">
        <v>57</v>
      </c>
      <c r="B19" s="3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4" s="31" customFormat="1" ht="29.25" customHeight="1" x14ac:dyDescent="0.25">
      <c r="A20" s="91" t="s">
        <v>69</v>
      </c>
      <c r="B20" s="91"/>
      <c r="C20" s="91"/>
      <c r="D20" s="91"/>
      <c r="E20" s="91"/>
      <c r="F20" s="91"/>
      <c r="G20" s="91"/>
      <c r="H20" s="91"/>
      <c r="I20" s="91"/>
      <c r="J20" s="91"/>
      <c r="K20" s="5"/>
      <c r="L20" s="5"/>
      <c r="M20" s="5"/>
    </row>
    <row r="21" spans="1:14" s="31" customFormat="1" ht="15" x14ac:dyDescent="0.25">
      <c r="A21" s="5" t="s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4" s="31" customFormat="1" ht="15" x14ac:dyDescent="0.25">
      <c r="A22" s="5" t="s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31" customFormat="1" ht="27" customHeight="1" x14ac:dyDescent="0.25">
      <c r="A23" s="64" t="s">
        <v>21</v>
      </c>
      <c r="B23" s="64"/>
      <c r="C23" s="64"/>
      <c r="D23" s="64"/>
      <c r="E23" s="64"/>
      <c r="F23" s="64"/>
      <c r="G23" s="64"/>
      <c r="H23" s="64"/>
      <c r="I23" s="64"/>
      <c r="J23" s="64"/>
      <c r="K23" s="5"/>
      <c r="L23" s="5"/>
      <c r="M23" s="5"/>
    </row>
    <row r="24" spans="1:14" s="5" customFormat="1" x14ac:dyDescent="0.2">
      <c r="A24" s="5" t="s">
        <v>24</v>
      </c>
    </row>
    <row r="25" spans="1:14" s="5" customFormat="1" x14ac:dyDescent="0.2">
      <c r="A25" s="5" t="s">
        <v>31</v>
      </c>
    </row>
    <row r="26" spans="1:14" s="5" customFormat="1" x14ac:dyDescent="0.2">
      <c r="A26" s="5" t="s">
        <v>32</v>
      </c>
    </row>
  </sheetData>
  <mergeCells count="16">
    <mergeCell ref="A17:J17"/>
    <mergeCell ref="A18:N18"/>
    <mergeCell ref="A20:J20"/>
    <mergeCell ref="A23:J23"/>
    <mergeCell ref="I8:J9"/>
    <mergeCell ref="A8:A10"/>
    <mergeCell ref="B8:B10"/>
    <mergeCell ref="C8:D9"/>
    <mergeCell ref="E8:H8"/>
    <mergeCell ref="E9:F9"/>
    <mergeCell ref="G9:H9"/>
    <mergeCell ref="A6:J6"/>
    <mergeCell ref="H1:J1"/>
    <mergeCell ref="H2:J2"/>
    <mergeCell ref="H3:J3"/>
    <mergeCell ref="H4:J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N25"/>
  <sheetViews>
    <sheetView tabSelected="1" view="pageBreakPreview" zoomScale="60" zoomScaleNormal="100" workbookViewId="0">
      <selection activeCell="E24" sqref="E24"/>
    </sheetView>
  </sheetViews>
  <sheetFormatPr defaultColWidth="8.85546875" defaultRowHeight="12.75" x14ac:dyDescent="0.2"/>
  <cols>
    <col min="1" max="1" width="5.140625" style="4" customWidth="1"/>
    <col min="2" max="2" width="33.85546875" style="4" customWidth="1"/>
    <col min="3" max="3" width="10.85546875" style="4" customWidth="1"/>
    <col min="4" max="6" width="12.7109375" style="4" customWidth="1"/>
    <col min="7" max="16384" width="8.85546875" style="4"/>
  </cols>
  <sheetData>
    <row r="1" spans="1:10" ht="14.45" customHeight="1" x14ac:dyDescent="0.2">
      <c r="D1" s="62" t="s">
        <v>22</v>
      </c>
      <c r="E1" s="62"/>
      <c r="F1" s="62"/>
    </row>
    <row r="2" spans="1:10" ht="14.45" customHeight="1" x14ac:dyDescent="0.2">
      <c r="D2" s="62" t="s">
        <v>15</v>
      </c>
      <c r="E2" s="62"/>
      <c r="F2" s="62"/>
    </row>
    <row r="3" spans="1:10" ht="14.45" customHeight="1" x14ac:dyDescent="0.2">
      <c r="D3" s="62" t="s">
        <v>16</v>
      </c>
      <c r="E3" s="62"/>
      <c r="F3" s="62"/>
    </row>
    <row r="4" spans="1:10" ht="14.45" customHeight="1" x14ac:dyDescent="0.2">
      <c r="D4" s="62" t="s">
        <v>85</v>
      </c>
      <c r="E4" s="62"/>
      <c r="F4" s="62"/>
    </row>
    <row r="6" spans="1:10" ht="26.45" customHeight="1" x14ac:dyDescent="0.2">
      <c r="A6" s="89" t="s">
        <v>67</v>
      </c>
      <c r="B6" s="89"/>
      <c r="C6" s="89"/>
      <c r="D6" s="89"/>
      <c r="E6" s="89"/>
      <c r="F6" s="89"/>
    </row>
    <row r="8" spans="1:10" s="7" customFormat="1" ht="14.45" customHeight="1" x14ac:dyDescent="0.25">
      <c r="A8" s="72" t="s">
        <v>5</v>
      </c>
      <c r="B8" s="66" t="s">
        <v>0</v>
      </c>
      <c r="C8" s="75" t="s">
        <v>1</v>
      </c>
      <c r="D8" s="66" t="s">
        <v>3</v>
      </c>
      <c r="E8" s="66"/>
      <c r="F8" s="66" t="s">
        <v>34</v>
      </c>
    </row>
    <row r="9" spans="1:10" s="7" customFormat="1" ht="42" customHeight="1" x14ac:dyDescent="0.25">
      <c r="A9" s="73"/>
      <c r="B9" s="66"/>
      <c r="C9" s="77"/>
      <c r="D9" s="43" t="s">
        <v>7</v>
      </c>
      <c r="E9" s="43" t="s">
        <v>6</v>
      </c>
      <c r="F9" s="66"/>
    </row>
    <row r="10" spans="1:10" s="7" customFormat="1" ht="57" customHeight="1" x14ac:dyDescent="0.25">
      <c r="A10" s="74"/>
      <c r="B10" s="66"/>
      <c r="C10" s="50" t="s">
        <v>2</v>
      </c>
      <c r="D10" s="50" t="s">
        <v>58</v>
      </c>
      <c r="E10" s="58" t="s">
        <v>58</v>
      </c>
      <c r="F10" s="50" t="s">
        <v>2</v>
      </c>
    </row>
    <row r="11" spans="1:10" s="5" customFormat="1" ht="41.45" customHeight="1" x14ac:dyDescent="0.2">
      <c r="A11" s="8">
        <v>1</v>
      </c>
      <c r="B11" s="9" t="s">
        <v>83</v>
      </c>
      <c r="C11" s="43">
        <v>10</v>
      </c>
      <c r="D11" s="6">
        <v>7753.2</v>
      </c>
      <c r="E11" s="6">
        <v>11629.8</v>
      </c>
      <c r="F11" s="6">
        <f>D11+E11</f>
        <v>19383</v>
      </c>
      <c r="G11" s="15"/>
      <c r="H11" s="15"/>
    </row>
    <row r="12" spans="1:10" s="5" customFormat="1" x14ac:dyDescent="0.2">
      <c r="A12" s="26"/>
      <c r="B12" s="27" t="s">
        <v>4</v>
      </c>
      <c r="C12" s="28">
        <f>C11</f>
        <v>10</v>
      </c>
      <c r="D12" s="25">
        <f>SUM(D11:D11)</f>
        <v>7753.2</v>
      </c>
      <c r="E12" s="25">
        <f>SUM(E11:E11)</f>
        <v>11629.8</v>
      </c>
      <c r="F12" s="25">
        <f>SUM(F11:F11)</f>
        <v>19383</v>
      </c>
      <c r="G12" s="15"/>
      <c r="H12" s="15"/>
    </row>
    <row r="13" spans="1:10" s="31" customFormat="1" ht="15" x14ac:dyDescent="0.25">
      <c r="A13" s="5"/>
      <c r="B13" s="5"/>
      <c r="C13" s="5"/>
      <c r="D13" s="5"/>
      <c r="E13" s="5"/>
      <c r="F13" s="5"/>
    </row>
    <row r="14" spans="1:10" s="31" customFormat="1" ht="15" x14ac:dyDescent="0.25">
      <c r="A14" s="5" t="s">
        <v>18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41" customFormat="1" ht="28.9" customHeight="1" x14ac:dyDescent="0.25">
      <c r="A15" s="94" t="s">
        <v>44</v>
      </c>
      <c r="B15" s="94"/>
      <c r="C15" s="94"/>
      <c r="D15" s="94"/>
      <c r="E15" s="94"/>
      <c r="F15" s="94"/>
      <c r="G15" s="51"/>
      <c r="H15" s="51"/>
      <c r="I15" s="51"/>
      <c r="J15" s="51"/>
    </row>
    <row r="16" spans="1:10" s="41" customFormat="1" ht="43.15" customHeight="1" x14ac:dyDescent="0.25">
      <c r="A16" s="91" t="s">
        <v>70</v>
      </c>
      <c r="B16" s="91"/>
      <c r="C16" s="91"/>
      <c r="D16" s="91"/>
      <c r="E16" s="91"/>
      <c r="F16" s="91"/>
      <c r="G16" s="55"/>
      <c r="H16" s="55"/>
      <c r="I16" s="55"/>
      <c r="J16" s="55"/>
    </row>
    <row r="17" spans="1:14" s="41" customFormat="1" ht="17.25" customHeight="1" x14ac:dyDescent="0.25">
      <c r="A17" s="64" t="s">
        <v>19</v>
      </c>
      <c r="B17" s="64"/>
      <c r="C17" s="64"/>
      <c r="D17" s="64"/>
      <c r="E17" s="64"/>
      <c r="F17" s="64"/>
      <c r="G17" s="51"/>
      <c r="H17" s="51"/>
      <c r="I17" s="51"/>
      <c r="J17" s="51"/>
    </row>
    <row r="18" spans="1:14" s="41" customFormat="1" ht="15" x14ac:dyDescent="0.25">
      <c r="A18" s="64" t="s">
        <v>20</v>
      </c>
      <c r="B18" s="64"/>
      <c r="C18" s="64"/>
      <c r="D18" s="64"/>
      <c r="E18" s="64"/>
      <c r="F18" s="64"/>
      <c r="G18" s="51"/>
      <c r="H18" s="51"/>
      <c r="I18" s="51"/>
      <c r="J18" s="51"/>
    </row>
    <row r="19" spans="1:14" s="41" customFormat="1" ht="28.9" customHeight="1" x14ac:dyDescent="0.25">
      <c r="A19" s="64" t="s">
        <v>21</v>
      </c>
      <c r="B19" s="64"/>
      <c r="C19" s="64"/>
      <c r="D19" s="64"/>
      <c r="E19" s="64"/>
      <c r="F19" s="64"/>
      <c r="G19" s="51"/>
      <c r="H19" s="51"/>
      <c r="I19" s="51"/>
      <c r="J19" s="51"/>
    </row>
    <row r="20" spans="1:14" s="41" customFormat="1" ht="15" x14ac:dyDescent="0.25">
      <c r="A20" s="64" t="s">
        <v>24</v>
      </c>
      <c r="B20" s="64"/>
      <c r="C20" s="64"/>
      <c r="D20" s="64"/>
      <c r="E20" s="64"/>
      <c r="F20" s="64"/>
      <c r="G20" s="51"/>
      <c r="H20" s="51"/>
      <c r="I20" s="51"/>
      <c r="J20" s="51"/>
      <c r="K20" s="51"/>
      <c r="L20" s="51"/>
      <c r="M20" s="51"/>
      <c r="N20" s="51"/>
    </row>
    <row r="21" spans="1:14" s="41" customFormat="1" ht="15" x14ac:dyDescent="0.25">
      <c r="A21" s="64" t="s">
        <v>82</v>
      </c>
      <c r="B21" s="64"/>
      <c r="C21" s="64"/>
      <c r="D21" s="64"/>
      <c r="E21" s="64"/>
      <c r="F21" s="64"/>
      <c r="G21" s="51"/>
      <c r="H21" s="51"/>
      <c r="I21" s="51"/>
      <c r="J21" s="51"/>
      <c r="K21" s="51"/>
      <c r="L21" s="51"/>
      <c r="M21" s="51"/>
      <c r="N21" s="51"/>
    </row>
    <row r="22" spans="1:14" s="31" customFormat="1" ht="15" x14ac:dyDescent="0.25">
      <c r="A22" s="51"/>
      <c r="B22" s="51"/>
      <c r="C22" s="51"/>
      <c r="D22" s="51"/>
      <c r="E22" s="51"/>
      <c r="F22" s="51"/>
      <c r="G22" s="5"/>
      <c r="H22" s="5"/>
      <c r="I22" s="5"/>
    </row>
    <row r="23" spans="1:14" s="5" customFormat="1" x14ac:dyDescent="0.2"/>
    <row r="24" spans="1:14" s="5" customFormat="1" x14ac:dyDescent="0.2"/>
    <row r="25" spans="1:14" s="5" customFormat="1" x14ac:dyDescent="0.2"/>
  </sheetData>
  <mergeCells count="17">
    <mergeCell ref="D1:F1"/>
    <mergeCell ref="D2:F2"/>
    <mergeCell ref="D3:F3"/>
    <mergeCell ref="D4:F4"/>
    <mergeCell ref="A15:F15"/>
    <mergeCell ref="A19:F19"/>
    <mergeCell ref="A20:F20"/>
    <mergeCell ref="A21:F21"/>
    <mergeCell ref="F8:F9"/>
    <mergeCell ref="A6:F6"/>
    <mergeCell ref="A8:A10"/>
    <mergeCell ref="B8:B10"/>
    <mergeCell ref="C8:C9"/>
    <mergeCell ref="D8:E8"/>
    <mergeCell ref="A18:F18"/>
    <mergeCell ref="A16:F16"/>
    <mergeCell ref="A17:F1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лето</vt:lpstr>
      <vt:lpstr>весна, осень</vt:lpstr>
      <vt:lpstr>твое призвание</vt:lpstr>
      <vt:lpstr>Патриоты</vt:lpstr>
      <vt:lpstr>Лист4</vt:lpstr>
      <vt:lpstr>'весна, осень'!Область_печати</vt:lpstr>
      <vt:lpstr>лето!Область_печати</vt:lpstr>
      <vt:lpstr>Патриоты!Область_печати</vt:lpstr>
      <vt:lpstr>'твое призвание'!Область_печати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2023-04-06T11:45:14Z</dcterms:modified>
</cp:coreProperties>
</file>