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Принятые файлы\3-31-4-2 (FU_3-31-4-2 Синельник Л_Л_)\"/>
    </mc:Choice>
  </mc:AlternateContent>
  <xr:revisionPtr revIDLastSave="0" documentId="13_ncr:1_{BA53BD34-E6F1-4DF4-A1D5-4C28D789D1A3}" xr6:coauthVersionLast="47" xr6:coauthVersionMax="47" xr10:uidLastSave="{00000000-0000-0000-0000-000000000000}"/>
  <bookViews>
    <workbookView xWindow="-120" yWindow="-120" windowWidth="29040" windowHeight="15840" firstSheet="7" activeTab="16" xr2:uid="{00000000-000D-0000-FFFF-FFFF00000000}"/>
  </bookViews>
  <sheets>
    <sheet name="проект на 2019-2021 № 19" sheetId="1" r:id="rId1"/>
    <sheet name="№21 от 21.10.2019" sheetId="2" r:id="rId2"/>
    <sheet name="№51 от 18.12" sheetId="3" r:id="rId3"/>
    <sheet name="реш 147 от 22.12.2020" sheetId="10" r:id="rId4"/>
    <sheet name="реш 162 от 23.03.2021" sheetId="11" r:id="rId5"/>
    <sheet name="май" sheetId="12" r:id="rId6"/>
    <sheet name="187 от 25.06" sheetId="13" r:id="rId7"/>
    <sheet name="реш 203 от 24.09" sheetId="14" r:id="rId8"/>
    <sheet name="реш 214 от 26.11." sheetId="15" r:id="rId9"/>
    <sheet name="реш 241 от 26.01" sheetId="16" r:id="rId10"/>
    <sheet name="реш 250 от 21.04" sheetId="17" r:id="rId11"/>
    <sheet name="реш 265 от 22.06.22" sheetId="18" r:id="rId12"/>
    <sheet name="реш 267" sheetId="19" r:id="rId13"/>
    <sheet name="реш 278" sheetId="20" r:id="rId14"/>
    <sheet name="реш 288" sheetId="21" r:id="rId15"/>
    <sheet name="реш 298" sheetId="22" r:id="rId16"/>
    <sheet name="реш 310" sheetId="23" r:id="rId17"/>
  </sheets>
  <calcPr calcId="181029"/>
</workbook>
</file>

<file path=xl/calcChain.xml><?xml version="1.0" encoding="utf-8"?>
<calcChain xmlns="http://schemas.openxmlformats.org/spreadsheetml/2006/main">
  <c r="J116" i="23" l="1"/>
  <c r="J115" i="23"/>
  <c r="J114" i="23"/>
  <c r="J113" i="23"/>
  <c r="J112" i="23" s="1"/>
  <c r="I112" i="23"/>
  <c r="H112" i="23"/>
  <c r="G112" i="23"/>
  <c r="F112" i="23"/>
  <c r="E112" i="23"/>
  <c r="J111" i="23"/>
  <c r="I110" i="23"/>
  <c r="I107" i="23" s="1"/>
  <c r="H110" i="23"/>
  <c r="H107" i="23" s="1"/>
  <c r="G110" i="23"/>
  <c r="G107" i="23" s="1"/>
  <c r="F110" i="23"/>
  <c r="F107" i="23" s="1"/>
  <c r="E110" i="23"/>
  <c r="J109" i="23"/>
  <c r="J108" i="23"/>
  <c r="J106" i="23"/>
  <c r="J105" i="23"/>
  <c r="J104" i="23"/>
  <c r="J103" i="23"/>
  <c r="I102" i="23"/>
  <c r="H102" i="23"/>
  <c r="G102" i="23"/>
  <c r="F102" i="23"/>
  <c r="E102" i="23"/>
  <c r="J101" i="23"/>
  <c r="F100" i="23"/>
  <c r="F97" i="23" s="1"/>
  <c r="E100" i="23"/>
  <c r="E97" i="23" s="1"/>
  <c r="J99" i="23"/>
  <c r="J98" i="23"/>
  <c r="I97" i="23"/>
  <c r="H97" i="23"/>
  <c r="G97" i="23"/>
  <c r="J96" i="23"/>
  <c r="J95" i="23"/>
  <c r="J94" i="23"/>
  <c r="J93" i="23"/>
  <c r="I92" i="23"/>
  <c r="H92" i="23"/>
  <c r="G92" i="23"/>
  <c r="F92" i="23"/>
  <c r="E92" i="23"/>
  <c r="J91" i="23"/>
  <c r="J90" i="23"/>
  <c r="J89" i="23"/>
  <c r="J88" i="23"/>
  <c r="J87" i="23" s="1"/>
  <c r="I87" i="23"/>
  <c r="H87" i="23"/>
  <c r="G87" i="23"/>
  <c r="F87" i="23"/>
  <c r="E87" i="23"/>
  <c r="J86" i="23"/>
  <c r="J85" i="23"/>
  <c r="J84" i="23"/>
  <c r="J83" i="23"/>
  <c r="I82" i="23"/>
  <c r="H82" i="23"/>
  <c r="G82" i="23"/>
  <c r="F82" i="23"/>
  <c r="E82" i="23"/>
  <c r="J81" i="23"/>
  <c r="J80" i="23"/>
  <c r="J79" i="23"/>
  <c r="J78" i="23"/>
  <c r="I77" i="23"/>
  <c r="H77" i="23"/>
  <c r="G77" i="23"/>
  <c r="F77" i="23"/>
  <c r="E77" i="23"/>
  <c r="J76" i="23"/>
  <c r="J75" i="23"/>
  <c r="J74" i="23"/>
  <c r="J73" i="23"/>
  <c r="J72" i="23" s="1"/>
  <c r="I72" i="23"/>
  <c r="H72" i="23"/>
  <c r="G72" i="23"/>
  <c r="F72" i="23"/>
  <c r="E72" i="23"/>
  <c r="J71" i="23"/>
  <c r="J70" i="23"/>
  <c r="J69" i="23"/>
  <c r="J68" i="23"/>
  <c r="I67" i="23"/>
  <c r="I60" i="23" s="1"/>
  <c r="I57" i="23" s="1"/>
  <c r="H67" i="23"/>
  <c r="H60" i="23" s="1"/>
  <c r="H57" i="23" s="1"/>
  <c r="G67" i="23"/>
  <c r="G60" i="23" s="1"/>
  <c r="G57" i="23" s="1"/>
  <c r="F67" i="23"/>
  <c r="E67" i="23"/>
  <c r="J66" i="23"/>
  <c r="J65" i="23"/>
  <c r="J64" i="23"/>
  <c r="J63" i="23"/>
  <c r="I62" i="23"/>
  <c r="H62" i="23"/>
  <c r="G62" i="23"/>
  <c r="F62" i="23"/>
  <c r="E62" i="23"/>
  <c r="J61" i="23"/>
  <c r="F60" i="23"/>
  <c r="E60" i="23"/>
  <c r="E57" i="23" s="1"/>
  <c r="J59" i="23"/>
  <c r="J58" i="23"/>
  <c r="J56" i="23"/>
  <c r="J55" i="23"/>
  <c r="J54" i="23"/>
  <c r="J53" i="23"/>
  <c r="I52" i="23"/>
  <c r="H52" i="23"/>
  <c r="G52" i="23"/>
  <c r="F52" i="23"/>
  <c r="E52" i="23"/>
  <c r="J51" i="23"/>
  <c r="J50" i="23"/>
  <c r="J49" i="23"/>
  <c r="J48" i="23"/>
  <c r="I47" i="23"/>
  <c r="H47" i="23"/>
  <c r="G47" i="23"/>
  <c r="F47" i="23"/>
  <c r="E47" i="23"/>
  <c r="J46" i="23"/>
  <c r="I45" i="23"/>
  <c r="H45" i="23"/>
  <c r="G45" i="23"/>
  <c r="F45" i="23"/>
  <c r="E45" i="23"/>
  <c r="I44" i="23"/>
  <c r="H44" i="23"/>
  <c r="G44" i="23"/>
  <c r="F44" i="23"/>
  <c r="E44" i="23"/>
  <c r="J43" i="23"/>
  <c r="H42" i="23"/>
  <c r="J41" i="23"/>
  <c r="J40" i="23"/>
  <c r="J39" i="23"/>
  <c r="J38" i="23"/>
  <c r="J37" i="23"/>
  <c r="I37" i="23"/>
  <c r="H37" i="23"/>
  <c r="G37" i="23"/>
  <c r="F37" i="23"/>
  <c r="F30" i="23" s="1"/>
  <c r="E37" i="23"/>
  <c r="J36" i="23"/>
  <c r="J35" i="23"/>
  <c r="J34" i="23"/>
  <c r="J32" i="23" s="1"/>
  <c r="J33" i="23"/>
  <c r="I32" i="23"/>
  <c r="H32" i="23"/>
  <c r="G32" i="23"/>
  <c r="F32" i="23"/>
  <c r="E32" i="23"/>
  <c r="J31" i="23"/>
  <c r="I30" i="23"/>
  <c r="I15" i="23" s="1"/>
  <c r="H30" i="23"/>
  <c r="G30" i="23"/>
  <c r="E30" i="23"/>
  <c r="E15" i="23" s="1"/>
  <c r="I29" i="23"/>
  <c r="J29" i="23" s="1"/>
  <c r="G29" i="23"/>
  <c r="F29" i="23"/>
  <c r="E29" i="23"/>
  <c r="E14" i="23" s="1"/>
  <c r="E12" i="23" s="1"/>
  <c r="J28" i="23"/>
  <c r="H27" i="23"/>
  <c r="G27" i="23"/>
  <c r="E27" i="23"/>
  <c r="J26" i="23"/>
  <c r="J25" i="23"/>
  <c r="J24" i="23"/>
  <c r="J23" i="23"/>
  <c r="J22" i="23" s="1"/>
  <c r="I22" i="23"/>
  <c r="H22" i="23"/>
  <c r="G22" i="23"/>
  <c r="F22" i="23"/>
  <c r="E22" i="23"/>
  <c r="J21" i="23"/>
  <c r="J20" i="23"/>
  <c r="J19" i="23"/>
  <c r="J18" i="23"/>
  <c r="I17" i="23"/>
  <c r="H17" i="23"/>
  <c r="G17" i="23"/>
  <c r="F17" i="23"/>
  <c r="E17" i="23"/>
  <c r="J16" i="23"/>
  <c r="H15" i="23"/>
  <c r="H10" i="23" s="1"/>
  <c r="G15" i="23"/>
  <c r="H14" i="23"/>
  <c r="H9" i="23" s="1"/>
  <c r="G14" i="23"/>
  <c r="G12" i="23" s="1"/>
  <c r="F14" i="23"/>
  <c r="J13" i="23"/>
  <c r="J11" i="23"/>
  <c r="J8" i="23"/>
  <c r="H7" i="23" l="1"/>
  <c r="J52" i="23"/>
  <c r="J62" i="23"/>
  <c r="J77" i="23"/>
  <c r="J92" i="23"/>
  <c r="J110" i="23"/>
  <c r="J107" i="23" s="1"/>
  <c r="F27" i="23"/>
  <c r="G42" i="23"/>
  <c r="J67" i="23"/>
  <c r="J82" i="23"/>
  <c r="J102" i="23"/>
  <c r="E107" i="23"/>
  <c r="I10" i="23"/>
  <c r="F42" i="23"/>
  <c r="J17" i="23"/>
  <c r="I27" i="23"/>
  <c r="J44" i="23"/>
  <c r="I42" i="23"/>
  <c r="J47" i="23"/>
  <c r="J45" i="23"/>
  <c r="G10" i="23"/>
  <c r="J60" i="23"/>
  <c r="J57" i="23"/>
  <c r="J27" i="23"/>
  <c r="F15" i="23"/>
  <c r="F10" i="23" s="1"/>
  <c r="J30" i="23"/>
  <c r="J42" i="23"/>
  <c r="J100" i="23"/>
  <c r="J97" i="23" s="1"/>
  <c r="E9" i="23"/>
  <c r="I14" i="23"/>
  <c r="J14" i="23" s="1"/>
  <c r="J9" i="23" s="1"/>
  <c r="F9" i="23"/>
  <c r="F57" i="23"/>
  <c r="G9" i="23"/>
  <c r="G7" i="23" s="1"/>
  <c r="E10" i="23"/>
  <c r="H12" i="23"/>
  <c r="E42" i="23"/>
  <c r="J116" i="22"/>
  <c r="J115" i="22"/>
  <c r="J114" i="22"/>
  <c r="J113" i="22"/>
  <c r="I112" i="22"/>
  <c r="H112" i="22"/>
  <c r="G112" i="22"/>
  <c r="F112" i="22"/>
  <c r="E112" i="22"/>
  <c r="J111" i="22"/>
  <c r="I110" i="22"/>
  <c r="H110" i="22"/>
  <c r="H107" i="22" s="1"/>
  <c r="G110" i="22"/>
  <c r="G107" i="22" s="1"/>
  <c r="F110" i="22"/>
  <c r="F107" i="22" s="1"/>
  <c r="E110" i="22"/>
  <c r="E107" i="22" s="1"/>
  <c r="J109" i="22"/>
  <c r="J108" i="22"/>
  <c r="I107" i="22"/>
  <c r="J106" i="22"/>
  <c r="J105" i="22"/>
  <c r="J104" i="22"/>
  <c r="J103" i="22"/>
  <c r="I102" i="22"/>
  <c r="H102" i="22"/>
  <c r="G102" i="22"/>
  <c r="F102" i="22"/>
  <c r="E102" i="22"/>
  <c r="J101" i="22"/>
  <c r="F100" i="22"/>
  <c r="F97" i="22" s="1"/>
  <c r="E100" i="22"/>
  <c r="J100" i="22" s="1"/>
  <c r="J99" i="22"/>
  <c r="J98" i="22"/>
  <c r="I97" i="22"/>
  <c r="H97" i="22"/>
  <c r="G97" i="22"/>
  <c r="J96" i="22"/>
  <c r="J95" i="22"/>
  <c r="J94" i="22"/>
  <c r="J93" i="22"/>
  <c r="I92" i="22"/>
  <c r="H92" i="22"/>
  <c r="G92" i="22"/>
  <c r="F92" i="22"/>
  <c r="E92" i="22"/>
  <c r="J91" i="22"/>
  <c r="J90" i="22"/>
  <c r="J89" i="22"/>
  <c r="J88" i="22"/>
  <c r="I87" i="22"/>
  <c r="H87" i="22"/>
  <c r="G87" i="22"/>
  <c r="F87" i="22"/>
  <c r="E87" i="22"/>
  <c r="J86" i="22"/>
  <c r="J85" i="22"/>
  <c r="J84" i="22"/>
  <c r="J83" i="22"/>
  <c r="I82" i="22"/>
  <c r="H82" i="22"/>
  <c r="G82" i="22"/>
  <c r="F82" i="22"/>
  <c r="E82" i="22"/>
  <c r="J81" i="22"/>
  <c r="J80" i="22"/>
  <c r="J79" i="22"/>
  <c r="J77" i="22" s="1"/>
  <c r="J78" i="22"/>
  <c r="I77" i="22"/>
  <c r="H77" i="22"/>
  <c r="G77" i="22"/>
  <c r="F77" i="22"/>
  <c r="E77" i="22"/>
  <c r="J76" i="22"/>
  <c r="J75" i="22"/>
  <c r="J72" i="22" s="1"/>
  <c r="J74" i="22"/>
  <c r="J73" i="22"/>
  <c r="I72" i="22"/>
  <c r="H72" i="22"/>
  <c r="G72" i="22"/>
  <c r="F72" i="22"/>
  <c r="E72" i="22"/>
  <c r="J71" i="22"/>
  <c r="J70" i="22"/>
  <c r="J69" i="22"/>
  <c r="J68" i="22"/>
  <c r="I67" i="22"/>
  <c r="H67" i="22"/>
  <c r="H60" i="22" s="1"/>
  <c r="H57" i="22" s="1"/>
  <c r="G67" i="22"/>
  <c r="G60" i="22" s="1"/>
  <c r="G57" i="22" s="1"/>
  <c r="F67" i="22"/>
  <c r="F60" i="22" s="1"/>
  <c r="F57" i="22" s="1"/>
  <c r="E67" i="22"/>
  <c r="J66" i="22"/>
  <c r="J65" i="22"/>
  <c r="J64" i="22"/>
  <c r="J63" i="22"/>
  <c r="I62" i="22"/>
  <c r="H62" i="22"/>
  <c r="G62" i="22"/>
  <c r="F62" i="22"/>
  <c r="E62" i="22"/>
  <c r="J61" i="22"/>
  <c r="I60" i="22"/>
  <c r="I57" i="22" s="1"/>
  <c r="E60" i="22"/>
  <c r="J59" i="22"/>
  <c r="J58" i="22"/>
  <c r="E57" i="22"/>
  <c r="J56" i="22"/>
  <c r="J55" i="22"/>
  <c r="J54" i="22"/>
  <c r="J53" i="22"/>
  <c r="I52" i="22"/>
  <c r="H52" i="22"/>
  <c r="G52" i="22"/>
  <c r="F52" i="22"/>
  <c r="E52" i="22"/>
  <c r="J51" i="22"/>
  <c r="J50" i="22"/>
  <c r="J49" i="22"/>
  <c r="J48" i="22"/>
  <c r="I47" i="22"/>
  <c r="H47" i="22"/>
  <c r="G47" i="22"/>
  <c r="F47" i="22"/>
  <c r="E47" i="22"/>
  <c r="J46" i="22"/>
  <c r="I45" i="22"/>
  <c r="H45" i="22"/>
  <c r="G45" i="22"/>
  <c r="F45" i="22"/>
  <c r="E45" i="22"/>
  <c r="I44" i="22"/>
  <c r="I42" i="22" s="1"/>
  <c r="H44" i="22"/>
  <c r="G44" i="22"/>
  <c r="F44" i="22"/>
  <c r="F42" i="22" s="1"/>
  <c r="E44" i="22"/>
  <c r="E42" i="22" s="1"/>
  <c r="J43" i="22"/>
  <c r="J41" i="22"/>
  <c r="J40" i="22"/>
  <c r="J39" i="22"/>
  <c r="J38" i="22"/>
  <c r="I37" i="22"/>
  <c r="H37" i="22"/>
  <c r="G37" i="22"/>
  <c r="F37" i="22"/>
  <c r="F30" i="22" s="1"/>
  <c r="E37" i="22"/>
  <c r="J36" i="22"/>
  <c r="J35" i="22"/>
  <c r="J34" i="22"/>
  <c r="J33" i="22"/>
  <c r="I32" i="22"/>
  <c r="H32" i="22"/>
  <c r="G32" i="22"/>
  <c r="F32" i="22"/>
  <c r="E32" i="22"/>
  <c r="J31" i="22"/>
  <c r="I30" i="22"/>
  <c r="H30" i="22"/>
  <c r="H15" i="22" s="1"/>
  <c r="G30" i="22"/>
  <c r="G15" i="22" s="1"/>
  <c r="E30" i="22"/>
  <c r="I29" i="22"/>
  <c r="I27" i="22" s="1"/>
  <c r="G29" i="22"/>
  <c r="G27" i="22" s="1"/>
  <c r="F29" i="22"/>
  <c r="E29" i="22"/>
  <c r="E27" i="22" s="1"/>
  <c r="J28" i="22"/>
  <c r="H27" i="22"/>
  <c r="J26" i="22"/>
  <c r="J25" i="22"/>
  <c r="J24" i="22"/>
  <c r="J23" i="22"/>
  <c r="I22" i="22"/>
  <c r="H22" i="22"/>
  <c r="G22" i="22"/>
  <c r="F22" i="22"/>
  <c r="E22" i="22"/>
  <c r="J21" i="22"/>
  <c r="J20" i="22"/>
  <c r="J19" i="22"/>
  <c r="J18" i="22"/>
  <c r="I17" i="22"/>
  <c r="H17" i="22"/>
  <c r="G17" i="22"/>
  <c r="F17" i="22"/>
  <c r="E17" i="22"/>
  <c r="J16" i="22"/>
  <c r="I15" i="22"/>
  <c r="I10" i="22" s="1"/>
  <c r="I14" i="22"/>
  <c r="H14" i="22"/>
  <c r="H9" i="22" s="1"/>
  <c r="F14" i="22"/>
  <c r="F9" i="22" s="1"/>
  <c r="E14" i="22"/>
  <c r="E9" i="22" s="1"/>
  <c r="J13" i="22"/>
  <c r="J11" i="22"/>
  <c r="I9" i="22"/>
  <c r="J8" i="22"/>
  <c r="I7" i="22" l="1"/>
  <c r="J97" i="22"/>
  <c r="I12" i="22"/>
  <c r="H42" i="22"/>
  <c r="J62" i="22"/>
  <c r="J87" i="22"/>
  <c r="J92" i="22"/>
  <c r="J29" i="22"/>
  <c r="J37" i="22"/>
  <c r="J52" i="22"/>
  <c r="E97" i="22"/>
  <c r="J102" i="22"/>
  <c r="H12" i="22"/>
  <c r="G14" i="22"/>
  <c r="G9" i="22" s="1"/>
  <c r="J17" i="22"/>
  <c r="J22" i="22"/>
  <c r="J32" i="22"/>
  <c r="G42" i="22"/>
  <c r="J45" i="22"/>
  <c r="J82" i="22"/>
  <c r="F12" i="23"/>
  <c r="F7" i="23"/>
  <c r="J15" i="23"/>
  <c r="J12" i="23" s="1"/>
  <c r="I9" i="23"/>
  <c r="I7" i="23" s="1"/>
  <c r="I12" i="23"/>
  <c r="J10" i="23"/>
  <c r="J7" i="23" s="1"/>
  <c r="E7" i="23"/>
  <c r="J112" i="22"/>
  <c r="J67" i="22"/>
  <c r="G10" i="22"/>
  <c r="J47" i="22"/>
  <c r="G7" i="22"/>
  <c r="F27" i="22"/>
  <c r="F15" i="22"/>
  <c r="H10" i="22"/>
  <c r="H7" i="22" s="1"/>
  <c r="J30" i="22"/>
  <c r="J27" i="22" s="1"/>
  <c r="J60" i="22"/>
  <c r="J57" i="22" s="1"/>
  <c r="J110" i="22"/>
  <c r="J107" i="22" s="1"/>
  <c r="J14" i="22"/>
  <c r="E15" i="22"/>
  <c r="J44" i="22"/>
  <c r="G110" i="21"/>
  <c r="H110" i="21"/>
  <c r="H107" i="21" s="1"/>
  <c r="I110" i="21"/>
  <c r="I107" i="21" s="1"/>
  <c r="H60" i="21"/>
  <c r="H57" i="21" s="1"/>
  <c r="I60" i="21"/>
  <c r="I57" i="21" s="1"/>
  <c r="I29" i="21"/>
  <c r="I14" i="21" s="1"/>
  <c r="I30" i="21"/>
  <c r="I27" i="21" s="1"/>
  <c r="J116" i="21"/>
  <c r="J115" i="21"/>
  <c r="J114" i="21"/>
  <c r="J113" i="21"/>
  <c r="I112" i="21"/>
  <c r="H112" i="21"/>
  <c r="G112" i="21"/>
  <c r="F112" i="21"/>
  <c r="E112" i="21"/>
  <c r="J111" i="21"/>
  <c r="F110" i="21"/>
  <c r="F107" i="21" s="1"/>
  <c r="E110" i="21"/>
  <c r="E107" i="21" s="1"/>
  <c r="J109" i="21"/>
  <c r="J108" i="21"/>
  <c r="G107" i="21"/>
  <c r="J106" i="21"/>
  <c r="J105" i="21"/>
  <c r="J102" i="21" s="1"/>
  <c r="J104" i="21"/>
  <c r="J103" i="21"/>
  <c r="I102" i="21"/>
  <c r="H102" i="21"/>
  <c r="G102" i="21"/>
  <c r="F102" i="21"/>
  <c r="E102" i="21"/>
  <c r="J101" i="21"/>
  <c r="F100" i="21"/>
  <c r="F97" i="21" s="1"/>
  <c r="E100" i="21"/>
  <c r="J100" i="21" s="1"/>
  <c r="J97" i="21" s="1"/>
  <c r="J99" i="21"/>
  <c r="J98" i="21"/>
  <c r="I97" i="21"/>
  <c r="H97" i="21"/>
  <c r="G97" i="21"/>
  <c r="J96" i="21"/>
  <c r="J95" i="21"/>
  <c r="J94" i="21"/>
  <c r="J93" i="21"/>
  <c r="I92" i="21"/>
  <c r="H92" i="21"/>
  <c r="G92" i="21"/>
  <c r="F92" i="21"/>
  <c r="E92" i="21"/>
  <c r="J91" i="21"/>
  <c r="J90" i="21"/>
  <c r="J89" i="21"/>
  <c r="J88" i="21"/>
  <c r="I87" i="21"/>
  <c r="H87" i="21"/>
  <c r="G87" i="21"/>
  <c r="F87" i="21"/>
  <c r="E87" i="21"/>
  <c r="J86" i="21"/>
  <c r="J85" i="21"/>
  <c r="J84" i="21"/>
  <c r="J83" i="21"/>
  <c r="I82" i="21"/>
  <c r="H82" i="21"/>
  <c r="G82" i="21"/>
  <c r="F82" i="21"/>
  <c r="E82" i="21"/>
  <c r="J81" i="21"/>
  <c r="J80" i="21"/>
  <c r="J79" i="21"/>
  <c r="J78" i="21"/>
  <c r="I77" i="21"/>
  <c r="H77" i="21"/>
  <c r="G77" i="21"/>
  <c r="F77" i="21"/>
  <c r="E77" i="21"/>
  <c r="J76" i="21"/>
  <c r="J75" i="21"/>
  <c r="J72" i="21" s="1"/>
  <c r="J74" i="21"/>
  <c r="J73" i="21"/>
  <c r="I72" i="21"/>
  <c r="H72" i="21"/>
  <c r="G72" i="21"/>
  <c r="F72" i="21"/>
  <c r="E72" i="21"/>
  <c r="J71" i="21"/>
  <c r="J70" i="21"/>
  <c r="J69" i="21"/>
  <c r="J68" i="21"/>
  <c r="J67" i="21" s="1"/>
  <c r="I67" i="21"/>
  <c r="H67" i="21"/>
  <c r="G67" i="21"/>
  <c r="G60" i="21" s="1"/>
  <c r="G57" i="21" s="1"/>
  <c r="F67" i="21"/>
  <c r="E67" i="21"/>
  <c r="J66" i="21"/>
  <c r="J65" i="21"/>
  <c r="J64" i="21"/>
  <c r="J63" i="21"/>
  <c r="I62" i="21"/>
  <c r="H62" i="21"/>
  <c r="G62" i="21"/>
  <c r="F62" i="21"/>
  <c r="E62" i="21"/>
  <c r="J61" i="21"/>
  <c r="F60" i="21"/>
  <c r="F57" i="21" s="1"/>
  <c r="E60" i="21"/>
  <c r="J59" i="21"/>
  <c r="J58" i="21"/>
  <c r="E57" i="21"/>
  <c r="J56" i="21"/>
  <c r="J55" i="21"/>
  <c r="J54" i="21"/>
  <c r="J53" i="21"/>
  <c r="I52" i="21"/>
  <c r="H52" i="21"/>
  <c r="G52" i="21"/>
  <c r="F52" i="21"/>
  <c r="E52" i="21"/>
  <c r="J51" i="21"/>
  <c r="J50" i="21"/>
  <c r="J49" i="21"/>
  <c r="J48" i="21"/>
  <c r="I47" i="21"/>
  <c r="H47" i="21"/>
  <c r="G47" i="21"/>
  <c r="F47" i="21"/>
  <c r="E47" i="21"/>
  <c r="J46" i="21"/>
  <c r="I45" i="21"/>
  <c r="I42" i="21" s="1"/>
  <c r="H45" i="21"/>
  <c r="G45" i="21"/>
  <c r="F45" i="21"/>
  <c r="E45" i="21"/>
  <c r="J45" i="21" s="1"/>
  <c r="I44" i="21"/>
  <c r="H44" i="21"/>
  <c r="H42" i="21" s="1"/>
  <c r="G44" i="21"/>
  <c r="G42" i="21" s="1"/>
  <c r="F44" i="21"/>
  <c r="F42" i="21" s="1"/>
  <c r="E44" i="21"/>
  <c r="J43" i="21"/>
  <c r="J41" i="21"/>
  <c r="J40" i="21"/>
  <c r="J39" i="21"/>
  <c r="J38" i="21"/>
  <c r="I37" i="21"/>
  <c r="H37" i="21"/>
  <c r="G37" i="21"/>
  <c r="F37" i="21"/>
  <c r="F30" i="21" s="1"/>
  <c r="F15" i="21" s="1"/>
  <c r="E37" i="21"/>
  <c r="J36" i="21"/>
  <c r="J35" i="21"/>
  <c r="J34" i="21"/>
  <c r="J33" i="21"/>
  <c r="I32" i="21"/>
  <c r="H32" i="21"/>
  <c r="G32" i="21"/>
  <c r="F32" i="21"/>
  <c r="E32" i="21"/>
  <c r="J31" i="21"/>
  <c r="H30" i="21"/>
  <c r="H27" i="21" s="1"/>
  <c r="G30" i="21"/>
  <c r="G15" i="21" s="1"/>
  <c r="G10" i="21" s="1"/>
  <c r="E30" i="21"/>
  <c r="G29" i="21"/>
  <c r="G14" i="21" s="1"/>
  <c r="F29" i="21"/>
  <c r="F27" i="21" s="1"/>
  <c r="E29" i="21"/>
  <c r="E14" i="21" s="1"/>
  <c r="J28" i="21"/>
  <c r="J26" i="21"/>
  <c r="J25" i="21"/>
  <c r="J24" i="21"/>
  <c r="J23" i="21"/>
  <c r="I22" i="21"/>
  <c r="H22" i="21"/>
  <c r="G22" i="21"/>
  <c r="F22" i="21"/>
  <c r="E22" i="21"/>
  <c r="J21" i="21"/>
  <c r="J20" i="21"/>
  <c r="J19" i="21"/>
  <c r="J18" i="21"/>
  <c r="I17" i="21"/>
  <c r="H17" i="21"/>
  <c r="G17" i="21"/>
  <c r="F17" i="21"/>
  <c r="E17" i="21"/>
  <c r="J16" i="21"/>
  <c r="H15" i="21"/>
  <c r="H12" i="21" s="1"/>
  <c r="E15" i="21"/>
  <c r="H14" i="21"/>
  <c r="F14" i="21"/>
  <c r="J13" i="21"/>
  <c r="J11" i="21"/>
  <c r="H9" i="21"/>
  <c r="J8" i="21"/>
  <c r="E27" i="21" l="1"/>
  <c r="E10" i="21"/>
  <c r="J82" i="21"/>
  <c r="E97" i="21"/>
  <c r="I15" i="21"/>
  <c r="I10" i="21" s="1"/>
  <c r="J37" i="21"/>
  <c r="J17" i="21"/>
  <c r="J32" i="21"/>
  <c r="J112" i="21"/>
  <c r="J42" i="22"/>
  <c r="J30" i="21"/>
  <c r="J44" i="21"/>
  <c r="J47" i="21"/>
  <c r="J62" i="21"/>
  <c r="J77" i="21"/>
  <c r="J92" i="21"/>
  <c r="H10" i="21"/>
  <c r="G12" i="22"/>
  <c r="J15" i="22"/>
  <c r="J12" i="22" s="1"/>
  <c r="E10" i="22"/>
  <c r="J9" i="22"/>
  <c r="E12" i="22"/>
  <c r="F10" i="22"/>
  <c r="F7" i="22" s="1"/>
  <c r="F12" i="22"/>
  <c r="J110" i="21"/>
  <c r="J107" i="21" s="1"/>
  <c r="J87" i="21"/>
  <c r="J60" i="21"/>
  <c r="J57" i="21" s="1"/>
  <c r="J42" i="21"/>
  <c r="F10" i="21"/>
  <c r="I9" i="21"/>
  <c r="J52" i="21"/>
  <c r="F12" i="21"/>
  <c r="J22" i="21"/>
  <c r="I12" i="21"/>
  <c r="H7" i="21"/>
  <c r="G9" i="21"/>
  <c r="G12" i="21"/>
  <c r="J15" i="21"/>
  <c r="G27" i="21"/>
  <c r="F9" i="21"/>
  <c r="F7" i="21" s="1"/>
  <c r="E9" i="21"/>
  <c r="E7" i="21" s="1"/>
  <c r="J14" i="21"/>
  <c r="J29" i="21"/>
  <c r="J27" i="21" s="1"/>
  <c r="E12" i="21"/>
  <c r="E42" i="21"/>
  <c r="J116" i="20"/>
  <c r="J115" i="20"/>
  <c r="J114" i="20"/>
  <c r="J113" i="20"/>
  <c r="I112" i="20"/>
  <c r="H112" i="20"/>
  <c r="G112" i="20"/>
  <c r="F112" i="20"/>
  <c r="E112" i="20"/>
  <c r="J111" i="20"/>
  <c r="F110" i="20"/>
  <c r="F107" i="20" s="1"/>
  <c r="E110" i="20"/>
  <c r="E107" i="20" s="1"/>
  <c r="J109" i="20"/>
  <c r="J108" i="20"/>
  <c r="I107" i="20"/>
  <c r="H107" i="20"/>
  <c r="G107" i="20"/>
  <c r="H30" i="20"/>
  <c r="H27" i="20" s="1"/>
  <c r="J106" i="20"/>
  <c r="J105" i="20"/>
  <c r="J104" i="20"/>
  <c r="J103" i="20"/>
  <c r="J102" i="20" s="1"/>
  <c r="I102" i="20"/>
  <c r="H102" i="20"/>
  <c r="G102" i="20"/>
  <c r="F102" i="20"/>
  <c r="E102" i="20"/>
  <c r="J101" i="20"/>
  <c r="F100" i="20"/>
  <c r="F97" i="20" s="1"/>
  <c r="E100" i="20"/>
  <c r="J99" i="20"/>
  <c r="J98" i="20"/>
  <c r="I97" i="20"/>
  <c r="H97" i="20"/>
  <c r="G97" i="20"/>
  <c r="E97" i="20"/>
  <c r="J96" i="20"/>
  <c r="J92" i="20" s="1"/>
  <c r="J95" i="20"/>
  <c r="J94" i="20"/>
  <c r="J93" i="20"/>
  <c r="I92" i="20"/>
  <c r="H92" i="20"/>
  <c r="G92" i="20"/>
  <c r="F92" i="20"/>
  <c r="E92" i="20"/>
  <c r="J91" i="20"/>
  <c r="J90" i="20"/>
  <c r="J89" i="20"/>
  <c r="J88" i="20"/>
  <c r="I87" i="20"/>
  <c r="H87" i="20"/>
  <c r="G87" i="20"/>
  <c r="F87" i="20"/>
  <c r="E87" i="20"/>
  <c r="J86" i="20"/>
  <c r="J85" i="20"/>
  <c r="J84" i="20"/>
  <c r="J82" i="20" s="1"/>
  <c r="J83" i="20"/>
  <c r="I82" i="20"/>
  <c r="H82" i="20"/>
  <c r="G82" i="20"/>
  <c r="F82" i="20"/>
  <c r="E82" i="20"/>
  <c r="J81" i="20"/>
  <c r="J77" i="20" s="1"/>
  <c r="J80" i="20"/>
  <c r="J79" i="20"/>
  <c r="J78" i="20"/>
  <c r="I77" i="20"/>
  <c r="H77" i="20"/>
  <c r="G77" i="20"/>
  <c r="F77" i="20"/>
  <c r="E77" i="20"/>
  <c r="J76" i="20"/>
  <c r="J75" i="20"/>
  <c r="J74" i="20"/>
  <c r="J73" i="20"/>
  <c r="I72" i="20"/>
  <c r="H72" i="20"/>
  <c r="G72" i="20"/>
  <c r="F72" i="20"/>
  <c r="E72" i="20"/>
  <c r="J71" i="20"/>
  <c r="J70" i="20"/>
  <c r="J69" i="20"/>
  <c r="J68" i="20"/>
  <c r="J67" i="20" s="1"/>
  <c r="I67" i="20"/>
  <c r="H67" i="20"/>
  <c r="G67" i="20"/>
  <c r="F67" i="20"/>
  <c r="F60" i="20" s="1"/>
  <c r="E67" i="20"/>
  <c r="J66" i="20"/>
  <c r="J65" i="20"/>
  <c r="J64" i="20"/>
  <c r="J63" i="20"/>
  <c r="I62" i="20"/>
  <c r="H62" i="20"/>
  <c r="G62" i="20"/>
  <c r="F62" i="20"/>
  <c r="E62" i="20"/>
  <c r="J61" i="20"/>
  <c r="I60" i="20"/>
  <c r="I57" i="20" s="1"/>
  <c r="H60" i="20"/>
  <c r="G60" i="20"/>
  <c r="G57" i="20" s="1"/>
  <c r="E60" i="20"/>
  <c r="J59" i="20"/>
  <c r="J58" i="20"/>
  <c r="H57" i="20"/>
  <c r="E57" i="20"/>
  <c r="J56" i="20"/>
  <c r="J55" i="20"/>
  <c r="J54" i="20"/>
  <c r="J53" i="20"/>
  <c r="J52" i="20" s="1"/>
  <c r="I52" i="20"/>
  <c r="H52" i="20"/>
  <c r="G52" i="20"/>
  <c r="F52" i="20"/>
  <c r="E52" i="20"/>
  <c r="J51" i="20"/>
  <c r="J50" i="20"/>
  <c r="J49" i="20"/>
  <c r="J48" i="20"/>
  <c r="I47" i="20"/>
  <c r="H47" i="20"/>
  <c r="G47" i="20"/>
  <c r="F47" i="20"/>
  <c r="E47" i="20"/>
  <c r="J46" i="20"/>
  <c r="I45" i="20"/>
  <c r="H45" i="20"/>
  <c r="G45" i="20"/>
  <c r="F45" i="20"/>
  <c r="F42" i="20" s="1"/>
  <c r="E45" i="20"/>
  <c r="I44" i="20"/>
  <c r="I42" i="20" s="1"/>
  <c r="H44" i="20"/>
  <c r="G44" i="20"/>
  <c r="G42" i="20" s="1"/>
  <c r="F44" i="20"/>
  <c r="E44" i="20"/>
  <c r="J43" i="20"/>
  <c r="E42" i="20"/>
  <c r="J41" i="20"/>
  <c r="J40" i="20"/>
  <c r="J39" i="20"/>
  <c r="J38" i="20"/>
  <c r="I37" i="20"/>
  <c r="H37" i="20"/>
  <c r="G37" i="20"/>
  <c r="F37" i="20"/>
  <c r="F30" i="20" s="1"/>
  <c r="F15" i="20" s="1"/>
  <c r="F10" i="20" s="1"/>
  <c r="E37" i="20"/>
  <c r="J36" i="20"/>
  <c r="J35" i="20"/>
  <c r="J34" i="20"/>
  <c r="J33" i="20"/>
  <c r="I32" i="20"/>
  <c r="H32" i="20"/>
  <c r="G32" i="20"/>
  <c r="F32" i="20"/>
  <c r="E32" i="20"/>
  <c r="J31" i="20"/>
  <c r="G30" i="20"/>
  <c r="G27" i="20" s="1"/>
  <c r="E30" i="20"/>
  <c r="E27" i="20" s="1"/>
  <c r="G29" i="20"/>
  <c r="F29" i="20"/>
  <c r="F14" i="20" s="1"/>
  <c r="E29" i="20"/>
  <c r="J28" i="20"/>
  <c r="I27" i="20"/>
  <c r="J26" i="20"/>
  <c r="J22" i="20" s="1"/>
  <c r="J25" i="20"/>
  <c r="J24" i="20"/>
  <c r="J23" i="20"/>
  <c r="I22" i="20"/>
  <c r="H22" i="20"/>
  <c r="G22" i="20"/>
  <c r="F22" i="20"/>
  <c r="E22" i="20"/>
  <c r="J21" i="20"/>
  <c r="J20" i="20"/>
  <c r="J19" i="20"/>
  <c r="J18" i="20"/>
  <c r="I17" i="20"/>
  <c r="H17" i="20"/>
  <c r="G17" i="20"/>
  <c r="F17" i="20"/>
  <c r="E17" i="20"/>
  <c r="J16" i="20"/>
  <c r="I15" i="20"/>
  <c r="G15" i="20"/>
  <c r="G10" i="20" s="1"/>
  <c r="I14" i="20"/>
  <c r="H14" i="20"/>
  <c r="H9" i="20" s="1"/>
  <c r="G14" i="20"/>
  <c r="J13" i="20"/>
  <c r="I12" i="20"/>
  <c r="J11" i="20"/>
  <c r="I10" i="20"/>
  <c r="I9" i="20"/>
  <c r="I7" i="20" s="1"/>
  <c r="J8" i="20"/>
  <c r="G12" i="20" l="1"/>
  <c r="J17" i="20"/>
  <c r="J72" i="20"/>
  <c r="J87" i="20"/>
  <c r="J37" i="20"/>
  <c r="J47" i="20"/>
  <c r="J112" i="20"/>
  <c r="J9" i="21"/>
  <c r="J7" i="21" s="1"/>
  <c r="J29" i="20"/>
  <c r="J32" i="20"/>
  <c r="J10" i="22"/>
  <c r="J7" i="22" s="1"/>
  <c r="E7" i="22"/>
  <c r="G7" i="21"/>
  <c r="I7" i="21"/>
  <c r="J10" i="21"/>
  <c r="J12" i="21"/>
  <c r="J110" i="20"/>
  <c r="J107" i="20" s="1"/>
  <c r="H15" i="20"/>
  <c r="H12" i="20" s="1"/>
  <c r="H10" i="20"/>
  <c r="H7" i="20" s="1"/>
  <c r="J62" i="20"/>
  <c r="H42" i="20"/>
  <c r="J100" i="20"/>
  <c r="J97" i="20" s="1"/>
  <c r="J45" i="20"/>
  <c r="F57" i="20"/>
  <c r="J60" i="20"/>
  <c r="J57" i="20" s="1"/>
  <c r="F12" i="20"/>
  <c r="F9" i="20"/>
  <c r="F27" i="20"/>
  <c r="J44" i="20"/>
  <c r="E14" i="20"/>
  <c r="J30" i="20"/>
  <c r="J27" i="20" s="1"/>
  <c r="G9" i="20"/>
  <c r="G7" i="20" s="1"/>
  <c r="E15" i="20"/>
  <c r="J71" i="19"/>
  <c r="J67" i="19" s="1"/>
  <c r="J70" i="19"/>
  <c r="J69" i="19"/>
  <c r="J68" i="19"/>
  <c r="I67" i="19"/>
  <c r="H67" i="19"/>
  <c r="G67" i="19"/>
  <c r="F67" i="19"/>
  <c r="F60" i="19" s="1"/>
  <c r="E67" i="19"/>
  <c r="J106" i="19"/>
  <c r="J105" i="19"/>
  <c r="J104" i="19"/>
  <c r="J103" i="19"/>
  <c r="I102" i="19"/>
  <c r="H102" i="19"/>
  <c r="G102" i="19"/>
  <c r="F102" i="19"/>
  <c r="E102" i="19"/>
  <c r="J101" i="19"/>
  <c r="F100" i="19"/>
  <c r="F97" i="19" s="1"/>
  <c r="E100" i="19"/>
  <c r="E97" i="19" s="1"/>
  <c r="J99" i="19"/>
  <c r="J98" i="19"/>
  <c r="I97" i="19"/>
  <c r="H97" i="19"/>
  <c r="G97" i="19"/>
  <c r="J96" i="19"/>
  <c r="J95" i="19"/>
  <c r="J94" i="19"/>
  <c r="J93" i="19"/>
  <c r="I92" i="19"/>
  <c r="H92" i="19"/>
  <c r="G92" i="19"/>
  <c r="F92" i="19"/>
  <c r="E92" i="19"/>
  <c r="J91" i="19"/>
  <c r="J90" i="19"/>
  <c r="J89" i="19"/>
  <c r="J88" i="19"/>
  <c r="I87" i="19"/>
  <c r="H87" i="19"/>
  <c r="G87" i="19"/>
  <c r="F87" i="19"/>
  <c r="E87" i="19"/>
  <c r="J86" i="19"/>
  <c r="J85" i="19"/>
  <c r="J84" i="19"/>
  <c r="J83" i="19"/>
  <c r="I82" i="19"/>
  <c r="H82" i="19"/>
  <c r="G82" i="19"/>
  <c r="F82" i="19"/>
  <c r="E82" i="19"/>
  <c r="J81" i="19"/>
  <c r="J80" i="19"/>
  <c r="J79" i="19"/>
  <c r="J78" i="19"/>
  <c r="I77" i="19"/>
  <c r="H77" i="19"/>
  <c r="G77" i="19"/>
  <c r="F77" i="19"/>
  <c r="E77" i="19"/>
  <c r="J76" i="19"/>
  <c r="J75" i="19"/>
  <c r="J74" i="19"/>
  <c r="J73" i="19"/>
  <c r="I72" i="19"/>
  <c r="H72" i="19"/>
  <c r="G72" i="19"/>
  <c r="F72" i="19"/>
  <c r="E72" i="19"/>
  <c r="J66" i="19"/>
  <c r="J65" i="19"/>
  <c r="J64" i="19"/>
  <c r="J63" i="19"/>
  <c r="I62" i="19"/>
  <c r="H62" i="19"/>
  <c r="G62" i="19"/>
  <c r="F62" i="19"/>
  <c r="E62" i="19"/>
  <c r="J61" i="19"/>
  <c r="I60" i="19"/>
  <c r="I57" i="19" s="1"/>
  <c r="H60" i="19"/>
  <c r="G60" i="19"/>
  <c r="G57" i="19" s="1"/>
  <c r="E60" i="19"/>
  <c r="J59" i="19"/>
  <c r="J58" i="19"/>
  <c r="H57" i="19"/>
  <c r="E57" i="19"/>
  <c r="J56" i="19"/>
  <c r="J55" i="19"/>
  <c r="J54" i="19"/>
  <c r="J53" i="19"/>
  <c r="I52" i="19"/>
  <c r="H52" i="19"/>
  <c r="G52" i="19"/>
  <c r="F52" i="19"/>
  <c r="E52" i="19"/>
  <c r="J51" i="19"/>
  <c r="J50" i="19"/>
  <c r="J49" i="19"/>
  <c r="J48" i="19"/>
  <c r="I47" i="19"/>
  <c r="H47" i="19"/>
  <c r="G47" i="19"/>
  <c r="F47" i="19"/>
  <c r="E47" i="19"/>
  <c r="J46" i="19"/>
  <c r="I45" i="19"/>
  <c r="H45" i="19"/>
  <c r="G45" i="19"/>
  <c r="F45" i="19"/>
  <c r="E45" i="19"/>
  <c r="I44" i="19"/>
  <c r="H44" i="19"/>
  <c r="G44" i="19"/>
  <c r="F44" i="19"/>
  <c r="E44" i="19"/>
  <c r="J43" i="19"/>
  <c r="J41" i="19"/>
  <c r="J40" i="19"/>
  <c r="J39" i="19"/>
  <c r="J38" i="19"/>
  <c r="I37" i="19"/>
  <c r="H37" i="19"/>
  <c r="G37" i="19"/>
  <c r="F37" i="19"/>
  <c r="F30" i="19" s="1"/>
  <c r="F15" i="19" s="1"/>
  <c r="E37" i="19"/>
  <c r="J36" i="19"/>
  <c r="J35" i="19"/>
  <c r="J34" i="19"/>
  <c r="J33" i="19"/>
  <c r="I32" i="19"/>
  <c r="H32" i="19"/>
  <c r="G32" i="19"/>
  <c r="F32" i="19"/>
  <c r="E32" i="19"/>
  <c r="J31" i="19"/>
  <c r="H30" i="19"/>
  <c r="H27" i="19" s="1"/>
  <c r="G30" i="19"/>
  <c r="G15" i="19" s="1"/>
  <c r="E30" i="19"/>
  <c r="G29" i="19"/>
  <c r="G14" i="19" s="1"/>
  <c r="F29" i="19"/>
  <c r="E29" i="19"/>
  <c r="E14" i="19" s="1"/>
  <c r="J28" i="19"/>
  <c r="I27" i="19"/>
  <c r="J26" i="19"/>
  <c r="J25" i="19"/>
  <c r="J24" i="19"/>
  <c r="J23" i="19"/>
  <c r="I22" i="19"/>
  <c r="H22" i="19"/>
  <c r="G22" i="19"/>
  <c r="F22" i="19"/>
  <c r="E22" i="19"/>
  <c r="J21" i="19"/>
  <c r="J20" i="19"/>
  <c r="J19" i="19"/>
  <c r="J18" i="19"/>
  <c r="I17" i="19"/>
  <c r="H17" i="19"/>
  <c r="G17" i="19"/>
  <c r="F17" i="19"/>
  <c r="E17" i="19"/>
  <c r="J16" i="19"/>
  <c r="I15" i="19"/>
  <c r="E15" i="19"/>
  <c r="I14" i="19"/>
  <c r="H14" i="19"/>
  <c r="F14" i="19"/>
  <c r="J13" i="19"/>
  <c r="J11" i="19"/>
  <c r="J8" i="19"/>
  <c r="J82" i="19" l="1"/>
  <c r="J77" i="19"/>
  <c r="J42" i="20"/>
  <c r="J15" i="20"/>
  <c r="E10" i="20"/>
  <c r="J10" i="20" s="1"/>
  <c r="F7" i="20"/>
  <c r="E12" i="20"/>
  <c r="J14" i="20"/>
  <c r="E9" i="20"/>
  <c r="G10" i="19"/>
  <c r="H42" i="19"/>
  <c r="J14" i="19"/>
  <c r="J22" i="19"/>
  <c r="J100" i="19"/>
  <c r="J97" i="19" s="1"/>
  <c r="I42" i="19"/>
  <c r="J72" i="19"/>
  <c r="J92" i="19"/>
  <c r="H15" i="19"/>
  <c r="H10" i="19" s="1"/>
  <c r="E27" i="19"/>
  <c r="J32" i="19"/>
  <c r="J62" i="19"/>
  <c r="J87" i="19"/>
  <c r="F27" i="19"/>
  <c r="J60" i="19"/>
  <c r="J57" i="19" s="1"/>
  <c r="J102" i="19"/>
  <c r="I9" i="19"/>
  <c r="J17" i="19"/>
  <c r="J52" i="19"/>
  <c r="G42" i="19"/>
  <c r="J44" i="19"/>
  <c r="F9" i="19"/>
  <c r="I12" i="19"/>
  <c r="J37" i="19"/>
  <c r="J45" i="19"/>
  <c r="F57" i="19"/>
  <c r="F10" i="19"/>
  <c r="F42" i="19"/>
  <c r="J47" i="19"/>
  <c r="J30" i="19"/>
  <c r="F12" i="19"/>
  <c r="G9" i="19"/>
  <c r="G7" i="19" s="1"/>
  <c r="G12" i="19"/>
  <c r="E9" i="19"/>
  <c r="E12" i="19"/>
  <c r="H9" i="19"/>
  <c r="J29" i="19"/>
  <c r="E10" i="19"/>
  <c r="E42" i="19"/>
  <c r="G27" i="19"/>
  <c r="I10" i="19"/>
  <c r="F45" i="18"/>
  <c r="F95" i="18"/>
  <c r="F92" i="18" s="1"/>
  <c r="J101" i="18"/>
  <c r="J100" i="18"/>
  <c r="J99" i="18"/>
  <c r="J98" i="18"/>
  <c r="I97" i="18"/>
  <c r="H97" i="18"/>
  <c r="G97" i="18"/>
  <c r="F97" i="18"/>
  <c r="E97" i="18"/>
  <c r="J96" i="18"/>
  <c r="E95" i="18"/>
  <c r="J95" i="18" s="1"/>
  <c r="J94" i="18"/>
  <c r="J93" i="18"/>
  <c r="I92" i="18"/>
  <c r="H92" i="18"/>
  <c r="G92" i="18"/>
  <c r="E92" i="18"/>
  <c r="J91" i="18"/>
  <c r="J90" i="18"/>
  <c r="J89" i="18"/>
  <c r="J88" i="18"/>
  <c r="J87" i="18" s="1"/>
  <c r="I87" i="18"/>
  <c r="H87" i="18"/>
  <c r="G87" i="18"/>
  <c r="F87" i="18"/>
  <c r="E87" i="18"/>
  <c r="J86" i="18"/>
  <c r="J85" i="18"/>
  <c r="J84" i="18"/>
  <c r="J83" i="18"/>
  <c r="I82" i="18"/>
  <c r="H82" i="18"/>
  <c r="G82" i="18"/>
  <c r="F82" i="18"/>
  <c r="E82" i="18"/>
  <c r="J81" i="18"/>
  <c r="J80" i="18"/>
  <c r="J79" i="18"/>
  <c r="J78" i="18"/>
  <c r="I77" i="18"/>
  <c r="H77" i="18"/>
  <c r="G77" i="18"/>
  <c r="F77" i="18"/>
  <c r="E77" i="18"/>
  <c r="J76" i="18"/>
  <c r="J75" i="18"/>
  <c r="J74" i="18"/>
  <c r="J73" i="18"/>
  <c r="I72" i="18"/>
  <c r="H72" i="18"/>
  <c r="G72" i="18"/>
  <c r="F72" i="18"/>
  <c r="E72" i="18"/>
  <c r="J71" i="18"/>
  <c r="J70" i="18"/>
  <c r="J69" i="18"/>
  <c r="J68" i="18"/>
  <c r="J67" i="18" s="1"/>
  <c r="I67" i="18"/>
  <c r="H67" i="18"/>
  <c r="G67" i="18"/>
  <c r="F67" i="18"/>
  <c r="E67" i="18"/>
  <c r="J66" i="18"/>
  <c r="J65" i="18"/>
  <c r="J64" i="18"/>
  <c r="J63" i="18"/>
  <c r="J62" i="18" s="1"/>
  <c r="I62" i="18"/>
  <c r="H62" i="18"/>
  <c r="G62" i="18"/>
  <c r="F62" i="18"/>
  <c r="E62" i="18"/>
  <c r="J61" i="18"/>
  <c r="I60" i="18"/>
  <c r="H60" i="18"/>
  <c r="G60" i="18"/>
  <c r="J60" i="18" s="1"/>
  <c r="F60" i="18"/>
  <c r="E60" i="18"/>
  <c r="E57" i="18" s="1"/>
  <c r="J59" i="18"/>
  <c r="J58" i="18"/>
  <c r="I57" i="18"/>
  <c r="H57" i="18"/>
  <c r="F57" i="18"/>
  <c r="J56" i="18"/>
  <c r="J55" i="18"/>
  <c r="J54" i="18"/>
  <c r="J53" i="18"/>
  <c r="J52" i="18" s="1"/>
  <c r="I52" i="18"/>
  <c r="H52" i="18"/>
  <c r="G52" i="18"/>
  <c r="F52" i="18"/>
  <c r="E52" i="18"/>
  <c r="J51" i="18"/>
  <c r="J50" i="18"/>
  <c r="J49" i="18"/>
  <c r="J48" i="18"/>
  <c r="I47" i="18"/>
  <c r="H47" i="18"/>
  <c r="G47" i="18"/>
  <c r="F47" i="18"/>
  <c r="E47" i="18"/>
  <c r="J46" i="18"/>
  <c r="I45" i="18"/>
  <c r="H45" i="18"/>
  <c r="G45" i="18"/>
  <c r="E45" i="18"/>
  <c r="J45" i="18" s="1"/>
  <c r="I44" i="18"/>
  <c r="I42" i="18" s="1"/>
  <c r="H44" i="18"/>
  <c r="H42" i="18" s="1"/>
  <c r="G44" i="18"/>
  <c r="G42" i="18" s="1"/>
  <c r="F44" i="18"/>
  <c r="E44" i="18"/>
  <c r="J43" i="18"/>
  <c r="J41" i="18"/>
  <c r="J40" i="18"/>
  <c r="J39" i="18"/>
  <c r="J38" i="18"/>
  <c r="J37" i="18"/>
  <c r="I37" i="18"/>
  <c r="H37" i="18"/>
  <c r="G37" i="18"/>
  <c r="F37" i="18"/>
  <c r="E37" i="18"/>
  <c r="J36" i="18"/>
  <c r="J35" i="18"/>
  <c r="J34" i="18"/>
  <c r="J32" i="18" s="1"/>
  <c r="J33" i="18"/>
  <c r="I32" i="18"/>
  <c r="H32" i="18"/>
  <c r="G32" i="18"/>
  <c r="F32" i="18"/>
  <c r="E32" i="18"/>
  <c r="J31" i="18"/>
  <c r="H30" i="18"/>
  <c r="H27" i="18" s="1"/>
  <c r="G30" i="18"/>
  <c r="F30" i="18"/>
  <c r="E30" i="18"/>
  <c r="J30" i="18" s="1"/>
  <c r="G29" i="18"/>
  <c r="G27" i="18" s="1"/>
  <c r="F29" i="18"/>
  <c r="F14" i="18" s="1"/>
  <c r="E29" i="18"/>
  <c r="E14" i="18" s="1"/>
  <c r="J28" i="18"/>
  <c r="I27" i="18"/>
  <c r="J26" i="18"/>
  <c r="J25" i="18"/>
  <c r="J24" i="18"/>
  <c r="J22" i="18" s="1"/>
  <c r="J23" i="18"/>
  <c r="I22" i="18"/>
  <c r="H22" i="18"/>
  <c r="G22" i="18"/>
  <c r="F22" i="18"/>
  <c r="E22" i="18"/>
  <c r="J21" i="18"/>
  <c r="J17" i="18" s="1"/>
  <c r="J20" i="18"/>
  <c r="J19" i="18"/>
  <c r="J18" i="18"/>
  <c r="I17" i="18"/>
  <c r="H17" i="18"/>
  <c r="G17" i="18"/>
  <c r="F17" i="18"/>
  <c r="E17" i="18"/>
  <c r="J16" i="18"/>
  <c r="I15" i="18"/>
  <c r="I10" i="18" s="1"/>
  <c r="H15" i="18"/>
  <c r="H10" i="18" s="1"/>
  <c r="G15" i="18"/>
  <c r="G10" i="18" s="1"/>
  <c r="F15" i="18"/>
  <c r="F10" i="18" s="1"/>
  <c r="I14" i="18"/>
  <c r="I12" i="18" s="1"/>
  <c r="H14" i="18"/>
  <c r="J13" i="18"/>
  <c r="J11" i="18"/>
  <c r="H9" i="18"/>
  <c r="J8" i="18"/>
  <c r="E15" i="18" l="1"/>
  <c r="E10" i="18" s="1"/>
  <c r="J10" i="18" s="1"/>
  <c r="J47" i="18"/>
  <c r="G57" i="18"/>
  <c r="J72" i="18"/>
  <c r="J97" i="18"/>
  <c r="J44" i="18"/>
  <c r="J77" i="18"/>
  <c r="J92" i="18"/>
  <c r="H12" i="18"/>
  <c r="J82" i="18"/>
  <c r="E7" i="20"/>
  <c r="J12" i="20"/>
  <c r="J9" i="20"/>
  <c r="J7" i="20" s="1"/>
  <c r="H7" i="19"/>
  <c r="J15" i="19"/>
  <c r="J12" i="19" s="1"/>
  <c r="J9" i="19"/>
  <c r="E7" i="19"/>
  <c r="H12" i="19"/>
  <c r="I7" i="19"/>
  <c r="J42" i="19"/>
  <c r="F7" i="19"/>
  <c r="J27" i="19"/>
  <c r="J10" i="19"/>
  <c r="H7" i="18"/>
  <c r="F42" i="18"/>
  <c r="J57" i="18"/>
  <c r="J42" i="18"/>
  <c r="E12" i="18"/>
  <c r="E9" i="18"/>
  <c r="F9" i="18"/>
  <c r="F7" i="18" s="1"/>
  <c r="F12" i="18"/>
  <c r="F27" i="18"/>
  <c r="G14" i="18"/>
  <c r="J14" i="18" s="1"/>
  <c r="J29" i="18"/>
  <c r="J27" i="18" s="1"/>
  <c r="E27" i="18"/>
  <c r="E42" i="18"/>
  <c r="I9" i="18"/>
  <c r="I7" i="18" s="1"/>
  <c r="J101" i="17"/>
  <c r="J100" i="17"/>
  <c r="J99" i="17"/>
  <c r="J98" i="17"/>
  <c r="J97" i="17" s="1"/>
  <c r="I97" i="17"/>
  <c r="H97" i="17"/>
  <c r="G97" i="17"/>
  <c r="F97" i="17"/>
  <c r="E97" i="17"/>
  <c r="J96" i="17"/>
  <c r="E95" i="17"/>
  <c r="J95" i="17" s="1"/>
  <c r="J94" i="17"/>
  <c r="J93" i="17"/>
  <c r="I92" i="17"/>
  <c r="H92" i="17"/>
  <c r="G92" i="17"/>
  <c r="F92" i="17"/>
  <c r="E92" i="17"/>
  <c r="J91" i="17"/>
  <c r="J90" i="17"/>
  <c r="J87" i="17" s="1"/>
  <c r="J89" i="17"/>
  <c r="J88" i="17"/>
  <c r="I87" i="17"/>
  <c r="H87" i="17"/>
  <c r="G87" i="17"/>
  <c r="F87" i="17"/>
  <c r="E87" i="17"/>
  <c r="J86" i="17"/>
  <c r="J85" i="17"/>
  <c r="J84" i="17"/>
  <c r="J83" i="17"/>
  <c r="I82" i="17"/>
  <c r="H82" i="17"/>
  <c r="G82" i="17"/>
  <c r="F82" i="17"/>
  <c r="E82" i="17"/>
  <c r="J81" i="17"/>
  <c r="J80" i="17"/>
  <c r="J79" i="17"/>
  <c r="J78" i="17"/>
  <c r="J77" i="17" s="1"/>
  <c r="I77" i="17"/>
  <c r="H77" i="17"/>
  <c r="G77" i="17"/>
  <c r="F77" i="17"/>
  <c r="E77" i="17"/>
  <c r="J76" i="17"/>
  <c r="J75" i="17"/>
  <c r="J72" i="17" s="1"/>
  <c r="J74" i="17"/>
  <c r="J73" i="17"/>
  <c r="I72" i="17"/>
  <c r="H72" i="17"/>
  <c r="G72" i="17"/>
  <c r="F72" i="17"/>
  <c r="E72" i="17"/>
  <c r="J71" i="17"/>
  <c r="J70" i="17"/>
  <c r="J69" i="17"/>
  <c r="J68" i="17"/>
  <c r="I67" i="17"/>
  <c r="H67" i="17"/>
  <c r="G67" i="17"/>
  <c r="F67" i="17"/>
  <c r="E67" i="17"/>
  <c r="J66" i="17"/>
  <c r="J65" i="17"/>
  <c r="J64" i="17"/>
  <c r="J63" i="17"/>
  <c r="J62" i="17" s="1"/>
  <c r="I62" i="17"/>
  <c r="H62" i="17"/>
  <c r="G62" i="17"/>
  <c r="F62" i="17"/>
  <c r="E62" i="17"/>
  <c r="J61" i="17"/>
  <c r="I60" i="17"/>
  <c r="I57" i="17" s="1"/>
  <c r="H60" i="17"/>
  <c r="G60" i="17"/>
  <c r="F60" i="17"/>
  <c r="E60" i="17"/>
  <c r="J60" i="17" s="1"/>
  <c r="J59" i="17"/>
  <c r="J58" i="17"/>
  <c r="H57" i="17"/>
  <c r="G57" i="17"/>
  <c r="F57" i="17"/>
  <c r="J56" i="17"/>
  <c r="J55" i="17"/>
  <c r="J54" i="17"/>
  <c r="J53" i="17"/>
  <c r="I52" i="17"/>
  <c r="H52" i="17"/>
  <c r="G52" i="17"/>
  <c r="F52" i="17"/>
  <c r="E52" i="17"/>
  <c r="J51" i="17"/>
  <c r="J50" i="17"/>
  <c r="J49" i="17"/>
  <c r="J48" i="17"/>
  <c r="I47" i="17"/>
  <c r="H47" i="17"/>
  <c r="G47" i="17"/>
  <c r="F47" i="17"/>
  <c r="E47" i="17"/>
  <c r="J46" i="17"/>
  <c r="I45" i="17"/>
  <c r="H45" i="17"/>
  <c r="G45" i="17"/>
  <c r="G42" i="17" s="1"/>
  <c r="F45" i="17"/>
  <c r="F42" i="17" s="1"/>
  <c r="E45" i="17"/>
  <c r="I44" i="17"/>
  <c r="I42" i="17" s="1"/>
  <c r="H44" i="17"/>
  <c r="G44" i="17"/>
  <c r="F44" i="17"/>
  <c r="E44" i="17"/>
  <c r="J44" i="17" s="1"/>
  <c r="J43" i="17"/>
  <c r="E42" i="17"/>
  <c r="J41" i="17"/>
  <c r="J40" i="17"/>
  <c r="J39" i="17"/>
  <c r="J38" i="17"/>
  <c r="I37" i="17"/>
  <c r="H37" i="17"/>
  <c r="G37" i="17"/>
  <c r="F37" i="17"/>
  <c r="E37" i="17"/>
  <c r="J36" i="17"/>
  <c r="J35" i="17"/>
  <c r="J34" i="17"/>
  <c r="J32" i="17" s="1"/>
  <c r="J33" i="17"/>
  <c r="I32" i="17"/>
  <c r="H32" i="17"/>
  <c r="G32" i="17"/>
  <c r="F32" i="17"/>
  <c r="E32" i="17"/>
  <c r="J31" i="17"/>
  <c r="H30" i="17"/>
  <c r="H27" i="17" s="1"/>
  <c r="G30" i="17"/>
  <c r="F30" i="17"/>
  <c r="E30" i="17"/>
  <c r="G29" i="17"/>
  <c r="G14" i="17" s="1"/>
  <c r="F29" i="17"/>
  <c r="F14" i="17" s="1"/>
  <c r="E29" i="17"/>
  <c r="J28" i="17"/>
  <c r="I27" i="17"/>
  <c r="E27" i="17"/>
  <c r="J26" i="17"/>
  <c r="J25" i="17"/>
  <c r="J24" i="17"/>
  <c r="J23" i="17"/>
  <c r="J22" i="17" s="1"/>
  <c r="I22" i="17"/>
  <c r="H22" i="17"/>
  <c r="G22" i="17"/>
  <c r="F22" i="17"/>
  <c r="E22" i="17"/>
  <c r="J21" i="17"/>
  <c r="J20" i="17"/>
  <c r="J19" i="17"/>
  <c r="J18" i="17"/>
  <c r="I17" i="17"/>
  <c r="H17" i="17"/>
  <c r="G17" i="17"/>
  <c r="F17" i="17"/>
  <c r="E17" i="17"/>
  <c r="J16" i="17"/>
  <c r="I15" i="17"/>
  <c r="E15" i="17"/>
  <c r="E10" i="17" s="1"/>
  <c r="I14" i="17"/>
  <c r="I12" i="17" s="1"/>
  <c r="H14" i="17"/>
  <c r="J13" i="17"/>
  <c r="J11" i="17"/>
  <c r="J8" i="17"/>
  <c r="H42" i="17" l="1"/>
  <c r="J67" i="17"/>
  <c r="J82" i="17"/>
  <c r="J92" i="17"/>
  <c r="E7" i="18"/>
  <c r="J15" i="18"/>
  <c r="H15" i="17"/>
  <c r="H12" i="17"/>
  <c r="I10" i="17"/>
  <c r="J29" i="17"/>
  <c r="J30" i="17"/>
  <c r="J27" i="17" s="1"/>
  <c r="J17" i="17"/>
  <c r="G27" i="17"/>
  <c r="J37" i="17"/>
  <c r="J57" i="17"/>
  <c r="J7" i="19"/>
  <c r="G12" i="18"/>
  <c r="G9" i="18"/>
  <c r="G7" i="18" s="1"/>
  <c r="J9" i="18"/>
  <c r="J7" i="18" s="1"/>
  <c r="J12" i="18"/>
  <c r="J47" i="17"/>
  <c r="J45" i="17"/>
  <c r="J42" i="17" s="1"/>
  <c r="H10" i="17"/>
  <c r="J52" i="17"/>
  <c r="F9" i="17"/>
  <c r="G9" i="17"/>
  <c r="G7" i="17" s="1"/>
  <c r="F27" i="17"/>
  <c r="E14" i="17"/>
  <c r="E57" i="17"/>
  <c r="H9" i="17"/>
  <c r="F15" i="17"/>
  <c r="F12" i="17" s="1"/>
  <c r="I9" i="17"/>
  <c r="I7" i="17" s="1"/>
  <c r="G15" i="17"/>
  <c r="G10" i="17" s="1"/>
  <c r="F45" i="16"/>
  <c r="G12" i="17" l="1"/>
  <c r="H7" i="17"/>
  <c r="J14" i="17"/>
  <c r="E9" i="17"/>
  <c r="E7" i="17" s="1"/>
  <c r="E12" i="17"/>
  <c r="F10" i="17"/>
  <c r="J10" i="17" s="1"/>
  <c r="J15" i="17"/>
  <c r="H30" i="16"/>
  <c r="G30" i="16"/>
  <c r="F30" i="16"/>
  <c r="H14" i="16"/>
  <c r="F7" i="17" l="1"/>
  <c r="J12" i="17"/>
  <c r="J9" i="17"/>
  <c r="J7" i="17" s="1"/>
  <c r="J101" i="16"/>
  <c r="J100" i="16"/>
  <c r="J99" i="16"/>
  <c r="J98" i="16"/>
  <c r="I97" i="16"/>
  <c r="H97" i="16"/>
  <c r="G97" i="16"/>
  <c r="F97" i="16"/>
  <c r="E97" i="16"/>
  <c r="J96" i="16"/>
  <c r="E95" i="16"/>
  <c r="E92" i="16" s="1"/>
  <c r="J94" i="16"/>
  <c r="J93" i="16"/>
  <c r="I92" i="16"/>
  <c r="H92" i="16"/>
  <c r="G92" i="16"/>
  <c r="F92" i="16"/>
  <c r="J91" i="16"/>
  <c r="J90" i="16"/>
  <c r="J89" i="16"/>
  <c r="J88" i="16"/>
  <c r="J87" i="16" s="1"/>
  <c r="I87" i="16"/>
  <c r="H87" i="16"/>
  <c r="G87" i="16"/>
  <c r="F87" i="16"/>
  <c r="E87" i="16"/>
  <c r="J86" i="16"/>
  <c r="J85" i="16"/>
  <c r="J84" i="16"/>
  <c r="J82" i="16" s="1"/>
  <c r="J83" i="16"/>
  <c r="I82" i="16"/>
  <c r="H82" i="16"/>
  <c r="G82" i="16"/>
  <c r="F82" i="16"/>
  <c r="E82" i="16"/>
  <c r="J81" i="16"/>
  <c r="J80" i="16"/>
  <c r="J77" i="16" s="1"/>
  <c r="J79" i="16"/>
  <c r="J78" i="16"/>
  <c r="I77" i="16"/>
  <c r="H77" i="16"/>
  <c r="G77" i="16"/>
  <c r="F77" i="16"/>
  <c r="E77" i="16"/>
  <c r="J76" i="16"/>
  <c r="J75" i="16"/>
  <c r="J74" i="16"/>
  <c r="J73" i="16"/>
  <c r="I72" i="16"/>
  <c r="H72" i="16"/>
  <c r="G72" i="16"/>
  <c r="F72" i="16"/>
  <c r="E72" i="16"/>
  <c r="J71" i="16"/>
  <c r="J70" i="16"/>
  <c r="J69" i="16"/>
  <c r="J68" i="16"/>
  <c r="I67" i="16"/>
  <c r="H67" i="16"/>
  <c r="G67" i="16"/>
  <c r="F67" i="16"/>
  <c r="E67" i="16"/>
  <c r="J66" i="16"/>
  <c r="J65" i="16"/>
  <c r="J64" i="16"/>
  <c r="J63" i="16"/>
  <c r="I62" i="16"/>
  <c r="H62" i="16"/>
  <c r="G62" i="16"/>
  <c r="F62" i="16"/>
  <c r="E62" i="16"/>
  <c r="J61" i="16"/>
  <c r="I60" i="16"/>
  <c r="I57" i="16" s="1"/>
  <c r="H60" i="16"/>
  <c r="G60" i="16"/>
  <c r="G57" i="16" s="1"/>
  <c r="F60" i="16"/>
  <c r="F57" i="16" s="1"/>
  <c r="E60" i="16"/>
  <c r="J59" i="16"/>
  <c r="J58" i="16"/>
  <c r="H57" i="16"/>
  <c r="J56" i="16"/>
  <c r="J55" i="16"/>
  <c r="J54" i="16"/>
  <c r="J53" i="16"/>
  <c r="I52" i="16"/>
  <c r="H52" i="16"/>
  <c r="G52" i="16"/>
  <c r="F52" i="16"/>
  <c r="E52" i="16"/>
  <c r="J51" i="16"/>
  <c r="J50" i="16"/>
  <c r="J49" i="16"/>
  <c r="J48" i="16"/>
  <c r="I47" i="16"/>
  <c r="H47" i="16"/>
  <c r="G47" i="16"/>
  <c r="F47" i="16"/>
  <c r="E47" i="16"/>
  <c r="J46" i="16"/>
  <c r="I45" i="16"/>
  <c r="H45" i="16"/>
  <c r="G45" i="16"/>
  <c r="E45" i="16"/>
  <c r="I44" i="16"/>
  <c r="H44" i="16"/>
  <c r="H42" i="16" s="1"/>
  <c r="G44" i="16"/>
  <c r="F44" i="16"/>
  <c r="F42" i="16" s="1"/>
  <c r="E44" i="16"/>
  <c r="J43" i="16"/>
  <c r="I42" i="16"/>
  <c r="E42" i="16"/>
  <c r="J41" i="16"/>
  <c r="J40" i="16"/>
  <c r="J39" i="16"/>
  <c r="J38" i="16"/>
  <c r="I37" i="16"/>
  <c r="H37" i="16"/>
  <c r="G37" i="16"/>
  <c r="F37" i="16"/>
  <c r="E37" i="16"/>
  <c r="J36" i="16"/>
  <c r="J35" i="16"/>
  <c r="J32" i="16" s="1"/>
  <c r="J34" i="16"/>
  <c r="J33" i="16"/>
  <c r="I32" i="16"/>
  <c r="H32" i="16"/>
  <c r="G32" i="16"/>
  <c r="F32" i="16"/>
  <c r="E32" i="16"/>
  <c r="J31" i="16"/>
  <c r="E30" i="16"/>
  <c r="J30" i="16" s="1"/>
  <c r="G29" i="16"/>
  <c r="G27" i="16" s="1"/>
  <c r="F29" i="16"/>
  <c r="F27" i="16" s="1"/>
  <c r="E29" i="16"/>
  <c r="E14" i="16" s="1"/>
  <c r="J28" i="16"/>
  <c r="I27" i="16"/>
  <c r="H27" i="16"/>
  <c r="J26" i="16"/>
  <c r="J25" i="16"/>
  <c r="J24" i="16"/>
  <c r="J23" i="16"/>
  <c r="I22" i="16"/>
  <c r="H22" i="16"/>
  <c r="G22" i="16"/>
  <c r="F22" i="16"/>
  <c r="E22" i="16"/>
  <c r="J21" i="16"/>
  <c r="J20" i="16"/>
  <c r="J19" i="16"/>
  <c r="J18" i="16"/>
  <c r="I17" i="16"/>
  <c r="H17" i="16"/>
  <c r="G17" i="16"/>
  <c r="F17" i="16"/>
  <c r="E17" i="16"/>
  <c r="J16" i="16"/>
  <c r="I15" i="16"/>
  <c r="I10" i="16" s="1"/>
  <c r="H15" i="16"/>
  <c r="G15" i="16"/>
  <c r="F15" i="16"/>
  <c r="E15" i="16"/>
  <c r="I14" i="16"/>
  <c r="I12" i="16" s="1"/>
  <c r="G14" i="16"/>
  <c r="J13" i="16"/>
  <c r="J11" i="16"/>
  <c r="J8" i="16"/>
  <c r="F14" i="16" l="1"/>
  <c r="J17" i="16"/>
  <c r="J72" i="16"/>
  <c r="J97" i="16"/>
  <c r="G9" i="16"/>
  <c r="J47" i="16"/>
  <c r="J67" i="16"/>
  <c r="J52" i="16"/>
  <c r="F10" i="16"/>
  <c r="J60" i="16"/>
  <c r="J57" i="16" s="1"/>
  <c r="G42" i="16"/>
  <c r="G10" i="16"/>
  <c r="G7" i="16" s="1"/>
  <c r="J37" i="16"/>
  <c r="F12" i="16"/>
  <c r="H12" i="16"/>
  <c r="H10" i="16"/>
  <c r="J22" i="16"/>
  <c r="J15" i="16"/>
  <c r="J95" i="16"/>
  <c r="J92" i="16" s="1"/>
  <c r="E57" i="16"/>
  <c r="J62" i="16"/>
  <c r="E12" i="16"/>
  <c r="J14" i="16"/>
  <c r="E9" i="16"/>
  <c r="E7" i="16" s="1"/>
  <c r="J45" i="16"/>
  <c r="H9" i="16"/>
  <c r="G12" i="16"/>
  <c r="J29" i="16"/>
  <c r="J27" i="16" s="1"/>
  <c r="I9" i="16"/>
  <c r="I7" i="16" s="1"/>
  <c r="E27" i="16"/>
  <c r="J44" i="16"/>
  <c r="F9" i="16"/>
  <c r="E10" i="16"/>
  <c r="J101" i="15"/>
  <c r="J100" i="15"/>
  <c r="J99" i="15"/>
  <c r="J98" i="15"/>
  <c r="I97" i="15"/>
  <c r="H97" i="15"/>
  <c r="G97" i="15"/>
  <c r="F97" i="15"/>
  <c r="E97" i="15"/>
  <c r="J96" i="15"/>
  <c r="E95" i="15"/>
  <c r="J95" i="15" s="1"/>
  <c r="J92" i="15" s="1"/>
  <c r="J94" i="15"/>
  <c r="J93" i="15"/>
  <c r="I92" i="15"/>
  <c r="H92" i="15"/>
  <c r="G92" i="15"/>
  <c r="F92" i="15"/>
  <c r="J91" i="15"/>
  <c r="J90" i="15"/>
  <c r="J87" i="15" s="1"/>
  <c r="J89" i="15"/>
  <c r="J88" i="15"/>
  <c r="I87" i="15"/>
  <c r="H87" i="15"/>
  <c r="G87" i="15"/>
  <c r="F87" i="15"/>
  <c r="E87" i="15"/>
  <c r="J86" i="15"/>
  <c r="J85" i="15"/>
  <c r="J84" i="15"/>
  <c r="J83" i="15"/>
  <c r="I82" i="15"/>
  <c r="H82" i="15"/>
  <c r="G82" i="15"/>
  <c r="F82" i="15"/>
  <c r="E82" i="15"/>
  <c r="J81" i="15"/>
  <c r="J80" i="15"/>
  <c r="J79" i="15"/>
  <c r="J78" i="15"/>
  <c r="J77" i="15" s="1"/>
  <c r="I77" i="15"/>
  <c r="H77" i="15"/>
  <c r="G77" i="15"/>
  <c r="F77" i="15"/>
  <c r="E77" i="15"/>
  <c r="J76" i="15"/>
  <c r="J75" i="15"/>
  <c r="J74" i="15"/>
  <c r="J73" i="15"/>
  <c r="I72" i="15"/>
  <c r="H72" i="15"/>
  <c r="G72" i="15"/>
  <c r="F72" i="15"/>
  <c r="E72" i="15"/>
  <c r="J71" i="15"/>
  <c r="J70" i="15"/>
  <c r="J69" i="15"/>
  <c r="J68" i="15"/>
  <c r="I67" i="15"/>
  <c r="H67" i="15"/>
  <c r="G67" i="15"/>
  <c r="F67" i="15"/>
  <c r="E67" i="15"/>
  <c r="J66" i="15"/>
  <c r="J65" i="15"/>
  <c r="J64" i="15"/>
  <c r="J63" i="15"/>
  <c r="I62" i="15"/>
  <c r="H62" i="15"/>
  <c r="G62" i="15"/>
  <c r="F62" i="15"/>
  <c r="E62" i="15"/>
  <c r="J61" i="15"/>
  <c r="I60" i="15"/>
  <c r="I57" i="15" s="1"/>
  <c r="H60" i="15"/>
  <c r="H57" i="15" s="1"/>
  <c r="G60" i="15"/>
  <c r="F60" i="15"/>
  <c r="E60" i="15"/>
  <c r="E57" i="15" s="1"/>
  <c r="J59" i="15"/>
  <c r="J58" i="15"/>
  <c r="G57" i="15"/>
  <c r="F57" i="15"/>
  <c r="J56" i="15"/>
  <c r="J55" i="15"/>
  <c r="J54" i="15"/>
  <c r="J53" i="15"/>
  <c r="I52" i="15"/>
  <c r="H52" i="15"/>
  <c r="G52" i="15"/>
  <c r="F52" i="15"/>
  <c r="E52" i="15"/>
  <c r="J51" i="15"/>
  <c r="J50" i="15"/>
  <c r="J49" i="15"/>
  <c r="J48" i="15"/>
  <c r="I47" i="15"/>
  <c r="H47" i="15"/>
  <c r="G47" i="15"/>
  <c r="F47" i="15"/>
  <c r="E47" i="15"/>
  <c r="J46" i="15"/>
  <c r="I45" i="15"/>
  <c r="H45" i="15"/>
  <c r="G45" i="15"/>
  <c r="G42" i="15" s="1"/>
  <c r="F45" i="15"/>
  <c r="F42" i="15" s="1"/>
  <c r="E45" i="15"/>
  <c r="I44" i="15"/>
  <c r="I42" i="15" s="1"/>
  <c r="H44" i="15"/>
  <c r="H42" i="15" s="1"/>
  <c r="G44" i="15"/>
  <c r="F44" i="15"/>
  <c r="E44" i="15"/>
  <c r="J44" i="15" s="1"/>
  <c r="J43" i="15"/>
  <c r="E42" i="15"/>
  <c r="J41" i="15"/>
  <c r="J40" i="15"/>
  <c r="J39" i="15"/>
  <c r="J38" i="15"/>
  <c r="I37" i="15"/>
  <c r="H37" i="15"/>
  <c r="G37" i="15"/>
  <c r="F37" i="15"/>
  <c r="E37" i="15"/>
  <c r="J36" i="15"/>
  <c r="J35" i="15"/>
  <c r="J34" i="15"/>
  <c r="J32" i="15" s="1"/>
  <c r="J33" i="15"/>
  <c r="I32" i="15"/>
  <c r="H32" i="15"/>
  <c r="G32" i="15"/>
  <c r="F32" i="15"/>
  <c r="E32" i="15"/>
  <c r="J31" i="15"/>
  <c r="G30" i="15"/>
  <c r="G27" i="15" s="1"/>
  <c r="F30" i="15"/>
  <c r="F15" i="15" s="1"/>
  <c r="E30" i="15"/>
  <c r="G29" i="15"/>
  <c r="G14" i="15" s="1"/>
  <c r="F29" i="15"/>
  <c r="F14" i="15" s="1"/>
  <c r="E29" i="15"/>
  <c r="E14" i="15" s="1"/>
  <c r="J28" i="15"/>
  <c r="I27" i="15"/>
  <c r="H27" i="15"/>
  <c r="E27" i="15"/>
  <c r="J26" i="15"/>
  <c r="J25" i="15"/>
  <c r="J24" i="15"/>
  <c r="J23" i="15"/>
  <c r="I22" i="15"/>
  <c r="H22" i="15"/>
  <c r="G22" i="15"/>
  <c r="F22" i="15"/>
  <c r="E22" i="15"/>
  <c r="J21" i="15"/>
  <c r="J20" i="15"/>
  <c r="J19" i="15"/>
  <c r="J18" i="15"/>
  <c r="I17" i="15"/>
  <c r="H17" i="15"/>
  <c r="G17" i="15"/>
  <c r="F17" i="15"/>
  <c r="E17" i="15"/>
  <c r="J16" i="15"/>
  <c r="I15" i="15"/>
  <c r="H15" i="15"/>
  <c r="I14" i="15"/>
  <c r="I9" i="15" s="1"/>
  <c r="H14" i="15"/>
  <c r="H12" i="15" s="1"/>
  <c r="J13" i="15"/>
  <c r="I12" i="15"/>
  <c r="J11" i="15"/>
  <c r="J8" i="15"/>
  <c r="I7" i="15" l="1"/>
  <c r="G15" i="15"/>
  <c r="G10" i="15" s="1"/>
  <c r="J82" i="15"/>
  <c r="I10" i="15"/>
  <c r="H10" i="15"/>
  <c r="J22" i="15"/>
  <c r="J30" i="15"/>
  <c r="J60" i="15"/>
  <c r="J67" i="15"/>
  <c r="J72" i="15"/>
  <c r="J17" i="15"/>
  <c r="F10" i="15"/>
  <c r="J52" i="15"/>
  <c r="J62" i="15"/>
  <c r="J97" i="15"/>
  <c r="F7" i="16"/>
  <c r="H7" i="16"/>
  <c r="J10" i="16"/>
  <c r="J42" i="16"/>
  <c r="J9" i="16"/>
  <c r="J12" i="16"/>
  <c r="J37" i="15"/>
  <c r="J47" i="15"/>
  <c r="J45" i="15"/>
  <c r="J42" i="15" s="1"/>
  <c r="J57" i="15"/>
  <c r="E92" i="15"/>
  <c r="E9" i="15"/>
  <c r="J14" i="15"/>
  <c r="F12" i="15"/>
  <c r="F9" i="15"/>
  <c r="F7" i="15" s="1"/>
  <c r="F27" i="15"/>
  <c r="G9" i="15"/>
  <c r="E15" i="15"/>
  <c r="H9" i="15"/>
  <c r="H7" i="15" s="1"/>
  <c r="J29" i="15"/>
  <c r="J27" i="15" s="1"/>
  <c r="J101" i="14"/>
  <c r="J100" i="14"/>
  <c r="J99" i="14"/>
  <c r="J98" i="14"/>
  <c r="J97" i="14" s="1"/>
  <c r="I97" i="14"/>
  <c r="H97" i="14"/>
  <c r="G97" i="14"/>
  <c r="F97" i="14"/>
  <c r="E97" i="14"/>
  <c r="J96" i="14"/>
  <c r="E95" i="14"/>
  <c r="E92" i="14" s="1"/>
  <c r="J94" i="14"/>
  <c r="J93" i="14"/>
  <c r="I92" i="14"/>
  <c r="H92" i="14"/>
  <c r="G92" i="14"/>
  <c r="F92" i="14"/>
  <c r="J91" i="14"/>
  <c r="J90" i="14"/>
  <c r="J89" i="14"/>
  <c r="J88" i="14"/>
  <c r="J87" i="14" s="1"/>
  <c r="I87" i="14"/>
  <c r="H87" i="14"/>
  <c r="G87" i="14"/>
  <c r="F87" i="14"/>
  <c r="E87" i="14"/>
  <c r="J86" i="14"/>
  <c r="J85" i="14"/>
  <c r="J84" i="14"/>
  <c r="J83" i="14"/>
  <c r="I82" i="14"/>
  <c r="H82" i="14"/>
  <c r="G82" i="14"/>
  <c r="F82" i="14"/>
  <c r="E82" i="14"/>
  <c r="J81" i="14"/>
  <c r="J80" i="14"/>
  <c r="J79" i="14"/>
  <c r="J78" i="14"/>
  <c r="I77" i="14"/>
  <c r="H77" i="14"/>
  <c r="G77" i="14"/>
  <c r="F77" i="14"/>
  <c r="E77" i="14"/>
  <c r="J76" i="14"/>
  <c r="J75" i="14"/>
  <c r="J74" i="14"/>
  <c r="J73" i="14"/>
  <c r="I72" i="14"/>
  <c r="H72" i="14"/>
  <c r="G72" i="14"/>
  <c r="F72" i="14"/>
  <c r="E72" i="14"/>
  <c r="J71" i="14"/>
  <c r="J70" i="14"/>
  <c r="J69" i="14"/>
  <c r="J68" i="14"/>
  <c r="I67" i="14"/>
  <c r="H67" i="14"/>
  <c r="G67" i="14"/>
  <c r="F67" i="14"/>
  <c r="E67" i="14"/>
  <c r="J66" i="14"/>
  <c r="J65" i="14"/>
  <c r="J64" i="14"/>
  <c r="J63" i="14"/>
  <c r="I62" i="14"/>
  <c r="H62" i="14"/>
  <c r="G62" i="14"/>
  <c r="F62" i="14"/>
  <c r="E62" i="14"/>
  <c r="J61" i="14"/>
  <c r="I60" i="14"/>
  <c r="H60" i="14"/>
  <c r="H57" i="14" s="1"/>
  <c r="G60" i="14"/>
  <c r="G57" i="14" s="1"/>
  <c r="F60" i="14"/>
  <c r="F57" i="14" s="1"/>
  <c r="E60" i="14"/>
  <c r="J59" i="14"/>
  <c r="J58" i="14"/>
  <c r="I57" i="14"/>
  <c r="J56" i="14"/>
  <c r="J55" i="14"/>
  <c r="J54" i="14"/>
  <c r="J53" i="14"/>
  <c r="I52" i="14"/>
  <c r="H52" i="14"/>
  <c r="G52" i="14"/>
  <c r="F52" i="14"/>
  <c r="E52" i="14"/>
  <c r="J51" i="14"/>
  <c r="J50" i="14"/>
  <c r="J49" i="14"/>
  <c r="J48" i="14"/>
  <c r="I47" i="14"/>
  <c r="H47" i="14"/>
  <c r="G47" i="14"/>
  <c r="F47" i="14"/>
  <c r="E47" i="14"/>
  <c r="J46" i="14"/>
  <c r="I45" i="14"/>
  <c r="H45" i="14"/>
  <c r="G45" i="14"/>
  <c r="F45" i="14"/>
  <c r="F42" i="14" s="1"/>
  <c r="E45" i="14"/>
  <c r="I44" i="14"/>
  <c r="I42" i="14" s="1"/>
  <c r="H44" i="14"/>
  <c r="G44" i="14"/>
  <c r="G42" i="14" s="1"/>
  <c r="F44" i="14"/>
  <c r="E44" i="14"/>
  <c r="J43" i="14"/>
  <c r="H42" i="14"/>
  <c r="J41" i="14"/>
  <c r="J40" i="14"/>
  <c r="J39" i="14"/>
  <c r="J38" i="14"/>
  <c r="I37" i="14"/>
  <c r="H37" i="14"/>
  <c r="G37" i="14"/>
  <c r="F37" i="14"/>
  <c r="E37" i="14"/>
  <c r="J36" i="14"/>
  <c r="J35" i="14"/>
  <c r="J34" i="14"/>
  <c r="J33" i="14"/>
  <c r="I32" i="14"/>
  <c r="H32" i="14"/>
  <c r="G32" i="14"/>
  <c r="F32" i="14"/>
  <c r="E32" i="14"/>
  <c r="J31" i="14"/>
  <c r="G30" i="14"/>
  <c r="F30" i="14"/>
  <c r="F15" i="14" s="1"/>
  <c r="E30" i="14"/>
  <c r="E27" i="14" s="1"/>
  <c r="G29" i="14"/>
  <c r="G27" i="14" s="1"/>
  <c r="F29" i="14"/>
  <c r="F14" i="14" s="1"/>
  <c r="E29" i="14"/>
  <c r="J28" i="14"/>
  <c r="I27" i="14"/>
  <c r="H27" i="14"/>
  <c r="F27" i="14"/>
  <c r="J26" i="14"/>
  <c r="J25" i="14"/>
  <c r="J24" i="14"/>
  <c r="J23" i="14"/>
  <c r="I22" i="14"/>
  <c r="H22" i="14"/>
  <c r="G22" i="14"/>
  <c r="F22" i="14"/>
  <c r="E22" i="14"/>
  <c r="J21" i="14"/>
  <c r="J20" i="14"/>
  <c r="J19" i="14"/>
  <c r="J18" i="14"/>
  <c r="I17" i="14"/>
  <c r="H17" i="14"/>
  <c r="G17" i="14"/>
  <c r="F17" i="14"/>
  <c r="E17" i="14"/>
  <c r="J16" i="14"/>
  <c r="I15" i="14"/>
  <c r="I12" i="14" s="1"/>
  <c r="H15" i="14"/>
  <c r="H10" i="14" s="1"/>
  <c r="G15" i="14"/>
  <c r="I14" i="14"/>
  <c r="H14" i="14"/>
  <c r="H9" i="14" s="1"/>
  <c r="G14" i="14"/>
  <c r="G9" i="14" s="1"/>
  <c r="E14" i="14"/>
  <c r="J13" i="14"/>
  <c r="J11" i="14"/>
  <c r="I9" i="14"/>
  <c r="J8" i="14"/>
  <c r="H7" i="14" l="1"/>
  <c r="J22" i="14"/>
  <c r="J77" i="14"/>
  <c r="J29" i="14"/>
  <c r="J27" i="14" s="1"/>
  <c r="F10" i="14"/>
  <c r="J32" i="14"/>
  <c r="J60" i="14"/>
  <c r="J57" i="14" s="1"/>
  <c r="J67" i="14"/>
  <c r="H12" i="14"/>
  <c r="J52" i="14"/>
  <c r="J72" i="14"/>
  <c r="J82" i="14"/>
  <c r="G12" i="14"/>
  <c r="J37" i="14"/>
  <c r="J44" i="14"/>
  <c r="J42" i="14" s="1"/>
  <c r="E42" i="14"/>
  <c r="G7" i="15"/>
  <c r="G12" i="15"/>
  <c r="J7" i="16"/>
  <c r="J15" i="15"/>
  <c r="E10" i="15"/>
  <c r="J10" i="15" s="1"/>
  <c r="E12" i="15"/>
  <c r="J9" i="15"/>
  <c r="J7" i="15" s="1"/>
  <c r="J12" i="15"/>
  <c r="J17" i="14"/>
  <c r="J62" i="14"/>
  <c r="J47" i="14"/>
  <c r="F12" i="14"/>
  <c r="F9" i="14"/>
  <c r="F7" i="14" s="1"/>
  <c r="G10" i="14"/>
  <c r="G7" i="14" s="1"/>
  <c r="E57" i="14"/>
  <c r="J95" i="14"/>
  <c r="J92" i="14" s="1"/>
  <c r="J30" i="14"/>
  <c r="I10" i="14"/>
  <c r="I7" i="14" s="1"/>
  <c r="J45" i="14"/>
  <c r="E9" i="14"/>
  <c r="J14" i="14"/>
  <c r="E15" i="14"/>
  <c r="E12" i="14" s="1"/>
  <c r="F15" i="13"/>
  <c r="F12" i="13"/>
  <c r="F30" i="13"/>
  <c r="E95" i="13"/>
  <c r="E92" i="13" s="1"/>
  <c r="J101" i="13"/>
  <c r="J100" i="13"/>
  <c r="J99" i="13"/>
  <c r="J98" i="13"/>
  <c r="J97" i="13"/>
  <c r="I97" i="13"/>
  <c r="H97" i="13"/>
  <c r="G97" i="13"/>
  <c r="F97" i="13"/>
  <c r="E97" i="13"/>
  <c r="J96" i="13"/>
  <c r="J95" i="13"/>
  <c r="J94" i="13"/>
  <c r="J92" i="13" s="1"/>
  <c r="J93" i="13"/>
  <c r="I92" i="13"/>
  <c r="H92" i="13"/>
  <c r="G92" i="13"/>
  <c r="F92" i="13"/>
  <c r="J91" i="13"/>
  <c r="J90" i="13"/>
  <c r="J89" i="13"/>
  <c r="J88" i="13"/>
  <c r="I87" i="13"/>
  <c r="H87" i="13"/>
  <c r="G87" i="13"/>
  <c r="F87" i="13"/>
  <c r="E87" i="13"/>
  <c r="J86" i="13"/>
  <c r="J82" i="13" s="1"/>
  <c r="J85" i="13"/>
  <c r="J84" i="13"/>
  <c r="J83" i="13"/>
  <c r="I82" i="13"/>
  <c r="H82" i="13"/>
  <c r="G82" i="13"/>
  <c r="F82" i="13"/>
  <c r="E82" i="13"/>
  <c r="J81" i="13"/>
  <c r="J80" i="13"/>
  <c r="J79" i="13"/>
  <c r="J78" i="13"/>
  <c r="I77" i="13"/>
  <c r="H77" i="13"/>
  <c r="G77" i="13"/>
  <c r="F77" i="13"/>
  <c r="E77" i="13"/>
  <c r="J76" i="13"/>
  <c r="J75" i="13"/>
  <c r="J74" i="13"/>
  <c r="J73" i="13"/>
  <c r="I72" i="13"/>
  <c r="H72" i="13"/>
  <c r="G72" i="13"/>
  <c r="F72" i="13"/>
  <c r="E72" i="13"/>
  <c r="J71" i="13"/>
  <c r="J70" i="13"/>
  <c r="J69" i="13"/>
  <c r="J68" i="13"/>
  <c r="I67" i="13"/>
  <c r="H67" i="13"/>
  <c r="G67" i="13"/>
  <c r="F67" i="13"/>
  <c r="E67" i="13"/>
  <c r="J66" i="13"/>
  <c r="J65" i="13"/>
  <c r="J64" i="13"/>
  <c r="J63" i="13"/>
  <c r="I62" i="13"/>
  <c r="H62" i="13"/>
  <c r="G62" i="13"/>
  <c r="F62" i="13"/>
  <c r="E62" i="13"/>
  <c r="J61" i="13"/>
  <c r="I60" i="13"/>
  <c r="H60" i="13"/>
  <c r="H57" i="13" s="1"/>
  <c r="G60" i="13"/>
  <c r="G57" i="13" s="1"/>
  <c r="F60" i="13"/>
  <c r="E60" i="13"/>
  <c r="J59" i="13"/>
  <c r="J58" i="13"/>
  <c r="I57" i="13"/>
  <c r="F57" i="13"/>
  <c r="E57" i="13"/>
  <c r="J56" i="13"/>
  <c r="J52" i="13" s="1"/>
  <c r="J55" i="13"/>
  <c r="J54" i="13"/>
  <c r="J53" i="13"/>
  <c r="I52" i="13"/>
  <c r="H52" i="13"/>
  <c r="G52" i="13"/>
  <c r="F52" i="13"/>
  <c r="E52" i="13"/>
  <c r="J51" i="13"/>
  <c r="J50" i="13"/>
  <c r="J49" i="13"/>
  <c r="J48" i="13"/>
  <c r="I47" i="13"/>
  <c r="H47" i="13"/>
  <c r="G47" i="13"/>
  <c r="F47" i="13"/>
  <c r="E47" i="13"/>
  <c r="J46" i="13"/>
  <c r="I45" i="13"/>
  <c r="I42" i="13" s="1"/>
  <c r="H45" i="13"/>
  <c r="G45" i="13"/>
  <c r="F45" i="13"/>
  <c r="E45" i="13"/>
  <c r="E42" i="13" s="1"/>
  <c r="I44" i="13"/>
  <c r="H44" i="13"/>
  <c r="G44" i="13"/>
  <c r="G42" i="13" s="1"/>
  <c r="F44" i="13"/>
  <c r="F42" i="13" s="1"/>
  <c r="E44" i="13"/>
  <c r="J43" i="13"/>
  <c r="H42" i="13"/>
  <c r="J41" i="13"/>
  <c r="J40" i="13"/>
  <c r="J39" i="13"/>
  <c r="J38" i="13"/>
  <c r="I37" i="13"/>
  <c r="H37" i="13"/>
  <c r="G37" i="13"/>
  <c r="F37" i="13"/>
  <c r="E37" i="13"/>
  <c r="J36" i="13"/>
  <c r="J35" i="13"/>
  <c r="J32" i="13" s="1"/>
  <c r="J34" i="13"/>
  <c r="J33" i="13"/>
  <c r="I32" i="13"/>
  <c r="H32" i="13"/>
  <c r="G32" i="13"/>
  <c r="F32" i="13"/>
  <c r="E32" i="13"/>
  <c r="J31" i="13"/>
  <c r="G30" i="13"/>
  <c r="G15" i="13" s="1"/>
  <c r="G10" i="13" s="1"/>
  <c r="E30" i="13"/>
  <c r="E27" i="13" s="1"/>
  <c r="G29" i="13"/>
  <c r="F29" i="13"/>
  <c r="F27" i="13" s="1"/>
  <c r="E29" i="13"/>
  <c r="E14" i="13" s="1"/>
  <c r="J28" i="13"/>
  <c r="I27" i="13"/>
  <c r="H27" i="13"/>
  <c r="J26" i="13"/>
  <c r="J25" i="13"/>
  <c r="J24" i="13"/>
  <c r="J23" i="13"/>
  <c r="I22" i="13"/>
  <c r="H22" i="13"/>
  <c r="G22" i="13"/>
  <c r="F22" i="13"/>
  <c r="E22" i="13"/>
  <c r="J21" i="13"/>
  <c r="J17" i="13" s="1"/>
  <c r="J20" i="13"/>
  <c r="J19" i="13"/>
  <c r="J18" i="13"/>
  <c r="I17" i="13"/>
  <c r="H17" i="13"/>
  <c r="G17" i="13"/>
  <c r="F17" i="13"/>
  <c r="E17" i="13"/>
  <c r="J16" i="13"/>
  <c r="I15" i="13"/>
  <c r="H15" i="13"/>
  <c r="I14" i="13"/>
  <c r="I9" i="13" s="1"/>
  <c r="H14" i="13"/>
  <c r="H12" i="13" s="1"/>
  <c r="F14" i="13"/>
  <c r="J13" i="13"/>
  <c r="I12" i="13"/>
  <c r="J11" i="13"/>
  <c r="H10" i="13"/>
  <c r="F9" i="13"/>
  <c r="J8" i="13"/>
  <c r="J91" i="12"/>
  <c r="J90" i="12"/>
  <c r="J89" i="12"/>
  <c r="J88" i="12"/>
  <c r="I87" i="12"/>
  <c r="H87" i="12"/>
  <c r="G87" i="12"/>
  <c r="F87" i="12"/>
  <c r="E87" i="12"/>
  <c r="J86" i="12"/>
  <c r="J85" i="12"/>
  <c r="J84" i="12"/>
  <c r="J83" i="12"/>
  <c r="I82" i="12"/>
  <c r="H82" i="12"/>
  <c r="G82" i="12"/>
  <c r="F82" i="12"/>
  <c r="E82" i="12"/>
  <c r="J81" i="12"/>
  <c r="J80" i="12"/>
  <c r="J79" i="12"/>
  <c r="J77" i="12" s="1"/>
  <c r="J78" i="12"/>
  <c r="I77" i="12"/>
  <c r="H77" i="12"/>
  <c r="G77" i="12"/>
  <c r="F77" i="12"/>
  <c r="E77" i="12"/>
  <c r="J76" i="12"/>
  <c r="J75" i="12"/>
  <c r="J72" i="12" s="1"/>
  <c r="J74" i="12"/>
  <c r="J73" i="12"/>
  <c r="I72" i="12"/>
  <c r="H72" i="12"/>
  <c r="G72" i="12"/>
  <c r="F72" i="12"/>
  <c r="E72" i="12"/>
  <c r="J71" i="12"/>
  <c r="J70" i="12"/>
  <c r="J69" i="12"/>
  <c r="J68" i="12"/>
  <c r="I67" i="12"/>
  <c r="H67" i="12"/>
  <c r="G67" i="12"/>
  <c r="F67" i="12"/>
  <c r="E67" i="12"/>
  <c r="J66" i="12"/>
  <c r="J65" i="12"/>
  <c r="J64" i="12"/>
  <c r="J63" i="12"/>
  <c r="I62" i="12"/>
  <c r="H62" i="12"/>
  <c r="G62" i="12"/>
  <c r="F62" i="12"/>
  <c r="E62" i="12"/>
  <c r="J61" i="12"/>
  <c r="I60" i="12"/>
  <c r="I57" i="12" s="1"/>
  <c r="H60" i="12"/>
  <c r="G60" i="12"/>
  <c r="G57" i="12" s="1"/>
  <c r="F60" i="12"/>
  <c r="E60" i="12"/>
  <c r="J59" i="12"/>
  <c r="J58" i="12"/>
  <c r="E57" i="12"/>
  <c r="J56" i="12"/>
  <c r="J55" i="12"/>
  <c r="J54" i="12"/>
  <c r="J53" i="12"/>
  <c r="J52" i="12" s="1"/>
  <c r="I52" i="12"/>
  <c r="H52" i="12"/>
  <c r="G52" i="12"/>
  <c r="F52" i="12"/>
  <c r="E52" i="12"/>
  <c r="J51" i="12"/>
  <c r="J50" i="12"/>
  <c r="J49" i="12"/>
  <c r="J48" i="12"/>
  <c r="I47" i="12"/>
  <c r="H47" i="12"/>
  <c r="G47" i="12"/>
  <c r="F47" i="12"/>
  <c r="E47" i="12"/>
  <c r="J46" i="12"/>
  <c r="I45" i="12"/>
  <c r="I42" i="12" s="1"/>
  <c r="H45" i="12"/>
  <c r="G45" i="12"/>
  <c r="F45" i="12"/>
  <c r="E45" i="12"/>
  <c r="J45" i="12" s="1"/>
  <c r="I44" i="12"/>
  <c r="H44" i="12"/>
  <c r="G44" i="12"/>
  <c r="G42" i="12" s="1"/>
  <c r="F44" i="12"/>
  <c r="F42" i="12" s="1"/>
  <c r="E44" i="12"/>
  <c r="J43" i="12"/>
  <c r="H42" i="12"/>
  <c r="J41" i="12"/>
  <c r="J40" i="12"/>
  <c r="J39" i="12"/>
  <c r="J38" i="12"/>
  <c r="J37" i="12" s="1"/>
  <c r="I37" i="12"/>
  <c r="H37" i="12"/>
  <c r="G37" i="12"/>
  <c r="F37" i="12"/>
  <c r="E37" i="12"/>
  <c r="J36" i="12"/>
  <c r="J35" i="12"/>
  <c r="J34" i="12"/>
  <c r="J33" i="12"/>
  <c r="J32" i="12" s="1"/>
  <c r="I32" i="12"/>
  <c r="H32" i="12"/>
  <c r="G32" i="12"/>
  <c r="F32" i="12"/>
  <c r="E32" i="12"/>
  <c r="J31" i="12"/>
  <c r="G30" i="12"/>
  <c r="F30" i="12"/>
  <c r="E30" i="12"/>
  <c r="E27" i="12" s="1"/>
  <c r="G29" i="12"/>
  <c r="G27" i="12" s="1"/>
  <c r="F29" i="12"/>
  <c r="F27" i="12" s="1"/>
  <c r="E29" i="12"/>
  <c r="J28" i="12"/>
  <c r="I27" i="12"/>
  <c r="H27" i="12"/>
  <c r="J26" i="12"/>
  <c r="J25" i="12"/>
  <c r="J24" i="12"/>
  <c r="J23" i="12"/>
  <c r="I22" i="12"/>
  <c r="H22" i="12"/>
  <c r="G22" i="12"/>
  <c r="F22" i="12"/>
  <c r="E22" i="12"/>
  <c r="J21" i="12"/>
  <c r="J17" i="12" s="1"/>
  <c r="J20" i="12"/>
  <c r="J19" i="12"/>
  <c r="J18" i="12"/>
  <c r="I17" i="12"/>
  <c r="H17" i="12"/>
  <c r="G17" i="12"/>
  <c r="F17" i="12"/>
  <c r="E17" i="12"/>
  <c r="J16" i="12"/>
  <c r="I15" i="12"/>
  <c r="H15" i="12"/>
  <c r="F15" i="12"/>
  <c r="I14" i="12"/>
  <c r="I9" i="12" s="1"/>
  <c r="H14" i="12"/>
  <c r="H12" i="12" s="1"/>
  <c r="E14" i="12"/>
  <c r="E9" i="12" s="1"/>
  <c r="J13" i="12"/>
  <c r="J11" i="12"/>
  <c r="F10" i="12"/>
  <c r="J8" i="12"/>
  <c r="I7" i="13" l="1"/>
  <c r="J87" i="12"/>
  <c r="H9" i="13"/>
  <c r="H7" i="13" s="1"/>
  <c r="I10" i="13"/>
  <c r="J45" i="13"/>
  <c r="J77" i="13"/>
  <c r="I12" i="12"/>
  <c r="H9" i="12"/>
  <c r="E15" i="12"/>
  <c r="E12" i="12" s="1"/>
  <c r="J22" i="12"/>
  <c r="J67" i="12"/>
  <c r="E15" i="13"/>
  <c r="E10" i="13" s="1"/>
  <c r="J22" i="13"/>
  <c r="J30" i="13"/>
  <c r="J62" i="13"/>
  <c r="J67" i="13"/>
  <c r="J87" i="13"/>
  <c r="J30" i="12"/>
  <c r="H10" i="12"/>
  <c r="J62" i="12"/>
  <c r="J82" i="12"/>
  <c r="G27" i="13"/>
  <c r="J47" i="13"/>
  <c r="J72" i="13"/>
  <c r="E7" i="15"/>
  <c r="J9" i="14"/>
  <c r="J15" i="14"/>
  <c r="J12" i="14" s="1"/>
  <c r="E10" i="14"/>
  <c r="J10" i="14" s="1"/>
  <c r="F10" i="13"/>
  <c r="J10" i="13" s="1"/>
  <c r="J37" i="13"/>
  <c r="G14" i="13"/>
  <c r="E9" i="13"/>
  <c r="J29" i="13"/>
  <c r="J27" i="13" s="1"/>
  <c r="J44" i="13"/>
  <c r="J42" i="13" s="1"/>
  <c r="J60" i="13"/>
  <c r="J57" i="13" s="1"/>
  <c r="J60" i="12"/>
  <c r="J57" i="12" s="1"/>
  <c r="J47" i="12"/>
  <c r="E10" i="12"/>
  <c r="E7" i="12" s="1"/>
  <c r="F14" i="12"/>
  <c r="I10" i="12"/>
  <c r="I7" i="12" s="1"/>
  <c r="G14" i="12"/>
  <c r="F57" i="12"/>
  <c r="H57" i="12"/>
  <c r="J29" i="12"/>
  <c r="J27" i="12" s="1"/>
  <c r="G15" i="12"/>
  <c r="G10" i="12" s="1"/>
  <c r="E42" i="12"/>
  <c r="J44" i="12"/>
  <c r="J42" i="12" s="1"/>
  <c r="E30" i="11"/>
  <c r="F7" i="13" l="1"/>
  <c r="H7" i="12"/>
  <c r="E12" i="13"/>
  <c r="J15" i="13"/>
  <c r="E7" i="14"/>
  <c r="J7" i="14"/>
  <c r="G9" i="13"/>
  <c r="G7" i="13" s="1"/>
  <c r="G12" i="13"/>
  <c r="E7" i="13"/>
  <c r="J14" i="13"/>
  <c r="J10" i="12"/>
  <c r="G9" i="12"/>
  <c r="G7" i="12" s="1"/>
  <c r="G12" i="12"/>
  <c r="F9" i="12"/>
  <c r="F7" i="12" s="1"/>
  <c r="F12" i="12"/>
  <c r="J14" i="12"/>
  <c r="J15" i="12"/>
  <c r="J91" i="11"/>
  <c r="J90" i="11"/>
  <c r="J89" i="11"/>
  <c r="J88" i="11"/>
  <c r="I87" i="11"/>
  <c r="H87" i="11"/>
  <c r="G87" i="11"/>
  <c r="F87" i="11"/>
  <c r="E87" i="11"/>
  <c r="J86" i="11"/>
  <c r="J85" i="11"/>
  <c r="J84" i="11"/>
  <c r="J83" i="11"/>
  <c r="I82" i="11"/>
  <c r="H82" i="11"/>
  <c r="G82" i="11"/>
  <c r="F82" i="11"/>
  <c r="E82" i="11"/>
  <c r="J81" i="11"/>
  <c r="J80" i="11"/>
  <c r="J79" i="11"/>
  <c r="J78" i="11"/>
  <c r="I77" i="11"/>
  <c r="H77" i="11"/>
  <c r="G77" i="11"/>
  <c r="F77" i="11"/>
  <c r="E77" i="11"/>
  <c r="J76" i="11"/>
  <c r="J75" i="11"/>
  <c r="J74" i="11"/>
  <c r="J73" i="11"/>
  <c r="J72" i="11" s="1"/>
  <c r="I72" i="11"/>
  <c r="H72" i="11"/>
  <c r="G72" i="11"/>
  <c r="F72" i="11"/>
  <c r="E72" i="11"/>
  <c r="J71" i="11"/>
  <c r="J70" i="11"/>
  <c r="J69" i="11"/>
  <c r="J68" i="11"/>
  <c r="I67" i="11"/>
  <c r="H67" i="11"/>
  <c r="G67" i="11"/>
  <c r="F67" i="11"/>
  <c r="E67" i="11"/>
  <c r="J66" i="11"/>
  <c r="J65" i="11"/>
  <c r="J64" i="11"/>
  <c r="J63" i="11"/>
  <c r="I62" i="11"/>
  <c r="H62" i="11"/>
  <c r="G62" i="11"/>
  <c r="F62" i="11"/>
  <c r="E62" i="11"/>
  <c r="J61" i="11"/>
  <c r="I60" i="11"/>
  <c r="H60" i="11"/>
  <c r="G60" i="11"/>
  <c r="G57" i="11" s="1"/>
  <c r="F60" i="11"/>
  <c r="F57" i="11" s="1"/>
  <c r="E60" i="11"/>
  <c r="E57" i="11" s="1"/>
  <c r="J59" i="11"/>
  <c r="J58" i="11"/>
  <c r="I57" i="11"/>
  <c r="H57" i="11"/>
  <c r="J56" i="11"/>
  <c r="J55" i="11"/>
  <c r="J54" i="11"/>
  <c r="J53" i="11"/>
  <c r="J52" i="11"/>
  <c r="I52" i="11"/>
  <c r="H52" i="11"/>
  <c r="G52" i="11"/>
  <c r="F52" i="11"/>
  <c r="E52" i="11"/>
  <c r="J51" i="11"/>
  <c r="J50" i="11"/>
  <c r="J49" i="11"/>
  <c r="J47" i="11" s="1"/>
  <c r="J48" i="11"/>
  <c r="I47" i="11"/>
  <c r="H47" i="11"/>
  <c r="G47" i="11"/>
  <c r="F47" i="11"/>
  <c r="E47" i="11"/>
  <c r="J46" i="11"/>
  <c r="I45" i="11"/>
  <c r="H45" i="11"/>
  <c r="G45" i="11"/>
  <c r="F45" i="11"/>
  <c r="E45" i="11"/>
  <c r="J45" i="11" s="1"/>
  <c r="I44" i="11"/>
  <c r="H44" i="11"/>
  <c r="G44" i="11"/>
  <c r="G42" i="11" s="1"/>
  <c r="F44" i="11"/>
  <c r="E44" i="11"/>
  <c r="J43" i="11"/>
  <c r="H42" i="11"/>
  <c r="F42" i="11"/>
  <c r="J41" i="11"/>
  <c r="J40" i="11"/>
  <c r="J39" i="11"/>
  <c r="J38" i="11"/>
  <c r="I37" i="11"/>
  <c r="H37" i="11"/>
  <c r="G37" i="11"/>
  <c r="F37" i="11"/>
  <c r="E37" i="11"/>
  <c r="J36" i="11"/>
  <c r="J35" i="11"/>
  <c r="J34" i="11"/>
  <c r="J32" i="11" s="1"/>
  <c r="J33" i="11"/>
  <c r="I32" i="11"/>
  <c r="H32" i="11"/>
  <c r="G32" i="11"/>
  <c r="F32" i="11"/>
  <c r="E32" i="11"/>
  <c r="J31" i="11"/>
  <c r="G30" i="11"/>
  <c r="J30" i="11" s="1"/>
  <c r="F30" i="11"/>
  <c r="F15" i="11" s="1"/>
  <c r="G29" i="11"/>
  <c r="F29" i="11"/>
  <c r="F27" i="11" s="1"/>
  <c r="E29" i="11"/>
  <c r="J28" i="11"/>
  <c r="I27" i="11"/>
  <c r="H27" i="11"/>
  <c r="J26" i="11"/>
  <c r="J25" i="11"/>
  <c r="J24" i="11"/>
  <c r="J23" i="11"/>
  <c r="I22" i="11"/>
  <c r="H22" i="11"/>
  <c r="G22" i="11"/>
  <c r="F22" i="11"/>
  <c r="E22" i="11"/>
  <c r="J21" i="11"/>
  <c r="J20" i="11"/>
  <c r="J19" i="11"/>
  <c r="J18" i="11"/>
  <c r="I17" i="11"/>
  <c r="H17" i="11"/>
  <c r="G17" i="11"/>
  <c r="F17" i="11"/>
  <c r="E17" i="11"/>
  <c r="J16" i="11"/>
  <c r="I15" i="11"/>
  <c r="H15" i="11"/>
  <c r="I14" i="11"/>
  <c r="I12" i="11" s="1"/>
  <c r="H14" i="11"/>
  <c r="E14" i="11"/>
  <c r="J13" i="11"/>
  <c r="H12" i="11"/>
  <c r="J11" i="11"/>
  <c r="I10" i="11"/>
  <c r="H9" i="11"/>
  <c r="J8" i="11"/>
  <c r="G15" i="11" l="1"/>
  <c r="G10" i="11" s="1"/>
  <c r="G27" i="11"/>
  <c r="J77" i="11"/>
  <c r="E9" i="11"/>
  <c r="I9" i="11"/>
  <c r="I7" i="11" s="1"/>
  <c r="G14" i="11"/>
  <c r="G9" i="11" s="1"/>
  <c r="G7" i="11" s="1"/>
  <c r="J37" i="11"/>
  <c r="H10" i="11"/>
  <c r="H7" i="11" s="1"/>
  <c r="J62" i="11"/>
  <c r="J82" i="11"/>
  <c r="F14" i="11"/>
  <c r="F9" i="11" s="1"/>
  <c r="J17" i="11"/>
  <c r="J29" i="11"/>
  <c r="J44" i="11"/>
  <c r="I42" i="11"/>
  <c r="J67" i="11"/>
  <c r="J87" i="11"/>
  <c r="J9" i="13"/>
  <c r="J7" i="13" s="1"/>
  <c r="J12" i="13"/>
  <c r="J9" i="12"/>
  <c r="J7" i="12" s="1"/>
  <c r="J12" i="12"/>
  <c r="J60" i="11"/>
  <c r="G12" i="11"/>
  <c r="J22" i="11"/>
  <c r="J27" i="11"/>
  <c r="F10" i="11"/>
  <c r="F7" i="11" s="1"/>
  <c r="J42" i="11"/>
  <c r="J57" i="11"/>
  <c r="E27" i="11"/>
  <c r="E42" i="11"/>
  <c r="E15" i="11"/>
  <c r="F60" i="10"/>
  <c r="F57" i="10" s="1"/>
  <c r="G60" i="10"/>
  <c r="H60" i="10"/>
  <c r="H57" i="10" s="1"/>
  <c r="I60" i="10"/>
  <c r="E60" i="10"/>
  <c r="E57" i="10" s="1"/>
  <c r="F45" i="10"/>
  <c r="G45" i="10"/>
  <c r="H45" i="10"/>
  <c r="I45" i="10"/>
  <c r="I42" i="10" s="1"/>
  <c r="E45" i="10"/>
  <c r="F44" i="10"/>
  <c r="G44" i="10"/>
  <c r="H44" i="10"/>
  <c r="H9" i="10" s="1"/>
  <c r="I44" i="10"/>
  <c r="E44" i="10"/>
  <c r="H15" i="10"/>
  <c r="I15" i="10"/>
  <c r="H14" i="10"/>
  <c r="I14" i="10"/>
  <c r="I9" i="10" s="1"/>
  <c r="G30" i="10"/>
  <c r="G15" i="10" s="1"/>
  <c r="G10" i="10" s="1"/>
  <c r="F30" i="10"/>
  <c r="F15" i="10" s="1"/>
  <c r="E30" i="10"/>
  <c r="G29" i="10"/>
  <c r="G14" i="10" s="1"/>
  <c r="F29" i="10"/>
  <c r="F27" i="10" s="1"/>
  <c r="E29" i="10"/>
  <c r="E14" i="10" s="1"/>
  <c r="E9" i="10" s="1"/>
  <c r="J24" i="10"/>
  <c r="J25" i="10"/>
  <c r="J26" i="10"/>
  <c r="J31" i="10"/>
  <c r="J34" i="10"/>
  <c r="J35" i="10"/>
  <c r="J36" i="10"/>
  <c r="J39" i="10"/>
  <c r="J40" i="10"/>
  <c r="J41" i="10"/>
  <c r="J46" i="10"/>
  <c r="J49" i="10"/>
  <c r="J50" i="10"/>
  <c r="J51" i="10"/>
  <c r="J54" i="10"/>
  <c r="J55" i="10"/>
  <c r="J56" i="10"/>
  <c r="J59" i="10"/>
  <c r="J60" i="10"/>
  <c r="J61" i="10"/>
  <c r="J64" i="10"/>
  <c r="J65" i="10"/>
  <c r="J66" i="10"/>
  <c r="J69" i="10"/>
  <c r="J70" i="10"/>
  <c r="J71" i="10"/>
  <c r="J74" i="10"/>
  <c r="J75" i="10"/>
  <c r="J76" i="10"/>
  <c r="J79" i="10"/>
  <c r="J80" i="10"/>
  <c r="J81" i="10"/>
  <c r="J84" i="10"/>
  <c r="J85" i="10"/>
  <c r="J86" i="10"/>
  <c r="J89" i="10"/>
  <c r="J90" i="10"/>
  <c r="J91" i="10"/>
  <c r="J88" i="10"/>
  <c r="J83" i="10"/>
  <c r="J78" i="10"/>
  <c r="J73" i="10"/>
  <c r="J68" i="10"/>
  <c r="J63" i="10"/>
  <c r="J58" i="10"/>
  <c r="J53" i="10"/>
  <c r="J48" i="10"/>
  <c r="J43" i="10"/>
  <c r="J38" i="10"/>
  <c r="J33" i="10"/>
  <c r="J28" i="10"/>
  <c r="J23" i="10"/>
  <c r="J16" i="10"/>
  <c r="J13" i="10"/>
  <c r="J11" i="10"/>
  <c r="J8" i="10"/>
  <c r="J19" i="10"/>
  <c r="J20" i="10"/>
  <c r="J21" i="10"/>
  <c r="J18" i="10"/>
  <c r="I77" i="10"/>
  <c r="H77" i="10"/>
  <c r="G77" i="10"/>
  <c r="F77" i="10"/>
  <c r="E77" i="10"/>
  <c r="I87" i="10"/>
  <c r="H87" i="10"/>
  <c r="G87" i="10"/>
  <c r="F87" i="10"/>
  <c r="E87" i="10"/>
  <c r="I82" i="10"/>
  <c r="H82" i="10"/>
  <c r="G82" i="10"/>
  <c r="F82" i="10"/>
  <c r="E82" i="10"/>
  <c r="I72" i="10"/>
  <c r="H72" i="10"/>
  <c r="G72" i="10"/>
  <c r="F72" i="10"/>
  <c r="E72" i="10"/>
  <c r="I67" i="10"/>
  <c r="H67" i="10"/>
  <c r="G67" i="10"/>
  <c r="F67" i="10"/>
  <c r="E67" i="10"/>
  <c r="I62" i="10"/>
  <c r="H62" i="10"/>
  <c r="G62" i="10"/>
  <c r="F62" i="10"/>
  <c r="E62" i="10"/>
  <c r="I57" i="10"/>
  <c r="G57" i="10"/>
  <c r="I52" i="10"/>
  <c r="H52" i="10"/>
  <c r="G52" i="10"/>
  <c r="F52" i="10"/>
  <c r="E52" i="10"/>
  <c r="I47" i="10"/>
  <c r="H47" i="10"/>
  <c r="G47" i="10"/>
  <c r="F47" i="10"/>
  <c r="E47" i="10"/>
  <c r="F42" i="10"/>
  <c r="E42" i="10"/>
  <c r="I37" i="10"/>
  <c r="H37" i="10"/>
  <c r="G37" i="10"/>
  <c r="F37" i="10"/>
  <c r="E37" i="10"/>
  <c r="I32" i="10"/>
  <c r="H32" i="10"/>
  <c r="G32" i="10"/>
  <c r="F32" i="10"/>
  <c r="E32" i="10"/>
  <c r="I27" i="10"/>
  <c r="H27" i="10"/>
  <c r="I22" i="10"/>
  <c r="H22" i="10"/>
  <c r="G22" i="10"/>
  <c r="F22" i="10"/>
  <c r="E22" i="10"/>
  <c r="I17" i="10"/>
  <c r="H17" i="10"/>
  <c r="G17" i="10"/>
  <c r="F17" i="10"/>
  <c r="E17" i="10"/>
  <c r="J44" i="10" l="1"/>
  <c r="G42" i="10"/>
  <c r="G9" i="10"/>
  <c r="F14" i="10"/>
  <c r="F9" i="10" s="1"/>
  <c r="J45" i="10"/>
  <c r="H10" i="10"/>
  <c r="J22" i="10"/>
  <c r="J87" i="10"/>
  <c r="J77" i="10"/>
  <c r="J67" i="10"/>
  <c r="E27" i="10"/>
  <c r="F12" i="11"/>
  <c r="J14" i="11"/>
  <c r="J9" i="11" s="1"/>
  <c r="J15" i="11"/>
  <c r="J12" i="11" s="1"/>
  <c r="E10" i="11"/>
  <c r="E12" i="11"/>
  <c r="J57" i="10"/>
  <c r="J62" i="10"/>
  <c r="G7" i="10"/>
  <c r="I10" i="10"/>
  <c r="I7" i="10" s="1"/>
  <c r="H42" i="10"/>
  <c r="J42" i="10"/>
  <c r="F10" i="10"/>
  <c r="F7" i="10" s="1"/>
  <c r="J30" i="10"/>
  <c r="J37" i="10"/>
  <c r="E15" i="10"/>
  <c r="E10" i="10" s="1"/>
  <c r="G12" i="10"/>
  <c r="J52" i="10"/>
  <c r="J47" i="10"/>
  <c r="H7" i="10"/>
  <c r="J17" i="10"/>
  <c r="H12" i="10"/>
  <c r="E12" i="10"/>
  <c r="I12" i="10"/>
  <c r="E7" i="10"/>
  <c r="G27" i="10"/>
  <c r="J29" i="10"/>
  <c r="J27" i="10" s="1"/>
  <c r="J32" i="10"/>
  <c r="J72" i="10"/>
  <c r="J82" i="10"/>
  <c r="D64" i="3"/>
  <c r="D63" i="3"/>
  <c r="L62" i="3"/>
  <c r="L59" i="3" s="1"/>
  <c r="K62" i="3"/>
  <c r="K59" i="3" s="1"/>
  <c r="J62" i="3"/>
  <c r="I62" i="3"/>
  <c r="I59" i="3" s="1"/>
  <c r="H62" i="3"/>
  <c r="H59" i="3" s="1"/>
  <c r="G62" i="3"/>
  <c r="D62" i="3" s="1"/>
  <c r="F62" i="3"/>
  <c r="E62" i="3"/>
  <c r="L61" i="3"/>
  <c r="K61" i="3"/>
  <c r="J61" i="3"/>
  <c r="I61" i="3"/>
  <c r="H61" i="3"/>
  <c r="G61" i="3"/>
  <c r="D61" i="3" s="1"/>
  <c r="F61" i="3"/>
  <c r="E61" i="3"/>
  <c r="L60" i="3"/>
  <c r="K60" i="3"/>
  <c r="J60" i="3"/>
  <c r="I60" i="3"/>
  <c r="H60" i="3"/>
  <c r="G60" i="3"/>
  <c r="F60" i="3"/>
  <c r="E60" i="3"/>
  <c r="J59" i="3"/>
  <c r="F59" i="3"/>
  <c r="E59" i="3"/>
  <c r="D58" i="3"/>
  <c r="D57" i="3"/>
  <c r="L56" i="3"/>
  <c r="K56" i="3"/>
  <c r="J56" i="3"/>
  <c r="I56" i="3"/>
  <c r="H56" i="3"/>
  <c r="G56" i="3"/>
  <c r="F56" i="3"/>
  <c r="E56" i="3"/>
  <c r="D55" i="3"/>
  <c r="D54" i="3"/>
  <c r="L53" i="3"/>
  <c r="K53" i="3"/>
  <c r="J53" i="3"/>
  <c r="I53" i="3"/>
  <c r="H53" i="3"/>
  <c r="G53" i="3"/>
  <c r="F53" i="3"/>
  <c r="E53" i="3"/>
  <c r="D53" i="3"/>
  <c r="D52" i="3"/>
  <c r="D51" i="3"/>
  <c r="J50" i="3"/>
  <c r="D50" i="3"/>
  <c r="D49" i="3"/>
  <c r="D48" i="3"/>
  <c r="L47" i="3"/>
  <c r="K47" i="3"/>
  <c r="J47" i="3"/>
  <c r="I47" i="3"/>
  <c r="H47" i="3"/>
  <c r="G47" i="3"/>
  <c r="F47" i="3"/>
  <c r="E47" i="3"/>
  <c r="D46" i="3"/>
  <c r="D45" i="3"/>
  <c r="L44" i="3"/>
  <c r="K44" i="3"/>
  <c r="J44" i="3"/>
  <c r="I44" i="3"/>
  <c r="H44" i="3"/>
  <c r="G44" i="3"/>
  <c r="F44" i="3"/>
  <c r="E44" i="3"/>
  <c r="L43" i="3"/>
  <c r="K43" i="3"/>
  <c r="J43" i="3"/>
  <c r="I43" i="3"/>
  <c r="H43" i="3"/>
  <c r="G43" i="3"/>
  <c r="F43" i="3"/>
  <c r="E43" i="3"/>
  <c r="L42" i="3"/>
  <c r="L41" i="3" s="1"/>
  <c r="K42" i="3"/>
  <c r="J42" i="3"/>
  <c r="J41" i="3" s="1"/>
  <c r="I42" i="3"/>
  <c r="I41" i="3" s="1"/>
  <c r="H42" i="3"/>
  <c r="H41" i="3" s="1"/>
  <c r="G42" i="3"/>
  <c r="F42" i="3"/>
  <c r="F41" i="3" s="1"/>
  <c r="E42" i="3"/>
  <c r="E41" i="3" s="1"/>
  <c r="D40" i="3"/>
  <c r="D39" i="3"/>
  <c r="J38" i="3"/>
  <c r="D37" i="3"/>
  <c r="D36" i="3"/>
  <c r="L35" i="3"/>
  <c r="K35" i="3"/>
  <c r="J35" i="3"/>
  <c r="I35" i="3"/>
  <c r="H35" i="3"/>
  <c r="G35" i="3"/>
  <c r="F35" i="3"/>
  <c r="E35" i="3"/>
  <c r="L34" i="3"/>
  <c r="K34" i="3"/>
  <c r="J34" i="3"/>
  <c r="I34" i="3"/>
  <c r="H34" i="3"/>
  <c r="G34" i="3"/>
  <c r="F34" i="3"/>
  <c r="E34" i="3"/>
  <c r="D34" i="3" s="1"/>
  <c r="L33" i="3"/>
  <c r="K33" i="3"/>
  <c r="J33" i="3"/>
  <c r="J32" i="3" s="1"/>
  <c r="I33" i="3"/>
  <c r="H33" i="3"/>
  <c r="G33" i="3"/>
  <c r="F33" i="3"/>
  <c r="F32" i="3" s="1"/>
  <c r="E33" i="3"/>
  <c r="L32" i="3"/>
  <c r="K32" i="3"/>
  <c r="H32" i="3"/>
  <c r="G32" i="3"/>
  <c r="D31" i="3"/>
  <c r="D30" i="3"/>
  <c r="L29" i="3"/>
  <c r="K29" i="3"/>
  <c r="J29" i="3"/>
  <c r="I29" i="3"/>
  <c r="H29" i="3"/>
  <c r="G29" i="3"/>
  <c r="F29" i="3"/>
  <c r="E29" i="3"/>
  <c r="L28" i="3"/>
  <c r="L7" i="3" s="1"/>
  <c r="K28" i="3"/>
  <c r="K7" i="3" s="1"/>
  <c r="J28" i="3"/>
  <c r="I28" i="3"/>
  <c r="H28" i="3"/>
  <c r="G28" i="3"/>
  <c r="G7" i="3" s="1"/>
  <c r="F28" i="3"/>
  <c r="E28" i="3"/>
  <c r="L27" i="3"/>
  <c r="L26" i="3" s="1"/>
  <c r="K27" i="3"/>
  <c r="J27" i="3"/>
  <c r="I27" i="3"/>
  <c r="H27" i="3"/>
  <c r="H26" i="3" s="1"/>
  <c r="G27" i="3"/>
  <c r="F27" i="3"/>
  <c r="E27" i="3"/>
  <c r="E26" i="3" s="1"/>
  <c r="I26" i="3"/>
  <c r="F26" i="3"/>
  <c r="D25" i="3"/>
  <c r="D24" i="3"/>
  <c r="L23" i="3"/>
  <c r="K23" i="3"/>
  <c r="J23" i="3"/>
  <c r="I23" i="3"/>
  <c r="H23" i="3"/>
  <c r="D23" i="3" s="1"/>
  <c r="G23" i="3"/>
  <c r="F23" i="3"/>
  <c r="E23" i="3"/>
  <c r="D22" i="3"/>
  <c r="D21" i="3"/>
  <c r="L20" i="3"/>
  <c r="K20" i="3"/>
  <c r="J20" i="3"/>
  <c r="I20" i="3"/>
  <c r="H20" i="3"/>
  <c r="G20" i="3"/>
  <c r="F20" i="3"/>
  <c r="E20" i="3"/>
  <c r="L19" i="3"/>
  <c r="K19" i="3"/>
  <c r="J19" i="3"/>
  <c r="I19" i="3"/>
  <c r="H19" i="3"/>
  <c r="G19" i="3"/>
  <c r="F19" i="3"/>
  <c r="F17" i="3" s="1"/>
  <c r="E19" i="3"/>
  <c r="L18" i="3"/>
  <c r="K18" i="3"/>
  <c r="K17" i="3" s="1"/>
  <c r="J18" i="3"/>
  <c r="I18" i="3"/>
  <c r="I17" i="3" s="1"/>
  <c r="H18" i="3"/>
  <c r="G18" i="3"/>
  <c r="F18" i="3"/>
  <c r="E18" i="3"/>
  <c r="G17" i="3"/>
  <c r="D16" i="3"/>
  <c r="D15" i="3"/>
  <c r="L14" i="3"/>
  <c r="K14" i="3"/>
  <c r="J14" i="3"/>
  <c r="I14" i="3"/>
  <c r="H14" i="3"/>
  <c r="G14" i="3"/>
  <c r="F14" i="3"/>
  <c r="E14" i="3"/>
  <c r="D13" i="3"/>
  <c r="D12" i="3"/>
  <c r="L11" i="3"/>
  <c r="K11" i="3"/>
  <c r="J11" i="3"/>
  <c r="I11" i="3"/>
  <c r="H11" i="3"/>
  <c r="G11" i="3"/>
  <c r="F11" i="3"/>
  <c r="E11" i="3"/>
  <c r="L10" i="3"/>
  <c r="K10" i="3"/>
  <c r="J10" i="3"/>
  <c r="J7" i="3" s="1"/>
  <c r="I10" i="3"/>
  <c r="H10" i="3"/>
  <c r="G10" i="3"/>
  <c r="F10" i="3"/>
  <c r="F7" i="3" s="1"/>
  <c r="E10" i="3"/>
  <c r="L9" i="3"/>
  <c r="K9" i="3"/>
  <c r="J9" i="3"/>
  <c r="J8" i="3" s="1"/>
  <c r="I9" i="3"/>
  <c r="H9" i="3"/>
  <c r="G9" i="3"/>
  <c r="F9" i="3"/>
  <c r="F8" i="3" s="1"/>
  <c r="E9" i="3"/>
  <c r="L8" i="3"/>
  <c r="K8" i="3"/>
  <c r="H8" i="3"/>
  <c r="H7" i="3"/>
  <c r="I6" i="3"/>
  <c r="D11" i="3" l="1"/>
  <c r="I32" i="3"/>
  <c r="G6" i="3"/>
  <c r="K6" i="3"/>
  <c r="K5" i="3" s="1"/>
  <c r="D14" i="3"/>
  <c r="D20" i="3"/>
  <c r="D35" i="3"/>
  <c r="D44" i="3"/>
  <c r="D60" i="3"/>
  <c r="F12" i="10"/>
  <c r="D18" i="3"/>
  <c r="D19" i="3"/>
  <c r="H17" i="3"/>
  <c r="L17" i="3"/>
  <c r="D43" i="3"/>
  <c r="K41" i="3"/>
  <c r="E6" i="3"/>
  <c r="G8" i="3"/>
  <c r="D10" i="3"/>
  <c r="I8" i="3"/>
  <c r="J17" i="3"/>
  <c r="D27" i="3"/>
  <c r="D29" i="3"/>
  <c r="D38" i="3"/>
  <c r="D56" i="3"/>
  <c r="J14" i="10"/>
  <c r="J15" i="10"/>
  <c r="J10" i="11"/>
  <c r="J7" i="11" s="1"/>
  <c r="E7" i="11"/>
  <c r="J10" i="10"/>
  <c r="J26" i="3"/>
  <c r="D47" i="3"/>
  <c r="G5" i="3"/>
  <c r="D42" i="3"/>
  <c r="J6" i="3"/>
  <c r="J5" i="3" s="1"/>
  <c r="I7" i="3"/>
  <c r="I5" i="3" s="1"/>
  <c r="D28" i="3"/>
  <c r="G59" i="3"/>
  <c r="D59" i="3" s="1"/>
  <c r="E8" i="3"/>
  <c r="D9" i="3"/>
  <c r="G26" i="3"/>
  <c r="K26" i="3"/>
  <c r="E32" i="3"/>
  <c r="D32" i="3" s="1"/>
  <c r="D33" i="3"/>
  <c r="G41" i="3"/>
  <c r="D41" i="3" s="1"/>
  <c r="F6" i="3"/>
  <c r="F5" i="3" s="1"/>
  <c r="E7" i="3"/>
  <c r="H6" i="3"/>
  <c r="H5" i="3" s="1"/>
  <c r="L6" i="3"/>
  <c r="L5" i="3" s="1"/>
  <c r="E17" i="3"/>
  <c r="D17" i="3" s="1"/>
  <c r="D64" i="2"/>
  <c r="D63" i="2"/>
  <c r="L62" i="2"/>
  <c r="L59" i="2" s="1"/>
  <c r="K62" i="2"/>
  <c r="J62" i="2"/>
  <c r="I62" i="2"/>
  <c r="I59" i="2" s="1"/>
  <c r="H62" i="2"/>
  <c r="H59" i="2" s="1"/>
  <c r="G62" i="2"/>
  <c r="D62" i="2" s="1"/>
  <c r="F62" i="2"/>
  <c r="E62" i="2"/>
  <c r="E59" i="2" s="1"/>
  <c r="L61" i="2"/>
  <c r="K61" i="2"/>
  <c r="J61" i="2"/>
  <c r="I61" i="2"/>
  <c r="H61" i="2"/>
  <c r="G61" i="2"/>
  <c r="F61" i="2"/>
  <c r="E61" i="2"/>
  <c r="L60" i="2"/>
  <c r="K60" i="2"/>
  <c r="J60" i="2"/>
  <c r="I60" i="2"/>
  <c r="H60" i="2"/>
  <c r="G60" i="2"/>
  <c r="F60" i="2"/>
  <c r="E60" i="2"/>
  <c r="K59" i="2"/>
  <c r="J59" i="2"/>
  <c r="F59" i="2"/>
  <c r="D58" i="2"/>
  <c r="D57" i="2"/>
  <c r="L56" i="2"/>
  <c r="K56" i="2"/>
  <c r="J56" i="2"/>
  <c r="I56" i="2"/>
  <c r="H56" i="2"/>
  <c r="G56" i="2"/>
  <c r="F56" i="2"/>
  <c r="E56" i="2"/>
  <c r="D55" i="2"/>
  <c r="D54" i="2"/>
  <c r="L53" i="2"/>
  <c r="K53" i="2"/>
  <c r="J53" i="2"/>
  <c r="I53" i="2"/>
  <c r="H53" i="2"/>
  <c r="G53" i="2"/>
  <c r="F53" i="2"/>
  <c r="E53" i="2"/>
  <c r="D52" i="2"/>
  <c r="D51" i="2"/>
  <c r="J50" i="2"/>
  <c r="D50" i="2" s="1"/>
  <c r="D49" i="2"/>
  <c r="D48" i="2"/>
  <c r="L47" i="2"/>
  <c r="K47" i="2"/>
  <c r="J47" i="2"/>
  <c r="I47" i="2"/>
  <c r="H47" i="2"/>
  <c r="G47" i="2"/>
  <c r="F47" i="2"/>
  <c r="E47" i="2"/>
  <c r="D46" i="2"/>
  <c r="D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G41" i="2" s="1"/>
  <c r="F43" i="2"/>
  <c r="E43" i="2"/>
  <c r="L42" i="2"/>
  <c r="K42" i="2"/>
  <c r="J42" i="2"/>
  <c r="J41" i="2" s="1"/>
  <c r="I42" i="2"/>
  <c r="I41" i="2" s="1"/>
  <c r="H42" i="2"/>
  <c r="G42" i="2"/>
  <c r="F42" i="2"/>
  <c r="E42" i="2"/>
  <c r="K41" i="2"/>
  <c r="F41" i="2"/>
  <c r="D40" i="2"/>
  <c r="D39" i="2"/>
  <c r="D38" i="2" s="1"/>
  <c r="J38" i="2"/>
  <c r="D37" i="2"/>
  <c r="D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K32" i="2" s="1"/>
  <c r="J33" i="2"/>
  <c r="I33" i="2"/>
  <c r="I32" i="2" s="1"/>
  <c r="H33" i="2"/>
  <c r="H32" i="2" s="1"/>
  <c r="G33" i="2"/>
  <c r="G32" i="2" s="1"/>
  <c r="F33" i="2"/>
  <c r="E33" i="2"/>
  <c r="L32" i="2"/>
  <c r="E32" i="2"/>
  <c r="D31" i="2"/>
  <c r="D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F26" i="2" s="1"/>
  <c r="E28" i="2"/>
  <c r="D28" i="2" s="1"/>
  <c r="L27" i="2"/>
  <c r="K27" i="2"/>
  <c r="K26" i="2" s="1"/>
  <c r="J27" i="2"/>
  <c r="I27" i="2"/>
  <c r="I26" i="2" s="1"/>
  <c r="H27" i="2"/>
  <c r="G27" i="2"/>
  <c r="G26" i="2" s="1"/>
  <c r="F27" i="2"/>
  <c r="E27" i="2"/>
  <c r="J26" i="2"/>
  <c r="D25" i="2"/>
  <c r="D24" i="2"/>
  <c r="L23" i="2"/>
  <c r="K23" i="2"/>
  <c r="J23" i="2"/>
  <c r="I23" i="2"/>
  <c r="H23" i="2"/>
  <c r="G23" i="2"/>
  <c r="F23" i="2"/>
  <c r="E23" i="2"/>
  <c r="D23" i="2" s="1"/>
  <c r="D22" i="2"/>
  <c r="D21" i="2"/>
  <c r="L20" i="2"/>
  <c r="K20" i="2"/>
  <c r="J20" i="2"/>
  <c r="I20" i="2"/>
  <c r="H20" i="2"/>
  <c r="G20" i="2"/>
  <c r="F20" i="2"/>
  <c r="E20" i="2"/>
  <c r="L19" i="2"/>
  <c r="K19" i="2"/>
  <c r="J19" i="2"/>
  <c r="I19" i="2"/>
  <c r="H19" i="2"/>
  <c r="G19" i="2"/>
  <c r="F19" i="2"/>
  <c r="E19" i="2"/>
  <c r="L18" i="2"/>
  <c r="L17" i="2" s="1"/>
  <c r="K18" i="2"/>
  <c r="J18" i="2"/>
  <c r="J17" i="2" s="1"/>
  <c r="I18" i="2"/>
  <c r="I17" i="2" s="1"/>
  <c r="H18" i="2"/>
  <c r="H17" i="2" s="1"/>
  <c r="G18" i="2"/>
  <c r="G17" i="2" s="1"/>
  <c r="F18" i="2"/>
  <c r="F17" i="2" s="1"/>
  <c r="E18" i="2"/>
  <c r="K17" i="2"/>
  <c r="D16" i="2"/>
  <c r="D15" i="2"/>
  <c r="L14" i="2"/>
  <c r="K14" i="2"/>
  <c r="J14" i="2"/>
  <c r="I14" i="2"/>
  <c r="H14" i="2"/>
  <c r="G14" i="2"/>
  <c r="F14" i="2"/>
  <c r="E14" i="2"/>
  <c r="D14" i="2" s="1"/>
  <c r="D13" i="2"/>
  <c r="D12" i="2"/>
  <c r="L11" i="2"/>
  <c r="K11" i="2"/>
  <c r="J11" i="2"/>
  <c r="I11" i="2"/>
  <c r="H11" i="2"/>
  <c r="G11" i="2"/>
  <c r="F11" i="2"/>
  <c r="E11" i="2"/>
  <c r="L10" i="2"/>
  <c r="K10" i="2"/>
  <c r="K7" i="2" s="1"/>
  <c r="J10" i="2"/>
  <c r="I10" i="2"/>
  <c r="H10" i="2"/>
  <c r="G10" i="2"/>
  <c r="G7" i="2" s="1"/>
  <c r="F10" i="2"/>
  <c r="E10" i="2"/>
  <c r="L9" i="2"/>
  <c r="K9" i="2"/>
  <c r="K6" i="2" s="1"/>
  <c r="K5" i="2" s="1"/>
  <c r="J9" i="2"/>
  <c r="I9" i="2"/>
  <c r="H9" i="2"/>
  <c r="G9" i="2"/>
  <c r="G8" i="2" s="1"/>
  <c r="F9" i="2"/>
  <c r="E9" i="2"/>
  <c r="L8" i="2"/>
  <c r="I8" i="2"/>
  <c r="E8" i="2"/>
  <c r="I7" i="2"/>
  <c r="E7" i="2"/>
  <c r="F6" i="2"/>
  <c r="H6" i="2" l="1"/>
  <c r="D34" i="2"/>
  <c r="D43" i="2"/>
  <c r="L41" i="2"/>
  <c r="D53" i="2"/>
  <c r="D61" i="2"/>
  <c r="D26" i="3"/>
  <c r="D10" i="2"/>
  <c r="D11" i="2"/>
  <c r="D18" i="2"/>
  <c r="D19" i="2"/>
  <c r="D27" i="2"/>
  <c r="H26" i="2"/>
  <c r="L26" i="2"/>
  <c r="F32" i="2"/>
  <c r="G59" i="2"/>
  <c r="J9" i="10"/>
  <c r="J7" i="10" s="1"/>
  <c r="J12" i="10"/>
  <c r="L6" i="2"/>
  <c r="D20" i="2"/>
  <c r="D29" i="2"/>
  <c r="D35" i="2"/>
  <c r="H41" i="2"/>
  <c r="D47" i="2"/>
  <c r="D60" i="2"/>
  <c r="H8" i="2"/>
  <c r="F8" i="2"/>
  <c r="D8" i="2" s="1"/>
  <c r="J8" i="2"/>
  <c r="D56" i="2"/>
  <c r="D7" i="3"/>
  <c r="D8" i="3"/>
  <c r="E5" i="3"/>
  <c r="D5" i="3" s="1"/>
  <c r="D6" i="3"/>
  <c r="D42" i="2"/>
  <c r="J6" i="2"/>
  <c r="D44" i="2"/>
  <c r="J32" i="2"/>
  <c r="D59" i="2"/>
  <c r="G6" i="2"/>
  <c r="G5" i="2" s="1"/>
  <c r="F7" i="2"/>
  <c r="F5" i="2" s="1"/>
  <c r="D9" i="2"/>
  <c r="D33" i="2"/>
  <c r="E6" i="2"/>
  <c r="I6" i="2"/>
  <c r="I5" i="2" s="1"/>
  <c r="H7" i="2"/>
  <c r="H5" i="2" s="1"/>
  <c r="L7" i="2"/>
  <c r="L5" i="2" s="1"/>
  <c r="K8" i="2"/>
  <c r="E26" i="2"/>
  <c r="D26" i="2" s="1"/>
  <c r="E41" i="2"/>
  <c r="J7" i="2"/>
  <c r="J5" i="2" s="1"/>
  <c r="E17" i="2"/>
  <c r="D17" i="2" s="1"/>
  <c r="J42" i="1"/>
  <c r="J50" i="1"/>
  <c r="D50" i="1" s="1"/>
  <c r="D52" i="1"/>
  <c r="D51" i="1"/>
  <c r="D32" i="2" l="1"/>
  <c r="D41" i="2"/>
  <c r="D6" i="2"/>
  <c r="E5" i="2"/>
  <c r="D5" i="2" s="1"/>
  <c r="D7" i="2"/>
  <c r="J33" i="1"/>
  <c r="J34" i="1" l="1"/>
  <c r="D40" i="1"/>
  <c r="D39" i="1"/>
  <c r="D38" i="1" s="1"/>
  <c r="J38" i="1"/>
  <c r="D12" i="1" l="1"/>
  <c r="D13" i="1"/>
  <c r="D15" i="1"/>
  <c r="D16" i="1"/>
  <c r="D21" i="1"/>
  <c r="D22" i="1"/>
  <c r="D24" i="1"/>
  <c r="D25" i="1"/>
  <c r="D30" i="1"/>
  <c r="D31" i="1"/>
  <c r="D36" i="1"/>
  <c r="D37" i="1"/>
  <c r="D45" i="1"/>
  <c r="D46" i="1"/>
  <c r="D48" i="1"/>
  <c r="D49" i="1"/>
  <c r="D54" i="1"/>
  <c r="D55" i="1"/>
  <c r="D57" i="1"/>
  <c r="D58" i="1"/>
  <c r="D63" i="1"/>
  <c r="I42" i="1" l="1"/>
  <c r="I18" i="1"/>
  <c r="L53" i="1" l="1"/>
  <c r="K62" i="1"/>
  <c r="K59" i="1" s="1"/>
  <c r="K61" i="1"/>
  <c r="K60" i="1"/>
  <c r="K56" i="1"/>
  <c r="K53" i="1"/>
  <c r="K47" i="1"/>
  <c r="K44" i="1"/>
  <c r="K43" i="1"/>
  <c r="K42" i="1"/>
  <c r="K41" i="1" s="1"/>
  <c r="K35" i="1"/>
  <c r="K34" i="1"/>
  <c r="K33" i="1"/>
  <c r="K32" i="1" s="1"/>
  <c r="K29" i="1"/>
  <c r="K28" i="1"/>
  <c r="K27" i="1"/>
  <c r="K23" i="1"/>
  <c r="K20" i="1"/>
  <c r="K19" i="1"/>
  <c r="K17" i="1" s="1"/>
  <c r="K18" i="1"/>
  <c r="K14" i="1"/>
  <c r="K11" i="1"/>
  <c r="K10" i="1"/>
  <c r="K7" i="1" s="1"/>
  <c r="K9" i="1"/>
  <c r="K8" i="1" l="1"/>
  <c r="K26" i="1"/>
  <c r="K6" i="1"/>
  <c r="K5" i="1" s="1"/>
  <c r="I11" i="1"/>
  <c r="L10" i="1" l="1"/>
  <c r="L7" i="1" s="1"/>
  <c r="J10" i="1"/>
  <c r="J7" i="1" s="1"/>
  <c r="I10" i="1"/>
  <c r="H10" i="1"/>
  <c r="G10" i="1"/>
  <c r="G7" i="1" s="1"/>
  <c r="F10" i="1"/>
  <c r="F7" i="1" s="1"/>
  <c r="L9" i="1"/>
  <c r="J9" i="1"/>
  <c r="J8" i="1" s="1"/>
  <c r="I9" i="1"/>
  <c r="I8" i="1" s="1"/>
  <c r="H9" i="1"/>
  <c r="G9" i="1"/>
  <c r="G8" i="1" s="1"/>
  <c r="F9" i="1"/>
  <c r="F8" i="1" s="1"/>
  <c r="H8" i="1"/>
  <c r="E9" i="1"/>
  <c r="E10" i="1"/>
  <c r="D10" i="1" s="1"/>
  <c r="L11" i="1"/>
  <c r="J11" i="1"/>
  <c r="H11" i="1"/>
  <c r="G11" i="1"/>
  <c r="F11" i="1"/>
  <c r="E11" i="1"/>
  <c r="L14" i="1"/>
  <c r="J14" i="1"/>
  <c r="I14" i="1"/>
  <c r="H14" i="1"/>
  <c r="G14" i="1"/>
  <c r="F14" i="1"/>
  <c r="E14" i="1"/>
  <c r="L19" i="1"/>
  <c r="J19" i="1"/>
  <c r="I19" i="1"/>
  <c r="I17" i="1" s="1"/>
  <c r="H19" i="1"/>
  <c r="G19" i="1"/>
  <c r="F19" i="1"/>
  <c r="L18" i="1"/>
  <c r="L17" i="1" s="1"/>
  <c r="J18" i="1"/>
  <c r="H18" i="1"/>
  <c r="H6" i="1" s="1"/>
  <c r="G18" i="1"/>
  <c r="F18" i="1"/>
  <c r="H17" i="1"/>
  <c r="G17" i="1"/>
  <c r="E17" i="1"/>
  <c r="E18" i="1"/>
  <c r="E19" i="1"/>
  <c r="L20" i="1"/>
  <c r="J20" i="1"/>
  <c r="I20" i="1"/>
  <c r="H20" i="1"/>
  <c r="G20" i="1"/>
  <c r="F20" i="1"/>
  <c r="E20" i="1"/>
  <c r="L23" i="1"/>
  <c r="J23" i="1"/>
  <c r="I23" i="1"/>
  <c r="H23" i="1"/>
  <c r="G23" i="1"/>
  <c r="F23" i="1"/>
  <c r="E23" i="1"/>
  <c r="D23" i="1" s="1"/>
  <c r="L29" i="1"/>
  <c r="L27" i="1"/>
  <c r="L28" i="1"/>
  <c r="L26" i="1" s="1"/>
  <c r="J28" i="1"/>
  <c r="I28" i="1"/>
  <c r="H28" i="1"/>
  <c r="G28" i="1"/>
  <c r="F28" i="1"/>
  <c r="J27" i="1"/>
  <c r="I27" i="1"/>
  <c r="H27" i="1"/>
  <c r="G27" i="1"/>
  <c r="F27" i="1"/>
  <c r="I26" i="1"/>
  <c r="H26" i="1"/>
  <c r="E27" i="1"/>
  <c r="E28" i="1"/>
  <c r="J29" i="1"/>
  <c r="I29" i="1"/>
  <c r="H29" i="1"/>
  <c r="G29" i="1"/>
  <c r="F29" i="1"/>
  <c r="E29" i="1"/>
  <c r="L34" i="1"/>
  <c r="I34" i="1"/>
  <c r="H34" i="1"/>
  <c r="H7" i="1" s="1"/>
  <c r="G34" i="1"/>
  <c r="F34" i="1"/>
  <c r="L33" i="1"/>
  <c r="L32" i="1" s="1"/>
  <c r="J32" i="1"/>
  <c r="I33" i="1"/>
  <c r="H33" i="1"/>
  <c r="H32" i="1" s="1"/>
  <c r="G33" i="1"/>
  <c r="G32" i="1" s="1"/>
  <c r="F33" i="1"/>
  <c r="F32" i="1" s="1"/>
  <c r="E33" i="1"/>
  <c r="E34" i="1"/>
  <c r="D34" i="1" s="1"/>
  <c r="L35" i="1"/>
  <c r="J35" i="1"/>
  <c r="I35" i="1"/>
  <c r="H35" i="1"/>
  <c r="G35" i="1"/>
  <c r="F35" i="1"/>
  <c r="E35" i="1"/>
  <c r="E32" i="1"/>
  <c r="L43" i="1"/>
  <c r="J43" i="1"/>
  <c r="I43" i="1"/>
  <c r="H43" i="1"/>
  <c r="G43" i="1"/>
  <c r="F43" i="1"/>
  <c r="L42" i="1"/>
  <c r="L41" i="1" s="1"/>
  <c r="H42" i="1"/>
  <c r="G42" i="1"/>
  <c r="G41" i="1" s="1"/>
  <c r="F42" i="1"/>
  <c r="F41" i="1" s="1"/>
  <c r="I41" i="1"/>
  <c r="H41" i="1"/>
  <c r="E42" i="1"/>
  <c r="E41" i="1" s="1"/>
  <c r="E43" i="1"/>
  <c r="L44" i="1"/>
  <c r="J44" i="1"/>
  <c r="I44" i="1"/>
  <c r="H44" i="1"/>
  <c r="G44" i="1"/>
  <c r="F44" i="1"/>
  <c r="E44" i="1"/>
  <c r="L47" i="1"/>
  <c r="J47" i="1"/>
  <c r="I47" i="1"/>
  <c r="H47" i="1"/>
  <c r="G47" i="1"/>
  <c r="F47" i="1"/>
  <c r="E47" i="1"/>
  <c r="F53" i="1"/>
  <c r="E53" i="1"/>
  <c r="G53" i="1"/>
  <c r="H53" i="1"/>
  <c r="I53" i="1"/>
  <c r="J53" i="1"/>
  <c r="L56" i="1"/>
  <c r="J56" i="1"/>
  <c r="I56" i="1"/>
  <c r="E56" i="1"/>
  <c r="F56" i="1"/>
  <c r="G56" i="1"/>
  <c r="H56" i="1"/>
  <c r="L61" i="1"/>
  <c r="J61" i="1"/>
  <c r="I61" i="1"/>
  <c r="H61" i="1"/>
  <c r="G61" i="1"/>
  <c r="F61" i="1"/>
  <c r="L60" i="1"/>
  <c r="J60" i="1"/>
  <c r="I60" i="1"/>
  <c r="H60" i="1"/>
  <c r="G60" i="1"/>
  <c r="F60" i="1"/>
  <c r="I59" i="1"/>
  <c r="H59" i="1"/>
  <c r="E59" i="1"/>
  <c r="E60" i="1"/>
  <c r="E61" i="1"/>
  <c r="E62" i="1"/>
  <c r="F62" i="1"/>
  <c r="F59" i="1" s="1"/>
  <c r="G62" i="1"/>
  <c r="G59" i="1" s="1"/>
  <c r="H62" i="1"/>
  <c r="I62" i="1"/>
  <c r="J62" i="1"/>
  <c r="L62" i="1"/>
  <c r="L59" i="1" s="1"/>
  <c r="D64" i="1"/>
  <c r="H5" i="1" l="1"/>
  <c r="D47" i="1"/>
  <c r="D32" i="1"/>
  <c r="D56" i="1"/>
  <c r="D53" i="1"/>
  <c r="D43" i="1"/>
  <c r="D35" i="1"/>
  <c r="D33" i="1"/>
  <c r="D28" i="1"/>
  <c r="D9" i="1"/>
  <c r="E7" i="1"/>
  <c r="D7" i="1" s="1"/>
  <c r="I7" i="1"/>
  <c r="D60" i="1"/>
  <c r="D27" i="1"/>
  <c r="F26" i="1"/>
  <c r="J26" i="1"/>
  <c r="D19" i="1"/>
  <c r="D11" i="1"/>
  <c r="E8" i="1"/>
  <c r="D8" i="1" s="1"/>
  <c r="L8" i="1"/>
  <c r="E6" i="1"/>
  <c r="E5" i="1" s="1"/>
  <c r="D61" i="1"/>
  <c r="D44" i="1"/>
  <c r="I32" i="1"/>
  <c r="D29" i="1"/>
  <c r="E26" i="1"/>
  <c r="D26" i="1" s="1"/>
  <c r="G26" i="1"/>
  <c r="D20" i="1"/>
  <c r="D18" i="1"/>
  <c r="J17" i="1"/>
  <c r="D14" i="1"/>
  <c r="J41" i="1"/>
  <c r="D41" i="1" s="1"/>
  <c r="D42" i="1"/>
  <c r="J59" i="1"/>
  <c r="D59" i="1" s="1"/>
  <c r="D62" i="1"/>
  <c r="J6" i="1"/>
  <c r="G6" i="1"/>
  <c r="G5" i="1" s="1"/>
  <c r="F6" i="1"/>
  <c r="F5" i="1" s="1"/>
  <c r="L6" i="1"/>
  <c r="L5" i="1" s="1"/>
  <c r="I6" i="1"/>
  <c r="I5" i="1" s="1"/>
  <c r="F17" i="1"/>
  <c r="D17" i="1" s="1"/>
  <c r="J5" i="1" l="1"/>
  <c r="D5" i="1" s="1"/>
  <c r="D6" i="1"/>
</calcChain>
</file>

<file path=xl/sharedStrings.xml><?xml version="1.0" encoding="utf-8"?>
<sst xmlns="http://schemas.openxmlformats.org/spreadsheetml/2006/main" count="2411" uniqueCount="90">
  <si>
    <t>Ресурсное обеспечение и прогнозная (справочная) оценка расходов местного бюджета на реализацию целей муниципальной программы  (тыс. руб.)</t>
  </si>
  <si>
    <t>Статус</t>
  </si>
  <si>
    <t>Наименование муниципальной программы, подпрограммы, основного мероприятия</t>
  </si>
  <si>
    <t xml:space="preserve">Источник финансирования </t>
  </si>
  <si>
    <t>Объемы финансирования (тыс. руб.)</t>
  </si>
  <si>
    <t>Итого</t>
  </si>
  <si>
    <t>Развитие муниципального управления в муниципальном районе "Княжпогостский"</t>
  </si>
  <si>
    <t>всего</t>
  </si>
  <si>
    <t>Подпрограмма 1</t>
  </si>
  <si>
    <t>1 .Развитие системы открытого муниципалитета в органах местного самоуправления муниципального района «Княжпогостский»</t>
  </si>
  <si>
    <t xml:space="preserve">Введение новых рубрик, вкладок, баннеров </t>
  </si>
  <si>
    <t>Организация размещения информационных материалов</t>
  </si>
  <si>
    <t>Подпрограмма 2</t>
  </si>
  <si>
    <t>Оптимизация деятельности органов местного самоуправления муниципального района «Княжпогостский»</t>
  </si>
  <si>
    <t>Обеспечение организационных, разъяснительных правовых и иных мер</t>
  </si>
  <si>
    <t>Функционирование многофункционального центра</t>
  </si>
  <si>
    <t>Подпрограмма 3</t>
  </si>
  <si>
    <t>Развитие кадрового потенциала системы муниципального управления муниципальном районе «Княжпогостский»</t>
  </si>
  <si>
    <t>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</t>
  </si>
  <si>
    <t xml:space="preserve">Подпрограмма 4 </t>
  </si>
  <si>
    <t xml:space="preserve">Управление муниципальным имуществом муниципального района «Княжпогостский» </t>
  </si>
  <si>
    <t>Руководство и управление в сфере реализации подпрограммы</t>
  </si>
  <si>
    <t>Подпрограмма 5</t>
  </si>
  <si>
    <t>Управление муниципальными финансами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</si>
  <si>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</si>
  <si>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</si>
  <si>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</si>
  <si>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</si>
  <si>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Подпрограмма 7</t>
  </si>
  <si>
    <t>Обеспечение реализации муниципальной программы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</si>
  <si>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</si>
  <si>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</si>
  <si>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</si>
  <si>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РБ</t>
  </si>
  <si>
    <t>МБ</t>
  </si>
  <si>
    <t>1.2</t>
  </si>
  <si>
    <t>2.1</t>
  </si>
  <si>
    <t>2.2</t>
  </si>
  <si>
    <t>3.1</t>
  </si>
  <si>
    <t>4.1</t>
  </si>
  <si>
    <t>5.1</t>
  </si>
  <si>
    <t>7.1</t>
  </si>
  <si>
    <t>5.2</t>
  </si>
  <si>
    <t>5.3</t>
  </si>
  <si>
    <t>5.4</t>
  </si>
  <si>
    <t>4.4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</si>
  <si>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</si>
  <si>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всего:</t>
  </si>
  <si>
    <t>5.5.</t>
  </si>
  <si>
    <t>Осуществление полномочий по формированию, исполнению и контролю за исполнением бюджета поселений</t>
  </si>
  <si>
    <t xml:space="preserve">Приложение № 2
к Методическим указаниям по разработке и реализации муниципальных программ муниципального района «Княжпогостский»
</t>
  </si>
  <si>
    <t>Муниципальная программа "Развитие муниципального управления"</t>
  </si>
  <si>
    <t>1.3</t>
  </si>
  <si>
    <t>1.3.1</t>
  </si>
  <si>
    <t>Ответственные исполнители</t>
  </si>
  <si>
    <t>Ресурсное обеспечение и прогнозная (справочная) оценка расходов средств на реализацию целей муниципальной программы "Развитие муниципального управления»</t>
  </si>
  <si>
    <t>Таблица 3</t>
  </si>
  <si>
    <t>№ п/п</t>
  </si>
  <si>
    <t>Расходы (тыс. руб.)</t>
  </si>
  <si>
    <t>Источник финансирования</t>
  </si>
  <si>
    <t>Федеральный бюджет</t>
  </si>
  <si>
    <t>Бюджет муниципального района «Княжпогостский»</t>
  </si>
  <si>
    <t>Бюджет РК</t>
  </si>
  <si>
    <t>Средства от приносящей доход деятельности</t>
  </si>
  <si>
    <t>Подпрограмма 1 "Управление муниципальными финансами"</t>
  </si>
  <si>
    <t>1.3.2</t>
  </si>
  <si>
    <t>Реализация государственных полномочий по расчету и предоставлению дотаций на выравнивание бюджетной обеспеченности поселений</t>
  </si>
  <si>
    <t>Подпрограмма 2 "Управление муниципальным имуществом"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</si>
  <si>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</si>
  <si>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Подпрограмма 3  "Муниципальное управление"</t>
  </si>
  <si>
    <t>Подпрограмма 4  "Электронный муниципалитет"</t>
  </si>
  <si>
    <t>Подпрограмма 5  "Противодействие коррупции"</t>
  </si>
  <si>
    <t>Популяризация возможностей информационного общества, обеспечение открытости информации о деятельности органов местного самоуправления, привлечение граждан к электронному взаимодействию.</t>
  </si>
  <si>
    <t>4.2</t>
  </si>
  <si>
    <t>Создание условий для обеспечения предоставления государственных и муниципальных услуг на территории МО</t>
  </si>
  <si>
    <t>Противодействие коррупции в муниципальных образованиях, расположенных в границах муниципального образования муниципального района «Княжпогостский»</t>
  </si>
  <si>
    <t xml:space="preserve">Администрация муниципального района "Княжпогостский", администрации ГП (СП) </t>
  </si>
  <si>
    <t>Финансовое управление админитсрации МР "Княжпогостский", МО городских (сельских) поселений</t>
  </si>
  <si>
    <t>Финансовое управление админитсрации МР "Княжпогостский"</t>
  </si>
  <si>
    <t>Администрация муниципального района "Княжпогостский", Финансовое управление администрации МР "Княжпогостский", Управление МХ АМР</t>
  </si>
  <si>
    <t>Подпрограмма 6  "Организация и проведение выборов, референдумов"</t>
  </si>
  <si>
    <t>6.1</t>
  </si>
  <si>
    <t>Мероприятия на подготовку и проведение местных выборов и референдумов</t>
  </si>
  <si>
    <t>Управление муниципального хозяйства администрации муниципального района "Княжпогостский"</t>
  </si>
  <si>
    <t>Администрация муниципального района "Княжпогостский"</t>
  </si>
  <si>
    <t>3.2</t>
  </si>
  <si>
    <t>Выполнение расходных обязательств, отнесенных к полномочиям соответствующих органов местного самоуправления</t>
  </si>
  <si>
    <t>Подпрограмма 7  "Реализация прочих функций, связанных с городским муниципальным управлением"</t>
  </si>
  <si>
    <t xml:space="preserve"> МКУ "Городское хозяйство</t>
  </si>
  <si>
    <t>Повышение эффективности противодействия коррупции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</si>
</sst>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26" xfId="0" applyFont="1" applyFill="1" applyBorder="1" applyAlignment="1">
      <alignment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vertical="center" wrapText="1"/>
    </xf>
    <xf numFmtId="164" fontId="7" fillId="3" borderId="21" xfId="0" applyNumberFormat="1" applyFont="1" applyFill="1" applyBorder="1" applyAlignment="1">
      <alignment vertical="center" wrapText="1"/>
    </xf>
    <xf numFmtId="164" fontId="7" fillId="3" borderId="24" xfId="0" applyNumberFormat="1" applyFont="1" applyFill="1" applyBorder="1" applyAlignment="1">
      <alignment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3" borderId="29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7" fillId="0" borderId="3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7" fillId="3" borderId="38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164" fontId="7" fillId="3" borderId="37" xfId="0" applyNumberFormat="1" applyFont="1" applyFill="1" applyBorder="1" applyAlignment="1">
      <alignment horizontal="center" vertical="center" wrapText="1"/>
    </xf>
    <xf numFmtId="164" fontId="7" fillId="3" borderId="39" xfId="0" applyNumberFormat="1" applyFont="1" applyFill="1" applyBorder="1" applyAlignment="1">
      <alignment horizontal="center" vertical="center" wrapText="1"/>
    </xf>
    <xf numFmtId="164" fontId="7" fillId="0" borderId="40" xfId="0" applyNumberFormat="1" applyFont="1" applyBorder="1" applyAlignment="1">
      <alignment horizontal="center" vertical="center" wrapText="1"/>
    </xf>
    <xf numFmtId="164" fontId="7" fillId="0" borderId="41" xfId="0" applyNumberFormat="1" applyFont="1" applyBorder="1" applyAlignment="1">
      <alignment horizontal="center" vertical="center" wrapText="1"/>
    </xf>
    <xf numFmtId="164" fontId="7" fillId="3" borderId="42" xfId="0" applyNumberFormat="1" applyFont="1" applyFill="1" applyBorder="1" applyAlignment="1">
      <alignment horizontal="center" vertical="center" wrapText="1"/>
    </xf>
    <xf numFmtId="164" fontId="7" fillId="3" borderId="36" xfId="0" applyNumberFormat="1" applyFont="1" applyFill="1" applyBorder="1" applyAlignment="1">
      <alignment horizontal="center" vertical="center" wrapText="1"/>
    </xf>
    <xf numFmtId="164" fontId="7" fillId="3" borderId="28" xfId="0" applyNumberFormat="1" applyFont="1" applyFill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9.570312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8" s="4" customFormat="1" ht="15.75" customHeight="1" thickBot="1" x14ac:dyDescent="0.3">
      <c r="A2" s="125" t="s">
        <v>1</v>
      </c>
      <c r="B2" s="123" t="s">
        <v>2</v>
      </c>
      <c r="C2" s="125" t="s">
        <v>3</v>
      </c>
      <c r="D2" s="99" t="s">
        <v>4</v>
      </c>
      <c r="E2" s="100"/>
      <c r="F2" s="100"/>
      <c r="G2" s="100"/>
      <c r="H2" s="100"/>
      <c r="I2" s="100"/>
      <c r="J2" s="100"/>
      <c r="K2" s="100"/>
      <c r="L2" s="101"/>
      <c r="M2" s="2"/>
      <c r="N2" s="2"/>
      <c r="O2" s="2"/>
      <c r="P2" s="2"/>
      <c r="Q2" s="3"/>
    </row>
    <row r="3" spans="1:18" s="4" customFormat="1" ht="33.75" customHeight="1" thickBot="1" x14ac:dyDescent="0.3">
      <c r="A3" s="126"/>
      <c r="B3" s="124"/>
      <c r="C3" s="126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03" t="s">
        <v>6</v>
      </c>
      <c r="B5" s="104"/>
      <c r="C5" s="11" t="s">
        <v>7</v>
      </c>
      <c r="D5" s="12">
        <f>SUM(E5:K5)</f>
        <v>616634.84000000008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 t="shared" si="0"/>
        <v>100149.42599999999</v>
      </c>
      <c r="K5" s="13">
        <f t="shared" ref="K5" si="1">K6+K7</f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05"/>
      <c r="B6" s="106"/>
      <c r="C6" s="15" t="s">
        <v>34</v>
      </c>
      <c r="D6" s="12">
        <f t="shared" ref="D6:D63" si="2">SUM(E6:K6)</f>
        <v>612054.23600000003</v>
      </c>
      <c r="E6" s="17">
        <f>E9+E18+E27+E33+E42+E60</f>
        <v>97967.070999999996</v>
      </c>
      <c r="F6" s="17">
        <f t="shared" ref="F6:L6" si="3">F9+F18+F27+F33+F42+F60</f>
        <v>82345.475000000006</v>
      </c>
      <c r="G6" s="17">
        <f t="shared" si="3"/>
        <v>90254.395999999993</v>
      </c>
      <c r="H6" s="17">
        <f t="shared" si="3"/>
        <v>74548.349000000002</v>
      </c>
      <c r="I6" s="17">
        <f t="shared" si="3"/>
        <v>89236.358999999997</v>
      </c>
      <c r="J6" s="17">
        <f t="shared" si="3"/>
        <v>99354.221999999994</v>
      </c>
      <c r="K6" s="17">
        <f t="shared" ref="K6" si="4">K9+K18+K27+K33+K42+K60</f>
        <v>78348.364000000001</v>
      </c>
      <c r="L6" s="61">
        <f t="shared" si="3"/>
        <v>78568.364000000001</v>
      </c>
      <c r="M6" s="55"/>
    </row>
    <row r="7" spans="1:18" ht="15" customHeight="1" thickBot="1" x14ac:dyDescent="0.3">
      <c r="A7" s="107"/>
      <c r="B7" s="108"/>
      <c r="C7" s="19" t="s">
        <v>33</v>
      </c>
      <c r="D7" s="12">
        <f t="shared" si="2"/>
        <v>4580.6040000000003</v>
      </c>
      <c r="E7" s="21">
        <f>E10+E19+E28+E34+E43+E61</f>
        <v>653.20000000000005</v>
      </c>
      <c r="F7" s="21">
        <f t="shared" ref="F7:L7" si="5">F10+F19+F28+F34+F43+F61</f>
        <v>653.20000000000005</v>
      </c>
      <c r="G7" s="21">
        <f t="shared" si="5"/>
        <v>653.20000000000005</v>
      </c>
      <c r="H7" s="21">
        <f t="shared" si="5"/>
        <v>632.5</v>
      </c>
      <c r="I7" s="21">
        <f t="shared" si="5"/>
        <v>612.70000000000005</v>
      </c>
      <c r="J7" s="21">
        <f t="shared" si="5"/>
        <v>795.20399999999995</v>
      </c>
      <c r="K7" s="21">
        <f t="shared" ref="K7" si="6">K10+K19+K28+K34+K43+K61</f>
        <v>580.6</v>
      </c>
      <c r="L7" s="62">
        <f t="shared" si="5"/>
        <v>568.6</v>
      </c>
      <c r="M7" s="55"/>
    </row>
    <row r="8" spans="1:18" ht="15.75" thickBot="1" x14ac:dyDescent="0.3">
      <c r="A8" s="121" t="s">
        <v>8</v>
      </c>
      <c r="B8" s="122" t="s">
        <v>9</v>
      </c>
      <c r="C8" s="22" t="s">
        <v>7</v>
      </c>
      <c r="D8" s="12">
        <f t="shared" si="2"/>
        <v>20</v>
      </c>
      <c r="E8" s="23">
        <f>E9+E10</f>
        <v>10</v>
      </c>
      <c r="F8" s="23">
        <f t="shared" ref="F8:L8" si="7">F9+F10</f>
        <v>0</v>
      </c>
      <c r="G8" s="23">
        <f t="shared" si="7"/>
        <v>0</v>
      </c>
      <c r="H8" s="23">
        <f t="shared" si="7"/>
        <v>0</v>
      </c>
      <c r="I8" s="23">
        <f t="shared" si="7"/>
        <v>0</v>
      </c>
      <c r="J8" s="23">
        <f t="shared" si="7"/>
        <v>10</v>
      </c>
      <c r="K8" s="23">
        <f t="shared" ref="K8" si="8">K9+K10</f>
        <v>0</v>
      </c>
      <c r="L8" s="63">
        <f t="shared" si="7"/>
        <v>0</v>
      </c>
      <c r="M8" s="55"/>
    </row>
    <row r="9" spans="1:18" ht="15.75" thickBot="1" x14ac:dyDescent="0.3">
      <c r="A9" s="110"/>
      <c r="B9" s="113"/>
      <c r="C9" s="24" t="s">
        <v>34</v>
      </c>
      <c r="D9" s="12">
        <f t="shared" si="2"/>
        <v>20</v>
      </c>
      <c r="E9" s="25">
        <f>E12+E15</f>
        <v>10</v>
      </c>
      <c r="F9" s="25">
        <f t="shared" ref="F9:L9" si="9">F12+F15</f>
        <v>0</v>
      </c>
      <c r="G9" s="25">
        <f t="shared" si="9"/>
        <v>0</v>
      </c>
      <c r="H9" s="25">
        <f t="shared" si="9"/>
        <v>0</v>
      </c>
      <c r="I9" s="25">
        <f t="shared" si="9"/>
        <v>0</v>
      </c>
      <c r="J9" s="25">
        <f t="shared" si="9"/>
        <v>10</v>
      </c>
      <c r="K9" s="25">
        <f t="shared" ref="K9" si="10">K12+K15</f>
        <v>0</v>
      </c>
      <c r="L9" s="64">
        <f t="shared" si="9"/>
        <v>0</v>
      </c>
      <c r="M9" s="55"/>
    </row>
    <row r="10" spans="1:18" ht="15.75" thickBot="1" x14ac:dyDescent="0.3">
      <c r="A10" s="111"/>
      <c r="B10" s="114"/>
      <c r="C10" s="26" t="s">
        <v>33</v>
      </c>
      <c r="D10" s="12">
        <f t="shared" si="2"/>
        <v>0</v>
      </c>
      <c r="E10" s="27">
        <f>E13+E16</f>
        <v>0</v>
      </c>
      <c r="F10" s="27">
        <f t="shared" ref="F10:L10" si="11">F13+F16</f>
        <v>0</v>
      </c>
      <c r="G10" s="27">
        <f t="shared" si="11"/>
        <v>0</v>
      </c>
      <c r="H10" s="27">
        <f t="shared" si="11"/>
        <v>0</v>
      </c>
      <c r="I10" s="27">
        <f t="shared" si="11"/>
        <v>0</v>
      </c>
      <c r="J10" s="27">
        <f t="shared" si="11"/>
        <v>0</v>
      </c>
      <c r="K10" s="27">
        <f t="shared" ref="K10" si="12">K13+K16</f>
        <v>0</v>
      </c>
      <c r="L10" s="65">
        <f t="shared" si="11"/>
        <v>0</v>
      </c>
      <c r="M10" s="55"/>
    </row>
    <row r="11" spans="1:18" ht="15.75" thickBot="1" x14ac:dyDescent="0.3">
      <c r="A11" s="115" t="s">
        <v>32</v>
      </c>
      <c r="B11" s="118" t="s">
        <v>10</v>
      </c>
      <c r="C11" s="11" t="s">
        <v>7</v>
      </c>
      <c r="D11" s="12">
        <f t="shared" si="2"/>
        <v>10</v>
      </c>
      <c r="E11" s="28">
        <f>E12+E13</f>
        <v>5</v>
      </c>
      <c r="F11" s="28">
        <f t="shared" ref="F11:L11" si="13">F12+F13</f>
        <v>0</v>
      </c>
      <c r="G11" s="28">
        <f t="shared" si="13"/>
        <v>0</v>
      </c>
      <c r="H11" s="28">
        <f t="shared" si="13"/>
        <v>0</v>
      </c>
      <c r="I11" s="28">
        <f t="shared" si="13"/>
        <v>0</v>
      </c>
      <c r="J11" s="28">
        <f t="shared" si="13"/>
        <v>5</v>
      </c>
      <c r="K11" s="28">
        <f t="shared" ref="K11" si="14">K12+K13</f>
        <v>0</v>
      </c>
      <c r="L11" s="63">
        <f t="shared" si="13"/>
        <v>0</v>
      </c>
      <c r="M11" s="55"/>
    </row>
    <row r="12" spans="1:18" ht="15.75" thickBot="1" x14ac:dyDescent="0.3">
      <c r="A12" s="116"/>
      <c r="B12" s="119"/>
      <c r="C12" s="15" t="s">
        <v>34</v>
      </c>
      <c r="D12" s="12">
        <f t="shared" si="2"/>
        <v>10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5</v>
      </c>
      <c r="K12" s="29">
        <v>0</v>
      </c>
      <c r="L12" s="64">
        <v>0</v>
      </c>
      <c r="M12" s="55"/>
    </row>
    <row r="13" spans="1:18" ht="15.75" thickBot="1" x14ac:dyDescent="0.3">
      <c r="A13" s="117"/>
      <c r="B13" s="120"/>
      <c r="C13" s="19" t="s">
        <v>33</v>
      </c>
      <c r="D13" s="12">
        <f t="shared" si="2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15" t="s">
        <v>35</v>
      </c>
      <c r="B14" s="118" t="s">
        <v>11</v>
      </c>
      <c r="C14" s="11" t="s">
        <v>7</v>
      </c>
      <c r="D14" s="12">
        <f t="shared" si="2"/>
        <v>10</v>
      </c>
      <c r="E14" s="13">
        <f>E15+E16</f>
        <v>5</v>
      </c>
      <c r="F14" s="13">
        <f t="shared" ref="F14:L14" si="15">F15+F16</f>
        <v>0</v>
      </c>
      <c r="G14" s="13">
        <f t="shared" si="15"/>
        <v>0</v>
      </c>
      <c r="H14" s="13">
        <f t="shared" si="15"/>
        <v>0</v>
      </c>
      <c r="I14" s="13">
        <f t="shared" si="15"/>
        <v>0</v>
      </c>
      <c r="J14" s="13">
        <f t="shared" si="15"/>
        <v>5</v>
      </c>
      <c r="K14" s="13">
        <f t="shared" ref="K14" si="16">K15+K16</f>
        <v>0</v>
      </c>
      <c r="L14" s="60">
        <f t="shared" si="15"/>
        <v>0</v>
      </c>
      <c r="M14" s="55"/>
      <c r="R14" s="31"/>
    </row>
    <row r="15" spans="1:18" ht="15.75" thickBot="1" x14ac:dyDescent="0.3">
      <c r="A15" s="116"/>
      <c r="B15" s="119"/>
      <c r="C15" s="15" t="s">
        <v>34</v>
      </c>
      <c r="D15" s="12">
        <f t="shared" si="2"/>
        <v>10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5</v>
      </c>
      <c r="K15" s="17">
        <v>0</v>
      </c>
      <c r="L15" s="61">
        <v>0</v>
      </c>
    </row>
    <row r="16" spans="1:18" ht="15" customHeight="1" thickBot="1" x14ac:dyDescent="0.3">
      <c r="A16" s="117"/>
      <c r="B16" s="119"/>
      <c r="C16" s="19" t="s">
        <v>33</v>
      </c>
      <c r="D16" s="12">
        <f t="shared" si="2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09" t="s">
        <v>12</v>
      </c>
      <c r="B17" s="112" t="s">
        <v>13</v>
      </c>
      <c r="C17" s="22" t="s">
        <v>7</v>
      </c>
      <c r="D17" s="12">
        <f t="shared" si="2"/>
        <v>4026.0879999999997</v>
      </c>
      <c r="E17" s="12">
        <f>E18+E19</f>
        <v>7.6</v>
      </c>
      <c r="F17" s="12">
        <f t="shared" ref="F17:L17" si="17">F18+F19</f>
        <v>1047.5</v>
      </c>
      <c r="G17" s="12">
        <f t="shared" si="17"/>
        <v>2955</v>
      </c>
      <c r="H17" s="12">
        <f t="shared" si="17"/>
        <v>5.9880000000000004</v>
      </c>
      <c r="I17" s="12">
        <f t="shared" si="17"/>
        <v>0</v>
      </c>
      <c r="J17" s="12">
        <f t="shared" si="17"/>
        <v>10</v>
      </c>
      <c r="K17" s="12">
        <f t="shared" ref="K17" si="18">K18+K19</f>
        <v>0</v>
      </c>
      <c r="L17" s="60">
        <f t="shared" si="17"/>
        <v>0</v>
      </c>
      <c r="M17" s="55"/>
    </row>
    <row r="18" spans="1:13" ht="15.75" thickBot="1" x14ac:dyDescent="0.3">
      <c r="A18" s="110"/>
      <c r="B18" s="113"/>
      <c r="C18" s="24" t="s">
        <v>34</v>
      </c>
      <c r="D18" s="12">
        <f t="shared" si="2"/>
        <v>4026.0879999999997</v>
      </c>
      <c r="E18" s="16">
        <f>E21+E24</f>
        <v>7.6</v>
      </c>
      <c r="F18" s="16">
        <f t="shared" ref="F18:L18" si="19">F21+F24</f>
        <v>1047.5</v>
      </c>
      <c r="G18" s="16">
        <f t="shared" si="19"/>
        <v>2955</v>
      </c>
      <c r="H18" s="16">
        <f t="shared" si="19"/>
        <v>5.9880000000000004</v>
      </c>
      <c r="I18" s="16">
        <f>N20</f>
        <v>0</v>
      </c>
      <c r="J18" s="16">
        <f t="shared" si="19"/>
        <v>10</v>
      </c>
      <c r="K18" s="16">
        <f t="shared" ref="K18" si="20">K21+K24</f>
        <v>0</v>
      </c>
      <c r="L18" s="61">
        <f t="shared" si="19"/>
        <v>0</v>
      </c>
    </row>
    <row r="19" spans="1:13" ht="15.75" thickBot="1" x14ac:dyDescent="0.3">
      <c r="A19" s="110"/>
      <c r="B19" s="113"/>
      <c r="C19" s="32" t="s">
        <v>33</v>
      </c>
      <c r="D19" s="12">
        <f t="shared" si="2"/>
        <v>0</v>
      </c>
      <c r="E19" s="33">
        <f>E22+E25</f>
        <v>0</v>
      </c>
      <c r="F19" s="33">
        <f t="shared" ref="F19:L19" si="21">F22+F25</f>
        <v>0</v>
      </c>
      <c r="G19" s="33">
        <f t="shared" si="21"/>
        <v>0</v>
      </c>
      <c r="H19" s="33">
        <f t="shared" si="21"/>
        <v>0</v>
      </c>
      <c r="I19" s="33">
        <f t="shared" si="21"/>
        <v>0</v>
      </c>
      <c r="J19" s="33">
        <f t="shared" si="21"/>
        <v>0</v>
      </c>
      <c r="K19" s="33">
        <f t="shared" ref="K19" si="22">K22+K25</f>
        <v>0</v>
      </c>
      <c r="L19" s="66">
        <f t="shared" si="21"/>
        <v>0</v>
      </c>
    </row>
    <row r="20" spans="1:13" ht="15.75" thickBot="1" x14ac:dyDescent="0.3">
      <c r="A20" s="115" t="s">
        <v>36</v>
      </c>
      <c r="B20" s="118" t="s">
        <v>14</v>
      </c>
      <c r="C20" s="11" t="s">
        <v>7</v>
      </c>
      <c r="D20" s="12">
        <f t="shared" si="2"/>
        <v>17.600000000000001</v>
      </c>
      <c r="E20" s="13">
        <f>E21+E22</f>
        <v>7.6</v>
      </c>
      <c r="F20" s="13">
        <f t="shared" ref="F20:L20" si="23">F21+F22</f>
        <v>0</v>
      </c>
      <c r="G20" s="13">
        <f t="shared" si="23"/>
        <v>0</v>
      </c>
      <c r="H20" s="13">
        <f t="shared" si="23"/>
        <v>0</v>
      </c>
      <c r="I20" s="13">
        <f t="shared" si="23"/>
        <v>0</v>
      </c>
      <c r="J20" s="13">
        <f t="shared" si="23"/>
        <v>10</v>
      </c>
      <c r="K20" s="13">
        <f t="shared" ref="K20" si="24">K21+K22</f>
        <v>0</v>
      </c>
      <c r="L20" s="60">
        <f t="shared" si="23"/>
        <v>0</v>
      </c>
      <c r="M20" s="55"/>
    </row>
    <row r="21" spans="1:13" ht="15.75" thickBot="1" x14ac:dyDescent="0.3">
      <c r="A21" s="116"/>
      <c r="B21" s="119"/>
      <c r="C21" s="15" t="s">
        <v>34</v>
      </c>
      <c r="D21" s="12">
        <f t="shared" si="2"/>
        <v>17.600000000000001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10</v>
      </c>
      <c r="K21" s="17">
        <v>0</v>
      </c>
      <c r="L21" s="61">
        <v>0</v>
      </c>
      <c r="M21" s="55"/>
    </row>
    <row r="22" spans="1:13" ht="15" customHeight="1" thickBot="1" x14ac:dyDescent="0.3">
      <c r="A22" s="116"/>
      <c r="B22" s="119"/>
      <c r="C22" s="19" t="s">
        <v>33</v>
      </c>
      <c r="D22" s="12">
        <f t="shared" si="2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15" t="s">
        <v>37</v>
      </c>
      <c r="B23" s="118" t="s">
        <v>15</v>
      </c>
      <c r="C23" s="11" t="s">
        <v>7</v>
      </c>
      <c r="D23" s="12">
        <f t="shared" si="2"/>
        <v>4008.4879999999998</v>
      </c>
      <c r="E23" s="13">
        <f>E24+E25</f>
        <v>0</v>
      </c>
      <c r="F23" s="13">
        <f t="shared" ref="F23:L23" si="25">F24+F25</f>
        <v>1047.5</v>
      </c>
      <c r="G23" s="13">
        <f t="shared" si="25"/>
        <v>2955</v>
      </c>
      <c r="H23" s="13">
        <f t="shared" si="25"/>
        <v>5.9880000000000004</v>
      </c>
      <c r="I23" s="13">
        <f t="shared" si="25"/>
        <v>0</v>
      </c>
      <c r="J23" s="13">
        <f t="shared" si="25"/>
        <v>0</v>
      </c>
      <c r="K23" s="13">
        <f t="shared" ref="K23" si="26">K24+K25</f>
        <v>0</v>
      </c>
      <c r="L23" s="60">
        <f t="shared" si="25"/>
        <v>0</v>
      </c>
      <c r="M23" s="55"/>
    </row>
    <row r="24" spans="1:13" ht="15.75" thickBot="1" x14ac:dyDescent="0.3">
      <c r="A24" s="116"/>
      <c r="B24" s="119"/>
      <c r="C24" s="15" t="s">
        <v>34</v>
      </c>
      <c r="D24" s="12">
        <f t="shared" si="2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17"/>
      <c r="B25" s="120"/>
      <c r="C25" s="19" t="s">
        <v>33</v>
      </c>
      <c r="D25" s="12">
        <f t="shared" si="2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09" t="s">
        <v>16</v>
      </c>
      <c r="B26" s="112" t="s">
        <v>17</v>
      </c>
      <c r="C26" s="22" t="s">
        <v>7</v>
      </c>
      <c r="D26" s="12">
        <f t="shared" si="2"/>
        <v>130.654</v>
      </c>
      <c r="E26" s="12">
        <f>E27+E28</f>
        <v>52</v>
      </c>
      <c r="F26" s="12">
        <f t="shared" ref="F26:L26" si="27">F27+F28</f>
        <v>3.8</v>
      </c>
      <c r="G26" s="12">
        <f t="shared" si="27"/>
        <v>14.853999999999999</v>
      </c>
      <c r="H26" s="12">
        <f t="shared" si="27"/>
        <v>20</v>
      </c>
      <c r="I26" s="12">
        <f t="shared" si="27"/>
        <v>0</v>
      </c>
      <c r="J26" s="12">
        <f t="shared" si="27"/>
        <v>20</v>
      </c>
      <c r="K26" s="12">
        <f t="shared" ref="K26" si="28">K27+K28</f>
        <v>20</v>
      </c>
      <c r="L26" s="60">
        <f t="shared" si="27"/>
        <v>20</v>
      </c>
      <c r="M26" s="55"/>
    </row>
    <row r="27" spans="1:13" ht="15.75" thickBot="1" x14ac:dyDescent="0.3">
      <c r="A27" s="110"/>
      <c r="B27" s="113"/>
      <c r="C27" s="24" t="s">
        <v>34</v>
      </c>
      <c r="D27" s="12">
        <f t="shared" si="2"/>
        <v>130.654</v>
      </c>
      <c r="E27" s="16">
        <f>E30</f>
        <v>52</v>
      </c>
      <c r="F27" s="16">
        <f t="shared" ref="F27:J27" si="29">F30</f>
        <v>3.8</v>
      </c>
      <c r="G27" s="16">
        <f t="shared" si="29"/>
        <v>14.853999999999999</v>
      </c>
      <c r="H27" s="16">
        <f t="shared" si="29"/>
        <v>20</v>
      </c>
      <c r="I27" s="16">
        <f t="shared" si="29"/>
        <v>0</v>
      </c>
      <c r="J27" s="16">
        <f t="shared" si="29"/>
        <v>20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1"/>
      <c r="B28" s="114"/>
      <c r="C28" s="26" t="s">
        <v>33</v>
      </c>
      <c r="D28" s="12">
        <f t="shared" si="2"/>
        <v>0</v>
      </c>
      <c r="E28" s="34">
        <f>E31</f>
        <v>0</v>
      </c>
      <c r="F28" s="34">
        <f t="shared" ref="F28:L28" si="30">F31</f>
        <v>0</v>
      </c>
      <c r="G28" s="34">
        <f t="shared" si="30"/>
        <v>0</v>
      </c>
      <c r="H28" s="34">
        <f t="shared" si="30"/>
        <v>0</v>
      </c>
      <c r="I28" s="34">
        <f t="shared" si="30"/>
        <v>0</v>
      </c>
      <c r="J28" s="34">
        <f t="shared" si="30"/>
        <v>0</v>
      </c>
      <c r="K28" s="34">
        <f t="shared" ref="K28" si="31">K31</f>
        <v>0</v>
      </c>
      <c r="L28" s="67">
        <f t="shared" si="30"/>
        <v>0</v>
      </c>
      <c r="M28" s="55"/>
    </row>
    <row r="29" spans="1:13" ht="15.75" thickBot="1" x14ac:dyDescent="0.3">
      <c r="A29" s="115" t="s">
        <v>38</v>
      </c>
      <c r="B29" s="118" t="s">
        <v>18</v>
      </c>
      <c r="C29" s="11" t="s">
        <v>7</v>
      </c>
      <c r="D29" s="12">
        <f t="shared" si="2"/>
        <v>130.654</v>
      </c>
      <c r="E29" s="13">
        <f>E30+E31</f>
        <v>52</v>
      </c>
      <c r="F29" s="13">
        <f t="shared" ref="F29:L29" si="32">F30+F31</f>
        <v>3.8</v>
      </c>
      <c r="G29" s="13">
        <f t="shared" si="32"/>
        <v>14.853999999999999</v>
      </c>
      <c r="H29" s="13">
        <f t="shared" si="32"/>
        <v>20</v>
      </c>
      <c r="I29" s="13">
        <f t="shared" si="32"/>
        <v>0</v>
      </c>
      <c r="J29" s="13">
        <f t="shared" si="32"/>
        <v>20</v>
      </c>
      <c r="K29" s="13">
        <f t="shared" ref="K29" si="33">K30+K31</f>
        <v>20</v>
      </c>
      <c r="L29" s="60">
        <f t="shared" si="32"/>
        <v>20</v>
      </c>
      <c r="M29" s="55"/>
    </row>
    <row r="30" spans="1:13" ht="15.75" thickBot="1" x14ac:dyDescent="0.3">
      <c r="A30" s="116"/>
      <c r="B30" s="119"/>
      <c r="C30" s="15" t="s">
        <v>34</v>
      </c>
      <c r="D30" s="12">
        <f t="shared" si="2"/>
        <v>130.654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20</v>
      </c>
      <c r="K30" s="17">
        <v>20</v>
      </c>
      <c r="L30" s="61">
        <v>20</v>
      </c>
      <c r="M30" s="55"/>
    </row>
    <row r="31" spans="1:13" ht="15" customHeight="1" thickBot="1" x14ac:dyDescent="0.3">
      <c r="A31" s="116"/>
      <c r="B31" s="119"/>
      <c r="C31" s="35" t="s">
        <v>33</v>
      </c>
      <c r="D31" s="12">
        <f t="shared" si="2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12" t="s">
        <v>20</v>
      </c>
      <c r="C32" s="22" t="s">
        <v>7</v>
      </c>
      <c r="D32" s="12">
        <f t="shared" si="2"/>
        <v>35746.757999999994</v>
      </c>
      <c r="E32" s="12">
        <f>E33+E34</f>
        <v>5163.2929999999997</v>
      </c>
      <c r="F32" s="12">
        <f t="shared" ref="F32:L32" si="34">F33+F34</f>
        <v>4814.5559999999996</v>
      </c>
      <c r="G32" s="12">
        <f t="shared" si="34"/>
        <v>4769.24</v>
      </c>
      <c r="H32" s="12">
        <f t="shared" si="34"/>
        <v>4959.3670000000002</v>
      </c>
      <c r="I32" s="12">
        <f t="shared" si="34"/>
        <v>5324.5839999999998</v>
      </c>
      <c r="J32" s="12">
        <f t="shared" si="34"/>
        <v>5517.6959999999999</v>
      </c>
      <c r="K32" s="12">
        <f t="shared" ref="K32" si="35">K33+K34</f>
        <v>5198.0219999999999</v>
      </c>
      <c r="L32" s="60">
        <f t="shared" si="34"/>
        <v>5203.0219999999999</v>
      </c>
      <c r="M32" s="55"/>
    </row>
    <row r="33" spans="1:13" ht="15.75" thickBot="1" x14ac:dyDescent="0.3">
      <c r="A33" s="37" t="s">
        <v>19</v>
      </c>
      <c r="B33" s="113"/>
      <c r="C33" s="24" t="s">
        <v>34</v>
      </c>
      <c r="D33" s="12">
        <f t="shared" si="2"/>
        <v>35547.453999999998</v>
      </c>
      <c r="E33" s="16">
        <f>E36</f>
        <v>5163.2929999999997</v>
      </c>
      <c r="F33" s="16">
        <f t="shared" ref="F33:L33" si="36">F36</f>
        <v>4814.5559999999996</v>
      </c>
      <c r="G33" s="16">
        <f t="shared" si="36"/>
        <v>4769.24</v>
      </c>
      <c r="H33" s="16">
        <f t="shared" si="36"/>
        <v>4959.3670000000002</v>
      </c>
      <c r="I33" s="16">
        <f t="shared" si="36"/>
        <v>5324.5839999999998</v>
      </c>
      <c r="J33" s="16">
        <f>J36+J39</f>
        <v>5318.3919999999998</v>
      </c>
      <c r="K33" s="16">
        <f t="shared" ref="K33" si="37">K36</f>
        <v>5198.0219999999999</v>
      </c>
      <c r="L33" s="61">
        <f t="shared" si="36"/>
        <v>5203.0219999999999</v>
      </c>
      <c r="M33" s="55"/>
    </row>
    <row r="34" spans="1:13" ht="15.75" thickBot="1" x14ac:dyDescent="0.3">
      <c r="A34" s="54"/>
      <c r="B34" s="114"/>
      <c r="C34" s="26" t="s">
        <v>33</v>
      </c>
      <c r="D34" s="12">
        <f t="shared" si="2"/>
        <v>199.304</v>
      </c>
      <c r="E34" s="20">
        <f>E37</f>
        <v>0</v>
      </c>
      <c r="F34" s="20">
        <f t="shared" ref="F34:L34" si="38">F37</f>
        <v>0</v>
      </c>
      <c r="G34" s="20">
        <f t="shared" si="38"/>
        <v>0</v>
      </c>
      <c r="H34" s="20">
        <f t="shared" si="38"/>
        <v>0</v>
      </c>
      <c r="I34" s="20">
        <f t="shared" si="38"/>
        <v>0</v>
      </c>
      <c r="J34" s="20">
        <f>J37+J40</f>
        <v>199.304</v>
      </c>
      <c r="K34" s="20">
        <f t="shared" ref="K34" si="39">K37</f>
        <v>0</v>
      </c>
      <c r="L34" s="62">
        <f t="shared" si="38"/>
        <v>0</v>
      </c>
      <c r="M34" s="55"/>
    </row>
    <row r="35" spans="1:13" ht="15.75" thickBot="1" x14ac:dyDescent="0.3">
      <c r="A35" s="130" t="s">
        <v>39</v>
      </c>
      <c r="B35" s="127" t="s">
        <v>21</v>
      </c>
      <c r="C35" s="38" t="s">
        <v>7</v>
      </c>
      <c r="D35" s="12">
        <f t="shared" si="2"/>
        <v>35543.385999999999</v>
      </c>
      <c r="E35" s="39">
        <f>E36+E37</f>
        <v>5163.2929999999997</v>
      </c>
      <c r="F35" s="39">
        <f t="shared" ref="F35:L35" si="40">F36+F37</f>
        <v>4814.5559999999996</v>
      </c>
      <c r="G35" s="39">
        <f t="shared" si="40"/>
        <v>4769.24</v>
      </c>
      <c r="H35" s="39">
        <f t="shared" si="40"/>
        <v>4959.3670000000002</v>
      </c>
      <c r="I35" s="39">
        <f t="shared" si="40"/>
        <v>5324.5839999999998</v>
      </c>
      <c r="J35" s="39">
        <f t="shared" si="40"/>
        <v>5314.3239999999996</v>
      </c>
      <c r="K35" s="39">
        <f t="shared" ref="K35" si="41">K36+K37</f>
        <v>5198.0219999999999</v>
      </c>
      <c r="L35" s="60">
        <f t="shared" si="40"/>
        <v>5203.0219999999999</v>
      </c>
      <c r="M35" s="55"/>
    </row>
    <row r="36" spans="1:13" ht="15.75" thickBot="1" x14ac:dyDescent="0.3">
      <c r="A36" s="130"/>
      <c r="B36" s="138"/>
      <c r="C36" s="40" t="s">
        <v>34</v>
      </c>
      <c r="D36" s="12">
        <f t="shared" si="2"/>
        <v>35543.385999999999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5314.3239999999996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31"/>
      <c r="B37" s="139"/>
      <c r="C37" s="42" t="s">
        <v>33</v>
      </c>
      <c r="D37" s="12">
        <f t="shared" si="2"/>
        <v>0</v>
      </c>
      <c r="E37" s="43">
        <v>0</v>
      </c>
      <c r="F37" s="43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62">
        <v>0</v>
      </c>
      <c r="M37" s="55"/>
    </row>
    <row r="38" spans="1:13" ht="15.75" thickBot="1" x14ac:dyDescent="0.3">
      <c r="A38" s="57"/>
      <c r="B38" s="127" t="s">
        <v>46</v>
      </c>
      <c r="C38" s="71" t="s">
        <v>47</v>
      </c>
      <c r="D38" s="12">
        <f>D39+D40</f>
        <v>203.37200000000001</v>
      </c>
      <c r="E38" s="72"/>
      <c r="F38" s="72"/>
      <c r="G38" s="73"/>
      <c r="H38" s="73"/>
      <c r="I38" s="73"/>
      <c r="J38" s="73">
        <f>J39+J40</f>
        <v>203.37200000000001</v>
      </c>
      <c r="K38" s="73"/>
      <c r="L38" s="74"/>
      <c r="M38" s="55"/>
    </row>
    <row r="39" spans="1:13" ht="15.75" thickBot="1" x14ac:dyDescent="0.3">
      <c r="A39" s="57" t="s">
        <v>45</v>
      </c>
      <c r="B39" s="128"/>
      <c r="C39" s="75" t="s">
        <v>34</v>
      </c>
      <c r="D39" s="12">
        <f t="shared" si="2"/>
        <v>4.0679999999999996</v>
      </c>
      <c r="E39" s="72"/>
      <c r="F39" s="72"/>
      <c r="G39" s="73"/>
      <c r="H39" s="73"/>
      <c r="I39" s="73"/>
      <c r="J39" s="73">
        <v>4.0679999999999996</v>
      </c>
      <c r="K39" s="73"/>
      <c r="L39" s="74"/>
      <c r="M39" s="55"/>
    </row>
    <row r="40" spans="1:13" ht="21" customHeight="1" thickBot="1" x14ac:dyDescent="0.3">
      <c r="A40" s="57"/>
      <c r="B40" s="129"/>
      <c r="C40" s="71" t="s">
        <v>33</v>
      </c>
      <c r="D40" s="12">
        <f t="shared" si="2"/>
        <v>199.304</v>
      </c>
      <c r="E40" s="72"/>
      <c r="F40" s="72"/>
      <c r="G40" s="73"/>
      <c r="H40" s="73"/>
      <c r="I40" s="73"/>
      <c r="J40" s="73">
        <v>199.304</v>
      </c>
      <c r="K40" s="73"/>
      <c r="L40" s="74"/>
      <c r="M40" s="55"/>
    </row>
    <row r="41" spans="1:13" ht="15.75" thickBot="1" x14ac:dyDescent="0.3">
      <c r="A41" s="109" t="s">
        <v>22</v>
      </c>
      <c r="B41" s="112" t="s">
        <v>23</v>
      </c>
      <c r="C41" s="44" t="s">
        <v>7</v>
      </c>
      <c r="D41" s="12">
        <f t="shared" si="2"/>
        <v>360946.33199999999</v>
      </c>
      <c r="E41" s="12">
        <f>E42+E43</f>
        <v>68405.047999999995</v>
      </c>
      <c r="F41" s="12">
        <f t="shared" ref="F41:L41" si="42">F42+F43</f>
        <v>47766.188999999998</v>
      </c>
      <c r="G41" s="12">
        <f t="shared" si="42"/>
        <v>55121.7</v>
      </c>
      <c r="H41" s="12">
        <f t="shared" si="42"/>
        <v>41771.68</v>
      </c>
      <c r="I41" s="12">
        <f t="shared" si="42"/>
        <v>50271.330999999998</v>
      </c>
      <c r="J41" s="12">
        <f t="shared" si="42"/>
        <v>58703.835999999996</v>
      </c>
      <c r="K41" s="12">
        <f t="shared" ref="K41" si="43">K42+K43</f>
        <v>38906.548000000003</v>
      </c>
      <c r="L41" s="60">
        <f t="shared" si="42"/>
        <v>39091.548000000003</v>
      </c>
      <c r="M41" s="55"/>
    </row>
    <row r="42" spans="1:13" ht="15.75" thickBot="1" x14ac:dyDescent="0.3">
      <c r="A42" s="110"/>
      <c r="B42" s="113"/>
      <c r="C42" s="45" t="s">
        <v>34</v>
      </c>
      <c r="D42" s="12">
        <f t="shared" si="2"/>
        <v>356565.03200000001</v>
      </c>
      <c r="E42" s="16">
        <f>E45+E48+E54+E57</f>
        <v>67751.847999999998</v>
      </c>
      <c r="F42" s="16">
        <f t="shared" ref="F42:L42" si="44">F45+F48+F54+F57</f>
        <v>47112.989000000001</v>
      </c>
      <c r="G42" s="16">
        <f t="shared" si="44"/>
        <v>54468.5</v>
      </c>
      <c r="H42" s="16">
        <f t="shared" si="44"/>
        <v>41139.18</v>
      </c>
      <c r="I42" s="16">
        <f>I45+I48+I54+I57</f>
        <v>49658.631000000001</v>
      </c>
      <c r="J42" s="16">
        <f>J45+J48+J54+J57+J51</f>
        <v>58107.935999999994</v>
      </c>
      <c r="K42" s="16">
        <f t="shared" ref="K42" si="45">K45+K48+K54+K57</f>
        <v>38325.948000000004</v>
      </c>
      <c r="L42" s="61">
        <f t="shared" si="44"/>
        <v>38522.948000000004</v>
      </c>
      <c r="M42" s="55"/>
    </row>
    <row r="43" spans="1:13" ht="15.75" thickBot="1" x14ac:dyDescent="0.3">
      <c r="A43" s="111"/>
      <c r="B43" s="114"/>
      <c r="C43" s="46" t="s">
        <v>33</v>
      </c>
      <c r="D43" s="12">
        <f t="shared" si="2"/>
        <v>4381.3</v>
      </c>
      <c r="E43" s="20">
        <f>E46+E49+E55+E58</f>
        <v>653.20000000000005</v>
      </c>
      <c r="F43" s="20">
        <f t="shared" ref="F43:L43" si="46">F46+F49+F55+F58</f>
        <v>653.20000000000005</v>
      </c>
      <c r="G43" s="20">
        <f t="shared" si="46"/>
        <v>653.20000000000005</v>
      </c>
      <c r="H43" s="20">
        <f t="shared" si="46"/>
        <v>632.5</v>
      </c>
      <c r="I43" s="20">
        <f t="shared" si="46"/>
        <v>612.70000000000005</v>
      </c>
      <c r="J43" s="20">
        <f t="shared" si="46"/>
        <v>595.9</v>
      </c>
      <c r="K43" s="20">
        <f t="shared" ref="K43" si="47">K46+K49+K55+K58</f>
        <v>580.6</v>
      </c>
      <c r="L43" s="62">
        <f t="shared" si="46"/>
        <v>568.6</v>
      </c>
    </row>
    <row r="44" spans="1:13" ht="15.75" thickBot="1" x14ac:dyDescent="0.3">
      <c r="A44" s="115" t="s">
        <v>40</v>
      </c>
      <c r="B44" s="118" t="s">
        <v>24</v>
      </c>
      <c r="C44" s="11" t="s">
        <v>7</v>
      </c>
      <c r="D44" s="12">
        <f t="shared" si="2"/>
        <v>252824.08400000003</v>
      </c>
      <c r="E44" s="13">
        <f>E45+E46</f>
        <v>58636.563999999998</v>
      </c>
      <c r="F44" s="13">
        <f t="shared" ref="F44:L44" si="48">F45+F46</f>
        <v>37372.309000000001</v>
      </c>
      <c r="G44" s="13">
        <f t="shared" si="48"/>
        <v>44314.089</v>
      </c>
      <c r="H44" s="13">
        <f t="shared" si="48"/>
        <v>20922.007000000001</v>
      </c>
      <c r="I44" s="13">
        <f t="shared" si="48"/>
        <v>29002.127</v>
      </c>
      <c r="J44" s="13">
        <f t="shared" si="48"/>
        <v>38612.987999999998</v>
      </c>
      <c r="K44" s="13">
        <f t="shared" ref="K44" si="49">K45+K46</f>
        <v>23964</v>
      </c>
      <c r="L44" s="60">
        <f t="shared" si="48"/>
        <v>23959</v>
      </c>
    </row>
    <row r="45" spans="1:13" ht="15.75" thickBot="1" x14ac:dyDescent="0.3">
      <c r="A45" s="116"/>
      <c r="B45" s="119"/>
      <c r="C45" s="15" t="s">
        <v>34</v>
      </c>
      <c r="D45" s="12">
        <f t="shared" si="2"/>
        <v>252824.08400000003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38612.987999999998</v>
      </c>
      <c r="K45" s="17">
        <v>23964</v>
      </c>
      <c r="L45" s="61">
        <v>23959</v>
      </c>
    </row>
    <row r="46" spans="1:13" ht="15" customHeight="1" thickBot="1" x14ac:dyDescent="0.3">
      <c r="A46" s="116"/>
      <c r="B46" s="119"/>
      <c r="C46" s="19" t="s">
        <v>33</v>
      </c>
      <c r="D46" s="12">
        <f t="shared" si="2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15" t="s">
        <v>42</v>
      </c>
      <c r="B47" s="134" t="s">
        <v>25</v>
      </c>
      <c r="C47" s="11" t="s">
        <v>7</v>
      </c>
      <c r="D47" s="12">
        <f t="shared" si="2"/>
        <v>74667.111000000004</v>
      </c>
      <c r="E47" s="13">
        <f>E48+E49</f>
        <v>9115.2839999999997</v>
      </c>
      <c r="F47" s="13">
        <f t="shared" ref="F47:L47" si="50">F48+F49</f>
        <v>9740.68</v>
      </c>
      <c r="G47" s="13">
        <f t="shared" si="50"/>
        <v>10154.411</v>
      </c>
      <c r="H47" s="13">
        <f t="shared" si="50"/>
        <v>10383.349</v>
      </c>
      <c r="I47" s="13">
        <f t="shared" si="50"/>
        <v>11716.504000000001</v>
      </c>
      <c r="J47" s="13">
        <f t="shared" si="50"/>
        <v>11798.934999999999</v>
      </c>
      <c r="K47" s="13">
        <f t="shared" ref="K47" si="51">K48+K49</f>
        <v>11757.948</v>
      </c>
      <c r="L47" s="60">
        <f t="shared" si="50"/>
        <v>11717.948</v>
      </c>
    </row>
    <row r="48" spans="1:13" ht="15.75" thickBot="1" x14ac:dyDescent="0.3">
      <c r="A48" s="116"/>
      <c r="B48" s="119"/>
      <c r="C48" s="15" t="s">
        <v>34</v>
      </c>
      <c r="D48" s="12">
        <f t="shared" si="2"/>
        <v>74667.111000000004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11798.934999999999</v>
      </c>
      <c r="K48" s="17">
        <v>11757.948</v>
      </c>
      <c r="L48" s="61">
        <v>11717.948</v>
      </c>
    </row>
    <row r="49" spans="1:14" ht="15.75" thickBot="1" x14ac:dyDescent="0.3">
      <c r="A49" s="133"/>
      <c r="B49" s="135"/>
      <c r="C49" s="35" t="s">
        <v>33</v>
      </c>
      <c r="D49" s="12">
        <f t="shared" si="2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2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19" t="s">
        <v>49</v>
      </c>
      <c r="C51" s="76" t="s">
        <v>34</v>
      </c>
      <c r="D51" s="12">
        <f t="shared" si="2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36"/>
      <c r="C52" s="76" t="s">
        <v>33</v>
      </c>
      <c r="D52" s="12">
        <f t="shared" si="2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37" t="s">
        <v>43</v>
      </c>
      <c r="B53" s="134" t="s">
        <v>26</v>
      </c>
      <c r="C53" s="11" t="s">
        <v>7</v>
      </c>
      <c r="D53" s="12">
        <f t="shared" si="2"/>
        <v>4381.3</v>
      </c>
      <c r="E53" s="14">
        <f t="shared" ref="E53:F53" si="52">E54+E55</f>
        <v>653.20000000000005</v>
      </c>
      <c r="F53" s="14">
        <f t="shared" si="52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41"/>
      <c r="N53" s="140"/>
    </row>
    <row r="54" spans="1:14" ht="15.75" thickBot="1" x14ac:dyDescent="0.3">
      <c r="A54" s="116"/>
      <c r="B54" s="119"/>
      <c r="C54" s="15" t="s">
        <v>34</v>
      </c>
      <c r="D54" s="12">
        <f t="shared" si="2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41"/>
      <c r="N54" s="140"/>
    </row>
    <row r="55" spans="1:14" ht="15.75" thickBot="1" x14ac:dyDescent="0.3">
      <c r="A55" s="133"/>
      <c r="B55" s="135"/>
      <c r="C55" s="35" t="s">
        <v>33</v>
      </c>
      <c r="D55" s="12">
        <f t="shared" si="2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41"/>
      <c r="N55" s="140"/>
    </row>
    <row r="56" spans="1:14" ht="15.75" thickBot="1" x14ac:dyDescent="0.3">
      <c r="A56" s="137" t="s">
        <v>44</v>
      </c>
      <c r="B56" s="134" t="s">
        <v>27</v>
      </c>
      <c r="C56" s="11" t="s">
        <v>7</v>
      </c>
      <c r="D56" s="12">
        <f t="shared" si="2"/>
        <v>29054.824000000001</v>
      </c>
      <c r="E56" s="13">
        <f t="shared" ref="E56:L56" si="53">E57</f>
        <v>0</v>
      </c>
      <c r="F56" s="13">
        <f t="shared" si="53"/>
        <v>0</v>
      </c>
      <c r="G56" s="13">
        <f t="shared" si="53"/>
        <v>0</v>
      </c>
      <c r="H56" s="13">
        <f t="shared" si="53"/>
        <v>9833.8240000000005</v>
      </c>
      <c r="I56" s="14">
        <f t="shared" si="53"/>
        <v>8940</v>
      </c>
      <c r="J56" s="13">
        <f t="shared" si="53"/>
        <v>7677</v>
      </c>
      <c r="K56" s="13">
        <f t="shared" si="53"/>
        <v>2604</v>
      </c>
      <c r="L56" s="60">
        <f t="shared" si="53"/>
        <v>2846</v>
      </c>
      <c r="M56" s="141"/>
      <c r="N56" s="140"/>
    </row>
    <row r="57" spans="1:14" ht="15.75" thickBot="1" x14ac:dyDescent="0.3">
      <c r="A57" s="116"/>
      <c r="B57" s="119"/>
      <c r="C57" s="15" t="s">
        <v>34</v>
      </c>
      <c r="D57" s="12">
        <f t="shared" si="2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41"/>
      <c r="N57" s="140"/>
    </row>
    <row r="58" spans="1:14" ht="15.75" thickBot="1" x14ac:dyDescent="0.3">
      <c r="A58" s="117"/>
      <c r="B58" s="120"/>
      <c r="C58" s="35" t="s">
        <v>33</v>
      </c>
      <c r="D58" s="12">
        <f t="shared" si="2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41"/>
      <c r="N58" s="140"/>
    </row>
    <row r="59" spans="1:14" ht="15.75" thickBot="1" x14ac:dyDescent="0.3">
      <c r="A59" s="121" t="s">
        <v>28</v>
      </c>
      <c r="B59" s="122" t="s">
        <v>29</v>
      </c>
      <c r="C59" s="22" t="s">
        <v>30</v>
      </c>
      <c r="D59" s="12">
        <f t="shared" si="2"/>
        <v>215765.008</v>
      </c>
      <c r="E59" s="12">
        <f>E62</f>
        <v>24982.33</v>
      </c>
      <c r="F59" s="12">
        <f t="shared" ref="F59:L59" si="54">F62</f>
        <v>29366.63</v>
      </c>
      <c r="G59" s="12">
        <f t="shared" si="54"/>
        <v>28046.802</v>
      </c>
      <c r="H59" s="12">
        <f t="shared" si="54"/>
        <v>28423.813999999998</v>
      </c>
      <c r="I59" s="12">
        <f t="shared" si="54"/>
        <v>34253.144</v>
      </c>
      <c r="J59" s="12">
        <f t="shared" si="54"/>
        <v>35887.894</v>
      </c>
      <c r="K59" s="12">
        <f t="shared" ref="K59" si="55">K62</f>
        <v>34804.394</v>
      </c>
      <c r="L59" s="60">
        <f t="shared" si="54"/>
        <v>34822.394</v>
      </c>
      <c r="M59" s="56"/>
      <c r="N59" s="55"/>
    </row>
    <row r="60" spans="1:14" ht="15.75" thickBot="1" x14ac:dyDescent="0.3">
      <c r="A60" s="110"/>
      <c r="B60" s="113"/>
      <c r="C60" s="24" t="s">
        <v>34</v>
      </c>
      <c r="D60" s="12">
        <f t="shared" si="2"/>
        <v>215765.008</v>
      </c>
      <c r="E60" s="16">
        <f>E63</f>
        <v>24982.33</v>
      </c>
      <c r="F60" s="16">
        <f t="shared" ref="F60:L60" si="56">F63</f>
        <v>29366.63</v>
      </c>
      <c r="G60" s="16">
        <f t="shared" si="56"/>
        <v>28046.802</v>
      </c>
      <c r="H60" s="16">
        <f t="shared" si="56"/>
        <v>28423.813999999998</v>
      </c>
      <c r="I60" s="16">
        <f t="shared" si="56"/>
        <v>34253.144</v>
      </c>
      <c r="J60" s="16">
        <f t="shared" si="56"/>
        <v>35887.894</v>
      </c>
      <c r="K60" s="16">
        <f t="shared" ref="K60" si="57">K63</f>
        <v>34804.394</v>
      </c>
      <c r="L60" s="61">
        <f t="shared" si="56"/>
        <v>34822.394</v>
      </c>
      <c r="M60" s="56"/>
      <c r="N60" s="55"/>
    </row>
    <row r="61" spans="1:14" ht="15" customHeight="1" thickBot="1" x14ac:dyDescent="0.3">
      <c r="A61" s="110"/>
      <c r="B61" s="113"/>
      <c r="C61" s="26" t="s">
        <v>33</v>
      </c>
      <c r="D61" s="12">
        <f t="shared" si="2"/>
        <v>0</v>
      </c>
      <c r="E61" s="20">
        <f>E64</f>
        <v>0</v>
      </c>
      <c r="F61" s="20">
        <f t="shared" ref="F61:L61" si="58">F64</f>
        <v>0</v>
      </c>
      <c r="G61" s="20">
        <f t="shared" si="58"/>
        <v>0</v>
      </c>
      <c r="H61" s="20">
        <f t="shared" si="58"/>
        <v>0</v>
      </c>
      <c r="I61" s="20">
        <f t="shared" si="58"/>
        <v>0</v>
      </c>
      <c r="J61" s="20">
        <f t="shared" si="58"/>
        <v>0</v>
      </c>
      <c r="K61" s="20">
        <f t="shared" ref="K61" si="59">K64</f>
        <v>0</v>
      </c>
      <c r="L61" s="62">
        <f t="shared" si="58"/>
        <v>0</v>
      </c>
      <c r="M61" s="56"/>
      <c r="N61" s="55"/>
    </row>
    <row r="62" spans="1:14" ht="15.75" thickBot="1" x14ac:dyDescent="0.3">
      <c r="A62" s="137" t="s">
        <v>41</v>
      </c>
      <c r="B62" s="134" t="s">
        <v>31</v>
      </c>
      <c r="C62" s="11" t="s">
        <v>7</v>
      </c>
      <c r="D62" s="12">
        <f t="shared" si="2"/>
        <v>215765.008</v>
      </c>
      <c r="E62" s="39">
        <f t="shared" ref="E62:L62" si="60">E63</f>
        <v>24982.33</v>
      </c>
      <c r="F62" s="39">
        <f t="shared" si="60"/>
        <v>29366.63</v>
      </c>
      <c r="G62" s="13">
        <f t="shared" si="60"/>
        <v>28046.802</v>
      </c>
      <c r="H62" s="13">
        <f t="shared" si="60"/>
        <v>28423.813999999998</v>
      </c>
      <c r="I62" s="13">
        <f t="shared" si="60"/>
        <v>34253.144</v>
      </c>
      <c r="J62" s="13">
        <f t="shared" si="60"/>
        <v>35887.894</v>
      </c>
      <c r="K62" s="13">
        <f t="shared" si="60"/>
        <v>34804.394</v>
      </c>
      <c r="L62" s="60">
        <f t="shared" si="60"/>
        <v>34822.394</v>
      </c>
      <c r="M62" s="56"/>
      <c r="N62" s="55"/>
    </row>
    <row r="63" spans="1:14" x14ac:dyDescent="0.25">
      <c r="A63" s="116"/>
      <c r="B63" s="119"/>
      <c r="C63" s="15" t="s">
        <v>34</v>
      </c>
      <c r="D63" s="12">
        <f t="shared" si="2"/>
        <v>215765.008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35887.894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16"/>
      <c r="B64" s="119"/>
      <c r="C64" s="19" t="s">
        <v>33</v>
      </c>
      <c r="D64" s="20">
        <f t="shared" ref="D64" si="61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32"/>
      <c r="B65" s="132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40"/>
      <c r="P65" s="140"/>
      <c r="Q65" s="140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O65:Q65"/>
    <mergeCell ref="A2:A3"/>
    <mergeCell ref="A62:A64"/>
    <mergeCell ref="B62:B64"/>
    <mergeCell ref="A59:A61"/>
    <mergeCell ref="B59:B61"/>
    <mergeCell ref="M57:N57"/>
    <mergeCell ref="M58:N58"/>
    <mergeCell ref="M54:N54"/>
    <mergeCell ref="M55:N55"/>
    <mergeCell ref="A56:A58"/>
    <mergeCell ref="B56:B58"/>
    <mergeCell ref="M56:N56"/>
    <mergeCell ref="M53:N53"/>
    <mergeCell ref="A41:A43"/>
    <mergeCell ref="B41:B43"/>
    <mergeCell ref="B14:B16"/>
    <mergeCell ref="A11:A13"/>
    <mergeCell ref="B11:B13"/>
    <mergeCell ref="B35:B37"/>
    <mergeCell ref="B32:B34"/>
    <mergeCell ref="A29:A31"/>
    <mergeCell ref="B29:B31"/>
    <mergeCell ref="B38:B40"/>
    <mergeCell ref="A35:A37"/>
    <mergeCell ref="A65:B65"/>
    <mergeCell ref="A47:A49"/>
    <mergeCell ref="B47:B49"/>
    <mergeCell ref="A44:A46"/>
    <mergeCell ref="B44:B46"/>
    <mergeCell ref="B51:B52"/>
    <mergeCell ref="A53:A55"/>
    <mergeCell ref="B53:B55"/>
    <mergeCell ref="D2:L2"/>
    <mergeCell ref="A1:L1"/>
    <mergeCell ref="A5:B7"/>
    <mergeCell ref="A26:A28"/>
    <mergeCell ref="B26:B28"/>
    <mergeCell ref="A23:A25"/>
    <mergeCell ref="B23:B25"/>
    <mergeCell ref="A20:A22"/>
    <mergeCell ref="B20:B22"/>
    <mergeCell ref="A8:A10"/>
    <mergeCell ref="B8:B10"/>
    <mergeCell ref="B2:B3"/>
    <mergeCell ref="C2:C3"/>
    <mergeCell ref="A17:A19"/>
    <mergeCell ref="B17:B19"/>
    <mergeCell ref="A14:A16"/>
  </mergeCells>
  <pageMargins left="0.70866141732283472" right="0.19685039370078741" top="0.98425196850393704" bottom="0.19685039370078741" header="0.31496062992125984" footer="0.31496062992125984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33.7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109841.47099999999</v>
      </c>
      <c r="G7" s="92">
        <f t="shared" si="0"/>
        <v>76364.011000000013</v>
      </c>
      <c r="H7" s="92">
        <f t="shared" si="0"/>
        <v>76555.011000000013</v>
      </c>
      <c r="I7" s="92">
        <f t="shared" si="0"/>
        <v>0</v>
      </c>
      <c r="J7" s="93">
        <f t="shared" si="0"/>
        <v>373980.136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83">
        <f t="shared" si="1"/>
        <v>2701.5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E15+E45+E60+E70+E85+E95</f>
        <v>110534.86799999999</v>
      </c>
      <c r="F10" s="83">
        <f t="shared" si="1"/>
        <v>109165.09599999999</v>
      </c>
      <c r="G10" s="83">
        <f t="shared" si="1"/>
        <v>75691.83600000001</v>
      </c>
      <c r="H10" s="83">
        <f t="shared" si="1"/>
        <v>75886.83600000001</v>
      </c>
      <c r="I10" s="83">
        <f t="shared" si="1"/>
        <v>0</v>
      </c>
      <c r="J10" s="87">
        <f t="shared" ref="J10:J11" si="2">E10+F10+G10+H10+I10</f>
        <v>371278.636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49084.511999999995</v>
      </c>
      <c r="F12" s="92">
        <f>F13+F14+F15+F16</f>
        <v>50604.592999999993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141913.77899999998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7"/>
      <c r="B15" s="159"/>
      <c r="C15" s="143"/>
      <c r="D15" s="95" t="s">
        <v>61</v>
      </c>
      <c r="E15" s="83">
        <f>E20+E25+E30</f>
        <v>48579.411999999997</v>
      </c>
      <c r="F15" s="83">
        <f>F20+F25+F30</f>
        <v>50107.892999999996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139930.97899999999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17999.834999999999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71846.036999999997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6"/>
      <c r="B20" s="119"/>
      <c r="C20" s="143"/>
      <c r="D20" s="95" t="s">
        <v>61</v>
      </c>
      <c r="E20" s="83">
        <v>18712.444</v>
      </c>
      <c r="F20" s="83">
        <v>17999.834999999999</v>
      </c>
      <c r="G20" s="83">
        <v>17566.879000000001</v>
      </c>
      <c r="H20" s="83">
        <v>17566.879000000001</v>
      </c>
      <c r="I20" s="83"/>
      <c r="J20" s="87">
        <f t="shared" si="7"/>
        <v>71846.036999999997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5"/>
      <c r="B25" s="164"/>
      <c r="C25" s="143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32586.3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69993.828999999998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29848.429</v>
      </c>
      <c r="F30" s="83">
        <f>F40</f>
        <v>32089.599999999999</v>
      </c>
      <c r="G30" s="83">
        <f>G40</f>
        <v>2939</v>
      </c>
      <c r="H30" s="83">
        <f>H40</f>
        <v>3134</v>
      </c>
      <c r="I30" s="83"/>
      <c r="J30" s="87">
        <f t="shared" si="11"/>
        <v>68011.028999999995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68011.028999999995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0"/>
      <c r="B40" s="128"/>
      <c r="C40" s="143"/>
      <c r="D40" s="95" t="s">
        <v>61</v>
      </c>
      <c r="E40" s="83">
        <v>29848.429</v>
      </c>
      <c r="F40" s="83">
        <v>32089.599999999999</v>
      </c>
      <c r="G40" s="83">
        <v>2939</v>
      </c>
      <c r="H40" s="83">
        <v>3134</v>
      </c>
      <c r="I40" s="83"/>
      <c r="J40" s="87">
        <f t="shared" si="15"/>
        <v>68011.028999999995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14509.516999999998</v>
      </c>
      <c r="F42" s="92">
        <f t="shared" ref="F42:J42" si="16">F43+F44+F45+F46</f>
        <v>14414.938999999998</v>
      </c>
      <c r="G42" s="92">
        <f t="shared" si="16"/>
        <v>14116.815999999999</v>
      </c>
      <c r="H42" s="92">
        <f t="shared" si="16"/>
        <v>14116.815999999999</v>
      </c>
      <c r="I42" s="92">
        <f t="shared" si="16"/>
        <v>0</v>
      </c>
      <c r="J42" s="93">
        <f t="shared" si="16"/>
        <v>57158.088000000003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7"/>
      <c r="B45" s="148"/>
      <c r="C45" s="143"/>
      <c r="D45" s="95" t="s">
        <v>61</v>
      </c>
      <c r="E45" s="83">
        <f>E50+E55</f>
        <v>14329.841999999999</v>
      </c>
      <c r="F45" s="83">
        <f>F50+F55</f>
        <v>14235.263999999999</v>
      </c>
      <c r="G45" s="83">
        <f t="shared" si="17"/>
        <v>13937.141</v>
      </c>
      <c r="H45" s="83">
        <f t="shared" si="17"/>
        <v>13937.141</v>
      </c>
      <c r="I45" s="83">
        <f t="shared" si="17"/>
        <v>0</v>
      </c>
      <c r="J45" s="87">
        <f t="shared" si="18"/>
        <v>56439.388000000006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14231.597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56432.054000000004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6"/>
      <c r="B50" s="119"/>
      <c r="C50" s="143"/>
      <c r="D50" s="95" t="s">
        <v>61</v>
      </c>
      <c r="E50" s="83">
        <v>14326.174999999999</v>
      </c>
      <c r="F50" s="83">
        <v>14231.597</v>
      </c>
      <c r="G50" s="83">
        <v>13937.141</v>
      </c>
      <c r="H50" s="83">
        <v>13937.141</v>
      </c>
      <c r="I50" s="83"/>
      <c r="J50" s="87">
        <f t="shared" si="20"/>
        <v>56432.054000000004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4" t="s">
        <v>37</v>
      </c>
      <c r="B52" s="162" t="s">
        <v>68</v>
      </c>
      <c r="C52" s="142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179.67500000000001</v>
      </c>
      <c r="H52" s="92">
        <f t="shared" si="21"/>
        <v>179.67500000000001</v>
      </c>
      <c r="I52" s="92">
        <f t="shared" si="21"/>
        <v>0</v>
      </c>
      <c r="J52" s="93">
        <f t="shared" si="21"/>
        <v>726.03399999999999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/>
      <c r="H55" s="83"/>
      <c r="I55" s="83"/>
      <c r="J55" s="87">
        <f t="shared" si="22"/>
        <v>7.3339999999999996</v>
      </c>
    </row>
    <row r="56" spans="1:10" ht="72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46283.962</v>
      </c>
      <c r="F57" s="92">
        <f t="shared" ref="F57:J57" si="23">F58+F59+F60+F61</f>
        <v>44821.938999999998</v>
      </c>
      <c r="G57" s="92">
        <f t="shared" si="23"/>
        <v>41230.358</v>
      </c>
      <c r="H57" s="92">
        <f t="shared" si="23"/>
        <v>41230.358</v>
      </c>
      <c r="I57" s="92">
        <f t="shared" si="23"/>
        <v>0</v>
      </c>
      <c r="J57" s="93">
        <f t="shared" si="23"/>
        <v>173566.617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7"/>
      <c r="B60" s="148"/>
      <c r="C60" s="143"/>
      <c r="D60" s="95" t="s">
        <v>61</v>
      </c>
      <c r="E60" s="83">
        <f>E65</f>
        <v>46283.962</v>
      </c>
      <c r="F60" s="83">
        <f t="shared" ref="F60:I60" si="25">F65</f>
        <v>44821.938999999998</v>
      </c>
      <c r="G60" s="83">
        <f t="shared" si="25"/>
        <v>41230.358</v>
      </c>
      <c r="H60" s="83">
        <f t="shared" si="25"/>
        <v>41230.358</v>
      </c>
      <c r="I60" s="83">
        <f t="shared" si="25"/>
        <v>0</v>
      </c>
      <c r="J60" s="87">
        <f t="shared" si="24"/>
        <v>173566.617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44821.938999999998</v>
      </c>
      <c r="G62" s="92">
        <f t="shared" si="26"/>
        <v>41230.358</v>
      </c>
      <c r="H62" s="92">
        <f t="shared" si="26"/>
        <v>41230.358</v>
      </c>
      <c r="I62" s="92">
        <f t="shared" si="26"/>
        <v>0</v>
      </c>
      <c r="J62" s="93">
        <f t="shared" si="26"/>
        <v>173566.617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6"/>
      <c r="B65" s="119"/>
      <c r="C65" s="143"/>
      <c r="D65" s="95" t="s">
        <v>61</v>
      </c>
      <c r="E65" s="83">
        <v>46283.962</v>
      </c>
      <c r="F65" s="83">
        <v>44821.938999999998</v>
      </c>
      <c r="G65" s="83">
        <v>41230.358</v>
      </c>
      <c r="H65" s="83">
        <v>41230.358</v>
      </c>
      <c r="I65" s="83"/>
      <c r="J65" s="87">
        <f t="shared" si="27"/>
        <v>173566.617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7" t="s">
        <v>70</v>
      </c>
      <c r="B67" s="148"/>
      <c r="C67" s="142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7"/>
      <c r="B68" s="148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7"/>
      <c r="B69" s="148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7"/>
      <c r="B70" s="148"/>
      <c r="C70" s="143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9"/>
      <c r="B71" s="150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15" t="s">
        <v>39</v>
      </c>
      <c r="B72" s="134" t="s">
        <v>72</v>
      </c>
      <c r="C72" s="142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6"/>
      <c r="B73" s="119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6"/>
      <c r="B74" s="119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16"/>
      <c r="B75" s="119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17"/>
      <c r="B76" s="135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73</v>
      </c>
      <c r="B77" s="134" t="s">
        <v>74</v>
      </c>
      <c r="C77" s="142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7" t="s">
        <v>71</v>
      </c>
      <c r="B82" s="148"/>
      <c r="C82" s="142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7"/>
      <c r="B83" s="148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7"/>
      <c r="B84" s="148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7"/>
      <c r="B85" s="148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9"/>
      <c r="B86" s="150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5" t="s">
        <v>40</v>
      </c>
      <c r="B87" s="134" t="s">
        <v>75</v>
      </c>
      <c r="C87" s="142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6"/>
      <c r="B88" s="119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6"/>
      <c r="B89" s="119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16"/>
      <c r="B90" s="119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7"/>
      <c r="B91" s="135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7" t="s">
        <v>80</v>
      </c>
      <c r="B92" s="148"/>
      <c r="C92" s="142"/>
      <c r="D92" s="91" t="s">
        <v>30</v>
      </c>
      <c r="E92" s="92">
        <f>E93+E94+E95+E96</f>
        <v>1341.652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1341.652</v>
      </c>
    </row>
    <row r="93" spans="1:10" ht="25.5" x14ac:dyDescent="0.25">
      <c r="A93" s="147"/>
      <c r="B93" s="148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7"/>
      <c r="B94" s="148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7"/>
      <c r="B95" s="148"/>
      <c r="C95" s="143"/>
      <c r="D95" s="95" t="s">
        <v>61</v>
      </c>
      <c r="E95" s="83">
        <f>E100</f>
        <v>1341.652</v>
      </c>
      <c r="F95" s="83"/>
      <c r="G95" s="83"/>
      <c r="H95" s="83"/>
      <c r="I95" s="83"/>
      <c r="J95" s="87">
        <f t="shared" si="39"/>
        <v>1341.652</v>
      </c>
    </row>
    <row r="96" spans="1:10" ht="39" thickBot="1" x14ac:dyDescent="0.3">
      <c r="A96" s="149"/>
      <c r="B96" s="150"/>
      <c r="C96" s="136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5" t="s">
        <v>81</v>
      </c>
      <c r="B97" s="134" t="s">
        <v>82</v>
      </c>
      <c r="C97" s="142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1341.652</v>
      </c>
    </row>
    <row r="98" spans="1:10" ht="25.5" x14ac:dyDescent="0.25">
      <c r="A98" s="116"/>
      <c r="B98" s="119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6"/>
      <c r="B99" s="119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16"/>
      <c r="B100" s="119"/>
      <c r="C100" s="143"/>
      <c r="D100" s="95" t="s">
        <v>61</v>
      </c>
      <c r="E100" s="83">
        <v>1341.652</v>
      </c>
      <c r="F100" s="83"/>
      <c r="G100" s="83"/>
      <c r="H100" s="83"/>
      <c r="I100" s="83"/>
      <c r="J100" s="87">
        <f t="shared" si="41"/>
        <v>1341.652</v>
      </c>
    </row>
    <row r="101" spans="1:10" ht="39" thickBot="1" x14ac:dyDescent="0.3">
      <c r="A101" s="117"/>
      <c r="B101" s="135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1"/>
  <sheetViews>
    <sheetView topLeftCell="A77" workbookViewId="0">
      <selection activeCell="A87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33.7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120004.47099999999</v>
      </c>
      <c r="G7" s="92">
        <f t="shared" si="0"/>
        <v>76367.678</v>
      </c>
      <c r="H7" s="92">
        <f t="shared" si="0"/>
        <v>76558.678</v>
      </c>
      <c r="I7" s="92">
        <f t="shared" si="0"/>
        <v>0</v>
      </c>
      <c r="J7" s="93">
        <f t="shared" si="0"/>
        <v>384150.47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E15+E45+E60+E70+E85+E95</f>
        <v>110534.86799999999</v>
      </c>
      <c r="F10" s="83">
        <f t="shared" si="1"/>
        <v>119328.09599999999</v>
      </c>
      <c r="G10" s="83">
        <f t="shared" si="1"/>
        <v>75695.502999999997</v>
      </c>
      <c r="H10" s="83">
        <f t="shared" si="1"/>
        <v>75890.502999999997</v>
      </c>
      <c r="I10" s="83">
        <f t="shared" si="1"/>
        <v>0</v>
      </c>
      <c r="J10" s="87">
        <f t="shared" ref="J10:J11" si="2">E10+F10+G10+H10+I10</f>
        <v>381448.97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49084.511999999995</v>
      </c>
      <c r="F12" s="92">
        <f>F13+F14+F15+F16</f>
        <v>60604.592999999993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151913.77899999998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7"/>
      <c r="B15" s="159"/>
      <c r="C15" s="143"/>
      <c r="D15" s="95" t="s">
        <v>61</v>
      </c>
      <c r="E15" s="83">
        <f>E20+E25+E30</f>
        <v>48579.411999999997</v>
      </c>
      <c r="F15" s="83">
        <f>F20+F25+F30</f>
        <v>60107.892999999996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149930.97899999999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17999.834999999999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71846.036999999997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6"/>
      <c r="B20" s="119"/>
      <c r="C20" s="143"/>
      <c r="D20" s="95" t="s">
        <v>61</v>
      </c>
      <c r="E20" s="83">
        <v>18712.444</v>
      </c>
      <c r="F20" s="83">
        <v>17999.834999999999</v>
      </c>
      <c r="G20" s="83">
        <v>17566.879000000001</v>
      </c>
      <c r="H20" s="83">
        <v>17566.879000000001</v>
      </c>
      <c r="I20" s="83"/>
      <c r="J20" s="87">
        <f t="shared" si="7"/>
        <v>71846.036999999997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5"/>
      <c r="B25" s="164"/>
      <c r="C25" s="143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42586.299999999996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79993.828999999998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29848.429</v>
      </c>
      <c r="F30" s="83">
        <f>F40</f>
        <v>42089.599999999999</v>
      </c>
      <c r="G30" s="83">
        <f>G40</f>
        <v>2939</v>
      </c>
      <c r="H30" s="83">
        <f>H40</f>
        <v>3134</v>
      </c>
      <c r="I30" s="83"/>
      <c r="J30" s="87">
        <f t="shared" si="11"/>
        <v>78011.028999999995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42089.599999999999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78011.028999999995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0"/>
      <c r="B40" s="128"/>
      <c r="C40" s="143"/>
      <c r="D40" s="95" t="s">
        <v>61</v>
      </c>
      <c r="E40" s="83">
        <v>29848.429</v>
      </c>
      <c r="F40" s="83">
        <v>42089.599999999999</v>
      </c>
      <c r="G40" s="83">
        <v>2939</v>
      </c>
      <c r="H40" s="83">
        <v>3134</v>
      </c>
      <c r="I40" s="83"/>
      <c r="J40" s="87">
        <f t="shared" si="15"/>
        <v>78011.028999999995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14509.516999999998</v>
      </c>
      <c r="F42" s="92">
        <f t="shared" ref="F42:J42" si="16">F43+F44+F45+F46</f>
        <v>14443.938999999998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57194.421999999991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7"/>
      <c r="B45" s="148"/>
      <c r="C45" s="143"/>
      <c r="D45" s="95" t="s">
        <v>61</v>
      </c>
      <c r="E45" s="83">
        <f>E50+E55</f>
        <v>14329.841999999999</v>
      </c>
      <c r="F45" s="83">
        <f>F50+F55</f>
        <v>14264.263999999999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56475.721999999994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14260.597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56461.054000000004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6"/>
      <c r="B50" s="119"/>
      <c r="C50" s="143"/>
      <c r="D50" s="95" t="s">
        <v>61</v>
      </c>
      <c r="E50" s="83">
        <v>14326.174999999999</v>
      </c>
      <c r="F50" s="83">
        <v>14260.597</v>
      </c>
      <c r="G50" s="83">
        <v>13937.141</v>
      </c>
      <c r="H50" s="83">
        <v>13937.141</v>
      </c>
      <c r="I50" s="83"/>
      <c r="J50" s="87">
        <f t="shared" si="20"/>
        <v>56461.054000000004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4" t="s">
        <v>37</v>
      </c>
      <c r="B52" s="162" t="s">
        <v>68</v>
      </c>
      <c r="C52" s="142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46283.962</v>
      </c>
      <c r="F57" s="92">
        <f t="shared" ref="F57:J57" si="23">F58+F59+F60+F61</f>
        <v>44955.938999999998</v>
      </c>
      <c r="G57" s="92">
        <f t="shared" si="23"/>
        <v>41230.358</v>
      </c>
      <c r="H57" s="92">
        <f t="shared" si="23"/>
        <v>41230.358</v>
      </c>
      <c r="I57" s="92">
        <f t="shared" si="23"/>
        <v>0</v>
      </c>
      <c r="J57" s="93">
        <f t="shared" si="23"/>
        <v>173700.617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7"/>
      <c r="B60" s="148"/>
      <c r="C60" s="143"/>
      <c r="D60" s="95" t="s">
        <v>61</v>
      </c>
      <c r="E60" s="83">
        <f>E65</f>
        <v>46283.962</v>
      </c>
      <c r="F60" s="83">
        <f t="shared" ref="F60:I60" si="25">F65</f>
        <v>44955.938999999998</v>
      </c>
      <c r="G60" s="83">
        <f t="shared" si="25"/>
        <v>41230.358</v>
      </c>
      <c r="H60" s="83">
        <f t="shared" si="25"/>
        <v>41230.358</v>
      </c>
      <c r="I60" s="83">
        <f t="shared" si="25"/>
        <v>0</v>
      </c>
      <c r="J60" s="87">
        <f t="shared" si="24"/>
        <v>173700.617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44955.938999999998</v>
      </c>
      <c r="G62" s="92">
        <f t="shared" si="26"/>
        <v>41230.358</v>
      </c>
      <c r="H62" s="92">
        <f t="shared" si="26"/>
        <v>41230.358</v>
      </c>
      <c r="I62" s="92">
        <f t="shared" si="26"/>
        <v>0</v>
      </c>
      <c r="J62" s="93">
        <f t="shared" si="26"/>
        <v>173700.617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6"/>
      <c r="B65" s="119"/>
      <c r="C65" s="143"/>
      <c r="D65" s="95" t="s">
        <v>61</v>
      </c>
      <c r="E65" s="83">
        <v>46283.962</v>
      </c>
      <c r="F65" s="83">
        <v>44955.938999999998</v>
      </c>
      <c r="G65" s="83">
        <v>41230.358</v>
      </c>
      <c r="H65" s="83">
        <v>41230.358</v>
      </c>
      <c r="I65" s="83"/>
      <c r="J65" s="87">
        <f t="shared" si="27"/>
        <v>173700.617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7" t="s">
        <v>70</v>
      </c>
      <c r="B67" s="148"/>
      <c r="C67" s="142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7"/>
      <c r="B68" s="148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7"/>
      <c r="B69" s="148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7"/>
      <c r="B70" s="148"/>
      <c r="C70" s="143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9"/>
      <c r="B71" s="150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15" t="s">
        <v>39</v>
      </c>
      <c r="B72" s="134" t="s">
        <v>72</v>
      </c>
      <c r="C72" s="142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6"/>
      <c r="B73" s="119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6"/>
      <c r="B74" s="119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16"/>
      <c r="B75" s="119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17"/>
      <c r="B76" s="135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73</v>
      </c>
      <c r="B77" s="134" t="s">
        <v>74</v>
      </c>
      <c r="C77" s="142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7" t="s">
        <v>71</v>
      </c>
      <c r="B82" s="148"/>
      <c r="C82" s="142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7"/>
      <c r="B83" s="148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7"/>
      <c r="B84" s="148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7"/>
      <c r="B85" s="148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9"/>
      <c r="B86" s="150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5" t="s">
        <v>40</v>
      </c>
      <c r="B87" s="134" t="s">
        <v>75</v>
      </c>
      <c r="C87" s="142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6"/>
      <c r="B88" s="119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6"/>
      <c r="B89" s="119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16"/>
      <c r="B90" s="119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7"/>
      <c r="B91" s="135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7" t="s">
        <v>80</v>
      </c>
      <c r="B92" s="148"/>
      <c r="C92" s="142"/>
      <c r="D92" s="91" t="s">
        <v>30</v>
      </c>
      <c r="E92" s="92">
        <f>E93+E94+E95+E96</f>
        <v>1341.652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1341.652</v>
      </c>
    </row>
    <row r="93" spans="1:10" ht="25.5" x14ac:dyDescent="0.25">
      <c r="A93" s="147"/>
      <c r="B93" s="148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7"/>
      <c r="B94" s="148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7"/>
      <c r="B95" s="148"/>
      <c r="C95" s="143"/>
      <c r="D95" s="95" t="s">
        <v>61</v>
      </c>
      <c r="E95" s="83">
        <f>E100</f>
        <v>1341.652</v>
      </c>
      <c r="F95" s="83"/>
      <c r="G95" s="83"/>
      <c r="H95" s="83"/>
      <c r="I95" s="83"/>
      <c r="J95" s="87">
        <f t="shared" si="39"/>
        <v>1341.652</v>
      </c>
    </row>
    <row r="96" spans="1:10" ht="39" thickBot="1" x14ac:dyDescent="0.3">
      <c r="A96" s="149"/>
      <c r="B96" s="150"/>
      <c r="C96" s="136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5" t="s">
        <v>81</v>
      </c>
      <c r="B97" s="134" t="s">
        <v>82</v>
      </c>
      <c r="C97" s="142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1341.652</v>
      </c>
    </row>
    <row r="98" spans="1:10" ht="25.5" x14ac:dyDescent="0.25">
      <c r="A98" s="116"/>
      <c r="B98" s="119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6"/>
      <c r="B99" s="119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16"/>
      <c r="B100" s="119"/>
      <c r="C100" s="143"/>
      <c r="D100" s="95" t="s">
        <v>61</v>
      </c>
      <c r="E100" s="83">
        <v>1341.652</v>
      </c>
      <c r="F100" s="83"/>
      <c r="G100" s="83"/>
      <c r="H100" s="83"/>
      <c r="I100" s="83"/>
      <c r="J100" s="87">
        <f t="shared" si="41"/>
        <v>1341.652</v>
      </c>
    </row>
    <row r="101" spans="1:10" ht="39" thickBot="1" x14ac:dyDescent="0.3">
      <c r="A101" s="117"/>
      <c r="B101" s="135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33.7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120784.45399999998</v>
      </c>
      <c r="G7" s="92">
        <f>G8+G9+G10+G11</f>
        <v>74324.145960000009</v>
      </c>
      <c r="H7" s="92">
        <f t="shared" si="0"/>
        <v>74515.145960000009</v>
      </c>
      <c r="I7" s="92">
        <f t="shared" si="0"/>
        <v>0</v>
      </c>
      <c r="J7" s="93">
        <f t="shared" si="0"/>
        <v>380843.38892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E15+E45+E60+E70+E85+E95</f>
        <v>110534.86799999999</v>
      </c>
      <c r="F10" s="83">
        <f>F15+F45+F60+F70+F85+F95</f>
        <v>120108.07899999998</v>
      </c>
      <c r="G10" s="83">
        <f>G15+G45+G60+G70+G85</f>
        <v>73651.970960000006</v>
      </c>
      <c r="H10" s="83">
        <f t="shared" si="1"/>
        <v>73846.970960000006</v>
      </c>
      <c r="I10" s="83">
        <f t="shared" si="1"/>
        <v>0</v>
      </c>
      <c r="J10" s="87">
        <f t="shared" ref="J10:J11" si="2">E10+F10+G10+H10+I10</f>
        <v>378141.88892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49084.511999999995</v>
      </c>
      <c r="F12" s="92">
        <f>F13+F14+F15+F16</f>
        <v>60609.792999999991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151918.97899999999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7"/>
      <c r="B15" s="159"/>
      <c r="C15" s="143"/>
      <c r="D15" s="95" t="s">
        <v>61</v>
      </c>
      <c r="E15" s="83">
        <f>E20+E25+E30</f>
        <v>48579.411999999997</v>
      </c>
      <c r="F15" s="83">
        <f>F20+F25+F30</f>
        <v>60113.092999999993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149936.179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18005.035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71851.236999999994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6"/>
      <c r="B20" s="119"/>
      <c r="C20" s="143"/>
      <c r="D20" s="95" t="s">
        <v>61</v>
      </c>
      <c r="E20" s="83">
        <v>18712.444</v>
      </c>
      <c r="F20" s="83">
        <v>18005.035</v>
      </c>
      <c r="G20" s="83">
        <v>17566.879000000001</v>
      </c>
      <c r="H20" s="83">
        <v>17566.879000000001</v>
      </c>
      <c r="I20" s="83"/>
      <c r="J20" s="87">
        <f t="shared" si="7"/>
        <v>71851.236999999994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5"/>
      <c r="B25" s="164"/>
      <c r="C25" s="143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42586.299999999996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79993.828999999998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29848.429</v>
      </c>
      <c r="F30" s="83">
        <f>F40</f>
        <v>42089.599999999999</v>
      </c>
      <c r="G30" s="83">
        <f>G40</f>
        <v>2939</v>
      </c>
      <c r="H30" s="83">
        <f>H40</f>
        <v>3134</v>
      </c>
      <c r="I30" s="83"/>
      <c r="J30" s="87">
        <f t="shared" si="11"/>
        <v>78011.028999999995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42089.599999999999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78011.028999999995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0"/>
      <c r="B40" s="128"/>
      <c r="C40" s="143"/>
      <c r="D40" s="95" t="s">
        <v>61</v>
      </c>
      <c r="E40" s="83">
        <v>29848.429</v>
      </c>
      <c r="F40" s="83">
        <v>42089.599999999999</v>
      </c>
      <c r="G40" s="83">
        <v>2939</v>
      </c>
      <c r="H40" s="83">
        <v>3134</v>
      </c>
      <c r="I40" s="83"/>
      <c r="J40" s="87">
        <f t="shared" si="15"/>
        <v>78011.028999999995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14509.516999999998</v>
      </c>
      <c r="F42" s="92">
        <f t="shared" ref="F42:J42" si="16">F43+F44+F45+F46</f>
        <v>14443.938999999998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57194.421999999991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7"/>
      <c r="B45" s="148"/>
      <c r="C45" s="143"/>
      <c r="D45" s="95" t="s">
        <v>61</v>
      </c>
      <c r="E45" s="83">
        <f>E50+E55</f>
        <v>14329.841999999999</v>
      </c>
      <c r="F45" s="83">
        <f>F50+F55</f>
        <v>14264.263999999999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56475.721999999994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14260.597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56461.054000000004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6"/>
      <c r="B50" s="119"/>
      <c r="C50" s="143"/>
      <c r="D50" s="95" t="s">
        <v>61</v>
      </c>
      <c r="E50" s="83">
        <v>14326.174999999999</v>
      </c>
      <c r="F50" s="83">
        <v>14260.597</v>
      </c>
      <c r="G50" s="83">
        <v>13937.141</v>
      </c>
      <c r="H50" s="83">
        <v>13937.141</v>
      </c>
      <c r="I50" s="83"/>
      <c r="J50" s="87">
        <f t="shared" si="20"/>
        <v>56461.054000000004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4" t="s">
        <v>37</v>
      </c>
      <c r="B52" s="162" t="s">
        <v>68</v>
      </c>
      <c r="C52" s="142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46283.962</v>
      </c>
      <c r="F57" s="92">
        <f t="shared" ref="F57:J57" si="23">F58+F59+F60+F61</f>
        <v>45288.241999999998</v>
      </c>
      <c r="G57" s="92">
        <f t="shared" si="23"/>
        <v>39186.825960000002</v>
      </c>
      <c r="H57" s="92">
        <f t="shared" si="23"/>
        <v>39186.825960000002</v>
      </c>
      <c r="I57" s="92">
        <f t="shared" si="23"/>
        <v>0</v>
      </c>
      <c r="J57" s="93">
        <f t="shared" si="23"/>
        <v>169945.85592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7"/>
      <c r="B60" s="148"/>
      <c r="C60" s="143"/>
      <c r="D60" s="95" t="s">
        <v>61</v>
      </c>
      <c r="E60" s="83">
        <f>E65</f>
        <v>46283.962</v>
      </c>
      <c r="F60" s="83">
        <f t="shared" ref="F60:I60" si="25">F65</f>
        <v>45288.241999999998</v>
      </c>
      <c r="G60" s="83">
        <f t="shared" si="25"/>
        <v>39186.825960000002</v>
      </c>
      <c r="H60" s="83">
        <f t="shared" si="25"/>
        <v>39186.825960000002</v>
      </c>
      <c r="I60" s="83">
        <f t="shared" si="25"/>
        <v>0</v>
      </c>
      <c r="J60" s="87">
        <f t="shared" si="24"/>
        <v>169945.85592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45288.241999999998</v>
      </c>
      <c r="G62" s="92">
        <f t="shared" si="26"/>
        <v>39186.825960000002</v>
      </c>
      <c r="H62" s="92">
        <f t="shared" si="26"/>
        <v>39186.825960000002</v>
      </c>
      <c r="I62" s="92">
        <f t="shared" si="26"/>
        <v>0</v>
      </c>
      <c r="J62" s="93">
        <f t="shared" si="26"/>
        <v>169945.85592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6"/>
      <c r="B65" s="119"/>
      <c r="C65" s="143"/>
      <c r="D65" s="95" t="s">
        <v>61</v>
      </c>
      <c r="E65" s="83">
        <v>46283.962</v>
      </c>
      <c r="F65" s="83">
        <v>45288.241999999998</v>
      </c>
      <c r="G65" s="83">
        <v>39186.825960000002</v>
      </c>
      <c r="H65" s="83">
        <v>39186.825960000002</v>
      </c>
      <c r="I65" s="83"/>
      <c r="J65" s="87">
        <f t="shared" si="27"/>
        <v>169945.85592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7" t="s">
        <v>70</v>
      </c>
      <c r="B67" s="148"/>
      <c r="C67" s="142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7"/>
      <c r="B68" s="148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7"/>
      <c r="B69" s="148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7"/>
      <c r="B70" s="148"/>
      <c r="C70" s="143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9"/>
      <c r="B71" s="150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15" t="s">
        <v>39</v>
      </c>
      <c r="B72" s="134" t="s">
        <v>72</v>
      </c>
      <c r="C72" s="142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6"/>
      <c r="B73" s="119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6"/>
      <c r="B74" s="119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16"/>
      <c r="B75" s="119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17"/>
      <c r="B76" s="135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73</v>
      </c>
      <c r="B77" s="134" t="s">
        <v>74</v>
      </c>
      <c r="C77" s="142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7" t="s">
        <v>71</v>
      </c>
      <c r="B82" s="148"/>
      <c r="C82" s="142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7"/>
      <c r="B83" s="148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7"/>
      <c r="B84" s="148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7"/>
      <c r="B85" s="148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9"/>
      <c r="B86" s="150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5" t="s">
        <v>40</v>
      </c>
      <c r="B87" s="134" t="s">
        <v>75</v>
      </c>
      <c r="C87" s="142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6"/>
      <c r="B88" s="119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6"/>
      <c r="B89" s="119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16"/>
      <c r="B90" s="119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7"/>
      <c r="B91" s="135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7" t="s">
        <v>80</v>
      </c>
      <c r="B92" s="148"/>
      <c r="C92" s="142"/>
      <c r="D92" s="91" t="s">
        <v>30</v>
      </c>
      <c r="E92" s="92">
        <f>E93+E94+E95+E96</f>
        <v>1341.652</v>
      </c>
      <c r="F92" s="92">
        <f t="shared" ref="F92:J92" si="38">F93+F94+F95+F96</f>
        <v>442.48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1784.1320000000001</v>
      </c>
    </row>
    <row r="93" spans="1:10" ht="25.5" x14ac:dyDescent="0.25">
      <c r="A93" s="147"/>
      <c r="B93" s="148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7"/>
      <c r="B94" s="148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7"/>
      <c r="B95" s="148"/>
      <c r="C95" s="143"/>
      <c r="D95" s="95" t="s">
        <v>61</v>
      </c>
      <c r="E95" s="83">
        <f>E100</f>
        <v>1341.652</v>
      </c>
      <c r="F95" s="83">
        <f>F100</f>
        <v>442.48</v>
      </c>
      <c r="G95" s="83"/>
      <c r="H95" s="83"/>
      <c r="I95" s="83"/>
      <c r="J95" s="87">
        <f t="shared" si="39"/>
        <v>1784.1320000000001</v>
      </c>
    </row>
    <row r="96" spans="1:10" ht="39" thickBot="1" x14ac:dyDescent="0.3">
      <c r="A96" s="149"/>
      <c r="B96" s="150"/>
      <c r="C96" s="136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5" t="s">
        <v>81</v>
      </c>
      <c r="B97" s="134" t="s">
        <v>82</v>
      </c>
      <c r="C97" s="142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442.48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1784.1320000000001</v>
      </c>
    </row>
    <row r="98" spans="1:10" ht="25.5" x14ac:dyDescent="0.25">
      <c r="A98" s="116"/>
      <c r="B98" s="119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6"/>
      <c r="B99" s="119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16"/>
      <c r="B100" s="119"/>
      <c r="C100" s="143"/>
      <c r="D100" s="95" t="s">
        <v>61</v>
      </c>
      <c r="E100" s="83">
        <v>1341.652</v>
      </c>
      <c r="F100" s="83">
        <v>442.48</v>
      </c>
      <c r="G100" s="83"/>
      <c r="H100" s="83"/>
      <c r="I100" s="83"/>
      <c r="J100" s="87">
        <f t="shared" si="41"/>
        <v>1784.1320000000001</v>
      </c>
    </row>
    <row r="101" spans="1:10" ht="39" thickBot="1" x14ac:dyDescent="0.3">
      <c r="A101" s="117"/>
      <c r="B101" s="135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48576"/>
  <sheetViews>
    <sheetView topLeftCell="A84" workbookViewId="0">
      <selection activeCell="A9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61.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123538.94899999999</v>
      </c>
      <c r="G7" s="92">
        <f>G8+G9+G10+G11</f>
        <v>74324.145960000009</v>
      </c>
      <c r="H7" s="92">
        <f t="shared" si="0"/>
        <v>74515.145960000009</v>
      </c>
      <c r="I7" s="92">
        <f t="shared" si="0"/>
        <v>0</v>
      </c>
      <c r="J7" s="93">
        <f t="shared" si="0"/>
        <v>383597.88391999999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E15+E45+E60+E75+E90+E100</f>
        <v>110534.86799999999</v>
      </c>
      <c r="F10" s="83">
        <f>F15+F45+F60+F75+F90+F100</f>
        <v>122862.57399999999</v>
      </c>
      <c r="G10" s="83">
        <f>G15+G45+G60+G75+G90</f>
        <v>73651.970960000006</v>
      </c>
      <c r="H10" s="83">
        <f>H15+H45+H60+H75+H90</f>
        <v>73846.970960000006</v>
      </c>
      <c r="I10" s="83">
        <f>I15+I45+I60+I75+I90</f>
        <v>0</v>
      </c>
      <c r="J10" s="87">
        <f t="shared" ref="J10:J11" si="2">E10+F10+G10+H10+I10</f>
        <v>380896.38391999999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49084.511999999995</v>
      </c>
      <c r="F12" s="92">
        <f>F13+F14+F15+F16</f>
        <v>58248.991999999998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149558.17799999999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7"/>
      <c r="B15" s="159"/>
      <c r="C15" s="143"/>
      <c r="D15" s="95" t="s">
        <v>61</v>
      </c>
      <c r="E15" s="83">
        <f>E20+E25+E30</f>
        <v>48579.411999999997</v>
      </c>
      <c r="F15" s="83">
        <f>F20+F25+F30</f>
        <v>57752.292000000001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147575.378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18090.234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71936.436000000002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6"/>
      <c r="B20" s="119"/>
      <c r="C20" s="143"/>
      <c r="D20" s="95" t="s">
        <v>61</v>
      </c>
      <c r="E20" s="83">
        <v>18712.444</v>
      </c>
      <c r="F20" s="83">
        <v>18090.234</v>
      </c>
      <c r="G20" s="83">
        <v>17566.879000000001</v>
      </c>
      <c r="H20" s="83">
        <v>17566.879000000001</v>
      </c>
      <c r="I20" s="83"/>
      <c r="J20" s="87">
        <f t="shared" si="7"/>
        <v>71936.436000000002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5"/>
      <c r="B25" s="164"/>
      <c r="C25" s="143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40140.299999999996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77547.828999999998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2939</v>
      </c>
      <c r="H30" s="83">
        <f>H40</f>
        <v>3134</v>
      </c>
      <c r="I30" s="83"/>
      <c r="J30" s="87">
        <f t="shared" si="11"/>
        <v>75565.028999999995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39643.599999999999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75565.028999999995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0"/>
      <c r="B40" s="128"/>
      <c r="C40" s="143"/>
      <c r="D40" s="95" t="s">
        <v>61</v>
      </c>
      <c r="E40" s="83">
        <v>29848.429</v>
      </c>
      <c r="F40" s="83">
        <v>39643.599999999999</v>
      </c>
      <c r="G40" s="83">
        <v>2939</v>
      </c>
      <c r="H40" s="83">
        <v>3134</v>
      </c>
      <c r="I40" s="83"/>
      <c r="J40" s="87">
        <f t="shared" si="15"/>
        <v>75565.028999999995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14509.516999999998</v>
      </c>
      <c r="F42" s="92">
        <f t="shared" ref="F42:J42" si="16">F43+F44+F45+F46</f>
        <v>14503.502999999999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57253.98599999999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7"/>
      <c r="B45" s="148"/>
      <c r="C45" s="143"/>
      <c r="D45" s="95" t="s">
        <v>61</v>
      </c>
      <c r="E45" s="83">
        <f>E50+E55</f>
        <v>14329.841999999999</v>
      </c>
      <c r="F45" s="83">
        <f>F50+F55</f>
        <v>14323.828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56535.285999999993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14320.161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56520.618000000002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6"/>
      <c r="B50" s="119"/>
      <c r="C50" s="143"/>
      <c r="D50" s="95" t="s">
        <v>61</v>
      </c>
      <c r="E50" s="83">
        <v>14326.174999999999</v>
      </c>
      <c r="F50" s="83">
        <v>14320.161</v>
      </c>
      <c r="G50" s="83">
        <v>13937.141</v>
      </c>
      <c r="H50" s="83">
        <v>13937.141</v>
      </c>
      <c r="I50" s="83"/>
      <c r="J50" s="87">
        <f t="shared" si="20"/>
        <v>56520.618000000002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4" t="s">
        <v>37</v>
      </c>
      <c r="B52" s="162" t="s">
        <v>68</v>
      </c>
      <c r="C52" s="142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46283.962</v>
      </c>
      <c r="F57" s="92">
        <f t="shared" ref="F57:J57" si="23">F58+F59+F60+F61</f>
        <v>50343.974000000002</v>
      </c>
      <c r="G57" s="92">
        <f t="shared" si="23"/>
        <v>39186.825960000002</v>
      </c>
      <c r="H57" s="92">
        <f t="shared" si="23"/>
        <v>39186.825960000002</v>
      </c>
      <c r="I57" s="92">
        <f t="shared" si="23"/>
        <v>0</v>
      </c>
      <c r="J57" s="93">
        <f t="shared" si="23"/>
        <v>175001.58792000002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7"/>
      <c r="B60" s="148"/>
      <c r="C60" s="143"/>
      <c r="D60" s="95" t="s">
        <v>61</v>
      </c>
      <c r="E60" s="83">
        <f>E65</f>
        <v>46283.962</v>
      </c>
      <c r="F60" s="83">
        <f>F65+F67</f>
        <v>50343.974000000002</v>
      </c>
      <c r="G60" s="83">
        <f t="shared" ref="G60:I60" si="25">G65</f>
        <v>39186.825960000002</v>
      </c>
      <c r="H60" s="83">
        <f t="shared" si="25"/>
        <v>39186.825960000002</v>
      </c>
      <c r="I60" s="83">
        <f t="shared" si="25"/>
        <v>0</v>
      </c>
      <c r="J60" s="87">
        <f t="shared" si="24"/>
        <v>175001.58792000002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 t="s">
        <v>84</v>
      </c>
      <c r="D62" s="91" t="s">
        <v>30</v>
      </c>
      <c r="E62" s="92">
        <f t="shared" ref="E62:J62" si="26">E63+E64+E65+E66</f>
        <v>46283.962</v>
      </c>
      <c r="F62" s="92">
        <f t="shared" si="26"/>
        <v>46172.974000000002</v>
      </c>
      <c r="G62" s="92">
        <f t="shared" si="26"/>
        <v>39186.825960000002</v>
      </c>
      <c r="H62" s="92">
        <f t="shared" si="26"/>
        <v>39186.825960000002</v>
      </c>
      <c r="I62" s="92">
        <f t="shared" si="26"/>
        <v>0</v>
      </c>
      <c r="J62" s="93">
        <f t="shared" si="26"/>
        <v>170830.58792000002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6"/>
      <c r="B65" s="119"/>
      <c r="C65" s="143"/>
      <c r="D65" s="95" t="s">
        <v>61</v>
      </c>
      <c r="E65" s="83">
        <v>46283.962</v>
      </c>
      <c r="F65" s="83">
        <v>46172.974000000002</v>
      </c>
      <c r="G65" s="83">
        <v>39186.825960000002</v>
      </c>
      <c r="H65" s="83">
        <v>39186.825960000002</v>
      </c>
      <c r="I65" s="83"/>
      <c r="J65" s="87">
        <f t="shared" si="27"/>
        <v>170830.58792000002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15" t="s">
        <v>85</v>
      </c>
      <c r="B67" s="134" t="s">
        <v>86</v>
      </c>
      <c r="C67" s="142" t="s">
        <v>84</v>
      </c>
      <c r="D67" s="91" t="s">
        <v>30</v>
      </c>
      <c r="E67" s="92">
        <f t="shared" ref="E67:J67" si="28">E68+E69+E70+E71</f>
        <v>0</v>
      </c>
      <c r="F67" s="92">
        <f t="shared" si="28"/>
        <v>4171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4171</v>
      </c>
    </row>
    <row r="68" spans="1:10" ht="25.5" x14ac:dyDescent="0.25">
      <c r="A68" s="116"/>
      <c r="B68" s="119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6"/>
      <c r="B69" s="119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16"/>
      <c r="B70" s="119"/>
      <c r="C70" s="143"/>
      <c r="D70" s="95" t="s">
        <v>61</v>
      </c>
      <c r="E70" s="83"/>
      <c r="F70" s="83">
        <v>4171</v>
      </c>
      <c r="G70" s="83"/>
      <c r="H70" s="83"/>
      <c r="I70" s="83"/>
      <c r="J70" s="87">
        <f t="shared" si="29"/>
        <v>4171</v>
      </c>
    </row>
    <row r="71" spans="1:10" ht="39" thickBot="1" x14ac:dyDescent="0.3">
      <c r="A71" s="117"/>
      <c r="B71" s="135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47" t="s">
        <v>70</v>
      </c>
      <c r="B72" s="148"/>
      <c r="C72" s="142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47"/>
      <c r="B73" s="148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7"/>
      <c r="B74" s="148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47"/>
      <c r="B75" s="148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49"/>
      <c r="B76" s="150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39</v>
      </c>
      <c r="B77" s="134" t="s">
        <v>72</v>
      </c>
      <c r="C77" s="142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81" customHeight="1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15" t="s">
        <v>73</v>
      </c>
      <c r="B82" s="134" t="s">
        <v>74</v>
      </c>
      <c r="C82" s="142" t="s">
        <v>84</v>
      </c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16"/>
      <c r="B83" s="119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6"/>
      <c r="B84" s="119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16"/>
      <c r="B85" s="119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17"/>
      <c r="B86" s="135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47" t="s">
        <v>71</v>
      </c>
      <c r="B87" s="148"/>
      <c r="C87" s="142"/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47"/>
      <c r="B88" s="148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7"/>
      <c r="B89" s="148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47"/>
      <c r="B90" s="148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49"/>
      <c r="B91" s="150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15" t="s">
        <v>40</v>
      </c>
      <c r="B92" s="134" t="s">
        <v>75</v>
      </c>
      <c r="C92" s="142" t="s">
        <v>76</v>
      </c>
      <c r="D92" s="91" t="s">
        <v>30</v>
      </c>
      <c r="E92" s="92">
        <f>E93+E94+E95+E96</f>
        <v>0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0</v>
      </c>
    </row>
    <row r="93" spans="1:10" ht="25.5" x14ac:dyDescent="0.25">
      <c r="A93" s="116"/>
      <c r="B93" s="119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6"/>
      <c r="B94" s="119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16"/>
      <c r="B95" s="119"/>
      <c r="C95" s="143"/>
      <c r="D95" s="95" t="s">
        <v>61</v>
      </c>
      <c r="E95" s="83"/>
      <c r="F95" s="83"/>
      <c r="G95" s="83"/>
      <c r="H95" s="83"/>
      <c r="I95" s="83"/>
      <c r="J95" s="87">
        <f t="shared" si="39"/>
        <v>0</v>
      </c>
    </row>
    <row r="96" spans="1:10" ht="39" thickBot="1" x14ac:dyDescent="0.3">
      <c r="A96" s="117"/>
      <c r="B96" s="135"/>
      <c r="C96" s="136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47" t="s">
        <v>80</v>
      </c>
      <c r="B97" s="148"/>
      <c r="C97" s="142"/>
      <c r="D97" s="91" t="s">
        <v>30</v>
      </c>
      <c r="E97" s="92">
        <f>E98+E99+E100+E101</f>
        <v>1341.652</v>
      </c>
      <c r="F97" s="92">
        <f t="shared" ref="F97:J97" si="40">F98+F99+F100+F101</f>
        <v>442.48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1784.1320000000001</v>
      </c>
    </row>
    <row r="98" spans="1:10" ht="25.5" x14ac:dyDescent="0.25">
      <c r="A98" s="147"/>
      <c r="B98" s="148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7"/>
      <c r="B99" s="148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47"/>
      <c r="B100" s="148"/>
      <c r="C100" s="143"/>
      <c r="D100" s="95" t="s">
        <v>61</v>
      </c>
      <c r="E100" s="83">
        <f>E105</f>
        <v>1341.652</v>
      </c>
      <c r="F100" s="83">
        <f>F105</f>
        <v>442.48</v>
      </c>
      <c r="G100" s="83"/>
      <c r="H100" s="83"/>
      <c r="I100" s="83"/>
      <c r="J100" s="87">
        <f t="shared" si="41"/>
        <v>1784.1320000000001</v>
      </c>
    </row>
    <row r="101" spans="1:10" ht="39" thickBot="1" x14ac:dyDescent="0.3">
      <c r="A101" s="149"/>
      <c r="B101" s="150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  <row r="102" spans="1:10" ht="15.75" customHeight="1" thickBot="1" x14ac:dyDescent="0.3">
      <c r="A102" s="115" t="s">
        <v>81</v>
      </c>
      <c r="B102" s="134" t="s">
        <v>82</v>
      </c>
      <c r="C102" s="142" t="s">
        <v>76</v>
      </c>
      <c r="D102" s="91" t="s">
        <v>30</v>
      </c>
      <c r="E102" s="92">
        <f>E103+E104+E105+E106</f>
        <v>1341.652</v>
      </c>
      <c r="F102" s="92">
        <f t="shared" ref="F102:J102" si="42">F103+F104+F105+F106</f>
        <v>442.48</v>
      </c>
      <c r="G102" s="92">
        <f t="shared" si="42"/>
        <v>0</v>
      </c>
      <c r="H102" s="92">
        <f t="shared" si="42"/>
        <v>0</v>
      </c>
      <c r="I102" s="92">
        <f t="shared" si="42"/>
        <v>0</v>
      </c>
      <c r="J102" s="93">
        <f t="shared" si="42"/>
        <v>1784.1320000000001</v>
      </c>
    </row>
    <row r="103" spans="1:10" ht="25.5" x14ac:dyDescent="0.25">
      <c r="A103" s="116"/>
      <c r="B103" s="119"/>
      <c r="C103" s="143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6"/>
      <c r="B104" s="119"/>
      <c r="C104" s="143"/>
      <c r="D104" s="95" t="s">
        <v>62</v>
      </c>
      <c r="E104" s="83"/>
      <c r="F104" s="83"/>
      <c r="G104" s="83"/>
      <c r="H104" s="83"/>
      <c r="I104" s="83"/>
      <c r="J104" s="87">
        <f t="shared" ref="J104:J106" si="43">E104+F104+G104+H104+I104</f>
        <v>0</v>
      </c>
    </row>
    <row r="105" spans="1:10" ht="51" x14ac:dyDescent="0.25">
      <c r="A105" s="116"/>
      <c r="B105" s="119"/>
      <c r="C105" s="143"/>
      <c r="D105" s="95" t="s">
        <v>61</v>
      </c>
      <c r="E105" s="83">
        <v>1341.652</v>
      </c>
      <c r="F105" s="83">
        <v>442.48</v>
      </c>
      <c r="G105" s="83"/>
      <c r="H105" s="83"/>
      <c r="I105" s="83"/>
      <c r="J105" s="87">
        <f t="shared" si="43"/>
        <v>1784.1320000000001</v>
      </c>
    </row>
    <row r="106" spans="1:10" ht="39" thickBot="1" x14ac:dyDescent="0.3">
      <c r="A106" s="117"/>
      <c r="B106" s="135"/>
      <c r="C106" s="136"/>
      <c r="D106" s="90" t="s">
        <v>63</v>
      </c>
      <c r="E106" s="85"/>
      <c r="F106" s="85"/>
      <c r="G106" s="85"/>
      <c r="H106" s="85"/>
      <c r="I106" s="85"/>
      <c r="J106" s="87">
        <f t="shared" si="43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0">
    <mergeCell ref="A102:A106"/>
    <mergeCell ref="B102:B106"/>
    <mergeCell ref="C102:C106"/>
    <mergeCell ref="A67:A71"/>
    <mergeCell ref="B67:B71"/>
    <mergeCell ref="C67:C71"/>
    <mergeCell ref="A87:B91"/>
    <mergeCell ref="C87:C91"/>
    <mergeCell ref="A92:A96"/>
    <mergeCell ref="B92:B96"/>
    <mergeCell ref="C92:C96"/>
    <mergeCell ref="A97:B101"/>
    <mergeCell ref="C97:C101"/>
    <mergeCell ref="A77:A81"/>
    <mergeCell ref="B77:B81"/>
    <mergeCell ref="C77:C81"/>
    <mergeCell ref="A82:A86"/>
    <mergeCell ref="B82:B86"/>
    <mergeCell ref="C82:C86"/>
    <mergeCell ref="A57:B61"/>
    <mergeCell ref="C57:C61"/>
    <mergeCell ref="A62:A66"/>
    <mergeCell ref="B62:B66"/>
    <mergeCell ref="C62:C66"/>
    <mergeCell ref="A72:B76"/>
    <mergeCell ref="C72:C76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048576"/>
  <sheetViews>
    <sheetView topLeftCell="A2" workbookViewId="0">
      <selection activeCell="A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61.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126418.817</v>
      </c>
      <c r="G7" s="92">
        <f>G8+G9+G10+G11</f>
        <v>74995.145999999993</v>
      </c>
      <c r="H7" s="92">
        <f t="shared" si="0"/>
        <v>74515.145960000009</v>
      </c>
      <c r="I7" s="92">
        <f t="shared" si="0"/>
        <v>0</v>
      </c>
      <c r="J7" s="93">
        <f t="shared" si="0"/>
        <v>387148.75195999997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E15+E45+E60+E75+E90+E100</f>
        <v>110534.86799999999</v>
      </c>
      <c r="F10" s="83">
        <f>F15+F45+F60+F75+F90+F100+F110</f>
        <v>125742.442</v>
      </c>
      <c r="G10" s="83">
        <f>G15+G45+G60+G75+G90</f>
        <v>74322.97099999999</v>
      </c>
      <c r="H10" s="83">
        <f>H15+H45+H60+H75+H90</f>
        <v>73846.970960000006</v>
      </c>
      <c r="I10" s="83">
        <f>I15+I45+I60+I75+I90</f>
        <v>0</v>
      </c>
      <c r="J10" s="87">
        <f t="shared" ref="J10:J11" si="2">E10+F10+G10+H10+I10</f>
        <v>384447.25195999997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49084.511999999995</v>
      </c>
      <c r="F12" s="92">
        <f>F13+F14+F15+F16</f>
        <v>58248.991999999998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149558.17799999999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7"/>
      <c r="B15" s="159"/>
      <c r="C15" s="143"/>
      <c r="D15" s="95" t="s">
        <v>61</v>
      </c>
      <c r="E15" s="83">
        <f>E20+E25+E30</f>
        <v>48579.411999999997</v>
      </c>
      <c r="F15" s="83">
        <f>F20+F25+F30</f>
        <v>57752.292000000001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147575.378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18090.234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71936.436000000002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6"/>
      <c r="B20" s="119"/>
      <c r="C20" s="143"/>
      <c r="D20" s="95" t="s">
        <v>61</v>
      </c>
      <c r="E20" s="83">
        <v>18712.444</v>
      </c>
      <c r="F20" s="83">
        <v>18090.234</v>
      </c>
      <c r="G20" s="83">
        <v>17566.879000000001</v>
      </c>
      <c r="H20" s="83">
        <v>17566.879000000001</v>
      </c>
      <c r="I20" s="83"/>
      <c r="J20" s="87">
        <f t="shared" si="7"/>
        <v>71936.436000000002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5"/>
      <c r="B25" s="164"/>
      <c r="C25" s="143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40140.299999999996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77547.828999999998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2939</v>
      </c>
      <c r="H30" s="83">
        <f>H40</f>
        <v>3134</v>
      </c>
      <c r="I30" s="83"/>
      <c r="J30" s="87">
        <f t="shared" si="11"/>
        <v>75565.028999999995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39643.599999999999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75565.028999999995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0"/>
      <c r="B40" s="128"/>
      <c r="C40" s="143"/>
      <c r="D40" s="95" t="s">
        <v>61</v>
      </c>
      <c r="E40" s="83">
        <v>29848.429</v>
      </c>
      <c r="F40" s="83">
        <v>39643.599999999999</v>
      </c>
      <c r="G40" s="83">
        <v>2939</v>
      </c>
      <c r="H40" s="83">
        <v>3134</v>
      </c>
      <c r="I40" s="83"/>
      <c r="J40" s="87">
        <f t="shared" si="15"/>
        <v>75565.028999999995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14509.516999999998</v>
      </c>
      <c r="F42" s="92">
        <f t="shared" ref="F42:J42" si="16">F43+F44+F45+F46</f>
        <v>14561.658999999998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57312.141999999993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7"/>
      <c r="B45" s="148"/>
      <c r="C45" s="143"/>
      <c r="D45" s="95" t="s">
        <v>61</v>
      </c>
      <c r="E45" s="83">
        <f>E50+E55</f>
        <v>14329.841999999999</v>
      </c>
      <c r="F45" s="83">
        <f>F50+F55</f>
        <v>14381.983999999999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56593.441999999995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14378.316999999999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56578.774000000005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6"/>
      <c r="B50" s="119"/>
      <c r="C50" s="143"/>
      <c r="D50" s="95" t="s">
        <v>61</v>
      </c>
      <c r="E50" s="83">
        <v>14326.174999999999</v>
      </c>
      <c r="F50" s="83">
        <v>14378.316999999999</v>
      </c>
      <c r="G50" s="83">
        <v>13937.141</v>
      </c>
      <c r="H50" s="83">
        <v>13937.141</v>
      </c>
      <c r="I50" s="83"/>
      <c r="J50" s="87">
        <f t="shared" si="20"/>
        <v>56578.774000000005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4" t="s">
        <v>37</v>
      </c>
      <c r="B52" s="162" t="s">
        <v>68</v>
      </c>
      <c r="C52" s="142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46283.962</v>
      </c>
      <c r="F57" s="92">
        <f t="shared" ref="F57:J57" si="23">F58+F59+F60+F61</f>
        <v>52959.773000000001</v>
      </c>
      <c r="G57" s="92">
        <f t="shared" si="23"/>
        <v>39857.826000000001</v>
      </c>
      <c r="H57" s="92">
        <f t="shared" si="23"/>
        <v>39186.825960000002</v>
      </c>
      <c r="I57" s="92">
        <f t="shared" si="23"/>
        <v>0</v>
      </c>
      <c r="J57" s="93">
        <f t="shared" si="23"/>
        <v>178288.38695999997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7"/>
      <c r="B60" s="148"/>
      <c r="C60" s="143"/>
      <c r="D60" s="95" t="s">
        <v>61</v>
      </c>
      <c r="E60" s="83">
        <f>E65</f>
        <v>46283.962</v>
      </c>
      <c r="F60" s="83">
        <f>F65+F67</f>
        <v>52959.773000000001</v>
      </c>
      <c r="G60" s="83">
        <f t="shared" ref="G60:I60" si="25">G65</f>
        <v>39857.826000000001</v>
      </c>
      <c r="H60" s="83">
        <f t="shared" si="25"/>
        <v>39186.825960000002</v>
      </c>
      <c r="I60" s="83">
        <f t="shared" si="25"/>
        <v>0</v>
      </c>
      <c r="J60" s="87">
        <f t="shared" si="24"/>
        <v>178288.38695999997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 t="s">
        <v>84</v>
      </c>
      <c r="D62" s="91" t="s">
        <v>30</v>
      </c>
      <c r="E62" s="92">
        <f t="shared" ref="E62:J62" si="26">E63+E64+E65+E66</f>
        <v>46283.962</v>
      </c>
      <c r="F62" s="92">
        <f t="shared" si="26"/>
        <v>45968.773000000001</v>
      </c>
      <c r="G62" s="92">
        <f t="shared" si="26"/>
        <v>39857.826000000001</v>
      </c>
      <c r="H62" s="92">
        <f t="shared" si="26"/>
        <v>39186.825960000002</v>
      </c>
      <c r="I62" s="92">
        <f t="shared" si="26"/>
        <v>0</v>
      </c>
      <c r="J62" s="93">
        <f t="shared" si="26"/>
        <v>171297.38695999997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6"/>
      <c r="B65" s="119"/>
      <c r="C65" s="143"/>
      <c r="D65" s="95" t="s">
        <v>61</v>
      </c>
      <c r="E65" s="83">
        <v>46283.962</v>
      </c>
      <c r="F65" s="83">
        <v>45968.773000000001</v>
      </c>
      <c r="G65" s="83">
        <v>39857.826000000001</v>
      </c>
      <c r="H65" s="83">
        <v>39186.825960000002</v>
      </c>
      <c r="I65" s="83"/>
      <c r="J65" s="87">
        <f t="shared" si="27"/>
        <v>171297.38695999997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15" t="s">
        <v>85</v>
      </c>
      <c r="B67" s="134" t="s">
        <v>86</v>
      </c>
      <c r="C67" s="142" t="s">
        <v>84</v>
      </c>
      <c r="D67" s="91" t="s">
        <v>30</v>
      </c>
      <c r="E67" s="92">
        <f t="shared" ref="E67:J67" si="28">E68+E69+E70+E71</f>
        <v>0</v>
      </c>
      <c r="F67" s="92">
        <f t="shared" si="28"/>
        <v>6991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6991</v>
      </c>
    </row>
    <row r="68" spans="1:10" ht="25.5" x14ac:dyDescent="0.25">
      <c r="A68" s="116"/>
      <c r="B68" s="119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6"/>
      <c r="B69" s="119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16"/>
      <c r="B70" s="119"/>
      <c r="C70" s="143"/>
      <c r="D70" s="95" t="s">
        <v>61</v>
      </c>
      <c r="E70" s="83"/>
      <c r="F70" s="83">
        <v>6991</v>
      </c>
      <c r="G70" s="83"/>
      <c r="H70" s="83"/>
      <c r="I70" s="83"/>
      <c r="J70" s="87">
        <f t="shared" si="29"/>
        <v>6991</v>
      </c>
    </row>
    <row r="71" spans="1:10" ht="39" thickBot="1" x14ac:dyDescent="0.3">
      <c r="A71" s="117"/>
      <c r="B71" s="135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47" t="s">
        <v>70</v>
      </c>
      <c r="B72" s="148"/>
      <c r="C72" s="142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47"/>
      <c r="B73" s="148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7"/>
      <c r="B74" s="148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47"/>
      <c r="B75" s="148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49"/>
      <c r="B76" s="150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39</v>
      </c>
      <c r="B77" s="134" t="s">
        <v>72</v>
      </c>
      <c r="C77" s="142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81" customHeight="1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15" t="s">
        <v>73</v>
      </c>
      <c r="B82" s="134" t="s">
        <v>74</v>
      </c>
      <c r="C82" s="142" t="s">
        <v>84</v>
      </c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16"/>
      <c r="B83" s="119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6"/>
      <c r="B84" s="119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16"/>
      <c r="B85" s="119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17"/>
      <c r="B86" s="135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47" t="s">
        <v>71</v>
      </c>
      <c r="B87" s="148"/>
      <c r="C87" s="142"/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47"/>
      <c r="B88" s="148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7"/>
      <c r="B89" s="148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47"/>
      <c r="B90" s="148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49"/>
      <c r="B91" s="150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15" t="s">
        <v>40</v>
      </c>
      <c r="B92" s="134" t="s">
        <v>75</v>
      </c>
      <c r="C92" s="142" t="s">
        <v>76</v>
      </c>
      <c r="D92" s="91" t="s">
        <v>30</v>
      </c>
      <c r="E92" s="92">
        <f>E93+E94+E95+E96</f>
        <v>0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0</v>
      </c>
    </row>
    <row r="93" spans="1:10" ht="25.5" x14ac:dyDescent="0.25">
      <c r="A93" s="116"/>
      <c r="B93" s="119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6"/>
      <c r="B94" s="119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16"/>
      <c r="B95" s="119"/>
      <c r="C95" s="143"/>
      <c r="D95" s="95" t="s">
        <v>61</v>
      </c>
      <c r="E95" s="83"/>
      <c r="F95" s="83"/>
      <c r="G95" s="83"/>
      <c r="H95" s="83"/>
      <c r="I95" s="83"/>
      <c r="J95" s="87">
        <f t="shared" si="39"/>
        <v>0</v>
      </c>
    </row>
    <row r="96" spans="1:10" ht="39" thickBot="1" x14ac:dyDescent="0.3">
      <c r="A96" s="117"/>
      <c r="B96" s="135"/>
      <c r="C96" s="136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47" t="s">
        <v>80</v>
      </c>
      <c r="B97" s="148"/>
      <c r="C97" s="142"/>
      <c r="D97" s="91" t="s">
        <v>30</v>
      </c>
      <c r="E97" s="92">
        <f>E98+E99+E100+E101</f>
        <v>1341.652</v>
      </c>
      <c r="F97" s="92">
        <f t="shared" ref="F97:J97" si="40">F98+F99+F100+F101</f>
        <v>441.83300000000003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1783.4850000000001</v>
      </c>
    </row>
    <row r="98" spans="1:10" ht="25.5" x14ac:dyDescent="0.25">
      <c r="A98" s="147"/>
      <c r="B98" s="148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7"/>
      <c r="B99" s="148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47"/>
      <c r="B100" s="148"/>
      <c r="C100" s="143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1"/>
        <v>1783.4850000000001</v>
      </c>
    </row>
    <row r="101" spans="1:10" ht="39" thickBot="1" x14ac:dyDescent="0.3">
      <c r="A101" s="149"/>
      <c r="B101" s="150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  <row r="102" spans="1:10" ht="15.75" customHeight="1" thickBot="1" x14ac:dyDescent="0.3">
      <c r="A102" s="115" t="s">
        <v>81</v>
      </c>
      <c r="B102" s="134" t="s">
        <v>82</v>
      </c>
      <c r="C102" s="142" t="s">
        <v>76</v>
      </c>
      <c r="D102" s="91" t="s">
        <v>30</v>
      </c>
      <c r="E102" s="92">
        <f>E103+E104+E105+E106</f>
        <v>1341.652</v>
      </c>
      <c r="F102" s="92">
        <f t="shared" ref="F102:J102" si="42">F103+F104+F105+F106</f>
        <v>441.83300000000003</v>
      </c>
      <c r="G102" s="92">
        <f t="shared" si="42"/>
        <v>0</v>
      </c>
      <c r="H102" s="92">
        <f t="shared" si="42"/>
        <v>0</v>
      </c>
      <c r="I102" s="92">
        <f t="shared" si="42"/>
        <v>0</v>
      </c>
      <c r="J102" s="93">
        <f t="shared" si="42"/>
        <v>1783.4850000000001</v>
      </c>
    </row>
    <row r="103" spans="1:10" ht="25.5" x14ac:dyDescent="0.25">
      <c r="A103" s="116"/>
      <c r="B103" s="119"/>
      <c r="C103" s="143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6"/>
      <c r="B104" s="119"/>
      <c r="C104" s="143"/>
      <c r="D104" s="95" t="s">
        <v>62</v>
      </c>
      <c r="E104" s="83"/>
      <c r="F104" s="83"/>
      <c r="G104" s="83"/>
      <c r="H104" s="83"/>
      <c r="I104" s="83"/>
      <c r="J104" s="87">
        <f t="shared" ref="J104:J106" si="43">E104+F104+G104+H104+I104</f>
        <v>0</v>
      </c>
    </row>
    <row r="105" spans="1:10" ht="51" x14ac:dyDescent="0.25">
      <c r="A105" s="116"/>
      <c r="B105" s="119"/>
      <c r="C105" s="143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3"/>
        <v>1783.4850000000001</v>
      </c>
    </row>
    <row r="106" spans="1:10" ht="39" thickBot="1" x14ac:dyDescent="0.3">
      <c r="A106" s="117"/>
      <c r="B106" s="135"/>
      <c r="C106" s="136"/>
      <c r="D106" s="90" t="s">
        <v>63</v>
      </c>
      <c r="E106" s="85"/>
      <c r="F106" s="85"/>
      <c r="G106" s="85"/>
      <c r="H106" s="85"/>
      <c r="I106" s="85"/>
      <c r="J106" s="87">
        <f t="shared" si="43"/>
        <v>0</v>
      </c>
    </row>
    <row r="107" spans="1:10" ht="15.75" customHeight="1" thickBot="1" x14ac:dyDescent="0.3">
      <c r="A107" s="147" t="s">
        <v>87</v>
      </c>
      <c r="B107" s="148"/>
      <c r="C107" s="142"/>
      <c r="D107" s="91" t="s">
        <v>30</v>
      </c>
      <c r="E107" s="92">
        <f>E108+E109+E110+E111</f>
        <v>0</v>
      </c>
      <c r="F107" s="92">
        <f t="shared" ref="F107:J107" si="44">F108+F109+F110+F111</f>
        <v>206.56</v>
      </c>
      <c r="G107" s="92">
        <f t="shared" si="44"/>
        <v>0</v>
      </c>
      <c r="H107" s="92">
        <f t="shared" si="44"/>
        <v>0</v>
      </c>
      <c r="I107" s="92">
        <f t="shared" si="44"/>
        <v>0</v>
      </c>
      <c r="J107" s="93">
        <f t="shared" si="44"/>
        <v>206.56</v>
      </c>
    </row>
    <row r="108" spans="1:10" ht="25.5" x14ac:dyDescent="0.25">
      <c r="A108" s="147"/>
      <c r="B108" s="148"/>
      <c r="C108" s="143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7"/>
      <c r="B109" s="148"/>
      <c r="C109" s="143"/>
      <c r="D109" s="95" t="s">
        <v>62</v>
      </c>
      <c r="E109" s="83"/>
      <c r="F109" s="83"/>
      <c r="G109" s="83"/>
      <c r="H109" s="83"/>
      <c r="I109" s="83"/>
      <c r="J109" s="87">
        <f t="shared" ref="J109:J111" si="45">E109+F109+G109+H109+I109</f>
        <v>0</v>
      </c>
    </row>
    <row r="110" spans="1:10" ht="51" x14ac:dyDescent="0.25">
      <c r="A110" s="147"/>
      <c r="B110" s="148"/>
      <c r="C110" s="143"/>
      <c r="D110" s="95" t="s">
        <v>61</v>
      </c>
      <c r="E110" s="83">
        <f>E115</f>
        <v>0</v>
      </c>
      <c r="F110" s="83">
        <f>F115</f>
        <v>206.56</v>
      </c>
      <c r="G110" s="83"/>
      <c r="H110" s="83"/>
      <c r="I110" s="83"/>
      <c r="J110" s="87">
        <f t="shared" si="45"/>
        <v>206.56</v>
      </c>
    </row>
    <row r="111" spans="1:10" ht="39" thickBot="1" x14ac:dyDescent="0.3">
      <c r="A111" s="149"/>
      <c r="B111" s="150"/>
      <c r="C111" s="136"/>
      <c r="D111" s="90" t="s">
        <v>63</v>
      </c>
      <c r="E111" s="85"/>
      <c r="F111" s="85"/>
      <c r="G111" s="85"/>
      <c r="H111" s="85"/>
      <c r="I111" s="85"/>
      <c r="J111" s="87">
        <f t="shared" si="45"/>
        <v>0</v>
      </c>
    </row>
    <row r="112" spans="1:10" ht="15.75" customHeight="1" thickBot="1" x14ac:dyDescent="0.3">
      <c r="A112" s="115" t="s">
        <v>41</v>
      </c>
      <c r="B112" s="134" t="s">
        <v>21</v>
      </c>
      <c r="C112" s="142" t="s">
        <v>88</v>
      </c>
      <c r="D112" s="91" t="s">
        <v>30</v>
      </c>
      <c r="E112" s="92">
        <f>E113+E114+E115+E116</f>
        <v>0</v>
      </c>
      <c r="F112" s="92">
        <f t="shared" ref="F112:J112" si="46">F113+F114+F115+F116</f>
        <v>206.56</v>
      </c>
      <c r="G112" s="92">
        <f t="shared" si="46"/>
        <v>0</v>
      </c>
      <c r="H112" s="92">
        <f t="shared" si="46"/>
        <v>0</v>
      </c>
      <c r="I112" s="92">
        <f t="shared" si="46"/>
        <v>0</v>
      </c>
      <c r="J112" s="93">
        <f t="shared" si="46"/>
        <v>206.56</v>
      </c>
    </row>
    <row r="113" spans="1:10" ht="25.5" x14ac:dyDescent="0.25">
      <c r="A113" s="116"/>
      <c r="B113" s="119"/>
      <c r="C113" s="143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16"/>
      <c r="B114" s="119"/>
      <c r="C114" s="143"/>
      <c r="D114" s="95" t="s">
        <v>62</v>
      </c>
      <c r="E114" s="83"/>
      <c r="F114" s="83"/>
      <c r="G114" s="83"/>
      <c r="H114" s="83"/>
      <c r="I114" s="83"/>
      <c r="J114" s="87">
        <f t="shared" ref="J114:J116" si="47">E114+F114+G114+H114+I114</f>
        <v>0</v>
      </c>
    </row>
    <row r="115" spans="1:10" ht="51" x14ac:dyDescent="0.25">
      <c r="A115" s="116"/>
      <c r="B115" s="119"/>
      <c r="C115" s="143"/>
      <c r="D115" s="95" t="s">
        <v>61</v>
      </c>
      <c r="E115" s="83"/>
      <c r="F115" s="83">
        <v>206.56</v>
      </c>
      <c r="G115" s="83"/>
      <c r="H115" s="83"/>
      <c r="I115" s="83"/>
      <c r="J115" s="87">
        <f t="shared" si="47"/>
        <v>206.56</v>
      </c>
    </row>
    <row r="116" spans="1:10" ht="39" thickBot="1" x14ac:dyDescent="0.3">
      <c r="A116" s="117"/>
      <c r="B116" s="135"/>
      <c r="C116" s="136"/>
      <c r="D116" s="90" t="s">
        <v>63</v>
      </c>
      <c r="E116" s="85"/>
      <c r="F116" s="85"/>
      <c r="G116" s="85"/>
      <c r="H116" s="85"/>
      <c r="I116" s="85"/>
      <c r="J116" s="87">
        <f t="shared" si="47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48576"/>
  <sheetViews>
    <sheetView topLeftCell="A37" workbookViewId="0">
      <selection activeCell="G50" sqref="G50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61.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104045.18999999999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524866.8139999999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103370.85799999999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521495.66799999995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24308.674999999999</v>
      </c>
      <c r="H12" s="97">
        <f t="shared" si="4"/>
        <v>20170.099000000002</v>
      </c>
      <c r="I12" s="97">
        <f t="shared" si="4"/>
        <v>19711.089</v>
      </c>
      <c r="J12" s="98">
        <f t="shared" si="4"/>
        <v>171521.495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7"/>
      <c r="B15" s="159"/>
      <c r="C15" s="143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23816.174999999999</v>
      </c>
      <c r="H15" s="83">
        <f t="shared" si="5"/>
        <v>19681.599000000002</v>
      </c>
      <c r="I15" s="83">
        <f t="shared" si="5"/>
        <v>19227.589</v>
      </c>
      <c r="J15" s="87">
        <f t="shared" si="6"/>
        <v>169055.19500000001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17969.849999999999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89904.411999999997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16"/>
      <c r="B20" s="119"/>
      <c r="C20" s="143"/>
      <c r="D20" s="95" t="s">
        <v>61</v>
      </c>
      <c r="E20" s="83">
        <v>18712.444</v>
      </c>
      <c r="F20" s="83">
        <v>18088.362000000001</v>
      </c>
      <c r="G20" s="83">
        <v>17969.849999999999</v>
      </c>
      <c r="H20" s="83">
        <v>17566.878000000001</v>
      </c>
      <c r="I20" s="83">
        <v>17566.878000000001</v>
      </c>
      <c r="J20" s="87">
        <f t="shared" si="8"/>
        <v>89904.411999999997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45"/>
      <c r="B25" s="164"/>
      <c r="C25" s="143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0"/>
      <c r="B40" s="128"/>
      <c r="C40" s="143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14553.115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73543.941999999995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47"/>
      <c r="B45" s="148"/>
      <c r="C45" s="143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14371.282999999999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72639.09599999999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15" t="s">
        <v>36</v>
      </c>
      <c r="B47" s="134" t="s">
        <v>21</v>
      </c>
      <c r="C47" s="142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14367.572</v>
      </c>
      <c r="H47" s="92">
        <f t="shared" si="20"/>
        <v>13937.14</v>
      </c>
      <c r="I47" s="92">
        <f t="shared" si="20"/>
        <v>15498.165000000001</v>
      </c>
      <c r="J47" s="93">
        <f t="shared" si="20"/>
        <v>72620.629000000001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16"/>
      <c r="B50" s="119"/>
      <c r="C50" s="143"/>
      <c r="D50" s="95" t="s">
        <v>61</v>
      </c>
      <c r="E50" s="83">
        <v>14326.174999999999</v>
      </c>
      <c r="F50" s="83">
        <v>14491.576999999999</v>
      </c>
      <c r="G50" s="83">
        <v>14367.572</v>
      </c>
      <c r="H50" s="83">
        <v>13937.14</v>
      </c>
      <c r="I50" s="83">
        <v>15498.165000000001</v>
      </c>
      <c r="J50" s="87">
        <f t="shared" si="21"/>
        <v>72620.629000000001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44" t="s">
        <v>37</v>
      </c>
      <c r="B52" s="162" t="s">
        <v>68</v>
      </c>
      <c r="C52" s="142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58106.034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256873.58399999997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47"/>
      <c r="B60" s="148"/>
      <c r="C60" s="143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58106.034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256873.58399999997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40207.548999999999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204847.908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16"/>
      <c r="B65" s="119"/>
      <c r="C65" s="143"/>
      <c r="D65" s="95" t="s">
        <v>61</v>
      </c>
      <c r="E65" s="83">
        <v>46283.962</v>
      </c>
      <c r="F65" s="83">
        <v>45647.322999999997</v>
      </c>
      <c r="G65" s="83">
        <v>40207.548999999999</v>
      </c>
      <c r="H65" s="83">
        <v>36684.536999999997</v>
      </c>
      <c r="I65" s="83">
        <v>36024.536999999997</v>
      </c>
      <c r="J65" s="87">
        <f t="shared" si="28"/>
        <v>204847.908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15" t="s">
        <v>85</v>
      </c>
      <c r="B67" s="134" t="s">
        <v>86</v>
      </c>
      <c r="C67" s="142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17898.485000000001</v>
      </c>
      <c r="H67" s="92">
        <f t="shared" si="29"/>
        <v>13900</v>
      </c>
      <c r="I67" s="92">
        <f t="shared" si="29"/>
        <v>13964.975</v>
      </c>
      <c r="J67" s="93">
        <f t="shared" si="29"/>
        <v>52025.675999999999</v>
      </c>
    </row>
    <row r="68" spans="1:10" ht="25.5" x14ac:dyDescent="0.25">
      <c r="A68" s="116"/>
      <c r="B68" s="119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6"/>
      <c r="B69" s="119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16"/>
      <c r="B70" s="119"/>
      <c r="C70" s="143"/>
      <c r="D70" s="95" t="s">
        <v>61</v>
      </c>
      <c r="E70" s="83"/>
      <c r="F70" s="83">
        <v>6262.2160000000003</v>
      </c>
      <c r="G70" s="83">
        <v>17898.485000000001</v>
      </c>
      <c r="H70" s="83">
        <v>13900</v>
      </c>
      <c r="I70" s="83">
        <v>13964.975</v>
      </c>
      <c r="J70" s="87">
        <f t="shared" si="30"/>
        <v>52025.675999999999</v>
      </c>
    </row>
    <row r="71" spans="1:10" ht="39" thickBot="1" x14ac:dyDescent="0.3">
      <c r="A71" s="117"/>
      <c r="B71" s="135"/>
      <c r="C71" s="136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47" t="s">
        <v>70</v>
      </c>
      <c r="B72" s="148"/>
      <c r="C72" s="142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47"/>
      <c r="B73" s="148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7"/>
      <c r="B74" s="148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47"/>
      <c r="B75" s="148"/>
      <c r="C75" s="143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49"/>
      <c r="B76" s="150"/>
      <c r="C76" s="136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15" t="s">
        <v>39</v>
      </c>
      <c r="B77" s="134" t="s">
        <v>72</v>
      </c>
      <c r="C77" s="142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5" t="s">
        <v>73</v>
      </c>
      <c r="B82" s="134" t="s">
        <v>74</v>
      </c>
      <c r="C82" s="142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16"/>
      <c r="B83" s="119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6"/>
      <c r="B84" s="119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16"/>
      <c r="B85" s="119"/>
      <c r="C85" s="143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17"/>
      <c r="B86" s="135"/>
      <c r="C86" s="136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47" t="s">
        <v>71</v>
      </c>
      <c r="B87" s="148"/>
      <c r="C87" s="142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47"/>
      <c r="B88" s="148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7"/>
      <c r="B89" s="148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47"/>
      <c r="B90" s="148"/>
      <c r="C90" s="143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49"/>
      <c r="B91" s="150"/>
      <c r="C91" s="136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15" t="s">
        <v>40</v>
      </c>
      <c r="B92" s="134" t="s">
        <v>89</v>
      </c>
      <c r="C92" s="142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16"/>
      <c r="B93" s="119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6"/>
      <c r="B94" s="119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16"/>
      <c r="B95" s="119"/>
      <c r="C95" s="143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17"/>
      <c r="B96" s="135"/>
      <c r="C96" s="136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47" t="s">
        <v>80</v>
      </c>
      <c r="B97" s="148"/>
      <c r="C97" s="142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47"/>
      <c r="B98" s="148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7"/>
      <c r="B99" s="148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47"/>
      <c r="B100" s="148"/>
      <c r="C100" s="143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49"/>
      <c r="B101" s="150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15" t="s">
        <v>81</v>
      </c>
      <c r="B102" s="134" t="s">
        <v>82</v>
      </c>
      <c r="C102" s="142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16"/>
      <c r="B103" s="119"/>
      <c r="C103" s="143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6"/>
      <c r="B104" s="119"/>
      <c r="C104" s="143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16"/>
      <c r="B105" s="119"/>
      <c r="C105" s="143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17"/>
      <c r="B106" s="135"/>
      <c r="C106" s="136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47" t="s">
        <v>87</v>
      </c>
      <c r="B107" s="148"/>
      <c r="C107" s="142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7077.366</v>
      </c>
      <c r="H107" s="97">
        <f t="shared" si="45"/>
        <v>6929.366</v>
      </c>
      <c r="I107" s="97">
        <f t="shared" si="45"/>
        <v>6929.366</v>
      </c>
      <c r="J107" s="98">
        <f t="shared" si="45"/>
        <v>21142.658000000003</v>
      </c>
    </row>
    <row r="108" spans="1:10" ht="25.5" x14ac:dyDescent="0.25">
      <c r="A108" s="147"/>
      <c r="B108" s="148"/>
      <c r="C108" s="143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7"/>
      <c r="B109" s="148"/>
      <c r="C109" s="143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47"/>
      <c r="B110" s="148"/>
      <c r="C110" s="143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7077.366</v>
      </c>
      <c r="H110" s="83">
        <f t="shared" si="47"/>
        <v>6929.366</v>
      </c>
      <c r="I110" s="83">
        <f t="shared" si="47"/>
        <v>6929.366</v>
      </c>
      <c r="J110" s="87">
        <f t="shared" si="46"/>
        <v>21142.658000000003</v>
      </c>
    </row>
    <row r="111" spans="1:10" ht="39" thickBot="1" x14ac:dyDescent="0.3">
      <c r="A111" s="149"/>
      <c r="B111" s="150"/>
      <c r="C111" s="136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15" t="s">
        <v>41</v>
      </c>
      <c r="B112" s="134" t="s">
        <v>21</v>
      </c>
      <c r="C112" s="142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7077.366</v>
      </c>
      <c r="H112" s="92">
        <f t="shared" si="48"/>
        <v>6929.366</v>
      </c>
      <c r="I112" s="92">
        <f t="shared" si="48"/>
        <v>6929.366</v>
      </c>
      <c r="J112" s="93">
        <f t="shared" si="48"/>
        <v>21142.658000000003</v>
      </c>
    </row>
    <row r="113" spans="1:10" ht="25.5" x14ac:dyDescent="0.25">
      <c r="A113" s="116"/>
      <c r="B113" s="119"/>
      <c r="C113" s="143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16"/>
      <c r="B114" s="119"/>
      <c r="C114" s="143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16"/>
      <c r="B115" s="119"/>
      <c r="C115" s="143"/>
      <c r="D115" s="95" t="s">
        <v>61</v>
      </c>
      <c r="E115" s="83"/>
      <c r="F115" s="83">
        <v>206.56</v>
      </c>
      <c r="G115" s="83">
        <v>7077.366</v>
      </c>
      <c r="H115" s="83">
        <v>6929.366</v>
      </c>
      <c r="I115" s="83">
        <v>6929.366</v>
      </c>
      <c r="J115" s="87">
        <f t="shared" si="49"/>
        <v>21142.658000000003</v>
      </c>
    </row>
    <row r="116" spans="1:10" ht="39" thickBot="1" x14ac:dyDescent="0.3">
      <c r="A116" s="117"/>
      <c r="B116" s="135"/>
      <c r="C116" s="136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048576"/>
  <sheetViews>
    <sheetView topLeftCell="A52" workbookViewId="0">
      <selection activeCell="G60" sqref="G60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61.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110601.97499999999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531423.59899999981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109927.643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528052.45299999986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23052.11</v>
      </c>
      <c r="H12" s="97">
        <f t="shared" si="4"/>
        <v>20170.099000000002</v>
      </c>
      <c r="I12" s="97">
        <f t="shared" si="4"/>
        <v>19711.089</v>
      </c>
      <c r="J12" s="98">
        <f t="shared" si="4"/>
        <v>170264.93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7"/>
      <c r="B15" s="159"/>
      <c r="C15" s="143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22559.61</v>
      </c>
      <c r="H15" s="83">
        <f t="shared" si="5"/>
        <v>19681.599000000002</v>
      </c>
      <c r="I15" s="83">
        <f t="shared" si="5"/>
        <v>19227.589</v>
      </c>
      <c r="J15" s="87">
        <f t="shared" si="6"/>
        <v>167798.63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16713.285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88647.846999999994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16"/>
      <c r="B20" s="119"/>
      <c r="C20" s="143"/>
      <c r="D20" s="95" t="s">
        <v>61</v>
      </c>
      <c r="E20" s="83">
        <v>18712.444</v>
      </c>
      <c r="F20" s="83">
        <v>18088.362000000001</v>
      </c>
      <c r="G20" s="83">
        <v>16713.285</v>
      </c>
      <c r="H20" s="83">
        <v>17566.878000000001</v>
      </c>
      <c r="I20" s="83">
        <v>17566.878000000001</v>
      </c>
      <c r="J20" s="87">
        <f t="shared" si="8"/>
        <v>88647.846999999994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45"/>
      <c r="B25" s="164"/>
      <c r="C25" s="143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0"/>
      <c r="B40" s="128"/>
      <c r="C40" s="143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16597.509999999998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75588.337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47"/>
      <c r="B45" s="148"/>
      <c r="C45" s="143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16415.678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74683.490999999995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15" t="s">
        <v>36</v>
      </c>
      <c r="B47" s="134" t="s">
        <v>21</v>
      </c>
      <c r="C47" s="142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16411.967000000001</v>
      </c>
      <c r="H47" s="92">
        <f t="shared" si="20"/>
        <v>13937.14</v>
      </c>
      <c r="I47" s="92">
        <f t="shared" si="20"/>
        <v>15498.165000000001</v>
      </c>
      <c r="J47" s="93">
        <f t="shared" si="20"/>
        <v>74665.024000000005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16"/>
      <c r="B50" s="119"/>
      <c r="C50" s="143"/>
      <c r="D50" s="95" t="s">
        <v>61</v>
      </c>
      <c r="E50" s="83">
        <v>14326.174999999999</v>
      </c>
      <c r="F50" s="83">
        <v>14491.576999999999</v>
      </c>
      <c r="G50" s="83">
        <v>16411.967000000001</v>
      </c>
      <c r="H50" s="83">
        <v>13937.14</v>
      </c>
      <c r="I50" s="83">
        <v>15498.165000000001</v>
      </c>
      <c r="J50" s="87">
        <f t="shared" si="21"/>
        <v>74665.024000000005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44" t="s">
        <v>37</v>
      </c>
      <c r="B52" s="162" t="s">
        <v>68</v>
      </c>
      <c r="C52" s="142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63298.989000000001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262066.53899999999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47"/>
      <c r="B60" s="148"/>
      <c r="C60" s="143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63298.989000000001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262066.53899999999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45279.915000000001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209920.27400000003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16"/>
      <c r="B65" s="119"/>
      <c r="C65" s="143"/>
      <c r="D65" s="95" t="s">
        <v>61</v>
      </c>
      <c r="E65" s="83">
        <v>46283.962</v>
      </c>
      <c r="F65" s="83">
        <v>45647.322999999997</v>
      </c>
      <c r="G65" s="83">
        <v>45279.915000000001</v>
      </c>
      <c r="H65" s="83">
        <v>36684.536999999997</v>
      </c>
      <c r="I65" s="83">
        <v>36024.536999999997</v>
      </c>
      <c r="J65" s="87">
        <f t="shared" si="28"/>
        <v>209920.27400000003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15" t="s">
        <v>85</v>
      </c>
      <c r="B67" s="134" t="s">
        <v>86</v>
      </c>
      <c r="C67" s="142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18019.074000000001</v>
      </c>
      <c r="H67" s="92">
        <f t="shared" si="29"/>
        <v>13900</v>
      </c>
      <c r="I67" s="92">
        <f t="shared" si="29"/>
        <v>13964.975</v>
      </c>
      <c r="J67" s="93">
        <f t="shared" si="29"/>
        <v>52146.264999999999</v>
      </c>
    </row>
    <row r="68" spans="1:10" ht="25.5" x14ac:dyDescent="0.25">
      <c r="A68" s="116"/>
      <c r="B68" s="119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6"/>
      <c r="B69" s="119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16"/>
      <c r="B70" s="119"/>
      <c r="C70" s="143"/>
      <c r="D70" s="95" t="s">
        <v>61</v>
      </c>
      <c r="E70" s="83"/>
      <c r="F70" s="83">
        <v>6262.2160000000003</v>
      </c>
      <c r="G70" s="83">
        <v>18019.074000000001</v>
      </c>
      <c r="H70" s="83">
        <v>13900</v>
      </c>
      <c r="I70" s="83">
        <v>13964.975</v>
      </c>
      <c r="J70" s="87">
        <f t="shared" si="30"/>
        <v>52146.264999999999</v>
      </c>
    </row>
    <row r="71" spans="1:10" ht="39" thickBot="1" x14ac:dyDescent="0.3">
      <c r="A71" s="117"/>
      <c r="B71" s="135"/>
      <c r="C71" s="136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47" t="s">
        <v>70</v>
      </c>
      <c r="B72" s="148"/>
      <c r="C72" s="142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47"/>
      <c r="B73" s="148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7"/>
      <c r="B74" s="148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47"/>
      <c r="B75" s="148"/>
      <c r="C75" s="143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49"/>
      <c r="B76" s="150"/>
      <c r="C76" s="136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15" t="s">
        <v>39</v>
      </c>
      <c r="B77" s="134" t="s">
        <v>72</v>
      </c>
      <c r="C77" s="142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5" t="s">
        <v>73</v>
      </c>
      <c r="B82" s="134" t="s">
        <v>74</v>
      </c>
      <c r="C82" s="142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16"/>
      <c r="B83" s="119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6"/>
      <c r="B84" s="119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16"/>
      <c r="B85" s="119"/>
      <c r="C85" s="143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17"/>
      <c r="B86" s="135"/>
      <c r="C86" s="136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47" t="s">
        <v>71</v>
      </c>
      <c r="B87" s="148"/>
      <c r="C87" s="142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47"/>
      <c r="B88" s="148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7"/>
      <c r="B89" s="148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47"/>
      <c r="B90" s="148"/>
      <c r="C90" s="143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49"/>
      <c r="B91" s="150"/>
      <c r="C91" s="136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15" t="s">
        <v>40</v>
      </c>
      <c r="B92" s="134" t="s">
        <v>89</v>
      </c>
      <c r="C92" s="142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16"/>
      <c r="B93" s="119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6"/>
      <c r="B94" s="119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16"/>
      <c r="B95" s="119"/>
      <c r="C95" s="143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17"/>
      <c r="B96" s="135"/>
      <c r="C96" s="136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47" t="s">
        <v>80</v>
      </c>
      <c r="B97" s="148"/>
      <c r="C97" s="142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47"/>
      <c r="B98" s="148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7"/>
      <c r="B99" s="148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47"/>
      <c r="B100" s="148"/>
      <c r="C100" s="143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49"/>
      <c r="B101" s="150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15" t="s">
        <v>81</v>
      </c>
      <c r="B102" s="134" t="s">
        <v>82</v>
      </c>
      <c r="C102" s="142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16"/>
      <c r="B103" s="119"/>
      <c r="C103" s="143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6"/>
      <c r="B104" s="119"/>
      <c r="C104" s="143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16"/>
      <c r="B105" s="119"/>
      <c r="C105" s="143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17"/>
      <c r="B106" s="135"/>
      <c r="C106" s="136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47" t="s">
        <v>87</v>
      </c>
      <c r="B107" s="148"/>
      <c r="C107" s="142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7653.366</v>
      </c>
      <c r="H107" s="97">
        <f t="shared" si="45"/>
        <v>6929.366</v>
      </c>
      <c r="I107" s="97">
        <f t="shared" si="45"/>
        <v>6929.366</v>
      </c>
      <c r="J107" s="98">
        <f t="shared" si="45"/>
        <v>21718.658000000003</v>
      </c>
    </row>
    <row r="108" spans="1:10" ht="25.5" x14ac:dyDescent="0.25">
      <c r="A108" s="147"/>
      <c r="B108" s="148"/>
      <c r="C108" s="143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7"/>
      <c r="B109" s="148"/>
      <c r="C109" s="143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47"/>
      <c r="B110" s="148"/>
      <c r="C110" s="143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7653.366</v>
      </c>
      <c r="H110" s="83">
        <f t="shared" si="47"/>
        <v>6929.366</v>
      </c>
      <c r="I110" s="83">
        <f t="shared" si="47"/>
        <v>6929.366</v>
      </c>
      <c r="J110" s="87">
        <f t="shared" si="46"/>
        <v>21718.658000000003</v>
      </c>
    </row>
    <row r="111" spans="1:10" ht="39" thickBot="1" x14ac:dyDescent="0.3">
      <c r="A111" s="149"/>
      <c r="B111" s="150"/>
      <c r="C111" s="136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15" t="s">
        <v>41</v>
      </c>
      <c r="B112" s="134" t="s">
        <v>21</v>
      </c>
      <c r="C112" s="142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7653.366</v>
      </c>
      <c r="H112" s="92">
        <f t="shared" si="48"/>
        <v>6929.366</v>
      </c>
      <c r="I112" s="92">
        <f t="shared" si="48"/>
        <v>6929.366</v>
      </c>
      <c r="J112" s="93">
        <f t="shared" si="48"/>
        <v>21718.658000000003</v>
      </c>
    </row>
    <row r="113" spans="1:10" ht="25.5" x14ac:dyDescent="0.25">
      <c r="A113" s="116"/>
      <c r="B113" s="119"/>
      <c r="C113" s="143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16"/>
      <c r="B114" s="119"/>
      <c r="C114" s="143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16"/>
      <c r="B115" s="119"/>
      <c r="C115" s="143"/>
      <c r="D115" s="95" t="s">
        <v>61</v>
      </c>
      <c r="E115" s="83"/>
      <c r="F115" s="83">
        <v>206.56</v>
      </c>
      <c r="G115" s="83">
        <v>7653.366</v>
      </c>
      <c r="H115" s="83">
        <v>6929.366</v>
      </c>
      <c r="I115" s="83">
        <v>6929.366</v>
      </c>
      <c r="J115" s="87">
        <f t="shared" si="49"/>
        <v>21718.658000000003</v>
      </c>
    </row>
    <row r="116" spans="1:10" ht="39" thickBot="1" x14ac:dyDescent="0.3">
      <c r="A116" s="117"/>
      <c r="B116" s="135"/>
      <c r="C116" s="136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048576"/>
  <sheetViews>
    <sheetView tabSelected="1" workbookViewId="0">
      <selection activeCell="L10" sqref="L10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61.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111482.65399999998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532304.27799999982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110808.32199999999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528933.13199999987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23052.11</v>
      </c>
      <c r="H12" s="97">
        <f t="shared" si="4"/>
        <v>20170.099000000002</v>
      </c>
      <c r="I12" s="97">
        <f t="shared" si="4"/>
        <v>19711.089</v>
      </c>
      <c r="J12" s="98">
        <f t="shared" si="4"/>
        <v>170264.93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7"/>
      <c r="B15" s="159"/>
      <c r="C15" s="143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22559.61</v>
      </c>
      <c r="H15" s="83">
        <f t="shared" si="5"/>
        <v>19681.599000000002</v>
      </c>
      <c r="I15" s="83">
        <f t="shared" si="5"/>
        <v>19227.589</v>
      </c>
      <c r="J15" s="87">
        <f t="shared" si="6"/>
        <v>167798.63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16713.285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88647.846999999994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16"/>
      <c r="B20" s="119"/>
      <c r="C20" s="143"/>
      <c r="D20" s="95" t="s">
        <v>61</v>
      </c>
      <c r="E20" s="83">
        <v>18712.444</v>
      </c>
      <c r="F20" s="83">
        <v>18088.362000000001</v>
      </c>
      <c r="G20" s="83">
        <v>16713.285</v>
      </c>
      <c r="H20" s="83">
        <v>17566.878000000001</v>
      </c>
      <c r="I20" s="83">
        <v>17566.878000000001</v>
      </c>
      <c r="J20" s="87">
        <f t="shared" si="8"/>
        <v>88647.846999999994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45"/>
      <c r="B25" s="164"/>
      <c r="C25" s="143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0"/>
      <c r="B40" s="128"/>
      <c r="C40" s="143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16597.508999999998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75588.335999999996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47"/>
      <c r="B45" s="148"/>
      <c r="C45" s="143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16415.677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74683.489999999991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15" t="s">
        <v>36</v>
      </c>
      <c r="B47" s="134" t="s">
        <v>21</v>
      </c>
      <c r="C47" s="142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16411.966</v>
      </c>
      <c r="H47" s="92">
        <f t="shared" si="20"/>
        <v>13937.14</v>
      </c>
      <c r="I47" s="92">
        <f t="shared" si="20"/>
        <v>15498.165000000001</v>
      </c>
      <c r="J47" s="93">
        <f t="shared" si="20"/>
        <v>74665.023000000001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16"/>
      <c r="B50" s="119"/>
      <c r="C50" s="143"/>
      <c r="D50" s="95" t="s">
        <v>61</v>
      </c>
      <c r="E50" s="83">
        <v>14326.174999999999</v>
      </c>
      <c r="F50" s="83">
        <v>14491.576999999999</v>
      </c>
      <c r="G50" s="83">
        <v>16411.966</v>
      </c>
      <c r="H50" s="83">
        <v>13937.14</v>
      </c>
      <c r="I50" s="83">
        <v>15498.165000000001</v>
      </c>
      <c r="J50" s="87">
        <f t="shared" si="21"/>
        <v>74665.023000000001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44" t="s">
        <v>37</v>
      </c>
      <c r="B52" s="162" t="s">
        <v>68</v>
      </c>
      <c r="C52" s="142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64179.668999999994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262947.21899999998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47"/>
      <c r="B60" s="148"/>
      <c r="C60" s="143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64179.668999999994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262947.21899999998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45130.991999999998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209771.35100000002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16"/>
      <c r="B65" s="119"/>
      <c r="C65" s="143"/>
      <c r="D65" s="95" t="s">
        <v>61</v>
      </c>
      <c r="E65" s="83">
        <v>46283.962</v>
      </c>
      <c r="F65" s="83">
        <v>45647.322999999997</v>
      </c>
      <c r="G65" s="83">
        <v>45130.991999999998</v>
      </c>
      <c r="H65" s="83">
        <v>36684.536999999997</v>
      </c>
      <c r="I65" s="83">
        <v>36024.536999999997</v>
      </c>
      <c r="J65" s="87">
        <f t="shared" si="28"/>
        <v>209771.35100000002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15" t="s">
        <v>85</v>
      </c>
      <c r="B67" s="134" t="s">
        <v>86</v>
      </c>
      <c r="C67" s="142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19048.677</v>
      </c>
      <c r="H67" s="92">
        <f t="shared" si="29"/>
        <v>13900</v>
      </c>
      <c r="I67" s="92">
        <f t="shared" si="29"/>
        <v>13964.975</v>
      </c>
      <c r="J67" s="93">
        <f t="shared" si="29"/>
        <v>53175.867999999995</v>
      </c>
    </row>
    <row r="68" spans="1:10" ht="25.5" x14ac:dyDescent="0.25">
      <c r="A68" s="116"/>
      <c r="B68" s="119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6"/>
      <c r="B69" s="119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16"/>
      <c r="B70" s="119"/>
      <c r="C70" s="143"/>
      <c r="D70" s="95" t="s">
        <v>61</v>
      </c>
      <c r="E70" s="83"/>
      <c r="F70" s="83">
        <v>6262.2160000000003</v>
      </c>
      <c r="G70" s="83">
        <v>19048.677</v>
      </c>
      <c r="H70" s="83">
        <v>13900</v>
      </c>
      <c r="I70" s="83">
        <v>13964.975</v>
      </c>
      <c r="J70" s="87">
        <f t="shared" si="30"/>
        <v>53175.867999999995</v>
      </c>
    </row>
    <row r="71" spans="1:10" ht="39" thickBot="1" x14ac:dyDescent="0.3">
      <c r="A71" s="117"/>
      <c r="B71" s="135"/>
      <c r="C71" s="136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47" t="s">
        <v>70</v>
      </c>
      <c r="B72" s="148"/>
      <c r="C72" s="142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47"/>
      <c r="B73" s="148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7"/>
      <c r="B74" s="148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47"/>
      <c r="B75" s="148"/>
      <c r="C75" s="143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49"/>
      <c r="B76" s="150"/>
      <c r="C76" s="136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15" t="s">
        <v>39</v>
      </c>
      <c r="B77" s="134" t="s">
        <v>72</v>
      </c>
      <c r="C77" s="142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5" t="s">
        <v>73</v>
      </c>
      <c r="B82" s="134" t="s">
        <v>74</v>
      </c>
      <c r="C82" s="142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16"/>
      <c r="B83" s="119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6"/>
      <c r="B84" s="119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16"/>
      <c r="B85" s="119"/>
      <c r="C85" s="143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17"/>
      <c r="B86" s="135"/>
      <c r="C86" s="136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47" t="s">
        <v>71</v>
      </c>
      <c r="B87" s="148"/>
      <c r="C87" s="142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47"/>
      <c r="B88" s="148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7"/>
      <c r="B89" s="148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47"/>
      <c r="B90" s="148"/>
      <c r="C90" s="143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49"/>
      <c r="B91" s="150"/>
      <c r="C91" s="136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15" t="s">
        <v>40</v>
      </c>
      <c r="B92" s="134" t="s">
        <v>89</v>
      </c>
      <c r="C92" s="142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16"/>
      <c r="B93" s="119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6"/>
      <c r="B94" s="119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16"/>
      <c r="B95" s="119"/>
      <c r="C95" s="143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17"/>
      <c r="B96" s="135"/>
      <c r="C96" s="136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47" t="s">
        <v>80</v>
      </c>
      <c r="B97" s="148"/>
      <c r="C97" s="142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47"/>
      <c r="B98" s="148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7"/>
      <c r="B99" s="148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47"/>
      <c r="B100" s="148"/>
      <c r="C100" s="143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49"/>
      <c r="B101" s="150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15" t="s">
        <v>81</v>
      </c>
      <c r="B102" s="134" t="s">
        <v>82</v>
      </c>
      <c r="C102" s="142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16"/>
      <c r="B103" s="119"/>
      <c r="C103" s="143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6"/>
      <c r="B104" s="119"/>
      <c r="C104" s="143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16"/>
      <c r="B105" s="119"/>
      <c r="C105" s="143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17"/>
      <c r="B106" s="135"/>
      <c r="C106" s="136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47" t="s">
        <v>87</v>
      </c>
      <c r="B107" s="148"/>
      <c r="C107" s="142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7653.366</v>
      </c>
      <c r="H107" s="97">
        <f t="shared" si="45"/>
        <v>6929.366</v>
      </c>
      <c r="I107" s="97">
        <f t="shared" si="45"/>
        <v>6929.366</v>
      </c>
      <c r="J107" s="98">
        <f t="shared" si="45"/>
        <v>21718.658000000003</v>
      </c>
    </row>
    <row r="108" spans="1:10" ht="25.5" x14ac:dyDescent="0.25">
      <c r="A108" s="147"/>
      <c r="B108" s="148"/>
      <c r="C108" s="143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7"/>
      <c r="B109" s="148"/>
      <c r="C109" s="143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47"/>
      <c r="B110" s="148"/>
      <c r="C110" s="143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7653.366</v>
      </c>
      <c r="H110" s="83">
        <f t="shared" si="47"/>
        <v>6929.366</v>
      </c>
      <c r="I110" s="83">
        <f t="shared" si="47"/>
        <v>6929.366</v>
      </c>
      <c r="J110" s="87">
        <f t="shared" si="46"/>
        <v>21718.658000000003</v>
      </c>
    </row>
    <row r="111" spans="1:10" ht="39" thickBot="1" x14ac:dyDescent="0.3">
      <c r="A111" s="149"/>
      <c r="B111" s="150"/>
      <c r="C111" s="136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15" t="s">
        <v>41</v>
      </c>
      <c r="B112" s="134" t="s">
        <v>21</v>
      </c>
      <c r="C112" s="142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7653.366</v>
      </c>
      <c r="H112" s="92">
        <f t="shared" si="48"/>
        <v>6929.366</v>
      </c>
      <c r="I112" s="92">
        <f t="shared" si="48"/>
        <v>6929.366</v>
      </c>
      <c r="J112" s="93">
        <f t="shared" si="48"/>
        <v>21718.658000000003</v>
      </c>
    </row>
    <row r="113" spans="1:10" ht="25.5" x14ac:dyDescent="0.25">
      <c r="A113" s="116"/>
      <c r="B113" s="119"/>
      <c r="C113" s="143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16"/>
      <c r="B114" s="119"/>
      <c r="C114" s="143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16"/>
      <c r="B115" s="119"/>
      <c r="C115" s="143"/>
      <c r="D115" s="95" t="s">
        <v>61</v>
      </c>
      <c r="E115" s="83"/>
      <c r="F115" s="83">
        <v>206.56</v>
      </c>
      <c r="G115" s="83">
        <v>7653.366</v>
      </c>
      <c r="H115" s="83">
        <v>6929.366</v>
      </c>
      <c r="I115" s="83">
        <v>6929.366</v>
      </c>
      <c r="J115" s="87">
        <f t="shared" si="49"/>
        <v>21718.658000000003</v>
      </c>
    </row>
    <row r="116" spans="1:10" ht="39" thickBot="1" x14ac:dyDescent="0.3">
      <c r="A116" s="117"/>
      <c r="B116" s="135"/>
      <c r="C116" s="136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  <pageSetup paperSize="9" scale="7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9.570312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8" s="4" customFormat="1" ht="15.75" customHeight="1" thickBot="1" x14ac:dyDescent="0.3">
      <c r="A2" s="125" t="s">
        <v>1</v>
      </c>
      <c r="B2" s="123" t="s">
        <v>2</v>
      </c>
      <c r="C2" s="125" t="s">
        <v>3</v>
      </c>
      <c r="D2" s="99" t="s">
        <v>4</v>
      </c>
      <c r="E2" s="100"/>
      <c r="F2" s="100"/>
      <c r="G2" s="100"/>
      <c r="H2" s="100"/>
      <c r="I2" s="100"/>
      <c r="J2" s="100"/>
      <c r="K2" s="100"/>
      <c r="L2" s="101"/>
      <c r="M2" s="2"/>
      <c r="N2" s="2"/>
      <c r="O2" s="2"/>
      <c r="P2" s="2"/>
      <c r="Q2" s="3"/>
    </row>
    <row r="3" spans="1:18" s="4" customFormat="1" ht="33.75" customHeight="1" thickBot="1" x14ac:dyDescent="0.3">
      <c r="A3" s="126"/>
      <c r="B3" s="124"/>
      <c r="C3" s="126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03" t="s">
        <v>6</v>
      </c>
      <c r="B5" s="104"/>
      <c r="C5" s="11" t="s">
        <v>7</v>
      </c>
      <c r="D5" s="12">
        <f>SUM(E5:K5)</f>
        <v>622575.946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 t="shared" si="0"/>
        <v>106090.53199999999</v>
      </c>
      <c r="K5" s="13">
        <f t="shared" si="0"/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05"/>
      <c r="B6" s="106"/>
      <c r="C6" s="15" t="s">
        <v>34</v>
      </c>
      <c r="D6" s="12">
        <f t="shared" ref="D6:D63" si="1">SUM(E6:K6)</f>
        <v>617995.34199999995</v>
      </c>
      <c r="E6" s="17">
        <f>E9+E18+E27+E33+E42+E60</f>
        <v>97967.070999999996</v>
      </c>
      <c r="F6" s="17">
        <f t="shared" ref="F6:L7" si="2">F9+F18+F27+F33+F42+F60</f>
        <v>82345.475000000006</v>
      </c>
      <c r="G6" s="17">
        <f t="shared" si="2"/>
        <v>90254.395999999993</v>
      </c>
      <c r="H6" s="17">
        <f t="shared" si="2"/>
        <v>74548.349000000002</v>
      </c>
      <c r="I6" s="17">
        <f t="shared" si="2"/>
        <v>89236.358999999997</v>
      </c>
      <c r="J6" s="17">
        <f t="shared" si="2"/>
        <v>105295.32799999999</v>
      </c>
      <c r="K6" s="17">
        <f t="shared" si="2"/>
        <v>78348.364000000001</v>
      </c>
      <c r="L6" s="61">
        <f t="shared" si="2"/>
        <v>78568.364000000001</v>
      </c>
      <c r="M6" s="55"/>
    </row>
    <row r="7" spans="1:18" ht="15" customHeight="1" thickBot="1" x14ac:dyDescent="0.3">
      <c r="A7" s="107"/>
      <c r="B7" s="108"/>
      <c r="C7" s="19" t="s">
        <v>33</v>
      </c>
      <c r="D7" s="12">
        <f t="shared" si="1"/>
        <v>4580.6040000000003</v>
      </c>
      <c r="E7" s="21">
        <f>E10+E19+E28+E34+E43+E61</f>
        <v>653.20000000000005</v>
      </c>
      <c r="F7" s="21">
        <f t="shared" si="2"/>
        <v>653.20000000000005</v>
      </c>
      <c r="G7" s="21">
        <f t="shared" si="2"/>
        <v>653.20000000000005</v>
      </c>
      <c r="H7" s="21">
        <f t="shared" si="2"/>
        <v>632.5</v>
      </c>
      <c r="I7" s="21">
        <f t="shared" si="2"/>
        <v>612.70000000000005</v>
      </c>
      <c r="J7" s="21">
        <f t="shared" si="2"/>
        <v>795.20399999999995</v>
      </c>
      <c r="K7" s="21">
        <f t="shared" si="2"/>
        <v>580.6</v>
      </c>
      <c r="L7" s="62">
        <f t="shared" si="2"/>
        <v>568.6</v>
      </c>
      <c r="M7" s="55"/>
    </row>
    <row r="8" spans="1:18" ht="15.75" thickBot="1" x14ac:dyDescent="0.3">
      <c r="A8" s="121" t="s">
        <v>8</v>
      </c>
      <c r="B8" s="122" t="s">
        <v>9</v>
      </c>
      <c r="C8" s="22" t="s">
        <v>7</v>
      </c>
      <c r="D8" s="12">
        <f t="shared" si="1"/>
        <v>20</v>
      </c>
      <c r="E8" s="23">
        <f>E9+E10</f>
        <v>10</v>
      </c>
      <c r="F8" s="23">
        <f t="shared" ref="F8:L8" si="3">F9+F10</f>
        <v>0</v>
      </c>
      <c r="G8" s="23">
        <f t="shared" si="3"/>
        <v>0</v>
      </c>
      <c r="H8" s="23">
        <f t="shared" si="3"/>
        <v>0</v>
      </c>
      <c r="I8" s="23">
        <f t="shared" si="3"/>
        <v>0</v>
      </c>
      <c r="J8" s="23">
        <f t="shared" si="3"/>
        <v>10</v>
      </c>
      <c r="K8" s="23">
        <f t="shared" si="3"/>
        <v>0</v>
      </c>
      <c r="L8" s="63">
        <f t="shared" si="3"/>
        <v>0</v>
      </c>
      <c r="M8" s="55"/>
    </row>
    <row r="9" spans="1:18" ht="15.75" thickBot="1" x14ac:dyDescent="0.3">
      <c r="A9" s="110"/>
      <c r="B9" s="113"/>
      <c r="C9" s="24" t="s">
        <v>34</v>
      </c>
      <c r="D9" s="12">
        <f t="shared" si="1"/>
        <v>20</v>
      </c>
      <c r="E9" s="25">
        <f>E12+E15</f>
        <v>10</v>
      </c>
      <c r="F9" s="25">
        <f t="shared" ref="F9:L10" si="4">F12+F15</f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10</v>
      </c>
      <c r="K9" s="25">
        <f t="shared" si="4"/>
        <v>0</v>
      </c>
      <c r="L9" s="64">
        <f t="shared" si="4"/>
        <v>0</v>
      </c>
      <c r="M9" s="55"/>
    </row>
    <row r="10" spans="1:18" ht="15.75" thickBot="1" x14ac:dyDescent="0.3">
      <c r="A10" s="111"/>
      <c r="B10" s="114"/>
      <c r="C10" s="26" t="s">
        <v>33</v>
      </c>
      <c r="D10" s="12">
        <f t="shared" si="1"/>
        <v>0</v>
      </c>
      <c r="E10" s="27">
        <f>E13+E16</f>
        <v>0</v>
      </c>
      <c r="F10" s="27">
        <f t="shared" si="4"/>
        <v>0</v>
      </c>
      <c r="G10" s="27">
        <f t="shared" si="4"/>
        <v>0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0</v>
      </c>
      <c r="L10" s="65">
        <f t="shared" si="4"/>
        <v>0</v>
      </c>
      <c r="M10" s="55"/>
    </row>
    <row r="11" spans="1:18" ht="15.75" thickBot="1" x14ac:dyDescent="0.3">
      <c r="A11" s="115" t="s">
        <v>32</v>
      </c>
      <c r="B11" s="118" t="s">
        <v>10</v>
      </c>
      <c r="C11" s="11" t="s">
        <v>7</v>
      </c>
      <c r="D11" s="12">
        <f t="shared" si="1"/>
        <v>10</v>
      </c>
      <c r="E11" s="28">
        <f>E12+E13</f>
        <v>5</v>
      </c>
      <c r="F11" s="28">
        <f t="shared" ref="F11:L11" si="5">F12+F13</f>
        <v>0</v>
      </c>
      <c r="G11" s="28">
        <f t="shared" si="5"/>
        <v>0</v>
      </c>
      <c r="H11" s="28">
        <f t="shared" si="5"/>
        <v>0</v>
      </c>
      <c r="I11" s="28">
        <f t="shared" si="5"/>
        <v>0</v>
      </c>
      <c r="J11" s="28">
        <f t="shared" si="5"/>
        <v>5</v>
      </c>
      <c r="K11" s="28">
        <f t="shared" si="5"/>
        <v>0</v>
      </c>
      <c r="L11" s="63">
        <f t="shared" si="5"/>
        <v>0</v>
      </c>
      <c r="M11" s="55"/>
    </row>
    <row r="12" spans="1:18" ht="15.75" thickBot="1" x14ac:dyDescent="0.3">
      <c r="A12" s="116"/>
      <c r="B12" s="119"/>
      <c r="C12" s="15" t="s">
        <v>34</v>
      </c>
      <c r="D12" s="12">
        <f t="shared" si="1"/>
        <v>10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5</v>
      </c>
      <c r="K12" s="29">
        <v>0</v>
      </c>
      <c r="L12" s="64">
        <v>0</v>
      </c>
      <c r="M12" s="55"/>
    </row>
    <row r="13" spans="1:18" ht="15.75" thickBot="1" x14ac:dyDescent="0.3">
      <c r="A13" s="117"/>
      <c r="B13" s="120"/>
      <c r="C13" s="19" t="s">
        <v>33</v>
      </c>
      <c r="D13" s="12">
        <f t="shared" si="1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15" t="s">
        <v>35</v>
      </c>
      <c r="B14" s="118" t="s">
        <v>11</v>
      </c>
      <c r="C14" s="11" t="s">
        <v>7</v>
      </c>
      <c r="D14" s="12">
        <f t="shared" si="1"/>
        <v>10</v>
      </c>
      <c r="E14" s="13">
        <f>E15+E16</f>
        <v>5</v>
      </c>
      <c r="F14" s="13">
        <f t="shared" ref="F14:L14" si="6">F15+F16</f>
        <v>0</v>
      </c>
      <c r="G14" s="13">
        <f t="shared" si="6"/>
        <v>0</v>
      </c>
      <c r="H14" s="13">
        <f t="shared" si="6"/>
        <v>0</v>
      </c>
      <c r="I14" s="13">
        <f t="shared" si="6"/>
        <v>0</v>
      </c>
      <c r="J14" s="13">
        <f t="shared" si="6"/>
        <v>5</v>
      </c>
      <c r="K14" s="13">
        <f t="shared" si="6"/>
        <v>0</v>
      </c>
      <c r="L14" s="60">
        <f t="shared" si="6"/>
        <v>0</v>
      </c>
      <c r="M14" s="55"/>
      <c r="R14" s="31"/>
    </row>
    <row r="15" spans="1:18" ht="15.75" thickBot="1" x14ac:dyDescent="0.3">
      <c r="A15" s="116"/>
      <c r="B15" s="119"/>
      <c r="C15" s="15" t="s">
        <v>34</v>
      </c>
      <c r="D15" s="12">
        <f t="shared" si="1"/>
        <v>10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5</v>
      </c>
      <c r="K15" s="17">
        <v>0</v>
      </c>
      <c r="L15" s="61">
        <v>0</v>
      </c>
    </row>
    <row r="16" spans="1:18" ht="15" customHeight="1" thickBot="1" x14ac:dyDescent="0.3">
      <c r="A16" s="117"/>
      <c r="B16" s="119"/>
      <c r="C16" s="19" t="s">
        <v>33</v>
      </c>
      <c r="D16" s="12">
        <f t="shared" si="1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09" t="s">
        <v>12</v>
      </c>
      <c r="B17" s="112" t="s">
        <v>13</v>
      </c>
      <c r="C17" s="22" t="s">
        <v>7</v>
      </c>
      <c r="D17" s="12">
        <f t="shared" si="1"/>
        <v>4026.0879999999997</v>
      </c>
      <c r="E17" s="12">
        <f>E18+E19</f>
        <v>7.6</v>
      </c>
      <c r="F17" s="12">
        <f t="shared" ref="F17:L17" si="7">F18+F19</f>
        <v>1047.5</v>
      </c>
      <c r="G17" s="12">
        <f t="shared" si="7"/>
        <v>2955</v>
      </c>
      <c r="H17" s="12">
        <f t="shared" si="7"/>
        <v>5.9880000000000004</v>
      </c>
      <c r="I17" s="12">
        <f t="shared" si="7"/>
        <v>0</v>
      </c>
      <c r="J17" s="12">
        <f t="shared" si="7"/>
        <v>10</v>
      </c>
      <c r="K17" s="12">
        <f t="shared" si="7"/>
        <v>0</v>
      </c>
      <c r="L17" s="60">
        <f t="shared" si="7"/>
        <v>0</v>
      </c>
      <c r="M17" s="55"/>
    </row>
    <row r="18" spans="1:13" ht="15.75" thickBot="1" x14ac:dyDescent="0.3">
      <c r="A18" s="110"/>
      <c r="B18" s="113"/>
      <c r="C18" s="24" t="s">
        <v>34</v>
      </c>
      <c r="D18" s="12">
        <f t="shared" si="1"/>
        <v>4026.0879999999997</v>
      </c>
      <c r="E18" s="16">
        <f>E21+E24</f>
        <v>7.6</v>
      </c>
      <c r="F18" s="16">
        <f t="shared" ref="F18:L19" si="8">F21+F24</f>
        <v>1047.5</v>
      </c>
      <c r="G18" s="16">
        <f t="shared" si="8"/>
        <v>2955</v>
      </c>
      <c r="H18" s="16">
        <f t="shared" si="8"/>
        <v>5.9880000000000004</v>
      </c>
      <c r="I18" s="16">
        <f>N20</f>
        <v>0</v>
      </c>
      <c r="J18" s="16">
        <f t="shared" si="8"/>
        <v>10</v>
      </c>
      <c r="K18" s="16">
        <f t="shared" si="8"/>
        <v>0</v>
      </c>
      <c r="L18" s="61">
        <f t="shared" si="8"/>
        <v>0</v>
      </c>
    </row>
    <row r="19" spans="1:13" ht="15.75" thickBot="1" x14ac:dyDescent="0.3">
      <c r="A19" s="110"/>
      <c r="B19" s="113"/>
      <c r="C19" s="32" t="s">
        <v>33</v>
      </c>
      <c r="D19" s="12">
        <f t="shared" si="1"/>
        <v>0</v>
      </c>
      <c r="E19" s="33">
        <f>E22+E25</f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3">
        <f t="shared" si="8"/>
        <v>0</v>
      </c>
      <c r="J19" s="33">
        <f t="shared" si="8"/>
        <v>0</v>
      </c>
      <c r="K19" s="33">
        <f t="shared" si="8"/>
        <v>0</v>
      </c>
      <c r="L19" s="66">
        <f t="shared" si="8"/>
        <v>0</v>
      </c>
    </row>
    <row r="20" spans="1:13" ht="15.75" thickBot="1" x14ac:dyDescent="0.3">
      <c r="A20" s="115" t="s">
        <v>36</v>
      </c>
      <c r="B20" s="118" t="s">
        <v>14</v>
      </c>
      <c r="C20" s="11" t="s">
        <v>7</v>
      </c>
      <c r="D20" s="12">
        <f t="shared" si="1"/>
        <v>17.600000000000001</v>
      </c>
      <c r="E20" s="13">
        <f>E21+E22</f>
        <v>7.6</v>
      </c>
      <c r="F20" s="13">
        <f t="shared" ref="F20:L20" si="9">F21+F22</f>
        <v>0</v>
      </c>
      <c r="G20" s="13">
        <f t="shared" si="9"/>
        <v>0</v>
      </c>
      <c r="H20" s="13">
        <f t="shared" si="9"/>
        <v>0</v>
      </c>
      <c r="I20" s="13">
        <f t="shared" si="9"/>
        <v>0</v>
      </c>
      <c r="J20" s="13">
        <f t="shared" si="9"/>
        <v>10</v>
      </c>
      <c r="K20" s="13">
        <f t="shared" si="9"/>
        <v>0</v>
      </c>
      <c r="L20" s="60">
        <f t="shared" si="9"/>
        <v>0</v>
      </c>
      <c r="M20" s="55"/>
    </row>
    <row r="21" spans="1:13" ht="15.75" thickBot="1" x14ac:dyDescent="0.3">
      <c r="A21" s="116"/>
      <c r="B21" s="119"/>
      <c r="C21" s="15" t="s">
        <v>34</v>
      </c>
      <c r="D21" s="12">
        <f t="shared" si="1"/>
        <v>17.600000000000001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10</v>
      </c>
      <c r="K21" s="17">
        <v>0</v>
      </c>
      <c r="L21" s="61">
        <v>0</v>
      </c>
      <c r="M21" s="55"/>
    </row>
    <row r="22" spans="1:13" ht="15" customHeight="1" thickBot="1" x14ac:dyDescent="0.3">
      <c r="A22" s="116"/>
      <c r="B22" s="119"/>
      <c r="C22" s="19" t="s">
        <v>33</v>
      </c>
      <c r="D22" s="12">
        <f t="shared" si="1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15" t="s">
        <v>37</v>
      </c>
      <c r="B23" s="118" t="s">
        <v>15</v>
      </c>
      <c r="C23" s="11" t="s">
        <v>7</v>
      </c>
      <c r="D23" s="12">
        <f t="shared" si="1"/>
        <v>4008.4879999999998</v>
      </c>
      <c r="E23" s="13">
        <f>E24+E25</f>
        <v>0</v>
      </c>
      <c r="F23" s="13">
        <f t="shared" ref="F23:L23" si="10">F24+F25</f>
        <v>1047.5</v>
      </c>
      <c r="G23" s="13">
        <f t="shared" si="10"/>
        <v>2955</v>
      </c>
      <c r="H23" s="13">
        <f t="shared" si="10"/>
        <v>5.9880000000000004</v>
      </c>
      <c r="I23" s="13">
        <f t="shared" si="10"/>
        <v>0</v>
      </c>
      <c r="J23" s="13">
        <f t="shared" si="10"/>
        <v>0</v>
      </c>
      <c r="K23" s="13">
        <f t="shared" si="10"/>
        <v>0</v>
      </c>
      <c r="L23" s="60">
        <f t="shared" si="10"/>
        <v>0</v>
      </c>
      <c r="M23" s="55"/>
    </row>
    <row r="24" spans="1:13" ht="15.75" thickBot="1" x14ac:dyDescent="0.3">
      <c r="A24" s="116"/>
      <c r="B24" s="119"/>
      <c r="C24" s="15" t="s">
        <v>34</v>
      </c>
      <c r="D24" s="12">
        <f t="shared" si="1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17"/>
      <c r="B25" s="120"/>
      <c r="C25" s="19" t="s">
        <v>33</v>
      </c>
      <c r="D25" s="12">
        <f t="shared" si="1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09" t="s">
        <v>16</v>
      </c>
      <c r="B26" s="112" t="s">
        <v>17</v>
      </c>
      <c r="C26" s="22" t="s">
        <v>7</v>
      </c>
      <c r="D26" s="12">
        <f t="shared" si="1"/>
        <v>130.654</v>
      </c>
      <c r="E26" s="12">
        <f>E27+E28</f>
        <v>52</v>
      </c>
      <c r="F26" s="12">
        <f t="shared" ref="F26:L26" si="11">F27+F28</f>
        <v>3.8</v>
      </c>
      <c r="G26" s="12">
        <f t="shared" si="11"/>
        <v>14.853999999999999</v>
      </c>
      <c r="H26" s="12">
        <f t="shared" si="11"/>
        <v>20</v>
      </c>
      <c r="I26" s="12">
        <f t="shared" si="11"/>
        <v>0</v>
      </c>
      <c r="J26" s="12">
        <f t="shared" si="11"/>
        <v>20</v>
      </c>
      <c r="K26" s="12">
        <f t="shared" si="11"/>
        <v>20</v>
      </c>
      <c r="L26" s="60">
        <f t="shared" si="11"/>
        <v>20</v>
      </c>
      <c r="M26" s="55"/>
    </row>
    <row r="27" spans="1:13" ht="15.75" thickBot="1" x14ac:dyDescent="0.3">
      <c r="A27" s="110"/>
      <c r="B27" s="113"/>
      <c r="C27" s="24" t="s">
        <v>34</v>
      </c>
      <c r="D27" s="12">
        <f t="shared" si="1"/>
        <v>130.654</v>
      </c>
      <c r="E27" s="16">
        <f>E30</f>
        <v>52</v>
      </c>
      <c r="F27" s="16">
        <f t="shared" ref="F27:L28" si="12">F30</f>
        <v>3.8</v>
      </c>
      <c r="G27" s="16">
        <f t="shared" si="12"/>
        <v>14.853999999999999</v>
      </c>
      <c r="H27" s="16">
        <f t="shared" si="12"/>
        <v>20</v>
      </c>
      <c r="I27" s="16">
        <f t="shared" si="12"/>
        <v>0</v>
      </c>
      <c r="J27" s="16">
        <f t="shared" si="12"/>
        <v>20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1"/>
      <c r="B28" s="114"/>
      <c r="C28" s="26" t="s">
        <v>33</v>
      </c>
      <c r="D28" s="12">
        <f t="shared" si="1"/>
        <v>0</v>
      </c>
      <c r="E28" s="34">
        <f>E31</f>
        <v>0</v>
      </c>
      <c r="F28" s="34">
        <f t="shared" si="12"/>
        <v>0</v>
      </c>
      <c r="G28" s="34">
        <f t="shared" si="12"/>
        <v>0</v>
      </c>
      <c r="H28" s="34">
        <f t="shared" si="12"/>
        <v>0</v>
      </c>
      <c r="I28" s="34">
        <f t="shared" si="12"/>
        <v>0</v>
      </c>
      <c r="J28" s="34">
        <f t="shared" si="12"/>
        <v>0</v>
      </c>
      <c r="K28" s="34">
        <f t="shared" si="12"/>
        <v>0</v>
      </c>
      <c r="L28" s="67">
        <f t="shared" si="12"/>
        <v>0</v>
      </c>
      <c r="M28" s="55"/>
    </row>
    <row r="29" spans="1:13" ht="15.75" thickBot="1" x14ac:dyDescent="0.3">
      <c r="A29" s="115" t="s">
        <v>38</v>
      </c>
      <c r="B29" s="118" t="s">
        <v>18</v>
      </c>
      <c r="C29" s="11" t="s">
        <v>7</v>
      </c>
      <c r="D29" s="12">
        <f t="shared" si="1"/>
        <v>130.654</v>
      </c>
      <c r="E29" s="13">
        <f>E30+E31</f>
        <v>52</v>
      </c>
      <c r="F29" s="13">
        <f t="shared" ref="F29:L29" si="13">F30+F31</f>
        <v>3.8</v>
      </c>
      <c r="G29" s="13">
        <f t="shared" si="13"/>
        <v>14.853999999999999</v>
      </c>
      <c r="H29" s="13">
        <f t="shared" si="13"/>
        <v>20</v>
      </c>
      <c r="I29" s="13">
        <f t="shared" si="13"/>
        <v>0</v>
      </c>
      <c r="J29" s="13">
        <f t="shared" si="13"/>
        <v>20</v>
      </c>
      <c r="K29" s="13">
        <f t="shared" si="13"/>
        <v>20</v>
      </c>
      <c r="L29" s="60">
        <f t="shared" si="13"/>
        <v>20</v>
      </c>
      <c r="M29" s="55"/>
    </row>
    <row r="30" spans="1:13" ht="15.75" thickBot="1" x14ac:dyDescent="0.3">
      <c r="A30" s="116"/>
      <c r="B30" s="119"/>
      <c r="C30" s="15" t="s">
        <v>34</v>
      </c>
      <c r="D30" s="12">
        <f t="shared" si="1"/>
        <v>130.654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20</v>
      </c>
      <c r="K30" s="17">
        <v>20</v>
      </c>
      <c r="L30" s="61">
        <v>20</v>
      </c>
      <c r="M30" s="55"/>
    </row>
    <row r="31" spans="1:13" ht="15" customHeight="1" thickBot="1" x14ac:dyDescent="0.3">
      <c r="A31" s="116"/>
      <c r="B31" s="119"/>
      <c r="C31" s="35" t="s">
        <v>33</v>
      </c>
      <c r="D31" s="12">
        <f t="shared" si="1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12" t="s">
        <v>20</v>
      </c>
      <c r="C32" s="22" t="s">
        <v>7</v>
      </c>
      <c r="D32" s="12">
        <f t="shared" si="1"/>
        <v>35950.637999999999</v>
      </c>
      <c r="E32" s="12">
        <f>E33+E34</f>
        <v>5163.2929999999997</v>
      </c>
      <c r="F32" s="12">
        <f t="shared" ref="F32:L32" si="14">F33+F34</f>
        <v>4814.5559999999996</v>
      </c>
      <c r="G32" s="12">
        <f t="shared" si="14"/>
        <v>4769.24</v>
      </c>
      <c r="H32" s="12">
        <f t="shared" si="14"/>
        <v>4959.3670000000002</v>
      </c>
      <c r="I32" s="12">
        <f t="shared" si="14"/>
        <v>5324.5839999999998</v>
      </c>
      <c r="J32" s="12">
        <f t="shared" si="14"/>
        <v>5721.576</v>
      </c>
      <c r="K32" s="12">
        <f t="shared" si="14"/>
        <v>5198.0219999999999</v>
      </c>
      <c r="L32" s="60">
        <f t="shared" si="14"/>
        <v>5203.0219999999999</v>
      </c>
      <c r="M32" s="55"/>
    </row>
    <row r="33" spans="1:13" ht="15.75" thickBot="1" x14ac:dyDescent="0.3">
      <c r="A33" s="37" t="s">
        <v>19</v>
      </c>
      <c r="B33" s="113"/>
      <c r="C33" s="24" t="s">
        <v>34</v>
      </c>
      <c r="D33" s="12">
        <f t="shared" si="1"/>
        <v>35751.333999999995</v>
      </c>
      <c r="E33" s="16">
        <f>E36</f>
        <v>5163.2929999999997</v>
      </c>
      <c r="F33" s="16">
        <f t="shared" ref="F33:L34" si="15">F36</f>
        <v>4814.5559999999996</v>
      </c>
      <c r="G33" s="16">
        <f t="shared" si="15"/>
        <v>4769.24</v>
      </c>
      <c r="H33" s="16">
        <f t="shared" si="15"/>
        <v>4959.3670000000002</v>
      </c>
      <c r="I33" s="16">
        <f t="shared" si="15"/>
        <v>5324.5839999999998</v>
      </c>
      <c r="J33" s="16">
        <f>J36+J39</f>
        <v>5522.2719999999999</v>
      </c>
      <c r="K33" s="16">
        <f t="shared" ref="K33:K34" si="16">K36</f>
        <v>5198.0219999999999</v>
      </c>
      <c r="L33" s="61">
        <f t="shared" si="15"/>
        <v>5203.0219999999999</v>
      </c>
      <c r="M33" s="55"/>
    </row>
    <row r="34" spans="1:13" ht="15.75" thickBot="1" x14ac:dyDescent="0.3">
      <c r="A34" s="54"/>
      <c r="B34" s="114"/>
      <c r="C34" s="26" t="s">
        <v>33</v>
      </c>
      <c r="D34" s="12">
        <f t="shared" si="1"/>
        <v>199.304</v>
      </c>
      <c r="E34" s="20">
        <f>E37</f>
        <v>0</v>
      </c>
      <c r="F34" s="20">
        <f t="shared" si="15"/>
        <v>0</v>
      </c>
      <c r="G34" s="20">
        <f t="shared" si="15"/>
        <v>0</v>
      </c>
      <c r="H34" s="20">
        <f t="shared" si="15"/>
        <v>0</v>
      </c>
      <c r="I34" s="20">
        <f t="shared" si="15"/>
        <v>0</v>
      </c>
      <c r="J34" s="20">
        <f>J37+J40</f>
        <v>199.304</v>
      </c>
      <c r="K34" s="20">
        <f t="shared" si="16"/>
        <v>0</v>
      </c>
      <c r="L34" s="62">
        <f t="shared" si="15"/>
        <v>0</v>
      </c>
      <c r="M34" s="55"/>
    </row>
    <row r="35" spans="1:13" ht="15.75" thickBot="1" x14ac:dyDescent="0.3">
      <c r="A35" s="130" t="s">
        <v>39</v>
      </c>
      <c r="B35" s="127" t="s">
        <v>21</v>
      </c>
      <c r="C35" s="38" t="s">
        <v>7</v>
      </c>
      <c r="D35" s="12">
        <f t="shared" si="1"/>
        <v>35747.265999999996</v>
      </c>
      <c r="E35" s="39">
        <f>E36+E37</f>
        <v>5163.2929999999997</v>
      </c>
      <c r="F35" s="39">
        <f t="shared" ref="F35:L35" si="17">F36+F37</f>
        <v>4814.5559999999996</v>
      </c>
      <c r="G35" s="39">
        <f t="shared" si="17"/>
        <v>4769.24</v>
      </c>
      <c r="H35" s="39">
        <f t="shared" si="17"/>
        <v>4959.3670000000002</v>
      </c>
      <c r="I35" s="39">
        <f t="shared" si="17"/>
        <v>5324.5839999999998</v>
      </c>
      <c r="J35" s="39">
        <f t="shared" si="17"/>
        <v>5518.2039999999997</v>
      </c>
      <c r="K35" s="39">
        <f t="shared" si="17"/>
        <v>5198.0219999999999</v>
      </c>
      <c r="L35" s="60">
        <f t="shared" si="17"/>
        <v>5203.0219999999999</v>
      </c>
      <c r="M35" s="55"/>
    </row>
    <row r="36" spans="1:13" ht="15.75" thickBot="1" x14ac:dyDescent="0.3">
      <c r="A36" s="130"/>
      <c r="B36" s="138"/>
      <c r="C36" s="40" t="s">
        <v>34</v>
      </c>
      <c r="D36" s="12">
        <f t="shared" si="1"/>
        <v>35747.265999999996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5518.2039999999997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31"/>
      <c r="B37" s="139"/>
      <c r="C37" s="42" t="s">
        <v>33</v>
      </c>
      <c r="D37" s="12">
        <f t="shared" si="1"/>
        <v>0</v>
      </c>
      <c r="E37" s="43">
        <v>0</v>
      </c>
      <c r="F37" s="43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62">
        <v>0</v>
      </c>
      <c r="M37" s="55"/>
    </row>
    <row r="38" spans="1:13" ht="15.75" thickBot="1" x14ac:dyDescent="0.3">
      <c r="A38" s="57"/>
      <c r="B38" s="127" t="s">
        <v>46</v>
      </c>
      <c r="C38" s="71" t="s">
        <v>47</v>
      </c>
      <c r="D38" s="12">
        <f>D39+D40</f>
        <v>203.37200000000001</v>
      </c>
      <c r="E38" s="72"/>
      <c r="F38" s="72"/>
      <c r="G38" s="73"/>
      <c r="H38" s="73"/>
      <c r="I38" s="73"/>
      <c r="J38" s="73">
        <f>J39+J40</f>
        <v>203.37200000000001</v>
      </c>
      <c r="K38" s="73"/>
      <c r="L38" s="74"/>
      <c r="M38" s="55"/>
    </row>
    <row r="39" spans="1:13" ht="15.75" thickBot="1" x14ac:dyDescent="0.3">
      <c r="A39" s="57" t="s">
        <v>45</v>
      </c>
      <c r="B39" s="128"/>
      <c r="C39" s="75" t="s">
        <v>34</v>
      </c>
      <c r="D39" s="12">
        <f t="shared" si="1"/>
        <v>4.0679999999999996</v>
      </c>
      <c r="E39" s="72"/>
      <c r="F39" s="72"/>
      <c r="G39" s="73"/>
      <c r="H39" s="73"/>
      <c r="I39" s="73"/>
      <c r="J39" s="73">
        <v>4.0679999999999996</v>
      </c>
      <c r="K39" s="73"/>
      <c r="L39" s="74"/>
      <c r="M39" s="55"/>
    </row>
    <row r="40" spans="1:13" ht="21" customHeight="1" thickBot="1" x14ac:dyDescent="0.3">
      <c r="A40" s="57"/>
      <c r="B40" s="129"/>
      <c r="C40" s="71" t="s">
        <v>33</v>
      </c>
      <c r="D40" s="12">
        <f t="shared" si="1"/>
        <v>199.304</v>
      </c>
      <c r="E40" s="72"/>
      <c r="F40" s="72"/>
      <c r="G40" s="73"/>
      <c r="H40" s="73"/>
      <c r="I40" s="73"/>
      <c r="J40" s="73">
        <v>199.304</v>
      </c>
      <c r="K40" s="73"/>
      <c r="L40" s="74"/>
      <c r="M40" s="55"/>
    </row>
    <row r="41" spans="1:13" ht="15.75" thickBot="1" x14ac:dyDescent="0.3">
      <c r="A41" s="109" t="s">
        <v>22</v>
      </c>
      <c r="B41" s="112" t="s">
        <v>23</v>
      </c>
      <c r="C41" s="44" t="s">
        <v>7</v>
      </c>
      <c r="D41" s="12">
        <f t="shared" si="1"/>
        <v>365519.44099999999</v>
      </c>
      <c r="E41" s="12">
        <f>E42+E43</f>
        <v>68405.047999999995</v>
      </c>
      <c r="F41" s="12">
        <f t="shared" ref="F41:L41" si="18">F42+F43</f>
        <v>47766.188999999998</v>
      </c>
      <c r="G41" s="12">
        <f t="shared" si="18"/>
        <v>55121.7</v>
      </c>
      <c r="H41" s="12">
        <f t="shared" si="18"/>
        <v>41771.68</v>
      </c>
      <c r="I41" s="12">
        <f t="shared" si="18"/>
        <v>50271.330999999998</v>
      </c>
      <c r="J41" s="12">
        <f t="shared" si="18"/>
        <v>63276.945</v>
      </c>
      <c r="K41" s="12">
        <f t="shared" si="18"/>
        <v>38906.548000000003</v>
      </c>
      <c r="L41" s="60">
        <f t="shared" si="18"/>
        <v>39091.548000000003</v>
      </c>
      <c r="M41" s="55"/>
    </row>
    <row r="42" spans="1:13" ht="15.75" thickBot="1" x14ac:dyDescent="0.3">
      <c r="A42" s="110"/>
      <c r="B42" s="113"/>
      <c r="C42" s="45" t="s">
        <v>34</v>
      </c>
      <c r="D42" s="12">
        <f t="shared" si="1"/>
        <v>361138.14099999995</v>
      </c>
      <c r="E42" s="16">
        <f>E45+E48+E54+E57</f>
        <v>67751.847999999998</v>
      </c>
      <c r="F42" s="16">
        <f t="shared" ref="F42:L43" si="19">F45+F48+F54+F57</f>
        <v>47112.989000000001</v>
      </c>
      <c r="G42" s="16">
        <f t="shared" si="19"/>
        <v>54468.5</v>
      </c>
      <c r="H42" s="16">
        <f t="shared" si="19"/>
        <v>41139.18</v>
      </c>
      <c r="I42" s="16">
        <f>I45+I48+I54+I57</f>
        <v>49658.631000000001</v>
      </c>
      <c r="J42" s="16">
        <f>J45+J48+J54+J57+J51</f>
        <v>62681.044999999998</v>
      </c>
      <c r="K42" s="16">
        <f t="shared" ref="K42:K43" si="20">K45+K48+K54+K57</f>
        <v>38325.948000000004</v>
      </c>
      <c r="L42" s="61">
        <f t="shared" si="19"/>
        <v>38522.948000000004</v>
      </c>
      <c r="M42" s="55"/>
    </row>
    <row r="43" spans="1:13" ht="15.75" thickBot="1" x14ac:dyDescent="0.3">
      <c r="A43" s="111"/>
      <c r="B43" s="114"/>
      <c r="C43" s="46" t="s">
        <v>33</v>
      </c>
      <c r="D43" s="12">
        <f t="shared" si="1"/>
        <v>4381.3</v>
      </c>
      <c r="E43" s="20">
        <f>E46+E49+E55+E58</f>
        <v>653.20000000000005</v>
      </c>
      <c r="F43" s="20">
        <f t="shared" si="19"/>
        <v>653.20000000000005</v>
      </c>
      <c r="G43" s="20">
        <f t="shared" si="19"/>
        <v>653.20000000000005</v>
      </c>
      <c r="H43" s="20">
        <f t="shared" si="19"/>
        <v>632.5</v>
      </c>
      <c r="I43" s="20">
        <f t="shared" si="19"/>
        <v>612.70000000000005</v>
      </c>
      <c r="J43" s="20">
        <f t="shared" si="19"/>
        <v>595.9</v>
      </c>
      <c r="K43" s="20">
        <f t="shared" si="20"/>
        <v>580.6</v>
      </c>
      <c r="L43" s="62">
        <f t="shared" si="19"/>
        <v>568.6</v>
      </c>
    </row>
    <row r="44" spans="1:13" ht="15.75" thickBot="1" x14ac:dyDescent="0.3">
      <c r="A44" s="115" t="s">
        <v>40</v>
      </c>
      <c r="B44" s="118" t="s">
        <v>24</v>
      </c>
      <c r="C44" s="11" t="s">
        <v>7</v>
      </c>
      <c r="D44" s="12">
        <f t="shared" si="1"/>
        <v>256655.91800000001</v>
      </c>
      <c r="E44" s="13">
        <f>E45+E46</f>
        <v>58636.563999999998</v>
      </c>
      <c r="F44" s="13">
        <f t="shared" ref="F44:L44" si="21">F45+F46</f>
        <v>37372.309000000001</v>
      </c>
      <c r="G44" s="13">
        <f t="shared" si="21"/>
        <v>44314.089</v>
      </c>
      <c r="H44" s="13">
        <f t="shared" si="21"/>
        <v>20922.007000000001</v>
      </c>
      <c r="I44" s="13">
        <f t="shared" si="21"/>
        <v>29002.127</v>
      </c>
      <c r="J44" s="13">
        <f t="shared" si="21"/>
        <v>42444.822</v>
      </c>
      <c r="K44" s="13">
        <f t="shared" si="21"/>
        <v>23964</v>
      </c>
      <c r="L44" s="60">
        <f t="shared" si="21"/>
        <v>23959</v>
      </c>
    </row>
    <row r="45" spans="1:13" ht="15.75" thickBot="1" x14ac:dyDescent="0.3">
      <c r="A45" s="116"/>
      <c r="B45" s="119"/>
      <c r="C45" s="15" t="s">
        <v>34</v>
      </c>
      <c r="D45" s="12">
        <f t="shared" si="1"/>
        <v>256655.91800000001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42444.822</v>
      </c>
      <c r="K45" s="17">
        <v>23964</v>
      </c>
      <c r="L45" s="61">
        <v>23959</v>
      </c>
    </row>
    <row r="46" spans="1:13" ht="15" customHeight="1" thickBot="1" x14ac:dyDescent="0.3">
      <c r="A46" s="116"/>
      <c r="B46" s="119"/>
      <c r="C46" s="19" t="s">
        <v>33</v>
      </c>
      <c r="D46" s="12">
        <f t="shared" si="1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15" t="s">
        <v>42</v>
      </c>
      <c r="B47" s="134" t="s">
        <v>25</v>
      </c>
      <c r="C47" s="11" t="s">
        <v>7</v>
      </c>
      <c r="D47" s="12">
        <f t="shared" si="1"/>
        <v>75408.385999999999</v>
      </c>
      <c r="E47" s="13">
        <f>E48+E49</f>
        <v>9115.2839999999997</v>
      </c>
      <c r="F47" s="13">
        <f t="shared" ref="F47:L47" si="22">F48+F49</f>
        <v>9740.68</v>
      </c>
      <c r="G47" s="13">
        <f t="shared" si="22"/>
        <v>10154.411</v>
      </c>
      <c r="H47" s="13">
        <f t="shared" si="22"/>
        <v>10383.349</v>
      </c>
      <c r="I47" s="13">
        <f t="shared" si="22"/>
        <v>11716.504000000001</v>
      </c>
      <c r="J47" s="13">
        <f t="shared" si="22"/>
        <v>12540.21</v>
      </c>
      <c r="K47" s="13">
        <f t="shared" si="22"/>
        <v>11757.948</v>
      </c>
      <c r="L47" s="60">
        <f t="shared" si="22"/>
        <v>11717.948</v>
      </c>
    </row>
    <row r="48" spans="1:13" ht="15.75" thickBot="1" x14ac:dyDescent="0.3">
      <c r="A48" s="116"/>
      <c r="B48" s="119"/>
      <c r="C48" s="15" t="s">
        <v>34</v>
      </c>
      <c r="D48" s="12">
        <f t="shared" si="1"/>
        <v>75408.385999999999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12540.21</v>
      </c>
      <c r="K48" s="17">
        <v>11757.948</v>
      </c>
      <c r="L48" s="61">
        <v>11717.948</v>
      </c>
    </row>
    <row r="49" spans="1:14" ht="15.75" thickBot="1" x14ac:dyDescent="0.3">
      <c r="A49" s="133"/>
      <c r="B49" s="135"/>
      <c r="C49" s="35" t="s">
        <v>33</v>
      </c>
      <c r="D49" s="12">
        <f t="shared" si="1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1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19" t="s">
        <v>49</v>
      </c>
      <c r="C51" s="76" t="s">
        <v>34</v>
      </c>
      <c r="D51" s="12">
        <f t="shared" si="1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36"/>
      <c r="C52" s="76" t="s">
        <v>33</v>
      </c>
      <c r="D52" s="12">
        <f t="shared" si="1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37" t="s">
        <v>43</v>
      </c>
      <c r="B53" s="134" t="s">
        <v>26</v>
      </c>
      <c r="C53" s="11" t="s">
        <v>7</v>
      </c>
      <c r="D53" s="12">
        <f t="shared" si="1"/>
        <v>4381.3</v>
      </c>
      <c r="E53" s="14">
        <f t="shared" ref="E53:F53" si="23">E54+E55</f>
        <v>653.20000000000005</v>
      </c>
      <c r="F53" s="14">
        <f t="shared" si="23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41"/>
      <c r="N53" s="140"/>
    </row>
    <row r="54" spans="1:14" ht="15.75" thickBot="1" x14ac:dyDescent="0.3">
      <c r="A54" s="116"/>
      <c r="B54" s="119"/>
      <c r="C54" s="15" t="s">
        <v>34</v>
      </c>
      <c r="D54" s="12">
        <f t="shared" si="1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41"/>
      <c r="N54" s="140"/>
    </row>
    <row r="55" spans="1:14" ht="15.75" thickBot="1" x14ac:dyDescent="0.3">
      <c r="A55" s="133"/>
      <c r="B55" s="135"/>
      <c r="C55" s="35" t="s">
        <v>33</v>
      </c>
      <c r="D55" s="12">
        <f t="shared" si="1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41"/>
      <c r="N55" s="140"/>
    </row>
    <row r="56" spans="1:14" ht="15.75" thickBot="1" x14ac:dyDescent="0.3">
      <c r="A56" s="137" t="s">
        <v>44</v>
      </c>
      <c r="B56" s="134" t="s">
        <v>27</v>
      </c>
      <c r="C56" s="11" t="s">
        <v>7</v>
      </c>
      <c r="D56" s="12">
        <f t="shared" si="1"/>
        <v>29054.824000000001</v>
      </c>
      <c r="E56" s="13">
        <f t="shared" ref="E56:L56" si="24">E57</f>
        <v>0</v>
      </c>
      <c r="F56" s="13">
        <f t="shared" si="24"/>
        <v>0</v>
      </c>
      <c r="G56" s="13">
        <f t="shared" si="24"/>
        <v>0</v>
      </c>
      <c r="H56" s="13">
        <f t="shared" si="24"/>
        <v>9833.8240000000005</v>
      </c>
      <c r="I56" s="14">
        <f t="shared" si="24"/>
        <v>8940</v>
      </c>
      <c r="J56" s="13">
        <f t="shared" si="24"/>
        <v>7677</v>
      </c>
      <c r="K56" s="13">
        <f t="shared" si="24"/>
        <v>2604</v>
      </c>
      <c r="L56" s="60">
        <f t="shared" si="24"/>
        <v>2846</v>
      </c>
      <c r="M56" s="141"/>
      <c r="N56" s="140"/>
    </row>
    <row r="57" spans="1:14" ht="15.75" thickBot="1" x14ac:dyDescent="0.3">
      <c r="A57" s="116"/>
      <c r="B57" s="119"/>
      <c r="C57" s="15" t="s">
        <v>34</v>
      </c>
      <c r="D57" s="12">
        <f t="shared" si="1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41"/>
      <c r="N57" s="140"/>
    </row>
    <row r="58" spans="1:14" ht="15.75" thickBot="1" x14ac:dyDescent="0.3">
      <c r="A58" s="117"/>
      <c r="B58" s="120"/>
      <c r="C58" s="35" t="s">
        <v>33</v>
      </c>
      <c r="D58" s="12">
        <f t="shared" si="1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41"/>
      <c r="N58" s="140"/>
    </row>
    <row r="59" spans="1:14" ht="15.75" thickBot="1" x14ac:dyDescent="0.3">
      <c r="A59" s="121" t="s">
        <v>28</v>
      </c>
      <c r="B59" s="122" t="s">
        <v>29</v>
      </c>
      <c r="C59" s="22" t="s">
        <v>30</v>
      </c>
      <c r="D59" s="12">
        <f t="shared" si="1"/>
        <v>216929.125</v>
      </c>
      <c r="E59" s="12">
        <f>E62</f>
        <v>24982.33</v>
      </c>
      <c r="F59" s="12">
        <f t="shared" ref="F59:L61" si="25">F62</f>
        <v>29366.63</v>
      </c>
      <c r="G59" s="12">
        <f t="shared" si="25"/>
        <v>28046.802</v>
      </c>
      <c r="H59" s="12">
        <f t="shared" si="25"/>
        <v>28423.813999999998</v>
      </c>
      <c r="I59" s="12">
        <f t="shared" si="25"/>
        <v>34253.144</v>
      </c>
      <c r="J59" s="12">
        <f t="shared" si="25"/>
        <v>37052.010999999999</v>
      </c>
      <c r="K59" s="12">
        <f t="shared" si="25"/>
        <v>34804.394</v>
      </c>
      <c r="L59" s="60">
        <f t="shared" si="25"/>
        <v>34822.394</v>
      </c>
      <c r="M59" s="56"/>
      <c r="N59" s="55"/>
    </row>
    <row r="60" spans="1:14" ht="15.75" thickBot="1" x14ac:dyDescent="0.3">
      <c r="A60" s="110"/>
      <c r="B60" s="113"/>
      <c r="C60" s="24" t="s">
        <v>34</v>
      </c>
      <c r="D60" s="12">
        <f t="shared" si="1"/>
        <v>216929.125</v>
      </c>
      <c r="E60" s="16">
        <f>E63</f>
        <v>24982.33</v>
      </c>
      <c r="F60" s="16">
        <f t="shared" si="25"/>
        <v>29366.63</v>
      </c>
      <c r="G60" s="16">
        <f t="shared" si="25"/>
        <v>28046.802</v>
      </c>
      <c r="H60" s="16">
        <f t="shared" si="25"/>
        <v>28423.813999999998</v>
      </c>
      <c r="I60" s="16">
        <f t="shared" si="25"/>
        <v>34253.144</v>
      </c>
      <c r="J60" s="16">
        <f t="shared" si="25"/>
        <v>37052.010999999999</v>
      </c>
      <c r="K60" s="16">
        <f t="shared" si="25"/>
        <v>34804.394</v>
      </c>
      <c r="L60" s="61">
        <f t="shared" si="25"/>
        <v>34822.394</v>
      </c>
      <c r="M60" s="56"/>
      <c r="N60" s="55"/>
    </row>
    <row r="61" spans="1:14" ht="15" customHeight="1" thickBot="1" x14ac:dyDescent="0.3">
      <c r="A61" s="110"/>
      <c r="B61" s="113"/>
      <c r="C61" s="26" t="s">
        <v>33</v>
      </c>
      <c r="D61" s="12">
        <f t="shared" si="1"/>
        <v>0</v>
      </c>
      <c r="E61" s="20">
        <f>E64</f>
        <v>0</v>
      </c>
      <c r="F61" s="20">
        <f t="shared" si="25"/>
        <v>0</v>
      </c>
      <c r="G61" s="20">
        <f t="shared" si="25"/>
        <v>0</v>
      </c>
      <c r="H61" s="20">
        <f t="shared" si="25"/>
        <v>0</v>
      </c>
      <c r="I61" s="20">
        <f t="shared" si="25"/>
        <v>0</v>
      </c>
      <c r="J61" s="20">
        <f t="shared" si="25"/>
        <v>0</v>
      </c>
      <c r="K61" s="20">
        <f t="shared" si="25"/>
        <v>0</v>
      </c>
      <c r="L61" s="62">
        <f t="shared" si="25"/>
        <v>0</v>
      </c>
      <c r="M61" s="56"/>
      <c r="N61" s="55"/>
    </row>
    <row r="62" spans="1:14" ht="15.75" thickBot="1" x14ac:dyDescent="0.3">
      <c r="A62" s="137" t="s">
        <v>41</v>
      </c>
      <c r="B62" s="134" t="s">
        <v>31</v>
      </c>
      <c r="C62" s="11" t="s">
        <v>7</v>
      </c>
      <c r="D62" s="12">
        <f t="shared" si="1"/>
        <v>216929.125</v>
      </c>
      <c r="E62" s="39">
        <f t="shared" ref="E62:L62" si="26">E63</f>
        <v>24982.33</v>
      </c>
      <c r="F62" s="39">
        <f t="shared" si="26"/>
        <v>29366.63</v>
      </c>
      <c r="G62" s="13">
        <f t="shared" si="26"/>
        <v>28046.802</v>
      </c>
      <c r="H62" s="13">
        <f t="shared" si="26"/>
        <v>28423.813999999998</v>
      </c>
      <c r="I62" s="13">
        <f t="shared" si="26"/>
        <v>34253.144</v>
      </c>
      <c r="J62" s="13">
        <f t="shared" si="26"/>
        <v>37052.010999999999</v>
      </c>
      <c r="K62" s="13">
        <f t="shared" si="26"/>
        <v>34804.394</v>
      </c>
      <c r="L62" s="60">
        <f t="shared" si="26"/>
        <v>34822.394</v>
      </c>
      <c r="M62" s="56"/>
      <c r="N62" s="55"/>
    </row>
    <row r="63" spans="1:14" x14ac:dyDescent="0.25">
      <c r="A63" s="116"/>
      <c r="B63" s="119"/>
      <c r="C63" s="15" t="s">
        <v>34</v>
      </c>
      <c r="D63" s="12">
        <f t="shared" si="1"/>
        <v>216929.125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37052.010999999999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16"/>
      <c r="B64" s="119"/>
      <c r="C64" s="19" t="s">
        <v>33</v>
      </c>
      <c r="D64" s="20">
        <f t="shared" ref="D64" si="27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32"/>
      <c r="B65" s="132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40"/>
      <c r="P65" s="140"/>
      <c r="Q65" s="140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A5:B7"/>
    <mergeCell ref="A1:L1"/>
    <mergeCell ref="A2:A3"/>
    <mergeCell ref="B2:B3"/>
    <mergeCell ref="C2:C3"/>
    <mergeCell ref="D2:L2"/>
    <mergeCell ref="A8:A10"/>
    <mergeCell ref="B8:B10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B38:B40"/>
    <mergeCell ref="A41:A43"/>
    <mergeCell ref="B41:B43"/>
    <mergeCell ref="A44:A46"/>
    <mergeCell ref="B44:B46"/>
    <mergeCell ref="B51:B52"/>
    <mergeCell ref="A53:A55"/>
    <mergeCell ref="B53:B55"/>
    <mergeCell ref="M53:N53"/>
    <mergeCell ref="M54:N54"/>
    <mergeCell ref="M55:N55"/>
    <mergeCell ref="A62:A64"/>
    <mergeCell ref="B62:B64"/>
    <mergeCell ref="A65:B65"/>
    <mergeCell ref="O65:Q65"/>
    <mergeCell ref="A56:A58"/>
    <mergeCell ref="B56:B58"/>
    <mergeCell ref="M56:N56"/>
    <mergeCell ref="M57:N57"/>
    <mergeCell ref="M58:N58"/>
    <mergeCell ref="A59:A61"/>
    <mergeCell ref="B59:B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11.710937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8" s="4" customFormat="1" ht="15.75" customHeight="1" thickBot="1" x14ac:dyDescent="0.3">
      <c r="A2" s="125" t="s">
        <v>1</v>
      </c>
      <c r="B2" s="123" t="s">
        <v>2</v>
      </c>
      <c r="C2" s="125" t="s">
        <v>3</v>
      </c>
      <c r="D2" s="99" t="s">
        <v>4</v>
      </c>
      <c r="E2" s="100"/>
      <c r="F2" s="100"/>
      <c r="G2" s="100"/>
      <c r="H2" s="100"/>
      <c r="I2" s="100"/>
      <c r="J2" s="100"/>
      <c r="K2" s="100"/>
      <c r="L2" s="101"/>
      <c r="M2" s="2"/>
      <c r="N2" s="2"/>
      <c r="O2" s="2"/>
      <c r="P2" s="2"/>
      <c r="Q2" s="3"/>
    </row>
    <row r="3" spans="1:18" s="4" customFormat="1" ht="33.75" customHeight="1" thickBot="1" x14ac:dyDescent="0.3">
      <c r="A3" s="126"/>
      <c r="B3" s="124"/>
      <c r="C3" s="126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03" t="s">
        <v>6</v>
      </c>
      <c r="B5" s="104"/>
      <c r="C5" s="11" t="s">
        <v>7</v>
      </c>
      <c r="D5" s="12">
        <f>SUM(E5:K5)</f>
        <v>630066.73800000001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>J6+J7</f>
        <v>113581.32400000002</v>
      </c>
      <c r="K5" s="13">
        <f t="shared" si="0"/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05"/>
      <c r="B6" s="106"/>
      <c r="C6" s="15" t="s">
        <v>34</v>
      </c>
      <c r="D6" s="12">
        <f t="shared" ref="D6:D63" si="1">SUM(E6:K6)</f>
        <v>625486.13400000008</v>
      </c>
      <c r="E6" s="17">
        <f>E9+E18+E27+E33+E42+E60</f>
        <v>97967.070999999996</v>
      </c>
      <c r="F6" s="17">
        <f t="shared" ref="F6:L7" si="2">F9+F18+F27+F33+F42+F60</f>
        <v>82345.475000000006</v>
      </c>
      <c r="G6" s="17">
        <f t="shared" si="2"/>
        <v>90254.395999999993</v>
      </c>
      <c r="H6" s="17">
        <f t="shared" si="2"/>
        <v>74548.349000000002</v>
      </c>
      <c r="I6" s="17">
        <f t="shared" si="2"/>
        <v>89236.358999999997</v>
      </c>
      <c r="J6" s="17">
        <f t="shared" si="2"/>
        <v>112786.12000000002</v>
      </c>
      <c r="K6" s="17">
        <f t="shared" si="2"/>
        <v>78348.364000000001</v>
      </c>
      <c r="L6" s="61">
        <f t="shared" si="2"/>
        <v>78568.364000000001</v>
      </c>
      <c r="M6" s="55"/>
    </row>
    <row r="7" spans="1:18" ht="15" customHeight="1" thickBot="1" x14ac:dyDescent="0.3">
      <c r="A7" s="107"/>
      <c r="B7" s="108"/>
      <c r="C7" s="19" t="s">
        <v>33</v>
      </c>
      <c r="D7" s="12">
        <f t="shared" si="1"/>
        <v>4580.6040000000003</v>
      </c>
      <c r="E7" s="21">
        <f>E10+E19+E28+E34+E43+E61</f>
        <v>653.20000000000005</v>
      </c>
      <c r="F7" s="21">
        <f t="shared" si="2"/>
        <v>653.20000000000005</v>
      </c>
      <c r="G7" s="21">
        <f t="shared" si="2"/>
        <v>653.20000000000005</v>
      </c>
      <c r="H7" s="21">
        <f t="shared" si="2"/>
        <v>632.5</v>
      </c>
      <c r="I7" s="21">
        <f t="shared" si="2"/>
        <v>612.70000000000005</v>
      </c>
      <c r="J7" s="21">
        <f t="shared" si="2"/>
        <v>795.20399999999995</v>
      </c>
      <c r="K7" s="21">
        <f t="shared" si="2"/>
        <v>580.6</v>
      </c>
      <c r="L7" s="62">
        <f t="shared" si="2"/>
        <v>568.6</v>
      </c>
      <c r="M7" s="55"/>
    </row>
    <row r="8" spans="1:18" ht="15.75" thickBot="1" x14ac:dyDescent="0.3">
      <c r="A8" s="121" t="s">
        <v>8</v>
      </c>
      <c r="B8" s="122" t="s">
        <v>9</v>
      </c>
      <c r="C8" s="22" t="s">
        <v>7</v>
      </c>
      <c r="D8" s="12">
        <f t="shared" si="1"/>
        <v>10</v>
      </c>
      <c r="E8" s="23">
        <f>E9+E10</f>
        <v>10</v>
      </c>
      <c r="F8" s="23">
        <f t="shared" ref="F8:L8" si="3">F9+F10</f>
        <v>0</v>
      </c>
      <c r="G8" s="23">
        <f t="shared" si="3"/>
        <v>0</v>
      </c>
      <c r="H8" s="23">
        <f t="shared" si="3"/>
        <v>0</v>
      </c>
      <c r="I8" s="23">
        <f t="shared" si="3"/>
        <v>0</v>
      </c>
      <c r="J8" s="23">
        <f t="shared" si="3"/>
        <v>0</v>
      </c>
      <c r="K8" s="23">
        <f t="shared" si="3"/>
        <v>0</v>
      </c>
      <c r="L8" s="63">
        <f t="shared" si="3"/>
        <v>0</v>
      </c>
      <c r="M8" s="55"/>
    </row>
    <row r="9" spans="1:18" ht="15.75" thickBot="1" x14ac:dyDescent="0.3">
      <c r="A9" s="110"/>
      <c r="B9" s="113"/>
      <c r="C9" s="24" t="s">
        <v>34</v>
      </c>
      <c r="D9" s="12">
        <f t="shared" si="1"/>
        <v>10</v>
      </c>
      <c r="E9" s="25">
        <f>E12+E15</f>
        <v>10</v>
      </c>
      <c r="F9" s="25">
        <f t="shared" ref="F9:L10" si="4">F12+F15</f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64">
        <f t="shared" si="4"/>
        <v>0</v>
      </c>
      <c r="M9" s="55"/>
    </row>
    <row r="10" spans="1:18" ht="15.75" thickBot="1" x14ac:dyDescent="0.3">
      <c r="A10" s="111"/>
      <c r="B10" s="114"/>
      <c r="C10" s="26" t="s">
        <v>33</v>
      </c>
      <c r="D10" s="12">
        <f t="shared" si="1"/>
        <v>0</v>
      </c>
      <c r="E10" s="27">
        <f>E13+E16</f>
        <v>0</v>
      </c>
      <c r="F10" s="27">
        <f t="shared" si="4"/>
        <v>0</v>
      </c>
      <c r="G10" s="27">
        <f t="shared" si="4"/>
        <v>0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0</v>
      </c>
      <c r="L10" s="65">
        <f t="shared" si="4"/>
        <v>0</v>
      </c>
      <c r="M10" s="55"/>
    </row>
    <row r="11" spans="1:18" ht="15.75" thickBot="1" x14ac:dyDescent="0.3">
      <c r="A11" s="115" t="s">
        <v>32</v>
      </c>
      <c r="B11" s="118" t="s">
        <v>10</v>
      </c>
      <c r="C11" s="11" t="s">
        <v>7</v>
      </c>
      <c r="D11" s="12">
        <f t="shared" si="1"/>
        <v>5</v>
      </c>
      <c r="E11" s="28">
        <f>E12+E13</f>
        <v>5</v>
      </c>
      <c r="F11" s="28">
        <f t="shared" ref="F11:L11" si="5">F12+F13</f>
        <v>0</v>
      </c>
      <c r="G11" s="28">
        <f t="shared" si="5"/>
        <v>0</v>
      </c>
      <c r="H11" s="28">
        <f t="shared" si="5"/>
        <v>0</v>
      </c>
      <c r="I11" s="28">
        <f t="shared" si="5"/>
        <v>0</v>
      </c>
      <c r="J11" s="28">
        <f t="shared" si="5"/>
        <v>0</v>
      </c>
      <c r="K11" s="28">
        <f t="shared" si="5"/>
        <v>0</v>
      </c>
      <c r="L11" s="63">
        <f t="shared" si="5"/>
        <v>0</v>
      </c>
      <c r="M11" s="55"/>
    </row>
    <row r="12" spans="1:18" ht="15.75" thickBot="1" x14ac:dyDescent="0.3">
      <c r="A12" s="116"/>
      <c r="B12" s="119"/>
      <c r="C12" s="15" t="s">
        <v>34</v>
      </c>
      <c r="D12" s="12">
        <f t="shared" si="1"/>
        <v>5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64">
        <v>0</v>
      </c>
      <c r="M12" s="55"/>
    </row>
    <row r="13" spans="1:18" ht="15.75" thickBot="1" x14ac:dyDescent="0.3">
      <c r="A13" s="117"/>
      <c r="B13" s="120"/>
      <c r="C13" s="19" t="s">
        <v>33</v>
      </c>
      <c r="D13" s="12">
        <f t="shared" si="1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15" t="s">
        <v>35</v>
      </c>
      <c r="B14" s="118" t="s">
        <v>11</v>
      </c>
      <c r="C14" s="11" t="s">
        <v>7</v>
      </c>
      <c r="D14" s="12">
        <f t="shared" si="1"/>
        <v>5</v>
      </c>
      <c r="E14" s="13">
        <f>E15+E16</f>
        <v>5</v>
      </c>
      <c r="F14" s="13">
        <f t="shared" ref="F14:L14" si="6">F15+F16</f>
        <v>0</v>
      </c>
      <c r="G14" s="13">
        <f t="shared" si="6"/>
        <v>0</v>
      </c>
      <c r="H14" s="13">
        <f t="shared" si="6"/>
        <v>0</v>
      </c>
      <c r="I14" s="13">
        <f t="shared" si="6"/>
        <v>0</v>
      </c>
      <c r="J14" s="13">
        <f t="shared" si="6"/>
        <v>0</v>
      </c>
      <c r="K14" s="13">
        <f t="shared" si="6"/>
        <v>0</v>
      </c>
      <c r="L14" s="60">
        <f t="shared" si="6"/>
        <v>0</v>
      </c>
      <c r="M14" s="55"/>
      <c r="R14" s="31"/>
    </row>
    <row r="15" spans="1:18" ht="15.75" thickBot="1" x14ac:dyDescent="0.3">
      <c r="A15" s="116"/>
      <c r="B15" s="119"/>
      <c r="C15" s="15" t="s">
        <v>34</v>
      </c>
      <c r="D15" s="12">
        <f t="shared" si="1"/>
        <v>5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61">
        <v>0</v>
      </c>
    </row>
    <row r="16" spans="1:18" ht="15" customHeight="1" thickBot="1" x14ac:dyDescent="0.3">
      <c r="A16" s="117"/>
      <c r="B16" s="119"/>
      <c r="C16" s="19" t="s">
        <v>33</v>
      </c>
      <c r="D16" s="12">
        <f t="shared" si="1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09" t="s">
        <v>12</v>
      </c>
      <c r="B17" s="112" t="s">
        <v>13</v>
      </c>
      <c r="C17" s="22" t="s">
        <v>7</v>
      </c>
      <c r="D17" s="12">
        <f t="shared" si="1"/>
        <v>4016.0879999999997</v>
      </c>
      <c r="E17" s="12">
        <f>E18+E19</f>
        <v>7.6</v>
      </c>
      <c r="F17" s="12">
        <f t="shared" ref="F17:L17" si="7">F18+F19</f>
        <v>1047.5</v>
      </c>
      <c r="G17" s="12">
        <f t="shared" si="7"/>
        <v>2955</v>
      </c>
      <c r="H17" s="12">
        <f t="shared" si="7"/>
        <v>5.9880000000000004</v>
      </c>
      <c r="I17" s="12">
        <f t="shared" si="7"/>
        <v>0</v>
      </c>
      <c r="J17" s="12">
        <f t="shared" si="7"/>
        <v>0</v>
      </c>
      <c r="K17" s="12">
        <f t="shared" si="7"/>
        <v>0</v>
      </c>
      <c r="L17" s="60">
        <f t="shared" si="7"/>
        <v>0</v>
      </c>
      <c r="M17" s="55"/>
    </row>
    <row r="18" spans="1:13" ht="15.75" thickBot="1" x14ac:dyDescent="0.3">
      <c r="A18" s="110"/>
      <c r="B18" s="113"/>
      <c r="C18" s="24" t="s">
        <v>34</v>
      </c>
      <c r="D18" s="12">
        <f t="shared" si="1"/>
        <v>4016.0879999999997</v>
      </c>
      <c r="E18" s="16">
        <f>E21+E24</f>
        <v>7.6</v>
      </c>
      <c r="F18" s="16">
        <f t="shared" ref="F18:L19" si="8">F21+F24</f>
        <v>1047.5</v>
      </c>
      <c r="G18" s="16">
        <f t="shared" si="8"/>
        <v>2955</v>
      </c>
      <c r="H18" s="16">
        <f t="shared" si="8"/>
        <v>5.9880000000000004</v>
      </c>
      <c r="I18" s="16">
        <f>N20</f>
        <v>0</v>
      </c>
      <c r="J18" s="16">
        <f t="shared" si="8"/>
        <v>0</v>
      </c>
      <c r="K18" s="16">
        <f t="shared" si="8"/>
        <v>0</v>
      </c>
      <c r="L18" s="61">
        <f t="shared" si="8"/>
        <v>0</v>
      </c>
    </row>
    <row r="19" spans="1:13" ht="15.75" thickBot="1" x14ac:dyDescent="0.3">
      <c r="A19" s="110"/>
      <c r="B19" s="113"/>
      <c r="C19" s="32" t="s">
        <v>33</v>
      </c>
      <c r="D19" s="12">
        <f t="shared" si="1"/>
        <v>0</v>
      </c>
      <c r="E19" s="33">
        <f>E22+E25</f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3">
        <f t="shared" si="8"/>
        <v>0</v>
      </c>
      <c r="J19" s="33">
        <f t="shared" si="8"/>
        <v>0</v>
      </c>
      <c r="K19" s="33">
        <f t="shared" si="8"/>
        <v>0</v>
      </c>
      <c r="L19" s="66">
        <f t="shared" si="8"/>
        <v>0</v>
      </c>
    </row>
    <row r="20" spans="1:13" ht="15.75" thickBot="1" x14ac:dyDescent="0.3">
      <c r="A20" s="115" t="s">
        <v>36</v>
      </c>
      <c r="B20" s="118" t="s">
        <v>14</v>
      </c>
      <c r="C20" s="11" t="s">
        <v>7</v>
      </c>
      <c r="D20" s="12">
        <f t="shared" si="1"/>
        <v>7.6</v>
      </c>
      <c r="E20" s="13">
        <f>E21+E22</f>
        <v>7.6</v>
      </c>
      <c r="F20" s="13">
        <f t="shared" ref="F20:L20" si="9">F21+F22</f>
        <v>0</v>
      </c>
      <c r="G20" s="13">
        <f t="shared" si="9"/>
        <v>0</v>
      </c>
      <c r="H20" s="13">
        <f t="shared" si="9"/>
        <v>0</v>
      </c>
      <c r="I20" s="13">
        <f t="shared" si="9"/>
        <v>0</v>
      </c>
      <c r="J20" s="13">
        <f t="shared" si="9"/>
        <v>0</v>
      </c>
      <c r="K20" s="13">
        <f t="shared" si="9"/>
        <v>0</v>
      </c>
      <c r="L20" s="60">
        <f t="shared" si="9"/>
        <v>0</v>
      </c>
      <c r="M20" s="55"/>
    </row>
    <row r="21" spans="1:13" ht="15.75" thickBot="1" x14ac:dyDescent="0.3">
      <c r="A21" s="116"/>
      <c r="B21" s="119"/>
      <c r="C21" s="15" t="s">
        <v>34</v>
      </c>
      <c r="D21" s="12">
        <f t="shared" si="1"/>
        <v>7.6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61">
        <v>0</v>
      </c>
      <c r="M21" s="55"/>
    </row>
    <row r="22" spans="1:13" ht="15" customHeight="1" thickBot="1" x14ac:dyDescent="0.3">
      <c r="A22" s="116"/>
      <c r="B22" s="119"/>
      <c r="C22" s="19" t="s">
        <v>33</v>
      </c>
      <c r="D22" s="12">
        <f t="shared" si="1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15" t="s">
        <v>37</v>
      </c>
      <c r="B23" s="118" t="s">
        <v>15</v>
      </c>
      <c r="C23" s="11" t="s">
        <v>7</v>
      </c>
      <c r="D23" s="12">
        <f t="shared" si="1"/>
        <v>4008.4879999999998</v>
      </c>
      <c r="E23" s="13">
        <f>E24+E25</f>
        <v>0</v>
      </c>
      <c r="F23" s="13">
        <f t="shared" ref="F23:L23" si="10">F24+F25</f>
        <v>1047.5</v>
      </c>
      <c r="G23" s="13">
        <f t="shared" si="10"/>
        <v>2955</v>
      </c>
      <c r="H23" s="13">
        <f t="shared" si="10"/>
        <v>5.9880000000000004</v>
      </c>
      <c r="I23" s="13">
        <f t="shared" si="10"/>
        <v>0</v>
      </c>
      <c r="J23" s="13">
        <f t="shared" si="10"/>
        <v>0</v>
      </c>
      <c r="K23" s="13">
        <f t="shared" si="10"/>
        <v>0</v>
      </c>
      <c r="L23" s="60">
        <f t="shared" si="10"/>
        <v>0</v>
      </c>
      <c r="M23" s="55"/>
    </row>
    <row r="24" spans="1:13" ht="15.75" thickBot="1" x14ac:dyDescent="0.3">
      <c r="A24" s="116"/>
      <c r="B24" s="119"/>
      <c r="C24" s="15" t="s">
        <v>34</v>
      </c>
      <c r="D24" s="12">
        <f t="shared" si="1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17"/>
      <c r="B25" s="120"/>
      <c r="C25" s="19" t="s">
        <v>33</v>
      </c>
      <c r="D25" s="12">
        <f t="shared" si="1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09" t="s">
        <v>16</v>
      </c>
      <c r="B26" s="112" t="s">
        <v>17</v>
      </c>
      <c r="C26" s="22" t="s">
        <v>7</v>
      </c>
      <c r="D26" s="12">
        <f t="shared" si="1"/>
        <v>110.654</v>
      </c>
      <c r="E26" s="12">
        <f>E27+E28</f>
        <v>52</v>
      </c>
      <c r="F26" s="12">
        <f t="shared" ref="F26:L26" si="11">F27+F28</f>
        <v>3.8</v>
      </c>
      <c r="G26" s="12">
        <f t="shared" si="11"/>
        <v>14.853999999999999</v>
      </c>
      <c r="H26" s="12">
        <f t="shared" si="11"/>
        <v>20</v>
      </c>
      <c r="I26" s="12">
        <f t="shared" si="11"/>
        <v>0</v>
      </c>
      <c r="J26" s="12">
        <f t="shared" si="11"/>
        <v>0</v>
      </c>
      <c r="K26" s="12">
        <f t="shared" si="11"/>
        <v>20</v>
      </c>
      <c r="L26" s="60">
        <f t="shared" si="11"/>
        <v>20</v>
      </c>
      <c r="M26" s="55"/>
    </row>
    <row r="27" spans="1:13" ht="15.75" thickBot="1" x14ac:dyDescent="0.3">
      <c r="A27" s="110"/>
      <c r="B27" s="113"/>
      <c r="C27" s="24" t="s">
        <v>34</v>
      </c>
      <c r="D27" s="12">
        <f t="shared" si="1"/>
        <v>110.654</v>
      </c>
      <c r="E27" s="16">
        <f>E30</f>
        <v>52</v>
      </c>
      <c r="F27" s="16">
        <f t="shared" ref="F27:L28" si="12">F30</f>
        <v>3.8</v>
      </c>
      <c r="G27" s="16">
        <f t="shared" si="12"/>
        <v>14.853999999999999</v>
      </c>
      <c r="H27" s="16">
        <f t="shared" si="12"/>
        <v>20</v>
      </c>
      <c r="I27" s="16">
        <f t="shared" si="12"/>
        <v>0</v>
      </c>
      <c r="J27" s="16">
        <f t="shared" si="12"/>
        <v>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1"/>
      <c r="B28" s="114"/>
      <c r="C28" s="26" t="s">
        <v>33</v>
      </c>
      <c r="D28" s="12">
        <f t="shared" si="1"/>
        <v>0</v>
      </c>
      <c r="E28" s="34">
        <f>E31</f>
        <v>0</v>
      </c>
      <c r="F28" s="34">
        <f t="shared" si="12"/>
        <v>0</v>
      </c>
      <c r="G28" s="34">
        <f t="shared" si="12"/>
        <v>0</v>
      </c>
      <c r="H28" s="34">
        <f t="shared" si="12"/>
        <v>0</v>
      </c>
      <c r="I28" s="34">
        <f t="shared" si="12"/>
        <v>0</v>
      </c>
      <c r="J28" s="34">
        <f t="shared" si="12"/>
        <v>0</v>
      </c>
      <c r="K28" s="34">
        <f t="shared" si="12"/>
        <v>0</v>
      </c>
      <c r="L28" s="67">
        <f t="shared" si="12"/>
        <v>0</v>
      </c>
      <c r="M28" s="55"/>
    </row>
    <row r="29" spans="1:13" ht="15.75" thickBot="1" x14ac:dyDescent="0.3">
      <c r="A29" s="115" t="s">
        <v>38</v>
      </c>
      <c r="B29" s="118" t="s">
        <v>18</v>
      </c>
      <c r="C29" s="11" t="s">
        <v>7</v>
      </c>
      <c r="D29" s="12">
        <f t="shared" si="1"/>
        <v>110.654</v>
      </c>
      <c r="E29" s="13">
        <f>E30+E31</f>
        <v>52</v>
      </c>
      <c r="F29" s="13">
        <f t="shared" ref="F29:L29" si="13">F30+F31</f>
        <v>3.8</v>
      </c>
      <c r="G29" s="13">
        <f t="shared" si="13"/>
        <v>14.853999999999999</v>
      </c>
      <c r="H29" s="13">
        <f t="shared" si="13"/>
        <v>20</v>
      </c>
      <c r="I29" s="13">
        <f t="shared" si="13"/>
        <v>0</v>
      </c>
      <c r="J29" s="13">
        <f t="shared" si="13"/>
        <v>0</v>
      </c>
      <c r="K29" s="13">
        <f t="shared" si="13"/>
        <v>20</v>
      </c>
      <c r="L29" s="60">
        <f t="shared" si="13"/>
        <v>20</v>
      </c>
      <c r="M29" s="55"/>
    </row>
    <row r="30" spans="1:13" ht="15.75" thickBot="1" x14ac:dyDescent="0.3">
      <c r="A30" s="116"/>
      <c r="B30" s="119"/>
      <c r="C30" s="15" t="s">
        <v>34</v>
      </c>
      <c r="D30" s="12">
        <f t="shared" si="1"/>
        <v>110.654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0</v>
      </c>
      <c r="K30" s="17">
        <v>20</v>
      </c>
      <c r="L30" s="61">
        <v>20</v>
      </c>
      <c r="M30" s="55"/>
    </row>
    <row r="31" spans="1:13" ht="15" customHeight="1" thickBot="1" x14ac:dyDescent="0.3">
      <c r="A31" s="116"/>
      <c r="B31" s="119"/>
      <c r="C31" s="35" t="s">
        <v>33</v>
      </c>
      <c r="D31" s="12">
        <f t="shared" si="1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12" t="s">
        <v>20</v>
      </c>
      <c r="C32" s="22" t="s">
        <v>7</v>
      </c>
      <c r="D32" s="12">
        <f t="shared" si="1"/>
        <v>36346.446999999993</v>
      </c>
      <c r="E32" s="12">
        <f>E33+E34</f>
        <v>5163.2929999999997</v>
      </c>
      <c r="F32" s="12">
        <f t="shared" ref="F32:L32" si="14">F33+F34</f>
        <v>4814.5559999999996</v>
      </c>
      <c r="G32" s="12">
        <f t="shared" si="14"/>
        <v>4769.24</v>
      </c>
      <c r="H32" s="12">
        <f t="shared" si="14"/>
        <v>4959.3670000000002</v>
      </c>
      <c r="I32" s="12">
        <f t="shared" si="14"/>
        <v>5324.5839999999998</v>
      </c>
      <c r="J32" s="12">
        <f t="shared" si="14"/>
        <v>6117.3850000000002</v>
      </c>
      <c r="K32" s="12">
        <f t="shared" si="14"/>
        <v>5198.0219999999999</v>
      </c>
      <c r="L32" s="60">
        <f t="shared" si="14"/>
        <v>5203.0219999999999</v>
      </c>
      <c r="M32" s="55"/>
    </row>
    <row r="33" spans="1:13" ht="15.75" thickBot="1" x14ac:dyDescent="0.3">
      <c r="A33" s="37" t="s">
        <v>19</v>
      </c>
      <c r="B33" s="113"/>
      <c r="C33" s="24" t="s">
        <v>34</v>
      </c>
      <c r="D33" s="12">
        <f t="shared" si="1"/>
        <v>36147.142999999996</v>
      </c>
      <c r="E33" s="16">
        <f>E36</f>
        <v>5163.2929999999997</v>
      </c>
      <c r="F33" s="16">
        <f t="shared" ref="F33:L34" si="15">F36</f>
        <v>4814.5559999999996</v>
      </c>
      <c r="G33" s="16">
        <f t="shared" si="15"/>
        <v>4769.24</v>
      </c>
      <c r="H33" s="16">
        <f t="shared" si="15"/>
        <v>4959.3670000000002</v>
      </c>
      <c r="I33" s="16">
        <f t="shared" si="15"/>
        <v>5324.5839999999998</v>
      </c>
      <c r="J33" s="16">
        <f>J36+J39</f>
        <v>5918.0810000000001</v>
      </c>
      <c r="K33" s="16">
        <f t="shared" ref="K33:K34" si="16">K36</f>
        <v>5198.0219999999999</v>
      </c>
      <c r="L33" s="61">
        <f t="shared" si="15"/>
        <v>5203.0219999999999</v>
      </c>
      <c r="M33" s="55"/>
    </row>
    <row r="34" spans="1:13" ht="15.75" thickBot="1" x14ac:dyDescent="0.3">
      <c r="A34" s="54"/>
      <c r="B34" s="114"/>
      <c r="C34" s="26" t="s">
        <v>33</v>
      </c>
      <c r="D34" s="12">
        <f t="shared" si="1"/>
        <v>199.304</v>
      </c>
      <c r="E34" s="20">
        <f>E37</f>
        <v>0</v>
      </c>
      <c r="F34" s="20">
        <f t="shared" si="15"/>
        <v>0</v>
      </c>
      <c r="G34" s="20">
        <f t="shared" si="15"/>
        <v>0</v>
      </c>
      <c r="H34" s="20">
        <f t="shared" si="15"/>
        <v>0</v>
      </c>
      <c r="I34" s="20">
        <f t="shared" si="15"/>
        <v>0</v>
      </c>
      <c r="J34" s="20">
        <f>J37+J40</f>
        <v>199.304</v>
      </c>
      <c r="K34" s="20">
        <f t="shared" si="16"/>
        <v>0</v>
      </c>
      <c r="L34" s="62">
        <f t="shared" si="15"/>
        <v>0</v>
      </c>
      <c r="M34" s="55"/>
    </row>
    <row r="35" spans="1:13" ht="15.75" thickBot="1" x14ac:dyDescent="0.3">
      <c r="A35" s="130" t="s">
        <v>39</v>
      </c>
      <c r="B35" s="127" t="s">
        <v>21</v>
      </c>
      <c r="C35" s="38" t="s">
        <v>7</v>
      </c>
      <c r="D35" s="12">
        <f t="shared" si="1"/>
        <v>36143.074999999997</v>
      </c>
      <c r="E35" s="39">
        <f>E36+E37</f>
        <v>5163.2929999999997</v>
      </c>
      <c r="F35" s="39">
        <f t="shared" ref="F35:L35" si="17">F36+F37</f>
        <v>4814.5559999999996</v>
      </c>
      <c r="G35" s="39">
        <f t="shared" si="17"/>
        <v>4769.24</v>
      </c>
      <c r="H35" s="39">
        <f t="shared" si="17"/>
        <v>4959.3670000000002</v>
      </c>
      <c r="I35" s="39">
        <f t="shared" si="17"/>
        <v>5324.5839999999998</v>
      </c>
      <c r="J35" s="39">
        <f t="shared" si="17"/>
        <v>5914.0129999999999</v>
      </c>
      <c r="K35" s="39">
        <f t="shared" si="17"/>
        <v>5198.0219999999999</v>
      </c>
      <c r="L35" s="60">
        <f t="shared" si="17"/>
        <v>5203.0219999999999</v>
      </c>
      <c r="M35" s="55"/>
    </row>
    <row r="36" spans="1:13" ht="15.75" thickBot="1" x14ac:dyDescent="0.3">
      <c r="A36" s="130"/>
      <c r="B36" s="138"/>
      <c r="C36" s="40" t="s">
        <v>34</v>
      </c>
      <c r="D36" s="12">
        <f t="shared" si="1"/>
        <v>36143.074999999997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5914.0129999999999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31"/>
      <c r="B37" s="139"/>
      <c r="C37" s="42" t="s">
        <v>33</v>
      </c>
      <c r="D37" s="12">
        <f t="shared" si="1"/>
        <v>0</v>
      </c>
      <c r="E37" s="80">
        <v>0</v>
      </c>
      <c r="F37" s="80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62">
        <v>0</v>
      </c>
      <c r="M37" s="55"/>
    </row>
    <row r="38" spans="1:13" ht="15.75" thickBot="1" x14ac:dyDescent="0.3">
      <c r="A38" s="57"/>
      <c r="B38" s="127" t="s">
        <v>46</v>
      </c>
      <c r="C38" s="71" t="s">
        <v>47</v>
      </c>
      <c r="D38" s="78">
        <f>D39+D40</f>
        <v>203.37200000000001</v>
      </c>
      <c r="E38" s="82"/>
      <c r="F38" s="82"/>
      <c r="G38" s="83"/>
      <c r="H38" s="83"/>
      <c r="I38" s="83"/>
      <c r="J38" s="83">
        <f>J39+J40</f>
        <v>203.37200000000001</v>
      </c>
      <c r="K38" s="83"/>
      <c r="L38" s="79"/>
      <c r="M38" s="55"/>
    </row>
    <row r="39" spans="1:13" ht="15.75" thickBot="1" x14ac:dyDescent="0.3">
      <c r="A39" s="57" t="s">
        <v>45</v>
      </c>
      <c r="B39" s="128"/>
      <c r="C39" s="75" t="s">
        <v>34</v>
      </c>
      <c r="D39" s="78">
        <f t="shared" si="1"/>
        <v>4.0679999999999996</v>
      </c>
      <c r="E39" s="82"/>
      <c r="F39" s="82"/>
      <c r="G39" s="83"/>
      <c r="H39" s="83"/>
      <c r="I39" s="83"/>
      <c r="J39" s="83">
        <v>4.0679999999999996</v>
      </c>
      <c r="K39" s="83"/>
      <c r="L39" s="79"/>
      <c r="M39" s="55"/>
    </row>
    <row r="40" spans="1:13" ht="21" customHeight="1" thickBot="1" x14ac:dyDescent="0.3">
      <c r="A40" s="57"/>
      <c r="B40" s="129"/>
      <c r="C40" s="71" t="s">
        <v>33</v>
      </c>
      <c r="D40" s="78">
        <f t="shared" si="1"/>
        <v>199.304</v>
      </c>
      <c r="E40" s="82"/>
      <c r="F40" s="82"/>
      <c r="G40" s="83"/>
      <c r="H40" s="83"/>
      <c r="I40" s="83"/>
      <c r="J40" s="83">
        <v>199.304</v>
      </c>
      <c r="K40" s="83"/>
      <c r="L40" s="79"/>
      <c r="M40" s="55"/>
    </row>
    <row r="41" spans="1:13" ht="15.75" thickBot="1" x14ac:dyDescent="0.3">
      <c r="A41" s="109" t="s">
        <v>22</v>
      </c>
      <c r="B41" s="112" t="s">
        <v>23</v>
      </c>
      <c r="C41" s="44" t="s">
        <v>7</v>
      </c>
      <c r="D41" s="12">
        <f t="shared" si="1"/>
        <v>370572.18800000002</v>
      </c>
      <c r="E41" s="81">
        <f>E42+E43</f>
        <v>68405.047999999995</v>
      </c>
      <c r="F41" s="81">
        <f t="shared" ref="F41:L41" si="18">F42+F43</f>
        <v>47766.188999999998</v>
      </c>
      <c r="G41" s="81">
        <f t="shared" si="18"/>
        <v>55121.7</v>
      </c>
      <c r="H41" s="81">
        <f t="shared" si="18"/>
        <v>41771.68</v>
      </c>
      <c r="I41" s="81">
        <f t="shared" si="18"/>
        <v>50271.330999999998</v>
      </c>
      <c r="J41" s="81">
        <f t="shared" si="18"/>
        <v>68329.69200000001</v>
      </c>
      <c r="K41" s="81">
        <f t="shared" si="18"/>
        <v>38906.548000000003</v>
      </c>
      <c r="L41" s="60">
        <f t="shared" si="18"/>
        <v>39091.548000000003</v>
      </c>
      <c r="M41" s="55"/>
    </row>
    <row r="42" spans="1:13" ht="15.75" thickBot="1" x14ac:dyDescent="0.3">
      <c r="A42" s="110"/>
      <c r="B42" s="113"/>
      <c r="C42" s="45" t="s">
        <v>34</v>
      </c>
      <c r="D42" s="12">
        <f t="shared" si="1"/>
        <v>366190.88800000004</v>
      </c>
      <c r="E42" s="16">
        <f>E45+E48+E54+E57</f>
        <v>67751.847999999998</v>
      </c>
      <c r="F42" s="16">
        <f t="shared" ref="F42:L43" si="19">F45+F48+F54+F57</f>
        <v>47112.989000000001</v>
      </c>
      <c r="G42" s="16">
        <f t="shared" si="19"/>
        <v>54468.5</v>
      </c>
      <c r="H42" s="16">
        <f t="shared" si="19"/>
        <v>41139.18</v>
      </c>
      <c r="I42" s="16">
        <f>I45+I48+I54+I57</f>
        <v>49658.631000000001</v>
      </c>
      <c r="J42" s="16">
        <f>J45+J48+J54+J57+J51</f>
        <v>67733.792000000016</v>
      </c>
      <c r="K42" s="16">
        <f t="shared" ref="K42:K43" si="20">K45+K48+K54+K57</f>
        <v>38325.948000000004</v>
      </c>
      <c r="L42" s="61">
        <f t="shared" si="19"/>
        <v>38522.948000000004</v>
      </c>
      <c r="M42" s="55"/>
    </row>
    <row r="43" spans="1:13" ht="15.75" thickBot="1" x14ac:dyDescent="0.3">
      <c r="A43" s="111"/>
      <c r="B43" s="114"/>
      <c r="C43" s="46" t="s">
        <v>33</v>
      </c>
      <c r="D43" s="12">
        <f t="shared" si="1"/>
        <v>4381.3</v>
      </c>
      <c r="E43" s="20">
        <f>E46+E49+E55+E58</f>
        <v>653.20000000000005</v>
      </c>
      <c r="F43" s="20">
        <f t="shared" si="19"/>
        <v>653.20000000000005</v>
      </c>
      <c r="G43" s="20">
        <f t="shared" si="19"/>
        <v>653.20000000000005</v>
      </c>
      <c r="H43" s="20">
        <f t="shared" si="19"/>
        <v>632.5</v>
      </c>
      <c r="I43" s="20">
        <f t="shared" si="19"/>
        <v>612.70000000000005</v>
      </c>
      <c r="J43" s="20">
        <f t="shared" si="19"/>
        <v>595.9</v>
      </c>
      <c r="K43" s="20">
        <f t="shared" si="20"/>
        <v>580.6</v>
      </c>
      <c r="L43" s="62">
        <f t="shared" si="19"/>
        <v>568.6</v>
      </c>
    </row>
    <row r="44" spans="1:13" ht="15.75" thickBot="1" x14ac:dyDescent="0.3">
      <c r="A44" s="115" t="s">
        <v>40</v>
      </c>
      <c r="B44" s="118" t="s">
        <v>24</v>
      </c>
      <c r="C44" s="11" t="s">
        <v>7</v>
      </c>
      <c r="D44" s="12">
        <f t="shared" si="1"/>
        <v>260486.00000000003</v>
      </c>
      <c r="E44" s="13">
        <f>E45+E46</f>
        <v>58636.563999999998</v>
      </c>
      <c r="F44" s="13">
        <f t="shared" ref="F44:L44" si="21">F45+F46</f>
        <v>37372.309000000001</v>
      </c>
      <c r="G44" s="13">
        <f t="shared" si="21"/>
        <v>44314.089</v>
      </c>
      <c r="H44" s="13">
        <f t="shared" si="21"/>
        <v>20922.007000000001</v>
      </c>
      <c r="I44" s="13">
        <f t="shared" si="21"/>
        <v>29002.127</v>
      </c>
      <c r="J44" s="13">
        <f t="shared" si="21"/>
        <v>46274.904000000002</v>
      </c>
      <c r="K44" s="13">
        <f t="shared" si="21"/>
        <v>23964</v>
      </c>
      <c r="L44" s="60">
        <f t="shared" si="21"/>
        <v>23959</v>
      </c>
    </row>
    <row r="45" spans="1:13" ht="15.75" thickBot="1" x14ac:dyDescent="0.3">
      <c r="A45" s="116"/>
      <c r="B45" s="119"/>
      <c r="C45" s="15" t="s">
        <v>34</v>
      </c>
      <c r="D45" s="12">
        <f t="shared" si="1"/>
        <v>260486.00000000003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46274.904000000002</v>
      </c>
      <c r="K45" s="17">
        <v>23964</v>
      </c>
      <c r="L45" s="61">
        <v>23959</v>
      </c>
    </row>
    <row r="46" spans="1:13" ht="15" customHeight="1" thickBot="1" x14ac:dyDescent="0.3">
      <c r="A46" s="116"/>
      <c r="B46" s="119"/>
      <c r="C46" s="19" t="s">
        <v>33</v>
      </c>
      <c r="D46" s="12">
        <f t="shared" si="1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15" t="s">
        <v>42</v>
      </c>
      <c r="B47" s="134" t="s">
        <v>25</v>
      </c>
      <c r="C47" s="11" t="s">
        <v>7</v>
      </c>
      <c r="D47" s="12">
        <f t="shared" si="1"/>
        <v>76631.051000000007</v>
      </c>
      <c r="E47" s="13">
        <f>E48+E49</f>
        <v>9115.2839999999997</v>
      </c>
      <c r="F47" s="13">
        <f t="shared" ref="F47:L47" si="22">F48+F49</f>
        <v>9740.68</v>
      </c>
      <c r="G47" s="13">
        <f t="shared" si="22"/>
        <v>10154.411</v>
      </c>
      <c r="H47" s="13">
        <f t="shared" si="22"/>
        <v>10383.349</v>
      </c>
      <c r="I47" s="13">
        <f t="shared" si="22"/>
        <v>11716.504000000001</v>
      </c>
      <c r="J47" s="13">
        <f t="shared" si="22"/>
        <v>13762.875</v>
      </c>
      <c r="K47" s="13">
        <f t="shared" si="22"/>
        <v>11757.948</v>
      </c>
      <c r="L47" s="60">
        <f t="shared" si="22"/>
        <v>11717.948</v>
      </c>
    </row>
    <row r="48" spans="1:13" ht="15.75" thickBot="1" x14ac:dyDescent="0.3">
      <c r="A48" s="116"/>
      <c r="B48" s="119"/>
      <c r="C48" s="15" t="s">
        <v>34</v>
      </c>
      <c r="D48" s="12">
        <f t="shared" si="1"/>
        <v>76631.051000000007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13762.875</v>
      </c>
      <c r="K48" s="17">
        <v>11757.948</v>
      </c>
      <c r="L48" s="61">
        <v>11717.948</v>
      </c>
    </row>
    <row r="49" spans="1:14" ht="15.75" thickBot="1" x14ac:dyDescent="0.3">
      <c r="A49" s="133"/>
      <c r="B49" s="135"/>
      <c r="C49" s="35" t="s">
        <v>33</v>
      </c>
      <c r="D49" s="12">
        <f t="shared" si="1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1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19" t="s">
        <v>49</v>
      </c>
      <c r="C51" s="76" t="s">
        <v>34</v>
      </c>
      <c r="D51" s="12">
        <f t="shared" si="1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36"/>
      <c r="C52" s="76" t="s">
        <v>33</v>
      </c>
      <c r="D52" s="12">
        <f t="shared" si="1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37" t="s">
        <v>43</v>
      </c>
      <c r="B53" s="134" t="s">
        <v>26</v>
      </c>
      <c r="C53" s="11" t="s">
        <v>7</v>
      </c>
      <c r="D53" s="12">
        <f t="shared" si="1"/>
        <v>4381.3</v>
      </c>
      <c r="E53" s="14">
        <f t="shared" ref="E53:F53" si="23">E54+E55</f>
        <v>653.20000000000005</v>
      </c>
      <c r="F53" s="14">
        <f t="shared" si="23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41"/>
      <c r="N53" s="140"/>
    </row>
    <row r="54" spans="1:14" ht="15.75" thickBot="1" x14ac:dyDescent="0.3">
      <c r="A54" s="116"/>
      <c r="B54" s="119"/>
      <c r="C54" s="15" t="s">
        <v>34</v>
      </c>
      <c r="D54" s="12">
        <f t="shared" si="1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41"/>
      <c r="N54" s="140"/>
    </row>
    <row r="55" spans="1:14" ht="15.75" thickBot="1" x14ac:dyDescent="0.3">
      <c r="A55" s="133"/>
      <c r="B55" s="135"/>
      <c r="C55" s="35" t="s">
        <v>33</v>
      </c>
      <c r="D55" s="12">
        <f t="shared" si="1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41"/>
      <c r="N55" s="140"/>
    </row>
    <row r="56" spans="1:14" ht="15.75" thickBot="1" x14ac:dyDescent="0.3">
      <c r="A56" s="137" t="s">
        <v>44</v>
      </c>
      <c r="B56" s="134" t="s">
        <v>27</v>
      </c>
      <c r="C56" s="11" t="s">
        <v>7</v>
      </c>
      <c r="D56" s="12">
        <f t="shared" si="1"/>
        <v>29054.824000000001</v>
      </c>
      <c r="E56" s="13">
        <f t="shared" ref="E56:L56" si="24">E57</f>
        <v>0</v>
      </c>
      <c r="F56" s="13">
        <f t="shared" si="24"/>
        <v>0</v>
      </c>
      <c r="G56" s="13">
        <f t="shared" si="24"/>
        <v>0</v>
      </c>
      <c r="H56" s="13">
        <f t="shared" si="24"/>
        <v>9833.8240000000005</v>
      </c>
      <c r="I56" s="14">
        <f t="shared" si="24"/>
        <v>8940</v>
      </c>
      <c r="J56" s="13">
        <f t="shared" si="24"/>
        <v>7677</v>
      </c>
      <c r="K56" s="13">
        <f t="shared" si="24"/>
        <v>2604</v>
      </c>
      <c r="L56" s="60">
        <f t="shared" si="24"/>
        <v>2846</v>
      </c>
      <c r="M56" s="141"/>
      <c r="N56" s="140"/>
    </row>
    <row r="57" spans="1:14" ht="15.75" thickBot="1" x14ac:dyDescent="0.3">
      <c r="A57" s="116"/>
      <c r="B57" s="119"/>
      <c r="C57" s="15" t="s">
        <v>34</v>
      </c>
      <c r="D57" s="12">
        <f t="shared" si="1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41"/>
      <c r="N57" s="140"/>
    </row>
    <row r="58" spans="1:14" ht="15.75" thickBot="1" x14ac:dyDescent="0.3">
      <c r="A58" s="117"/>
      <c r="B58" s="120"/>
      <c r="C58" s="35" t="s">
        <v>33</v>
      </c>
      <c r="D58" s="12">
        <f t="shared" si="1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41"/>
      <c r="N58" s="140"/>
    </row>
    <row r="59" spans="1:14" ht="15.75" thickBot="1" x14ac:dyDescent="0.3">
      <c r="A59" s="121" t="s">
        <v>28</v>
      </c>
      <c r="B59" s="122" t="s">
        <v>29</v>
      </c>
      <c r="C59" s="22" t="s">
        <v>30</v>
      </c>
      <c r="D59" s="12">
        <f t="shared" si="1"/>
        <v>219011.361</v>
      </c>
      <c r="E59" s="12">
        <f>E62</f>
        <v>24982.33</v>
      </c>
      <c r="F59" s="12">
        <f t="shared" ref="F59:L61" si="25">F62</f>
        <v>29366.63</v>
      </c>
      <c r="G59" s="12">
        <f t="shared" si="25"/>
        <v>28046.802</v>
      </c>
      <c r="H59" s="12">
        <f t="shared" si="25"/>
        <v>28423.813999999998</v>
      </c>
      <c r="I59" s="12">
        <f t="shared" si="25"/>
        <v>34253.144</v>
      </c>
      <c r="J59" s="12">
        <f t="shared" si="25"/>
        <v>39134.247000000003</v>
      </c>
      <c r="K59" s="12">
        <f t="shared" si="25"/>
        <v>34804.394</v>
      </c>
      <c r="L59" s="60">
        <f t="shared" si="25"/>
        <v>34822.394</v>
      </c>
      <c r="M59" s="56"/>
      <c r="N59" s="55"/>
    </row>
    <row r="60" spans="1:14" ht="15.75" thickBot="1" x14ac:dyDescent="0.3">
      <c r="A60" s="110"/>
      <c r="B60" s="113"/>
      <c r="C60" s="24" t="s">
        <v>34</v>
      </c>
      <c r="D60" s="12">
        <f t="shared" si="1"/>
        <v>219011.361</v>
      </c>
      <c r="E60" s="16">
        <f>E63</f>
        <v>24982.33</v>
      </c>
      <c r="F60" s="16">
        <f t="shared" si="25"/>
        <v>29366.63</v>
      </c>
      <c r="G60" s="16">
        <f t="shared" si="25"/>
        <v>28046.802</v>
      </c>
      <c r="H60" s="16">
        <f t="shared" si="25"/>
        <v>28423.813999999998</v>
      </c>
      <c r="I60" s="16">
        <f t="shared" si="25"/>
        <v>34253.144</v>
      </c>
      <c r="J60" s="16">
        <f t="shared" si="25"/>
        <v>39134.247000000003</v>
      </c>
      <c r="K60" s="16">
        <f t="shared" si="25"/>
        <v>34804.394</v>
      </c>
      <c r="L60" s="61">
        <f t="shared" si="25"/>
        <v>34822.394</v>
      </c>
      <c r="M60" s="56"/>
      <c r="N60" s="55"/>
    </row>
    <row r="61" spans="1:14" ht="15" customHeight="1" thickBot="1" x14ac:dyDescent="0.3">
      <c r="A61" s="110"/>
      <c r="B61" s="113"/>
      <c r="C61" s="26" t="s">
        <v>33</v>
      </c>
      <c r="D61" s="12">
        <f t="shared" si="1"/>
        <v>0</v>
      </c>
      <c r="E61" s="20">
        <f>E64</f>
        <v>0</v>
      </c>
      <c r="F61" s="20">
        <f t="shared" si="25"/>
        <v>0</v>
      </c>
      <c r="G61" s="20">
        <f t="shared" si="25"/>
        <v>0</v>
      </c>
      <c r="H61" s="20">
        <f t="shared" si="25"/>
        <v>0</v>
      </c>
      <c r="I61" s="20">
        <f t="shared" si="25"/>
        <v>0</v>
      </c>
      <c r="J61" s="20">
        <f t="shared" si="25"/>
        <v>0</v>
      </c>
      <c r="K61" s="20">
        <f t="shared" si="25"/>
        <v>0</v>
      </c>
      <c r="L61" s="62">
        <f t="shared" si="25"/>
        <v>0</v>
      </c>
      <c r="M61" s="56"/>
      <c r="N61" s="55"/>
    </row>
    <row r="62" spans="1:14" ht="15.75" thickBot="1" x14ac:dyDescent="0.3">
      <c r="A62" s="137" t="s">
        <v>41</v>
      </c>
      <c r="B62" s="134" t="s">
        <v>31</v>
      </c>
      <c r="C62" s="11" t="s">
        <v>7</v>
      </c>
      <c r="D62" s="12">
        <f t="shared" si="1"/>
        <v>219011.361</v>
      </c>
      <c r="E62" s="39">
        <f t="shared" ref="E62:L62" si="26">E63</f>
        <v>24982.33</v>
      </c>
      <c r="F62" s="39">
        <f t="shared" si="26"/>
        <v>29366.63</v>
      </c>
      <c r="G62" s="13">
        <f t="shared" si="26"/>
        <v>28046.802</v>
      </c>
      <c r="H62" s="13">
        <f t="shared" si="26"/>
        <v>28423.813999999998</v>
      </c>
      <c r="I62" s="13">
        <f t="shared" si="26"/>
        <v>34253.144</v>
      </c>
      <c r="J62" s="13">
        <f t="shared" si="26"/>
        <v>39134.247000000003</v>
      </c>
      <c r="K62" s="13">
        <f t="shared" si="26"/>
        <v>34804.394</v>
      </c>
      <c r="L62" s="60">
        <f t="shared" si="26"/>
        <v>34822.394</v>
      </c>
      <c r="M62" s="56"/>
      <c r="N62" s="55"/>
    </row>
    <row r="63" spans="1:14" x14ac:dyDescent="0.25">
      <c r="A63" s="116"/>
      <c r="B63" s="119"/>
      <c r="C63" s="15" t="s">
        <v>34</v>
      </c>
      <c r="D63" s="12">
        <f t="shared" si="1"/>
        <v>219011.361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39134.247000000003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16"/>
      <c r="B64" s="119"/>
      <c r="C64" s="19" t="s">
        <v>33</v>
      </c>
      <c r="D64" s="20">
        <f t="shared" ref="D64" si="27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32"/>
      <c r="B65" s="132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40"/>
      <c r="P65" s="140"/>
      <c r="Q65" s="140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A62:A64"/>
    <mergeCell ref="B62:B64"/>
    <mergeCell ref="A65:B65"/>
    <mergeCell ref="O65:Q65"/>
    <mergeCell ref="A56:A58"/>
    <mergeCell ref="B56:B58"/>
    <mergeCell ref="M56:N56"/>
    <mergeCell ref="M57:N57"/>
    <mergeCell ref="M58:N58"/>
    <mergeCell ref="A59:A61"/>
    <mergeCell ref="B59:B61"/>
    <mergeCell ref="B51:B52"/>
    <mergeCell ref="A53:A55"/>
    <mergeCell ref="B53:B55"/>
    <mergeCell ref="M53:N53"/>
    <mergeCell ref="M54:N54"/>
    <mergeCell ref="M55:N55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B38:B40"/>
    <mergeCell ref="A41:A43"/>
    <mergeCell ref="B41:B43"/>
    <mergeCell ref="A44:A46"/>
    <mergeCell ref="B44:B46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4:A16"/>
    <mergeCell ref="B14:B16"/>
    <mergeCell ref="A5:B7"/>
    <mergeCell ref="A1:L1"/>
    <mergeCell ref="A2:A3"/>
    <mergeCell ref="B2:B3"/>
    <mergeCell ref="C2:C3"/>
    <mergeCell ref="D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1"/>
  <sheetViews>
    <sheetView workbookViewId="0">
      <selection activeCell="M15" sqref="M15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1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33.7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5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106826.348</v>
      </c>
      <c r="F7" s="92">
        <f t="shared" ref="F7:J7" si="0">F8+F9+F10+F11</f>
        <v>89208.436000000016</v>
      </c>
      <c r="G7" s="92">
        <f t="shared" si="0"/>
        <v>88955.656000000003</v>
      </c>
      <c r="H7" s="92">
        <f t="shared" si="0"/>
        <v>0</v>
      </c>
      <c r="I7" s="92">
        <f t="shared" si="0"/>
        <v>0</v>
      </c>
      <c r="J7" s="93">
        <f t="shared" si="0"/>
        <v>284990.44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>E14+E44+E59+E69+E84</f>
        <v>684.77500000000009</v>
      </c>
      <c r="F9" s="83">
        <f t="shared" ref="F9:J9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E15+E45+E60+E70+E85</f>
        <v>106141.573</v>
      </c>
      <c r="F10" s="83">
        <f t="shared" ref="F10:I10" si="2">F15+F45+F60+F70+F85</f>
        <v>88532.061000000016</v>
      </c>
      <c r="G10" s="83">
        <f t="shared" si="2"/>
        <v>88283.481</v>
      </c>
      <c r="H10" s="83">
        <f t="shared" si="2"/>
        <v>0</v>
      </c>
      <c r="I10" s="83">
        <f t="shared" si="2"/>
        <v>0</v>
      </c>
      <c r="J10" s="87">
        <f t="shared" ref="J10:J11" si="3">E10+F10+G10+H10+I10</f>
        <v>282957.11499999999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49825.341999999997</v>
      </c>
      <c r="F12" s="92">
        <f t="shared" ref="F12" si="4">F13+F14+F15+F16</f>
        <v>34992</v>
      </c>
      <c r="G12" s="92">
        <f t="shared" ref="G12" si="5">G13+G14+G15+G16</f>
        <v>35694.22</v>
      </c>
      <c r="H12" s="92">
        <f t="shared" ref="H12" si="6">H13+H14+H15+H16</f>
        <v>0</v>
      </c>
      <c r="I12" s="92">
        <f t="shared" ref="I12" si="7">I13+I14+I15+I16</f>
        <v>0</v>
      </c>
      <c r="J12" s="93">
        <f t="shared" ref="J12" si="8">J13+J14+J15+J16</f>
        <v>120511.56200000001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4" si="9">F19+F24+F29</f>
        <v>496.7</v>
      </c>
      <c r="G14" s="83">
        <f t="shared" si="9"/>
        <v>492.5</v>
      </c>
      <c r="H14" s="83">
        <f t="shared" si="9"/>
        <v>0</v>
      </c>
      <c r="I14" s="83">
        <f t="shared" si="9"/>
        <v>0</v>
      </c>
      <c r="J14" s="87">
        <f t="shared" ref="J14:J16" si="10">E14+F14+G14+H14+I14</f>
        <v>1494.3</v>
      </c>
    </row>
    <row r="15" spans="1:14" ht="63.75" x14ac:dyDescent="0.25">
      <c r="A15" s="147"/>
      <c r="B15" s="159"/>
      <c r="C15" s="143"/>
      <c r="D15" s="95" t="s">
        <v>61</v>
      </c>
      <c r="E15" s="83">
        <f>E20+E25+E30</f>
        <v>49320.241999999998</v>
      </c>
      <c r="F15" s="83">
        <f t="shared" ref="F15:I15" si="11">F20+F25+F30</f>
        <v>34495.300000000003</v>
      </c>
      <c r="G15" s="83">
        <f t="shared" si="11"/>
        <v>35201.72</v>
      </c>
      <c r="H15" s="83">
        <f t="shared" si="11"/>
        <v>0</v>
      </c>
      <c r="I15" s="83">
        <f t="shared" si="11"/>
        <v>0</v>
      </c>
      <c r="J15" s="87">
        <f t="shared" si="10"/>
        <v>119017.262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10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18828.803</v>
      </c>
      <c r="F17" s="92">
        <f t="shared" ref="F17" si="12">F18+F19+F20+F21</f>
        <v>18274.161</v>
      </c>
      <c r="G17" s="92">
        <f t="shared" ref="G17" si="13">G18+G19+G20+G21</f>
        <v>18044.361000000001</v>
      </c>
      <c r="H17" s="92">
        <f t="shared" ref="H17" si="14">H18+H19+H20+H21</f>
        <v>0</v>
      </c>
      <c r="I17" s="92">
        <f t="shared" ref="I17" si="15">I18+I19+I20+I21</f>
        <v>0</v>
      </c>
      <c r="J17" s="93">
        <f t="shared" ref="J17" si="16">J18+J19+J20+J21</f>
        <v>55147.324999999997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17">E19+F19+G19+H19+I19</f>
        <v>0</v>
      </c>
    </row>
    <row r="20" spans="1:15" ht="63.75" x14ac:dyDescent="0.25">
      <c r="A20" s="116"/>
      <c r="B20" s="119"/>
      <c r="C20" s="143"/>
      <c r="D20" s="95" t="s">
        <v>61</v>
      </c>
      <c r="E20" s="83">
        <v>18828.803</v>
      </c>
      <c r="F20" s="83">
        <v>18274.161</v>
      </c>
      <c r="G20" s="83">
        <v>18044.361000000001</v>
      </c>
      <c r="H20" s="83"/>
      <c r="I20" s="83"/>
      <c r="J20" s="87">
        <f t="shared" si="17"/>
        <v>55147.324999999997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1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" si="18">F23+F24+F25+F26</f>
        <v>18.539000000000001</v>
      </c>
      <c r="G22" s="92">
        <f t="shared" ref="G22" si="19">G23+G24+G25+G26</f>
        <v>18.359000000000002</v>
      </c>
      <c r="H22" s="92">
        <f t="shared" ref="H22" si="20">H23+H24+H25+H26</f>
        <v>0</v>
      </c>
      <c r="I22" s="92">
        <f t="shared" ref="I22" si="21">I23+I24+I25+I26</f>
        <v>0</v>
      </c>
      <c r="J22" s="93">
        <f t="shared" ref="J22" si="22">J23+J24+J25+J26</f>
        <v>55.437000000000005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23">E24+F24+G24+H24+I24</f>
        <v>0</v>
      </c>
    </row>
    <row r="25" spans="1:15" ht="63.75" x14ac:dyDescent="0.25">
      <c r="A25" s="145"/>
      <c r="B25" s="164"/>
      <c r="C25" s="143"/>
      <c r="D25" s="95" t="s">
        <v>61</v>
      </c>
      <c r="E25" s="83">
        <v>18.539000000000001</v>
      </c>
      <c r="F25" s="83">
        <v>18.539000000000001</v>
      </c>
      <c r="G25" s="83">
        <v>18.359000000000002</v>
      </c>
      <c r="H25" s="83"/>
      <c r="I25" s="83"/>
      <c r="J25" s="87">
        <f t="shared" si="23"/>
        <v>55.437000000000005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23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30978</v>
      </c>
      <c r="F27" s="92">
        <f t="shared" ref="F27" si="24">F28+F29+F30+F31</f>
        <v>16699.3</v>
      </c>
      <c r="G27" s="92">
        <f t="shared" ref="G27" si="25">G28+G29+G30+G31</f>
        <v>17631.5</v>
      </c>
      <c r="H27" s="92">
        <f t="shared" ref="H27" si="26">H28+H29+H30+H31</f>
        <v>0</v>
      </c>
      <c r="I27" s="92">
        <f t="shared" ref="I27" si="27">I28+I29+I30+I31</f>
        <v>0</v>
      </c>
      <c r="J27" s="93">
        <f t="shared" ref="J27" si="28">J28+J29+J30+J31</f>
        <v>65308.800000000003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29">E29+F29+G29+H29+I29</f>
        <v>1494.3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30472.9</v>
      </c>
      <c r="F30" s="83">
        <f>F40</f>
        <v>16202.6</v>
      </c>
      <c r="G30" s="83">
        <f>G40</f>
        <v>17139</v>
      </c>
      <c r="H30" s="83"/>
      <c r="I30" s="83"/>
      <c r="J30" s="87">
        <f t="shared" si="29"/>
        <v>63814.5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29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" si="30">F33+F34+F35+F36</f>
        <v>496.7</v>
      </c>
      <c r="G32" s="92">
        <f t="shared" ref="G32" si="31">G33+G34+G35+G36</f>
        <v>492.5</v>
      </c>
      <c r="H32" s="92">
        <f t="shared" ref="H32" si="32">H33+H34+H35+H36</f>
        <v>0</v>
      </c>
      <c r="I32" s="92">
        <f t="shared" ref="I32" si="33">I33+I34+I35+I36</f>
        <v>0</v>
      </c>
      <c r="J32" s="93">
        <f t="shared" ref="J32" si="34">J33+J34+J35+J36</f>
        <v>1494.3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35">E34+F34+G34+H34+I34</f>
        <v>0</v>
      </c>
    </row>
    <row r="35" spans="1:10" ht="63.75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35"/>
        <v>1494.3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35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30472.9</v>
      </c>
      <c r="F37" s="92">
        <f t="shared" ref="F37" si="36">F38+F39+F40+F41</f>
        <v>16202.6</v>
      </c>
      <c r="G37" s="92">
        <f t="shared" ref="G37" si="37">G38+G39+G40+G41</f>
        <v>17139</v>
      </c>
      <c r="H37" s="92">
        <f t="shared" ref="H37" si="38">H38+H39+H40+H41</f>
        <v>0</v>
      </c>
      <c r="I37" s="92">
        <f t="shared" ref="I37" si="39">I38+I39+I40+I41</f>
        <v>0</v>
      </c>
      <c r="J37" s="93">
        <f t="shared" ref="J37" si="40">J38+J39+J40+J41</f>
        <v>63814.5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41">E39+F39+G39+H39+I39</f>
        <v>0</v>
      </c>
    </row>
    <row r="40" spans="1:10" ht="63.75" x14ac:dyDescent="0.25">
      <c r="A40" s="160"/>
      <c r="B40" s="128"/>
      <c r="C40" s="143"/>
      <c r="D40" s="95" t="s">
        <v>61</v>
      </c>
      <c r="E40" s="83">
        <v>30472.9</v>
      </c>
      <c r="F40" s="83">
        <v>16202.6</v>
      </c>
      <c r="G40" s="83">
        <v>17139</v>
      </c>
      <c r="H40" s="83"/>
      <c r="I40" s="83"/>
      <c r="J40" s="87">
        <f t="shared" si="41"/>
        <v>63814.5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41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7915.3200000000006</v>
      </c>
      <c r="F42" s="92">
        <f t="shared" ref="F42" si="42">F43+F44+F45+F46</f>
        <v>7564.8200000000006</v>
      </c>
      <c r="G42" s="92">
        <f t="shared" ref="G42" si="43">G43+G44+G45+G46</f>
        <v>7489.8200000000006</v>
      </c>
      <c r="H42" s="92">
        <f t="shared" ref="H42" si="44">H43+H44+H45+H46</f>
        <v>0</v>
      </c>
      <c r="I42" s="92">
        <f t="shared" ref="I42" si="45">I43+I44+I45+I46</f>
        <v>0</v>
      </c>
      <c r="J42" s="93">
        <f t="shared" ref="J42" si="46">J43+J44+J45+J46</f>
        <v>22969.960000000003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4" si="47">F49+F54</f>
        <v>179.67500000000001</v>
      </c>
      <c r="G44" s="83">
        <f t="shared" si="47"/>
        <v>179.67500000000001</v>
      </c>
      <c r="H44" s="83">
        <f t="shared" si="47"/>
        <v>0</v>
      </c>
      <c r="I44" s="83">
        <f t="shared" si="47"/>
        <v>0</v>
      </c>
      <c r="J44" s="87">
        <f t="shared" ref="J44:J46" si="48">E44+F44+G44+H44+I44</f>
        <v>539.02500000000009</v>
      </c>
    </row>
    <row r="45" spans="1:10" ht="63.75" x14ac:dyDescent="0.25">
      <c r="A45" s="147"/>
      <c r="B45" s="148"/>
      <c r="C45" s="143"/>
      <c r="D45" s="95" t="s">
        <v>61</v>
      </c>
      <c r="E45" s="83">
        <f>E50+E55</f>
        <v>7735.6450000000004</v>
      </c>
      <c r="F45" s="83">
        <f t="shared" ref="F45:I45" si="49">F50+F55</f>
        <v>7385.1450000000004</v>
      </c>
      <c r="G45" s="83">
        <f t="shared" si="49"/>
        <v>7310.1450000000004</v>
      </c>
      <c r="H45" s="83">
        <f t="shared" si="49"/>
        <v>0</v>
      </c>
      <c r="I45" s="83">
        <f t="shared" si="49"/>
        <v>0</v>
      </c>
      <c r="J45" s="87">
        <f t="shared" si="48"/>
        <v>22430.935000000001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48"/>
        <v>0</v>
      </c>
    </row>
    <row r="47" spans="1:10" ht="15.75" thickBot="1" x14ac:dyDescent="0.3">
      <c r="A47" s="115" t="s">
        <v>36</v>
      </c>
      <c r="B47" s="134" t="s">
        <v>21</v>
      </c>
      <c r="C47" s="142"/>
      <c r="D47" s="91" t="s">
        <v>30</v>
      </c>
      <c r="E47" s="92">
        <f>E48+E49+E50+E51</f>
        <v>7731.9780000000001</v>
      </c>
      <c r="F47" s="92">
        <f t="shared" ref="F47" si="50">F48+F49+F50+F51</f>
        <v>7381.4780000000001</v>
      </c>
      <c r="G47" s="92">
        <f t="shared" ref="G47" si="51">G48+G49+G50+G51</f>
        <v>7306.4780000000001</v>
      </c>
      <c r="H47" s="92">
        <f t="shared" ref="H47" si="52">H48+H49+H50+H51</f>
        <v>0</v>
      </c>
      <c r="I47" s="92">
        <f t="shared" ref="I47" si="53">I48+I49+I50+I51</f>
        <v>0</v>
      </c>
      <c r="J47" s="93">
        <f t="shared" ref="J47" si="54">J48+J49+J50+J51</f>
        <v>22419.934000000001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55">E49+F49+G49+H49+I49</f>
        <v>0</v>
      </c>
    </row>
    <row r="50" spans="1:10" ht="63.75" x14ac:dyDescent="0.25">
      <c r="A50" s="116"/>
      <c r="B50" s="119"/>
      <c r="C50" s="143"/>
      <c r="D50" s="95" t="s">
        <v>61</v>
      </c>
      <c r="E50" s="83">
        <v>7731.9780000000001</v>
      </c>
      <c r="F50" s="83">
        <v>7381.4780000000001</v>
      </c>
      <c r="G50" s="83">
        <v>7306.4780000000001</v>
      </c>
      <c r="H50" s="83"/>
      <c r="I50" s="83"/>
      <c r="J50" s="87">
        <f t="shared" si="55"/>
        <v>22419.934000000001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55"/>
        <v>0</v>
      </c>
    </row>
    <row r="52" spans="1:10" ht="15.75" thickBot="1" x14ac:dyDescent="0.3">
      <c r="A52" s="144" t="s">
        <v>37</v>
      </c>
      <c r="B52" s="162" t="s">
        <v>68</v>
      </c>
      <c r="C52" s="142"/>
      <c r="D52" s="91" t="s">
        <v>30</v>
      </c>
      <c r="E52" s="92">
        <f>E53+E54+E55+E56</f>
        <v>183.34200000000001</v>
      </c>
      <c r="F52" s="92">
        <f t="shared" ref="F52" si="56">F53+F54+F55+F56</f>
        <v>183.34200000000001</v>
      </c>
      <c r="G52" s="92">
        <f t="shared" ref="G52" si="57">G53+G54+G55+G56</f>
        <v>183.34200000000001</v>
      </c>
      <c r="H52" s="92">
        <f t="shared" ref="H52" si="58">H53+H54+H55+H56</f>
        <v>0</v>
      </c>
      <c r="I52" s="92">
        <f t="shared" ref="I52" si="59">I53+I54+I55+I56</f>
        <v>0</v>
      </c>
      <c r="J52" s="93">
        <f t="shared" ref="J52" si="60">J53+J54+J55+J56</f>
        <v>550.02600000000007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61">E54+F54+G54+H54+I54</f>
        <v>539.02500000000009</v>
      </c>
    </row>
    <row r="55" spans="1:10" ht="63.75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61"/>
        <v>11.000999999999999</v>
      </c>
    </row>
    <row r="56" spans="1:10" ht="40.5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61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49085.686000000002</v>
      </c>
      <c r="F57" s="92">
        <f t="shared" ref="F57" si="62">F58+F59+F60+F61</f>
        <v>46651.616000000002</v>
      </c>
      <c r="G57" s="92">
        <f t="shared" ref="G57" si="63">G58+G59+G60+G61</f>
        <v>45771.616000000002</v>
      </c>
      <c r="H57" s="92">
        <f t="shared" ref="H57" si="64">H58+H59+H60+H61</f>
        <v>0</v>
      </c>
      <c r="I57" s="92">
        <f t="shared" ref="I57" si="65">I58+I59+I60+I61</f>
        <v>0</v>
      </c>
      <c r="J57" s="93">
        <f t="shared" ref="J57" si="66">J58+J59+J60+J61</f>
        <v>141508.91800000001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67">E59+F59+G59+H59+I59</f>
        <v>0</v>
      </c>
    </row>
    <row r="60" spans="1:10" ht="63.75" x14ac:dyDescent="0.25">
      <c r="A60" s="147"/>
      <c r="B60" s="148"/>
      <c r="C60" s="143"/>
      <c r="D60" s="95" t="s">
        <v>61</v>
      </c>
      <c r="E60" s="83">
        <f>E65</f>
        <v>49085.686000000002</v>
      </c>
      <c r="F60" s="83">
        <f t="shared" ref="F60:I60" si="68">F65</f>
        <v>46651.616000000002</v>
      </c>
      <c r="G60" s="83">
        <f t="shared" si="68"/>
        <v>45771.616000000002</v>
      </c>
      <c r="H60" s="83">
        <f t="shared" si="68"/>
        <v>0</v>
      </c>
      <c r="I60" s="83">
        <f t="shared" si="68"/>
        <v>0</v>
      </c>
      <c r="J60" s="87">
        <f t="shared" si="67"/>
        <v>141508.91800000001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67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/>
      <c r="D62" s="91" t="s">
        <v>30</v>
      </c>
      <c r="E62" s="92">
        <f>E63+E64+E65+E66</f>
        <v>49085.686000000002</v>
      </c>
      <c r="F62" s="92">
        <f t="shared" ref="F62" si="69">F63+F64+F65+F66</f>
        <v>46651.616000000002</v>
      </c>
      <c r="G62" s="92">
        <f t="shared" ref="G62" si="70">G63+G64+G65+G66</f>
        <v>45771.616000000002</v>
      </c>
      <c r="H62" s="92">
        <f t="shared" ref="H62" si="71">H63+H64+H65+H66</f>
        <v>0</v>
      </c>
      <c r="I62" s="92">
        <f t="shared" ref="I62" si="72">I63+I64+I65+I66</f>
        <v>0</v>
      </c>
      <c r="J62" s="93">
        <f t="shared" ref="J62" si="73">J63+J64+J65+J66</f>
        <v>141508.91800000001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74">E64+F64+G64+H64+I64</f>
        <v>0</v>
      </c>
    </row>
    <row r="65" spans="1:10" ht="63.75" x14ac:dyDescent="0.25">
      <c r="A65" s="116"/>
      <c r="B65" s="119"/>
      <c r="C65" s="143"/>
      <c r="D65" s="95" t="s">
        <v>61</v>
      </c>
      <c r="E65" s="83">
        <v>49085.686000000002</v>
      </c>
      <c r="F65" s="83">
        <v>46651.616000000002</v>
      </c>
      <c r="G65" s="83">
        <v>45771.616000000002</v>
      </c>
      <c r="H65" s="83"/>
      <c r="I65" s="83"/>
      <c r="J65" s="87">
        <f t="shared" si="74"/>
        <v>141508.91800000001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74"/>
        <v>0</v>
      </c>
    </row>
    <row r="67" spans="1:10" ht="15.75" customHeight="1" thickBot="1" x14ac:dyDescent="0.3">
      <c r="A67" s="147" t="s">
        <v>70</v>
      </c>
      <c r="B67" s="148"/>
      <c r="C67" s="142"/>
      <c r="D67" s="91" t="s">
        <v>30</v>
      </c>
      <c r="E67" s="92">
        <f>E68+E69+E70+E71</f>
        <v>0</v>
      </c>
      <c r="F67" s="92">
        <f t="shared" ref="F67" si="75">F68+F69+F70+F71</f>
        <v>0</v>
      </c>
      <c r="G67" s="92">
        <f t="shared" ref="G67" si="76">G68+G69+G70+G71</f>
        <v>0</v>
      </c>
      <c r="H67" s="92">
        <f t="shared" ref="H67" si="77">H68+H69+H70+H71</f>
        <v>0</v>
      </c>
      <c r="I67" s="92">
        <f t="shared" ref="I67" si="78">I68+I69+I70+I71</f>
        <v>0</v>
      </c>
      <c r="J67" s="93">
        <f t="shared" ref="J67" si="79">J68+J69+J70+J71</f>
        <v>0</v>
      </c>
    </row>
    <row r="68" spans="1:10" ht="25.5" x14ac:dyDescent="0.25">
      <c r="A68" s="147"/>
      <c r="B68" s="148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7"/>
      <c r="B69" s="148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80">E69+F69+G69+H69+I69</f>
        <v>0</v>
      </c>
    </row>
    <row r="70" spans="1:10" ht="63.75" x14ac:dyDescent="0.25">
      <c r="A70" s="147"/>
      <c r="B70" s="148"/>
      <c r="C70" s="143"/>
      <c r="D70" s="95" t="s">
        <v>61</v>
      </c>
      <c r="E70" s="83"/>
      <c r="F70" s="83"/>
      <c r="G70" s="83"/>
      <c r="H70" s="83"/>
      <c r="I70" s="83"/>
      <c r="J70" s="87">
        <f t="shared" si="80"/>
        <v>0</v>
      </c>
    </row>
    <row r="71" spans="1:10" ht="39" thickBot="1" x14ac:dyDescent="0.3">
      <c r="A71" s="149"/>
      <c r="B71" s="150"/>
      <c r="C71" s="136"/>
      <c r="D71" s="90" t="s">
        <v>63</v>
      </c>
      <c r="E71" s="85"/>
      <c r="F71" s="85"/>
      <c r="G71" s="85"/>
      <c r="H71" s="85"/>
      <c r="I71" s="85"/>
      <c r="J71" s="87">
        <f t="shared" si="80"/>
        <v>0</v>
      </c>
    </row>
    <row r="72" spans="1:10" ht="15.75" thickBot="1" x14ac:dyDescent="0.3">
      <c r="A72" s="115" t="s">
        <v>39</v>
      </c>
      <c r="B72" s="134" t="s">
        <v>72</v>
      </c>
      <c r="C72" s="142"/>
      <c r="D72" s="91" t="s">
        <v>30</v>
      </c>
      <c r="E72" s="92">
        <f>E73+E74+E75+E76</f>
        <v>0</v>
      </c>
      <c r="F72" s="92">
        <f t="shared" ref="F72" si="81">F73+F74+F75+F76</f>
        <v>0</v>
      </c>
      <c r="G72" s="92">
        <f t="shared" ref="G72" si="82">G73+G74+G75+G76</f>
        <v>0</v>
      </c>
      <c r="H72" s="92">
        <f t="shared" ref="H72" si="83">H73+H74+H75+H76</f>
        <v>0</v>
      </c>
      <c r="I72" s="92">
        <f t="shared" ref="I72" si="84">I73+I74+I75+I76</f>
        <v>0</v>
      </c>
      <c r="J72" s="93">
        <f t="shared" ref="J72" si="85">J73+J74+J75+J76</f>
        <v>0</v>
      </c>
    </row>
    <row r="73" spans="1:10" ht="25.5" x14ac:dyDescent="0.25">
      <c r="A73" s="116"/>
      <c r="B73" s="119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6"/>
      <c r="B74" s="119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86">E74+F74+G74+H74+I74</f>
        <v>0</v>
      </c>
    </row>
    <row r="75" spans="1:10" ht="63.75" x14ac:dyDescent="0.25">
      <c r="A75" s="116"/>
      <c r="B75" s="119"/>
      <c r="C75" s="143"/>
      <c r="D75" s="95" t="s">
        <v>61</v>
      </c>
      <c r="E75" s="83"/>
      <c r="F75" s="83"/>
      <c r="G75" s="83"/>
      <c r="H75" s="83"/>
      <c r="I75" s="83"/>
      <c r="J75" s="87">
        <f t="shared" si="86"/>
        <v>0</v>
      </c>
    </row>
    <row r="76" spans="1:10" ht="39" thickBot="1" x14ac:dyDescent="0.3">
      <c r="A76" s="117"/>
      <c r="B76" s="135"/>
      <c r="C76" s="136"/>
      <c r="D76" s="90" t="s">
        <v>63</v>
      </c>
      <c r="E76" s="85"/>
      <c r="F76" s="85"/>
      <c r="G76" s="85"/>
      <c r="H76" s="85"/>
      <c r="I76" s="85"/>
      <c r="J76" s="87">
        <f t="shared" si="86"/>
        <v>0</v>
      </c>
    </row>
    <row r="77" spans="1:10" ht="15.75" customHeight="1" thickBot="1" x14ac:dyDescent="0.3">
      <c r="A77" s="115" t="s">
        <v>73</v>
      </c>
      <c r="B77" s="134" t="s">
        <v>74</v>
      </c>
      <c r="C77" s="142"/>
      <c r="D77" s="91" t="s">
        <v>30</v>
      </c>
      <c r="E77" s="92">
        <f>E78+E79+E80+E81</f>
        <v>0</v>
      </c>
      <c r="F77" s="92">
        <f t="shared" ref="F77" si="87">F78+F79+F80+F81</f>
        <v>0</v>
      </c>
      <c r="G77" s="92">
        <f t="shared" ref="G77" si="88">G78+G79+G80+G81</f>
        <v>0</v>
      </c>
      <c r="H77" s="92">
        <f t="shared" ref="H77" si="89">H78+H79+H80+H81</f>
        <v>0</v>
      </c>
      <c r="I77" s="92">
        <f t="shared" ref="I77" si="90">I78+I79+I80+I81</f>
        <v>0</v>
      </c>
      <c r="J77" s="93">
        <f t="shared" ref="J77" si="91">J78+J79+J80+J81</f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92">E79+F79+G79+H79+I79</f>
        <v>0</v>
      </c>
    </row>
    <row r="80" spans="1:10" ht="63.75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92"/>
        <v>0</v>
      </c>
    </row>
    <row r="81" spans="1:10" ht="39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92"/>
        <v>0</v>
      </c>
    </row>
    <row r="82" spans="1:10" ht="15.75" customHeight="1" thickBot="1" x14ac:dyDescent="0.3">
      <c r="A82" s="147" t="s">
        <v>71</v>
      </c>
      <c r="B82" s="148"/>
      <c r="C82" s="142"/>
      <c r="D82" s="91" t="s">
        <v>30</v>
      </c>
      <c r="E82" s="92">
        <f>E83+E84+E85+E86</f>
        <v>0</v>
      </c>
      <c r="F82" s="92">
        <f t="shared" ref="F82" si="93">F83+F84+F85+F86</f>
        <v>0</v>
      </c>
      <c r="G82" s="92">
        <f t="shared" ref="G82" si="94">G83+G84+G85+G86</f>
        <v>0</v>
      </c>
      <c r="H82" s="92">
        <f t="shared" ref="H82" si="95">H83+H84+H85+H86</f>
        <v>0</v>
      </c>
      <c r="I82" s="92">
        <f t="shared" ref="I82" si="96">I83+I84+I85+I86</f>
        <v>0</v>
      </c>
      <c r="J82" s="93">
        <f t="shared" ref="J82" si="97">J83+J84+J85+J86</f>
        <v>0</v>
      </c>
    </row>
    <row r="83" spans="1:10" ht="25.5" x14ac:dyDescent="0.25">
      <c r="A83" s="147"/>
      <c r="B83" s="148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7"/>
      <c r="B84" s="148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98">E84+F84+G84+H84+I84</f>
        <v>0</v>
      </c>
    </row>
    <row r="85" spans="1:10" ht="63.75" x14ac:dyDescent="0.25">
      <c r="A85" s="147"/>
      <c r="B85" s="148"/>
      <c r="C85" s="143"/>
      <c r="D85" s="95" t="s">
        <v>61</v>
      </c>
      <c r="E85" s="83"/>
      <c r="F85" s="83"/>
      <c r="G85" s="83"/>
      <c r="H85" s="83"/>
      <c r="I85" s="83"/>
      <c r="J85" s="87">
        <f t="shared" si="98"/>
        <v>0</v>
      </c>
    </row>
    <row r="86" spans="1:10" ht="39" thickBot="1" x14ac:dyDescent="0.3">
      <c r="A86" s="149"/>
      <c r="B86" s="150"/>
      <c r="C86" s="136"/>
      <c r="D86" s="90" t="s">
        <v>63</v>
      </c>
      <c r="E86" s="85"/>
      <c r="F86" s="85"/>
      <c r="G86" s="85"/>
      <c r="H86" s="85"/>
      <c r="I86" s="85"/>
      <c r="J86" s="87">
        <f t="shared" si="98"/>
        <v>0</v>
      </c>
    </row>
    <row r="87" spans="1:10" ht="15.75" customHeight="1" thickBot="1" x14ac:dyDescent="0.3">
      <c r="A87" s="115" t="s">
        <v>40</v>
      </c>
      <c r="B87" s="134" t="s">
        <v>75</v>
      </c>
      <c r="C87" s="142" t="s">
        <v>76</v>
      </c>
      <c r="D87" s="91" t="s">
        <v>30</v>
      </c>
      <c r="E87" s="92">
        <f>E88+E89+E90+E91</f>
        <v>0</v>
      </c>
      <c r="F87" s="92">
        <f t="shared" ref="F87" si="99">F88+F89+F90+F91</f>
        <v>0</v>
      </c>
      <c r="G87" s="92">
        <f t="shared" ref="G87" si="100">G88+G89+G90+G91</f>
        <v>0</v>
      </c>
      <c r="H87" s="92">
        <f t="shared" ref="H87" si="101">H88+H89+H90+H91</f>
        <v>0</v>
      </c>
      <c r="I87" s="92">
        <f t="shared" ref="I87" si="102">I88+I89+I90+I91</f>
        <v>0</v>
      </c>
      <c r="J87" s="93">
        <f t="shared" ref="J87" si="103">J88+J89+J90+J91</f>
        <v>0</v>
      </c>
    </row>
    <row r="88" spans="1:10" ht="25.5" x14ac:dyDescent="0.25">
      <c r="A88" s="116"/>
      <c r="B88" s="119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6"/>
      <c r="B89" s="119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104">E89+F89+G89+H89+I89</f>
        <v>0</v>
      </c>
    </row>
    <row r="90" spans="1:10" ht="63.75" x14ac:dyDescent="0.25">
      <c r="A90" s="116"/>
      <c r="B90" s="119"/>
      <c r="C90" s="143"/>
      <c r="D90" s="95" t="s">
        <v>61</v>
      </c>
      <c r="E90" s="83"/>
      <c r="F90" s="83"/>
      <c r="G90" s="83"/>
      <c r="H90" s="83"/>
      <c r="I90" s="83"/>
      <c r="J90" s="87">
        <f t="shared" si="104"/>
        <v>0</v>
      </c>
    </row>
    <row r="91" spans="1:10" ht="39" thickBot="1" x14ac:dyDescent="0.3">
      <c r="A91" s="117"/>
      <c r="B91" s="135"/>
      <c r="C91" s="136"/>
      <c r="D91" s="90" t="s">
        <v>63</v>
      </c>
      <c r="E91" s="85"/>
      <c r="F91" s="85"/>
      <c r="G91" s="85"/>
      <c r="H91" s="85"/>
      <c r="I91" s="85"/>
      <c r="J91" s="87">
        <f t="shared" si="104"/>
        <v>0</v>
      </c>
    </row>
  </sheetData>
  <mergeCells count="52">
    <mergeCell ref="A87:A91"/>
    <mergeCell ref="B87:B91"/>
    <mergeCell ref="C87:C91"/>
    <mergeCell ref="A77:A81"/>
    <mergeCell ref="B77:B81"/>
    <mergeCell ref="C77:C81"/>
    <mergeCell ref="A82:B86"/>
    <mergeCell ref="A47:A51"/>
    <mergeCell ref="B47:B51"/>
    <mergeCell ref="C47:C51"/>
    <mergeCell ref="C17:C21"/>
    <mergeCell ref="C22:C26"/>
    <mergeCell ref="C27:C31"/>
    <mergeCell ref="C32:C36"/>
    <mergeCell ref="C37:C41"/>
    <mergeCell ref="A27:A31"/>
    <mergeCell ref="B27:B31"/>
    <mergeCell ref="A32:A36"/>
    <mergeCell ref="B32:B36"/>
    <mergeCell ref="B22:B26"/>
    <mergeCell ref="A7:B11"/>
    <mergeCell ref="E1:J1"/>
    <mergeCell ref="F2:J2"/>
    <mergeCell ref="C42:C46"/>
    <mergeCell ref="C4:C5"/>
    <mergeCell ref="B37:B41"/>
    <mergeCell ref="A17:A21"/>
    <mergeCell ref="B17:B21"/>
    <mergeCell ref="A22:A26"/>
    <mergeCell ref="B52:B56"/>
    <mergeCell ref="C52:C56"/>
    <mergeCell ref="C57:C61"/>
    <mergeCell ref="A57:B61"/>
    <mergeCell ref="A62:A66"/>
    <mergeCell ref="B62:B66"/>
    <mergeCell ref="C62:C66"/>
    <mergeCell ref="C67:C71"/>
    <mergeCell ref="A52:A56"/>
    <mergeCell ref="A67:B71"/>
    <mergeCell ref="C82:C86"/>
    <mergeCell ref="A3:I3"/>
    <mergeCell ref="A4:A5"/>
    <mergeCell ref="B4:B5"/>
    <mergeCell ref="D4:I4"/>
    <mergeCell ref="A72:A76"/>
    <mergeCell ref="B72:B76"/>
    <mergeCell ref="C72:C76"/>
    <mergeCell ref="C7:C11"/>
    <mergeCell ref="A12:B16"/>
    <mergeCell ref="C12:C16"/>
    <mergeCell ref="A42:B46"/>
    <mergeCell ref="A37:A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topLeftCell="A67" workbookViewId="0">
      <selection activeCell="A67"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33.7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108450.13499999999</v>
      </c>
      <c r="F7" s="92">
        <f t="shared" ref="F7:J7" si="0">F8+F9+F10+F11</f>
        <v>89208.436000000016</v>
      </c>
      <c r="G7" s="92">
        <f t="shared" si="0"/>
        <v>88955.835999999996</v>
      </c>
      <c r="H7" s="92">
        <f t="shared" si="0"/>
        <v>0</v>
      </c>
      <c r="I7" s="92">
        <f t="shared" si="0"/>
        <v>0</v>
      </c>
      <c r="J7" s="93">
        <f t="shared" si="0"/>
        <v>286614.40700000006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E15+E45+E60+E70+E85</f>
        <v>107765.36</v>
      </c>
      <c r="F10" s="83">
        <f t="shared" si="1"/>
        <v>88532.061000000016</v>
      </c>
      <c r="G10" s="83">
        <f t="shared" si="1"/>
        <v>88283.660999999993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284581.08200000005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49017.502</v>
      </c>
      <c r="F12" s="92">
        <f t="shared" ref="F12:J12" si="3">F13+F14+F15+F16</f>
        <v>34992</v>
      </c>
      <c r="G12" s="92">
        <f t="shared" si="3"/>
        <v>35694.400000000001</v>
      </c>
      <c r="H12" s="92">
        <f t="shared" si="3"/>
        <v>0</v>
      </c>
      <c r="I12" s="92">
        <f t="shared" si="3"/>
        <v>0</v>
      </c>
      <c r="J12" s="93">
        <f t="shared" si="3"/>
        <v>119703.90200000002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7"/>
      <c r="B15" s="159"/>
      <c r="C15" s="143"/>
      <c r="D15" s="95" t="s">
        <v>61</v>
      </c>
      <c r="E15" s="83">
        <f>E20+E25+E30</f>
        <v>48512.402000000002</v>
      </c>
      <c r="F15" s="83">
        <f t="shared" si="4"/>
        <v>34495.300000000003</v>
      </c>
      <c r="G15" s="83">
        <f t="shared" si="4"/>
        <v>35201.9</v>
      </c>
      <c r="H15" s="83">
        <f t="shared" si="4"/>
        <v>0</v>
      </c>
      <c r="I15" s="83">
        <f t="shared" si="4"/>
        <v>0</v>
      </c>
      <c r="J15" s="87">
        <f t="shared" si="5"/>
        <v>118209.60200000001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16"/>
      <c r="B20" s="119"/>
      <c r="C20" s="143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45"/>
      <c r="B25" s="164"/>
      <c r="C25" s="143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16699.3</v>
      </c>
      <c r="G27" s="92">
        <f t="shared" si="10"/>
        <v>17631.5</v>
      </c>
      <c r="H27" s="92">
        <f t="shared" si="10"/>
        <v>0</v>
      </c>
      <c r="I27" s="92">
        <f t="shared" si="10"/>
        <v>0</v>
      </c>
      <c r="J27" s="93">
        <f t="shared" si="10"/>
        <v>64467.354000000007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29631.454000000002</v>
      </c>
      <c r="F30" s="83">
        <f>F40</f>
        <v>16202.6</v>
      </c>
      <c r="G30" s="83">
        <f>G40</f>
        <v>17139</v>
      </c>
      <c r="H30" s="83"/>
      <c r="I30" s="83"/>
      <c r="J30" s="87">
        <f t="shared" si="11"/>
        <v>62973.054000000004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16202.6</v>
      </c>
      <c r="G37" s="92">
        <f t="shared" si="14"/>
        <v>17139</v>
      </c>
      <c r="H37" s="92">
        <f t="shared" si="14"/>
        <v>0</v>
      </c>
      <c r="I37" s="92">
        <f t="shared" si="14"/>
        <v>0</v>
      </c>
      <c r="J37" s="93">
        <f t="shared" si="14"/>
        <v>62973.054000000004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0"/>
      <c r="B40" s="128"/>
      <c r="C40" s="143"/>
      <c r="D40" s="95" t="s">
        <v>61</v>
      </c>
      <c r="E40" s="83">
        <v>29631.454000000002</v>
      </c>
      <c r="F40" s="83">
        <v>16202.6</v>
      </c>
      <c r="G40" s="83">
        <v>17139</v>
      </c>
      <c r="H40" s="83"/>
      <c r="I40" s="83"/>
      <c r="J40" s="87">
        <f t="shared" si="15"/>
        <v>62973.054000000004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14238.601999999999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29293.242000000002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7"/>
      <c r="B45" s="148"/>
      <c r="C45" s="143"/>
      <c r="D45" s="95" t="s">
        <v>61</v>
      </c>
      <c r="E45" s="83">
        <f>E50+E55</f>
        <v>14058.927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28754.217000000001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/>
      <c r="D47" s="91" t="s">
        <v>30</v>
      </c>
      <c r="E47" s="92">
        <f>E48+E49+E50+E51</f>
        <v>14055.26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28743.216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16"/>
      <c r="B50" s="119"/>
      <c r="C50" s="143"/>
      <c r="D50" s="95" t="s">
        <v>61</v>
      </c>
      <c r="E50" s="83">
        <v>14055.26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28743.216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4" t="s">
        <v>37</v>
      </c>
      <c r="B52" s="162" t="s">
        <v>68</v>
      </c>
      <c r="C52" s="142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45194.031000000003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137617.26300000001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7"/>
      <c r="B60" s="148"/>
      <c r="C60" s="143"/>
      <c r="D60" s="95" t="s">
        <v>61</v>
      </c>
      <c r="E60" s="83">
        <f>E65</f>
        <v>45194.031000000003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137617.26300000001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/>
      <c r="D62" s="91" t="s">
        <v>30</v>
      </c>
      <c r="E62" s="92">
        <f>E63+E64+E65+E66</f>
        <v>45194.031000000003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137617.26300000001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16"/>
      <c r="B65" s="119"/>
      <c r="C65" s="143"/>
      <c r="D65" s="95" t="s">
        <v>61</v>
      </c>
      <c r="E65" s="83">
        <v>45194.031000000003</v>
      </c>
      <c r="F65" s="83">
        <v>46651.616000000002</v>
      </c>
      <c r="G65" s="83">
        <v>45771.616000000002</v>
      </c>
      <c r="H65" s="83"/>
      <c r="I65" s="83"/>
      <c r="J65" s="87">
        <f t="shared" si="27"/>
        <v>137617.26300000001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7" t="s">
        <v>70</v>
      </c>
      <c r="B67" s="148"/>
      <c r="C67" s="142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7"/>
      <c r="B68" s="148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7"/>
      <c r="B69" s="148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7"/>
      <c r="B70" s="148"/>
      <c r="C70" s="143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9"/>
      <c r="B71" s="150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5" t="s">
        <v>39</v>
      </c>
      <c r="B72" s="134" t="s">
        <v>72</v>
      </c>
      <c r="C72" s="142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6"/>
      <c r="B73" s="119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6"/>
      <c r="B74" s="119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16"/>
      <c r="B75" s="119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7"/>
      <c r="B76" s="135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73</v>
      </c>
      <c r="B77" s="134" t="s">
        <v>74</v>
      </c>
      <c r="C77" s="142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7" t="s">
        <v>71</v>
      </c>
      <c r="B82" s="148"/>
      <c r="C82" s="142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7"/>
      <c r="B83" s="148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7"/>
      <c r="B84" s="148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7"/>
      <c r="B85" s="148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9"/>
      <c r="B86" s="150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5" t="s">
        <v>40</v>
      </c>
      <c r="B87" s="134" t="s">
        <v>75</v>
      </c>
      <c r="C87" s="142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6"/>
      <c r="B88" s="119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6"/>
      <c r="B89" s="119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16"/>
      <c r="B90" s="119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7"/>
      <c r="B91" s="135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</sheetData>
  <mergeCells count="52">
    <mergeCell ref="A82:B86"/>
    <mergeCell ref="C82:C86"/>
    <mergeCell ref="A87:A91"/>
    <mergeCell ref="B87:B91"/>
    <mergeCell ref="C87:C91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1"/>
  <sheetViews>
    <sheetView workbookViewId="0">
      <selection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33.7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108711.60799999999</v>
      </c>
      <c r="F7" s="92">
        <f t="shared" ref="F7:J7" si="0">F8+F9+F10+F11</f>
        <v>89208.436000000016</v>
      </c>
      <c r="G7" s="92">
        <f t="shared" si="0"/>
        <v>88955.835999999996</v>
      </c>
      <c r="H7" s="92">
        <f t="shared" si="0"/>
        <v>0</v>
      </c>
      <c r="I7" s="92">
        <f t="shared" si="0"/>
        <v>0</v>
      </c>
      <c r="J7" s="93">
        <f t="shared" si="0"/>
        <v>286875.88000000006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E15+E45+E60+E70+E85</f>
        <v>108026.833</v>
      </c>
      <c r="F10" s="83">
        <f t="shared" si="1"/>
        <v>88532.061000000016</v>
      </c>
      <c r="G10" s="83">
        <f t="shared" si="1"/>
        <v>88283.660999999993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284842.55500000005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49017.502</v>
      </c>
      <c r="F12" s="92">
        <f t="shared" ref="F12:J12" si="3">F13+F14+F15+F16</f>
        <v>34992</v>
      </c>
      <c r="G12" s="92">
        <f t="shared" si="3"/>
        <v>35694.400000000001</v>
      </c>
      <c r="H12" s="92">
        <f t="shared" si="3"/>
        <v>0</v>
      </c>
      <c r="I12" s="92">
        <f t="shared" si="3"/>
        <v>0</v>
      </c>
      <c r="J12" s="93">
        <f t="shared" si="3"/>
        <v>119703.90200000002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7"/>
      <c r="B15" s="159"/>
      <c r="C15" s="143"/>
      <c r="D15" s="95" t="s">
        <v>61</v>
      </c>
      <c r="E15" s="83">
        <f>E20+E25+E30</f>
        <v>48512.402000000002</v>
      </c>
      <c r="F15" s="83">
        <f t="shared" si="4"/>
        <v>34495.300000000003</v>
      </c>
      <c r="G15" s="83">
        <f t="shared" si="4"/>
        <v>35201.9</v>
      </c>
      <c r="H15" s="83">
        <f t="shared" si="4"/>
        <v>0</v>
      </c>
      <c r="I15" s="83">
        <f t="shared" si="4"/>
        <v>0</v>
      </c>
      <c r="J15" s="87">
        <f t="shared" si="5"/>
        <v>118209.60200000001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16"/>
      <c r="B20" s="119"/>
      <c r="C20" s="143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45"/>
      <c r="B25" s="164"/>
      <c r="C25" s="143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16699.3</v>
      </c>
      <c r="G27" s="92">
        <f t="shared" si="10"/>
        <v>17631.5</v>
      </c>
      <c r="H27" s="92">
        <f t="shared" si="10"/>
        <v>0</v>
      </c>
      <c r="I27" s="92">
        <f t="shared" si="10"/>
        <v>0</v>
      </c>
      <c r="J27" s="93">
        <f t="shared" si="10"/>
        <v>64467.354000000007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29631.454000000002</v>
      </c>
      <c r="F30" s="83">
        <f>F40</f>
        <v>16202.6</v>
      </c>
      <c r="G30" s="83">
        <f>G40</f>
        <v>17139</v>
      </c>
      <c r="H30" s="83"/>
      <c r="I30" s="83"/>
      <c r="J30" s="87">
        <f t="shared" si="11"/>
        <v>62973.054000000004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16202.6</v>
      </c>
      <c r="G37" s="92">
        <f t="shared" si="14"/>
        <v>17139</v>
      </c>
      <c r="H37" s="92">
        <f t="shared" si="14"/>
        <v>0</v>
      </c>
      <c r="I37" s="92">
        <f t="shared" si="14"/>
        <v>0</v>
      </c>
      <c r="J37" s="93">
        <f t="shared" si="14"/>
        <v>62973.054000000004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0"/>
      <c r="B40" s="128"/>
      <c r="C40" s="143"/>
      <c r="D40" s="95" t="s">
        <v>61</v>
      </c>
      <c r="E40" s="83">
        <v>29631.454000000002</v>
      </c>
      <c r="F40" s="83">
        <v>16202.6</v>
      </c>
      <c r="G40" s="83">
        <v>17139</v>
      </c>
      <c r="H40" s="83"/>
      <c r="I40" s="83"/>
      <c r="J40" s="87">
        <f t="shared" si="15"/>
        <v>62973.054000000004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14238.600999999999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29293.241000000002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7"/>
      <c r="B45" s="148"/>
      <c r="C45" s="143"/>
      <c r="D45" s="95" t="s">
        <v>61</v>
      </c>
      <c r="E45" s="83">
        <f>E50+E55</f>
        <v>14058.925999999999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28754.216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/>
      <c r="D47" s="91" t="s">
        <v>30</v>
      </c>
      <c r="E47" s="92">
        <f>E48+E49+E50+E51</f>
        <v>14055.259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28743.215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16"/>
      <c r="B50" s="119"/>
      <c r="C50" s="143"/>
      <c r="D50" s="95" t="s">
        <v>61</v>
      </c>
      <c r="E50" s="83">
        <v>14055.259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28743.215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4" t="s">
        <v>37</v>
      </c>
      <c r="B52" s="162" t="s">
        <v>68</v>
      </c>
      <c r="C52" s="142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45455.504999999997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137878.73699999999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7"/>
      <c r="B60" s="148"/>
      <c r="C60" s="143"/>
      <c r="D60" s="95" t="s">
        <v>61</v>
      </c>
      <c r="E60" s="83">
        <f>E65</f>
        <v>45455.504999999997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137878.73699999999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/>
      <c r="D62" s="91" t="s">
        <v>30</v>
      </c>
      <c r="E62" s="92">
        <f>E63+E64+E65+E66</f>
        <v>45455.504999999997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137878.73699999999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16"/>
      <c r="B65" s="119"/>
      <c r="C65" s="143"/>
      <c r="D65" s="95" t="s">
        <v>61</v>
      </c>
      <c r="E65" s="83">
        <v>45455.504999999997</v>
      </c>
      <c r="F65" s="83">
        <v>46651.616000000002</v>
      </c>
      <c r="G65" s="83">
        <v>45771.616000000002</v>
      </c>
      <c r="H65" s="83"/>
      <c r="I65" s="83"/>
      <c r="J65" s="87">
        <f t="shared" si="27"/>
        <v>137878.73699999999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7" t="s">
        <v>70</v>
      </c>
      <c r="B67" s="148"/>
      <c r="C67" s="142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7"/>
      <c r="B68" s="148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7"/>
      <c r="B69" s="148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7"/>
      <c r="B70" s="148"/>
      <c r="C70" s="143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9"/>
      <c r="B71" s="150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5" t="s">
        <v>39</v>
      </c>
      <c r="B72" s="134" t="s">
        <v>72</v>
      </c>
      <c r="C72" s="142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6"/>
      <c r="B73" s="119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6"/>
      <c r="B74" s="119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16"/>
      <c r="B75" s="119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7"/>
      <c r="B76" s="135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73</v>
      </c>
      <c r="B77" s="134" t="s">
        <v>74</v>
      </c>
      <c r="C77" s="142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7" t="s">
        <v>71</v>
      </c>
      <c r="B82" s="148"/>
      <c r="C82" s="142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7"/>
      <c r="B83" s="148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7"/>
      <c r="B84" s="148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7"/>
      <c r="B85" s="148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9"/>
      <c r="B86" s="150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5" t="s">
        <v>40</v>
      </c>
      <c r="B87" s="134" t="s">
        <v>75</v>
      </c>
      <c r="C87" s="142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6"/>
      <c r="B88" s="119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6"/>
      <c r="B89" s="119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16"/>
      <c r="B90" s="119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7"/>
      <c r="B91" s="135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</sheetData>
  <mergeCells count="52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82:B86"/>
    <mergeCell ref="C82:C86"/>
    <mergeCell ref="A87:A91"/>
    <mergeCell ref="B87:B91"/>
    <mergeCell ref="C87:C9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1"/>
  <sheetViews>
    <sheetView topLeftCell="A74" workbookViewId="0">
      <selection activeCell="A82"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33.7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110247.34699999999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276790.11900000001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E15+E45+E60+E70+E85+E95</f>
        <v>109562.572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274756.79399999999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49017.502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108082.40200000002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7"/>
      <c r="B15" s="159"/>
      <c r="C15" s="143"/>
      <c r="D15" s="95" t="s">
        <v>61</v>
      </c>
      <c r="E15" s="83">
        <f>E20+E25+E30</f>
        <v>48512.402000000002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106588.10200000001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16"/>
      <c r="B20" s="119"/>
      <c r="C20" s="143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45"/>
      <c r="B25" s="164"/>
      <c r="C25" s="143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52845.854000000007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29631.454000000002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51351.554000000004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51351.554000000004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0"/>
      <c r="B40" s="128"/>
      <c r="C40" s="143"/>
      <c r="D40" s="95" t="s">
        <v>61</v>
      </c>
      <c r="E40" s="83">
        <v>29631.454000000002</v>
      </c>
      <c r="F40" s="83">
        <v>10602.6</v>
      </c>
      <c r="G40" s="83">
        <v>11117.5</v>
      </c>
      <c r="H40" s="83"/>
      <c r="I40" s="83"/>
      <c r="J40" s="87">
        <f t="shared" si="15"/>
        <v>51351.554000000004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14238.600999999999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29293.241000000002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7"/>
      <c r="B45" s="148"/>
      <c r="C45" s="143"/>
      <c r="D45" s="95" t="s">
        <v>61</v>
      </c>
      <c r="E45" s="83">
        <f>E50+E55</f>
        <v>14058.925999999999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28754.216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/>
      <c r="D47" s="91" t="s">
        <v>30</v>
      </c>
      <c r="E47" s="92">
        <f>E48+E49+E50+E51</f>
        <v>14055.259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28743.215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16"/>
      <c r="B50" s="119"/>
      <c r="C50" s="143"/>
      <c r="D50" s="95" t="s">
        <v>61</v>
      </c>
      <c r="E50" s="83">
        <v>14055.259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28743.215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4" t="s">
        <v>37</v>
      </c>
      <c r="B52" s="162" t="s">
        <v>68</v>
      </c>
      <c r="C52" s="142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45455.504999999997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137878.73699999999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7"/>
      <c r="B60" s="148"/>
      <c r="C60" s="143"/>
      <c r="D60" s="95" t="s">
        <v>61</v>
      </c>
      <c r="E60" s="83">
        <f>E65</f>
        <v>45455.504999999997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137878.73699999999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/>
      <c r="D62" s="91" t="s">
        <v>30</v>
      </c>
      <c r="E62" s="92">
        <f>E63+E64+E65+E66</f>
        <v>45455.504999999997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137878.73699999999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16"/>
      <c r="B65" s="119"/>
      <c r="C65" s="143"/>
      <c r="D65" s="95" t="s">
        <v>61</v>
      </c>
      <c r="E65" s="83">
        <v>45455.504999999997</v>
      </c>
      <c r="F65" s="83">
        <v>46651.616000000002</v>
      </c>
      <c r="G65" s="83">
        <v>45771.616000000002</v>
      </c>
      <c r="H65" s="83"/>
      <c r="I65" s="83"/>
      <c r="J65" s="87">
        <f t="shared" si="27"/>
        <v>137878.73699999999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7" t="s">
        <v>70</v>
      </c>
      <c r="B67" s="148"/>
      <c r="C67" s="142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7"/>
      <c r="B68" s="148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7"/>
      <c r="B69" s="148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7"/>
      <c r="B70" s="148"/>
      <c r="C70" s="143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9"/>
      <c r="B71" s="150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5" t="s">
        <v>39</v>
      </c>
      <c r="B72" s="134" t="s">
        <v>72</v>
      </c>
      <c r="C72" s="142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6"/>
      <c r="B73" s="119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6"/>
      <c r="B74" s="119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16"/>
      <c r="B75" s="119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7"/>
      <c r="B76" s="135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73</v>
      </c>
      <c r="B77" s="134" t="s">
        <v>74</v>
      </c>
      <c r="C77" s="142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7" t="s">
        <v>71</v>
      </c>
      <c r="B82" s="148"/>
      <c r="C82" s="142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7"/>
      <c r="B83" s="148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7"/>
      <c r="B84" s="148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7"/>
      <c r="B85" s="148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9"/>
      <c r="B86" s="150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5" t="s">
        <v>40</v>
      </c>
      <c r="B87" s="134" t="s">
        <v>75</v>
      </c>
      <c r="C87" s="142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6"/>
      <c r="B88" s="119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6"/>
      <c r="B89" s="119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16"/>
      <c r="B90" s="119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7"/>
      <c r="B91" s="135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7" t="s">
        <v>80</v>
      </c>
      <c r="B92" s="148"/>
      <c r="C92" s="142"/>
      <c r="D92" s="91" t="s">
        <v>30</v>
      </c>
      <c r="E92" s="92">
        <f>E93+E94+E95+E96</f>
        <v>1535.739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1535.739</v>
      </c>
    </row>
    <row r="93" spans="1:10" ht="25.5" x14ac:dyDescent="0.25">
      <c r="A93" s="147"/>
      <c r="B93" s="148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7"/>
      <c r="B94" s="148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63.75" x14ac:dyDescent="0.25">
      <c r="A95" s="147"/>
      <c r="B95" s="148"/>
      <c r="C95" s="143"/>
      <c r="D95" s="95" t="s">
        <v>61</v>
      </c>
      <c r="E95" s="83">
        <f>E100</f>
        <v>1535.739</v>
      </c>
      <c r="F95" s="83"/>
      <c r="G95" s="83"/>
      <c r="H95" s="83"/>
      <c r="I95" s="83"/>
      <c r="J95" s="87">
        <f t="shared" si="39"/>
        <v>1535.739</v>
      </c>
    </row>
    <row r="96" spans="1:10" ht="39" thickBot="1" x14ac:dyDescent="0.3">
      <c r="A96" s="149"/>
      <c r="B96" s="150"/>
      <c r="C96" s="136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5" t="s">
        <v>81</v>
      </c>
      <c r="B97" s="134" t="s">
        <v>82</v>
      </c>
      <c r="C97" s="142" t="s">
        <v>76</v>
      </c>
      <c r="D97" s="91" t="s">
        <v>30</v>
      </c>
      <c r="E97" s="92">
        <f>E98+E99+E100+E101</f>
        <v>1535.739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1535.739</v>
      </c>
    </row>
    <row r="98" spans="1:10" ht="25.5" x14ac:dyDescent="0.25">
      <c r="A98" s="116"/>
      <c r="B98" s="119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6"/>
      <c r="B99" s="119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63.75" x14ac:dyDescent="0.25">
      <c r="A100" s="116"/>
      <c r="B100" s="119"/>
      <c r="C100" s="143"/>
      <c r="D100" s="95" t="s">
        <v>61</v>
      </c>
      <c r="E100" s="83">
        <v>1535.739</v>
      </c>
      <c r="F100" s="83"/>
      <c r="G100" s="83"/>
      <c r="H100" s="83"/>
      <c r="I100" s="83"/>
      <c r="J100" s="87">
        <f t="shared" si="41"/>
        <v>1535.739</v>
      </c>
    </row>
    <row r="101" spans="1:10" ht="39" thickBot="1" x14ac:dyDescent="0.3">
      <c r="A101" s="117"/>
      <c r="B101" s="135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33.7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110965.21399999999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277507.98599999998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E15+E45+E60+E70+E85+E95</f>
        <v>110280.439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275474.66099999996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48871.837999999996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107936.738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7"/>
      <c r="B15" s="159"/>
      <c r="C15" s="143"/>
      <c r="D15" s="95" t="s">
        <v>61</v>
      </c>
      <c r="E15" s="83">
        <f>E20+E25+E30</f>
        <v>48366.737999999998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106442.43799999999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18716.744999999999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55035.267000000007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16"/>
      <c r="B20" s="119"/>
      <c r="C20" s="143"/>
      <c r="D20" s="95" t="s">
        <v>61</v>
      </c>
      <c r="E20" s="83">
        <v>18716.744999999999</v>
      </c>
      <c r="F20" s="83">
        <v>18274.161</v>
      </c>
      <c r="G20" s="83">
        <v>18044.361000000001</v>
      </c>
      <c r="H20" s="83"/>
      <c r="I20" s="83"/>
      <c r="J20" s="87">
        <f t="shared" si="7"/>
        <v>55035.267000000007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45"/>
      <c r="B25" s="164"/>
      <c r="C25" s="143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52845.854000000007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29631.454000000002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51351.554000000004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51351.554000000004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0"/>
      <c r="B40" s="128"/>
      <c r="C40" s="143"/>
      <c r="D40" s="95" t="s">
        <v>61</v>
      </c>
      <c r="E40" s="83">
        <v>29631.454000000002</v>
      </c>
      <c r="F40" s="83">
        <v>10602.6</v>
      </c>
      <c r="G40" s="83">
        <v>11117.5</v>
      </c>
      <c r="H40" s="83"/>
      <c r="I40" s="83"/>
      <c r="J40" s="87">
        <f t="shared" si="15"/>
        <v>51351.554000000004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14400.210999999999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29454.851000000002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7"/>
      <c r="B45" s="148"/>
      <c r="C45" s="143"/>
      <c r="D45" s="95" t="s">
        <v>61</v>
      </c>
      <c r="E45" s="83">
        <f>E50+E55</f>
        <v>14220.536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28915.826000000001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/>
      <c r="D47" s="91" t="s">
        <v>30</v>
      </c>
      <c r="E47" s="92">
        <f>E48+E49+E50+E51</f>
        <v>14216.869000000001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28904.825000000001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16"/>
      <c r="B50" s="119"/>
      <c r="C50" s="143"/>
      <c r="D50" s="95" t="s">
        <v>61</v>
      </c>
      <c r="E50" s="83">
        <v>14216.869000000001</v>
      </c>
      <c r="F50" s="83">
        <v>7381.4780000000001</v>
      </c>
      <c r="G50" s="83">
        <v>7306.4780000000001</v>
      </c>
      <c r="H50" s="83"/>
      <c r="I50" s="83"/>
      <c r="J50" s="87">
        <f t="shared" si="20"/>
        <v>28904.825000000001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4" t="s">
        <v>37</v>
      </c>
      <c r="B52" s="162" t="s">
        <v>68</v>
      </c>
      <c r="C52" s="142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46157.425999999999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138580.658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7"/>
      <c r="B60" s="148"/>
      <c r="C60" s="143"/>
      <c r="D60" s="95" t="s">
        <v>61</v>
      </c>
      <c r="E60" s="83">
        <f>E65</f>
        <v>46157.425999999999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138580.658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/>
      <c r="D62" s="91" t="s">
        <v>30</v>
      </c>
      <c r="E62" s="92">
        <f>E63+E64+E65+E66</f>
        <v>46157.425999999999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138580.658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16"/>
      <c r="B65" s="119"/>
      <c r="C65" s="143"/>
      <c r="D65" s="95" t="s">
        <v>61</v>
      </c>
      <c r="E65" s="83">
        <v>46157.425999999999</v>
      </c>
      <c r="F65" s="83">
        <v>46651.616000000002</v>
      </c>
      <c r="G65" s="83">
        <v>45771.616000000002</v>
      </c>
      <c r="H65" s="83"/>
      <c r="I65" s="83"/>
      <c r="J65" s="87">
        <f t="shared" si="27"/>
        <v>138580.658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7" t="s">
        <v>70</v>
      </c>
      <c r="B67" s="148"/>
      <c r="C67" s="142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7"/>
      <c r="B68" s="148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7"/>
      <c r="B69" s="148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7"/>
      <c r="B70" s="148"/>
      <c r="C70" s="143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9"/>
      <c r="B71" s="150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5" t="s">
        <v>39</v>
      </c>
      <c r="B72" s="134" t="s">
        <v>72</v>
      </c>
      <c r="C72" s="142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6"/>
      <c r="B73" s="119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6"/>
      <c r="B74" s="119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16"/>
      <c r="B75" s="119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7"/>
      <c r="B76" s="135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73</v>
      </c>
      <c r="B77" s="134" t="s">
        <v>74</v>
      </c>
      <c r="C77" s="142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7" t="s">
        <v>71</v>
      </c>
      <c r="B82" s="148"/>
      <c r="C82" s="142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7"/>
      <c r="B83" s="148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7"/>
      <c r="B84" s="148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7"/>
      <c r="B85" s="148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9"/>
      <c r="B86" s="150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5" t="s">
        <v>40</v>
      </c>
      <c r="B87" s="134" t="s">
        <v>75</v>
      </c>
      <c r="C87" s="142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6"/>
      <c r="B88" s="119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6"/>
      <c r="B89" s="119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16"/>
      <c r="B90" s="119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7"/>
      <c r="B91" s="135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7" t="s">
        <v>80</v>
      </c>
      <c r="B92" s="148"/>
      <c r="C92" s="142"/>
      <c r="D92" s="91" t="s">
        <v>30</v>
      </c>
      <c r="E92" s="92">
        <f>E93+E94+E95+E96</f>
        <v>1535.739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1535.739</v>
      </c>
    </row>
    <row r="93" spans="1:10" ht="25.5" x14ac:dyDescent="0.25">
      <c r="A93" s="147"/>
      <c r="B93" s="148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7"/>
      <c r="B94" s="148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63.75" x14ac:dyDescent="0.25">
      <c r="A95" s="147"/>
      <c r="B95" s="148"/>
      <c r="C95" s="143"/>
      <c r="D95" s="95" t="s">
        <v>61</v>
      </c>
      <c r="E95" s="83">
        <f>E100</f>
        <v>1535.739</v>
      </c>
      <c r="F95" s="83"/>
      <c r="G95" s="83"/>
      <c r="H95" s="83"/>
      <c r="I95" s="83"/>
      <c r="J95" s="87">
        <f t="shared" si="39"/>
        <v>1535.739</v>
      </c>
    </row>
    <row r="96" spans="1:10" ht="39" thickBot="1" x14ac:dyDescent="0.3">
      <c r="A96" s="149"/>
      <c r="B96" s="150"/>
      <c r="C96" s="136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5" t="s">
        <v>81</v>
      </c>
      <c r="B97" s="134" t="s">
        <v>82</v>
      </c>
      <c r="C97" s="142" t="s">
        <v>76</v>
      </c>
      <c r="D97" s="91" t="s">
        <v>30</v>
      </c>
      <c r="E97" s="92">
        <f>E98+E99+E100+E101</f>
        <v>1535.739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1535.739</v>
      </c>
    </row>
    <row r="98" spans="1:10" ht="25.5" x14ac:dyDescent="0.25">
      <c r="A98" s="116"/>
      <c r="B98" s="119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6"/>
      <c r="B99" s="119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63.75" x14ac:dyDescent="0.25">
      <c r="A100" s="116"/>
      <c r="B100" s="119"/>
      <c r="C100" s="143"/>
      <c r="D100" s="95" t="s">
        <v>61</v>
      </c>
      <c r="E100" s="83">
        <v>1535.739</v>
      </c>
      <c r="F100" s="83"/>
      <c r="G100" s="83"/>
      <c r="H100" s="83"/>
      <c r="I100" s="83"/>
      <c r="J100" s="87">
        <f t="shared" si="41"/>
        <v>1535.739</v>
      </c>
    </row>
    <row r="101" spans="1:10" ht="39" thickBot="1" x14ac:dyDescent="0.3">
      <c r="A101" s="117"/>
      <c r="B101" s="135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16384" width="17" style="1"/>
  </cols>
  <sheetData>
    <row r="1" spans="1:14" ht="79.5" customHeight="1" x14ac:dyDescent="0.25">
      <c r="E1" s="166" t="s">
        <v>50</v>
      </c>
      <c r="F1" s="167"/>
      <c r="G1" s="167"/>
      <c r="H1" s="167"/>
      <c r="I1" s="167"/>
      <c r="J1" s="168"/>
    </row>
    <row r="2" spans="1:14" ht="24" customHeight="1" x14ac:dyDescent="0.25">
      <c r="E2" s="84"/>
      <c r="F2" s="166" t="s">
        <v>56</v>
      </c>
      <c r="G2" s="167"/>
      <c r="H2" s="167"/>
      <c r="I2" s="167"/>
      <c r="J2" s="167"/>
    </row>
    <row r="3" spans="1:14" ht="54.75" customHeight="1" thickBot="1" x14ac:dyDescent="0.3">
      <c r="A3" s="151" t="s">
        <v>55</v>
      </c>
      <c r="B3" s="102"/>
      <c r="C3" s="102"/>
      <c r="D3" s="152"/>
      <c r="E3" s="152"/>
      <c r="F3" s="152"/>
      <c r="G3" s="152"/>
      <c r="H3" s="152"/>
      <c r="I3" s="152"/>
    </row>
    <row r="4" spans="1:14" s="4" customFormat="1" ht="15.75" customHeight="1" thickBot="1" x14ac:dyDescent="0.3">
      <c r="A4" s="125" t="s">
        <v>57</v>
      </c>
      <c r="B4" s="123" t="s">
        <v>2</v>
      </c>
      <c r="C4" s="123" t="s">
        <v>54</v>
      </c>
      <c r="D4" s="99" t="s">
        <v>58</v>
      </c>
      <c r="E4" s="100"/>
      <c r="F4" s="100"/>
      <c r="G4" s="100"/>
      <c r="H4" s="100"/>
      <c r="I4" s="100"/>
      <c r="J4" s="86"/>
      <c r="K4" s="2"/>
      <c r="L4" s="2"/>
      <c r="M4" s="2"/>
      <c r="N4" s="3"/>
    </row>
    <row r="5" spans="1:14" s="4" customFormat="1" ht="33.75" customHeight="1" thickBot="1" x14ac:dyDescent="0.3">
      <c r="A5" s="126"/>
      <c r="B5" s="124"/>
      <c r="C5" s="169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3" t="s">
        <v>51</v>
      </c>
      <c r="B7" s="104"/>
      <c r="C7" s="153" t="s">
        <v>79</v>
      </c>
      <c r="D7" s="91" t="s">
        <v>30</v>
      </c>
      <c r="E7" s="92">
        <f>E8+E9+E10+E11</f>
        <v>111428.02399999999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277970.79600000003</v>
      </c>
    </row>
    <row r="8" spans="1:14" ht="23.25" customHeight="1" x14ac:dyDescent="0.25">
      <c r="A8" s="105"/>
      <c r="B8" s="106"/>
      <c r="C8" s="154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5"/>
      <c r="B9" s="106"/>
      <c r="C9" s="155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5"/>
      <c r="B10" s="106"/>
      <c r="C10" s="155"/>
      <c r="D10" s="95" t="s">
        <v>61</v>
      </c>
      <c r="E10" s="83">
        <f>E15+E45+E60+E70+E85+E95</f>
        <v>110743.249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275937.47100000002</v>
      </c>
    </row>
    <row r="11" spans="1:14" ht="47.25" customHeight="1" thickBot="1" x14ac:dyDescent="0.3">
      <c r="A11" s="107"/>
      <c r="B11" s="106"/>
      <c r="C11" s="156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7" t="s">
        <v>64</v>
      </c>
      <c r="B12" s="158"/>
      <c r="C12" s="142"/>
      <c r="D12" s="91" t="s">
        <v>30</v>
      </c>
      <c r="E12" s="92">
        <f>E13+E14+E15+E16</f>
        <v>49088.813000000002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108153.713</v>
      </c>
    </row>
    <row r="13" spans="1:14" ht="25.5" x14ac:dyDescent="0.25">
      <c r="A13" s="147"/>
      <c r="B13" s="159"/>
      <c r="C13" s="143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7"/>
      <c r="B14" s="159"/>
      <c r="C14" s="143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51" x14ac:dyDescent="0.25">
      <c r="A15" s="147"/>
      <c r="B15" s="159"/>
      <c r="C15" s="143"/>
      <c r="D15" s="95" t="s">
        <v>61</v>
      </c>
      <c r="E15" s="83">
        <f>E20+E25+E30</f>
        <v>48583.713000000003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106659.413</v>
      </c>
    </row>
    <row r="16" spans="1:14" ht="39" thickBot="1" x14ac:dyDescent="0.3">
      <c r="A16" s="147"/>
      <c r="B16" s="159"/>
      <c r="C16" s="136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5" t="s">
        <v>32</v>
      </c>
      <c r="B17" s="134" t="s">
        <v>25</v>
      </c>
      <c r="C17" s="142" t="s">
        <v>78</v>
      </c>
      <c r="D17" s="91" t="s">
        <v>30</v>
      </c>
      <c r="E17" s="92">
        <f>E18+E19+E20+E21</f>
        <v>18716.744999999999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55035.267000000007</v>
      </c>
    </row>
    <row r="18" spans="1:15" ht="25.5" x14ac:dyDescent="0.25">
      <c r="A18" s="116"/>
      <c r="B18" s="119"/>
      <c r="C18" s="143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6"/>
      <c r="B19" s="119"/>
      <c r="C19" s="143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6"/>
      <c r="B20" s="119"/>
      <c r="C20" s="143"/>
      <c r="D20" s="95" t="s">
        <v>61</v>
      </c>
      <c r="E20" s="83">
        <v>18716.744999999999</v>
      </c>
      <c r="F20" s="83">
        <v>18274.161</v>
      </c>
      <c r="G20" s="83">
        <v>18044.361000000001</v>
      </c>
      <c r="H20" s="83"/>
      <c r="I20" s="83"/>
      <c r="J20" s="87">
        <f t="shared" si="7"/>
        <v>55035.267000000007</v>
      </c>
    </row>
    <row r="21" spans="1:15" ht="39" thickBot="1" x14ac:dyDescent="0.3">
      <c r="A21" s="117"/>
      <c r="B21" s="135"/>
      <c r="C21" s="136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4" t="s">
        <v>35</v>
      </c>
      <c r="B22" s="162" t="s">
        <v>49</v>
      </c>
      <c r="C22" s="142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5"/>
      <c r="B23" s="163"/>
      <c r="C23" s="143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5"/>
      <c r="B24" s="164"/>
      <c r="C24" s="143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5"/>
      <c r="B25" s="164"/>
      <c r="C25" s="143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6"/>
      <c r="B26" s="165"/>
      <c r="C26" s="136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5" t="s">
        <v>52</v>
      </c>
      <c r="B27" s="170" t="s">
        <v>26</v>
      </c>
      <c r="C27" s="142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53062.829000000005</v>
      </c>
    </row>
    <row r="28" spans="1:15" ht="24.75" customHeight="1" x14ac:dyDescent="0.25">
      <c r="A28" s="116"/>
      <c r="B28" s="170"/>
      <c r="C28" s="143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6"/>
      <c r="B29" s="170"/>
      <c r="C29" s="143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0"/>
      <c r="B30" s="128"/>
      <c r="C30" s="143"/>
      <c r="D30" s="95" t="s">
        <v>61</v>
      </c>
      <c r="E30" s="83">
        <f>E40</f>
        <v>29848.429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51568.529000000002</v>
      </c>
    </row>
    <row r="31" spans="1:15" ht="39.75" customHeight="1" thickBot="1" x14ac:dyDescent="0.3">
      <c r="A31" s="161"/>
      <c r="B31" s="171"/>
      <c r="C31" s="136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5" t="s">
        <v>53</v>
      </c>
      <c r="B32" s="170" t="s">
        <v>66</v>
      </c>
      <c r="C32" s="142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6"/>
      <c r="B33" s="170"/>
      <c r="C33" s="143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6"/>
      <c r="B34" s="170"/>
      <c r="C34" s="143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0"/>
      <c r="B35" s="128"/>
      <c r="C35" s="143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1"/>
      <c r="B36" s="171"/>
      <c r="C36" s="136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5" t="s">
        <v>65</v>
      </c>
      <c r="B37" s="170" t="s">
        <v>27</v>
      </c>
      <c r="C37" s="142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51568.529000000002</v>
      </c>
    </row>
    <row r="38" spans="1:10" ht="25.5" x14ac:dyDescent="0.25">
      <c r="A38" s="116"/>
      <c r="B38" s="170"/>
      <c r="C38" s="143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6"/>
      <c r="B39" s="170"/>
      <c r="C39" s="143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0"/>
      <c r="B40" s="128"/>
      <c r="C40" s="143"/>
      <c r="D40" s="95" t="s">
        <v>61</v>
      </c>
      <c r="E40" s="83">
        <v>29848.429</v>
      </c>
      <c r="F40" s="83">
        <v>10602.6</v>
      </c>
      <c r="G40" s="83">
        <v>11117.5</v>
      </c>
      <c r="H40" s="83"/>
      <c r="I40" s="83"/>
      <c r="J40" s="87">
        <f t="shared" si="15"/>
        <v>51568.529000000002</v>
      </c>
    </row>
    <row r="41" spans="1:10" ht="39" thickBot="1" x14ac:dyDescent="0.3">
      <c r="A41" s="161"/>
      <c r="B41" s="171"/>
      <c r="C41" s="136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7" t="s">
        <v>67</v>
      </c>
      <c r="B42" s="148"/>
      <c r="C42" s="142"/>
      <c r="D42" s="91" t="s">
        <v>30</v>
      </c>
      <c r="E42" s="92">
        <f>E43+E44+E45+E46</f>
        <v>14509.516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29564.156000000003</v>
      </c>
    </row>
    <row r="43" spans="1:10" ht="25.5" x14ac:dyDescent="0.25">
      <c r="A43" s="147"/>
      <c r="B43" s="148"/>
      <c r="C43" s="143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7"/>
      <c r="B44" s="148"/>
      <c r="C44" s="143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51" x14ac:dyDescent="0.25">
      <c r="A45" s="147"/>
      <c r="B45" s="148"/>
      <c r="C45" s="143"/>
      <c r="D45" s="95" t="s">
        <v>61</v>
      </c>
      <c r="E45" s="83">
        <f>E50+E55</f>
        <v>14329.841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29025.131000000001</v>
      </c>
    </row>
    <row r="46" spans="1:10" ht="39" thickBot="1" x14ac:dyDescent="0.3">
      <c r="A46" s="149"/>
      <c r="B46" s="150"/>
      <c r="C46" s="136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5" t="s">
        <v>36</v>
      </c>
      <c r="B47" s="134" t="s">
        <v>21</v>
      </c>
      <c r="C47" s="142"/>
      <c r="D47" s="91" t="s">
        <v>30</v>
      </c>
      <c r="E47" s="92">
        <f>E48+E49+E50+E51</f>
        <v>14326.174000000001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29014.13</v>
      </c>
    </row>
    <row r="48" spans="1:10" ht="25.5" x14ac:dyDescent="0.25">
      <c r="A48" s="116"/>
      <c r="B48" s="119"/>
      <c r="C48" s="143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6"/>
      <c r="B49" s="119"/>
      <c r="C49" s="143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6"/>
      <c r="B50" s="119"/>
      <c r="C50" s="143"/>
      <c r="D50" s="95" t="s">
        <v>61</v>
      </c>
      <c r="E50" s="83">
        <v>14326.174000000001</v>
      </c>
      <c r="F50" s="83">
        <v>7381.4780000000001</v>
      </c>
      <c r="G50" s="83">
        <v>7306.4780000000001</v>
      </c>
      <c r="H50" s="83"/>
      <c r="I50" s="83"/>
      <c r="J50" s="87">
        <f t="shared" si="20"/>
        <v>29014.13</v>
      </c>
    </row>
    <row r="51" spans="1:10" ht="39" thickBot="1" x14ac:dyDescent="0.3">
      <c r="A51" s="117"/>
      <c r="B51" s="135"/>
      <c r="C51" s="136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4" t="s">
        <v>37</v>
      </c>
      <c r="B52" s="162" t="s">
        <v>68</v>
      </c>
      <c r="C52" s="142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5"/>
      <c r="B53" s="163"/>
      <c r="C53" s="143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5"/>
      <c r="B54" s="164"/>
      <c r="C54" s="143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51" x14ac:dyDescent="0.25">
      <c r="A55" s="145"/>
      <c r="B55" s="164"/>
      <c r="C55" s="143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6"/>
      <c r="B56" s="165"/>
      <c r="C56" s="136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7" t="s">
        <v>69</v>
      </c>
      <c r="B57" s="148"/>
      <c r="C57" s="142"/>
      <c r="D57" s="91" t="s">
        <v>30</v>
      </c>
      <c r="E57" s="92">
        <f>E58+E59+E60+E61</f>
        <v>46346.082000000002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138769.31400000001</v>
      </c>
    </row>
    <row r="58" spans="1:10" ht="25.5" x14ac:dyDescent="0.25">
      <c r="A58" s="147"/>
      <c r="B58" s="148"/>
      <c r="C58" s="143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7"/>
      <c r="B59" s="148"/>
      <c r="C59" s="143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7"/>
      <c r="B60" s="148"/>
      <c r="C60" s="143"/>
      <c r="D60" s="95" t="s">
        <v>61</v>
      </c>
      <c r="E60" s="83">
        <f>E65</f>
        <v>46346.082000000002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138769.31400000001</v>
      </c>
    </row>
    <row r="61" spans="1:10" ht="39" thickBot="1" x14ac:dyDescent="0.3">
      <c r="A61" s="149"/>
      <c r="B61" s="150"/>
      <c r="C61" s="136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5" t="s">
        <v>38</v>
      </c>
      <c r="B62" s="134" t="s">
        <v>31</v>
      </c>
      <c r="C62" s="142"/>
      <c r="D62" s="91" t="s">
        <v>30</v>
      </c>
      <c r="E62" s="92">
        <f>E63+E64+E65+E66</f>
        <v>46346.082000000002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138769.31400000001</v>
      </c>
    </row>
    <row r="63" spans="1:10" ht="25.5" x14ac:dyDescent="0.25">
      <c r="A63" s="116"/>
      <c r="B63" s="119"/>
      <c r="C63" s="143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6"/>
      <c r="B64" s="119"/>
      <c r="C64" s="143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6"/>
      <c r="B65" s="119"/>
      <c r="C65" s="143"/>
      <c r="D65" s="95" t="s">
        <v>61</v>
      </c>
      <c r="E65" s="83">
        <v>46346.082000000002</v>
      </c>
      <c r="F65" s="83">
        <v>46651.616000000002</v>
      </c>
      <c r="G65" s="83">
        <v>45771.616000000002</v>
      </c>
      <c r="H65" s="83"/>
      <c r="I65" s="83"/>
      <c r="J65" s="87">
        <f t="shared" si="27"/>
        <v>138769.31400000001</v>
      </c>
    </row>
    <row r="66" spans="1:10" ht="39" thickBot="1" x14ac:dyDescent="0.3">
      <c r="A66" s="117"/>
      <c r="B66" s="135"/>
      <c r="C66" s="136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7" t="s">
        <v>70</v>
      </c>
      <c r="B67" s="148"/>
      <c r="C67" s="142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7"/>
      <c r="B68" s="148"/>
      <c r="C68" s="143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7"/>
      <c r="B69" s="148"/>
      <c r="C69" s="143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7"/>
      <c r="B70" s="148"/>
      <c r="C70" s="143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49"/>
      <c r="B71" s="150"/>
      <c r="C71" s="136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5" t="s">
        <v>39</v>
      </c>
      <c r="B72" s="134" t="s">
        <v>72</v>
      </c>
      <c r="C72" s="142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6"/>
      <c r="B73" s="119"/>
      <c r="C73" s="143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6"/>
      <c r="B74" s="119"/>
      <c r="C74" s="143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16"/>
      <c r="B75" s="119"/>
      <c r="C75" s="143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7"/>
      <c r="B76" s="135"/>
      <c r="C76" s="136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5" t="s">
        <v>73</v>
      </c>
      <c r="B77" s="134" t="s">
        <v>74</v>
      </c>
      <c r="C77" s="142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6"/>
      <c r="B78" s="119"/>
      <c r="C78" s="143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6"/>
      <c r="B79" s="119"/>
      <c r="C79" s="143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6"/>
      <c r="B80" s="119"/>
      <c r="C80" s="143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7"/>
      <c r="B81" s="135"/>
      <c r="C81" s="136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7" t="s">
        <v>71</v>
      </c>
      <c r="B82" s="148"/>
      <c r="C82" s="142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7"/>
      <c r="B83" s="148"/>
      <c r="C83" s="143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7"/>
      <c r="B84" s="148"/>
      <c r="C84" s="143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7"/>
      <c r="B85" s="148"/>
      <c r="C85" s="143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49"/>
      <c r="B86" s="150"/>
      <c r="C86" s="136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5" t="s">
        <v>40</v>
      </c>
      <c r="B87" s="134" t="s">
        <v>75</v>
      </c>
      <c r="C87" s="142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6"/>
      <c r="B88" s="119"/>
      <c r="C88" s="143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6"/>
      <c r="B89" s="119"/>
      <c r="C89" s="143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16"/>
      <c r="B90" s="119"/>
      <c r="C90" s="143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7"/>
      <c r="B91" s="135"/>
      <c r="C91" s="136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7" t="s">
        <v>80</v>
      </c>
      <c r="B92" s="148"/>
      <c r="C92" s="142"/>
      <c r="D92" s="91" t="s">
        <v>30</v>
      </c>
      <c r="E92" s="92">
        <f>E93+E94+E95+E96</f>
        <v>1483.6130000000001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1483.6130000000001</v>
      </c>
    </row>
    <row r="93" spans="1:10" ht="25.5" x14ac:dyDescent="0.25">
      <c r="A93" s="147"/>
      <c r="B93" s="148"/>
      <c r="C93" s="143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7"/>
      <c r="B94" s="148"/>
      <c r="C94" s="143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7"/>
      <c r="B95" s="148"/>
      <c r="C95" s="143"/>
      <c r="D95" s="95" t="s">
        <v>61</v>
      </c>
      <c r="E95" s="83">
        <f>E100</f>
        <v>1483.6130000000001</v>
      </c>
      <c r="F95" s="83"/>
      <c r="G95" s="83"/>
      <c r="H95" s="83"/>
      <c r="I95" s="83"/>
      <c r="J95" s="87">
        <f t="shared" si="39"/>
        <v>1483.6130000000001</v>
      </c>
    </row>
    <row r="96" spans="1:10" ht="39" thickBot="1" x14ac:dyDescent="0.3">
      <c r="A96" s="149"/>
      <c r="B96" s="150"/>
      <c r="C96" s="136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5" t="s">
        <v>81</v>
      </c>
      <c r="B97" s="134" t="s">
        <v>82</v>
      </c>
      <c r="C97" s="142" t="s">
        <v>76</v>
      </c>
      <c r="D97" s="91" t="s">
        <v>30</v>
      </c>
      <c r="E97" s="92">
        <f>E98+E99+E100+E101</f>
        <v>1483.6130000000001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1483.6130000000001</v>
      </c>
    </row>
    <row r="98" spans="1:10" ht="25.5" x14ac:dyDescent="0.25">
      <c r="A98" s="116"/>
      <c r="B98" s="119"/>
      <c r="C98" s="143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6"/>
      <c r="B99" s="119"/>
      <c r="C99" s="143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16"/>
      <c r="B100" s="119"/>
      <c r="C100" s="143"/>
      <c r="D100" s="95" t="s">
        <v>61</v>
      </c>
      <c r="E100" s="83">
        <v>1483.6130000000001</v>
      </c>
      <c r="F100" s="83"/>
      <c r="G100" s="83"/>
      <c r="H100" s="83"/>
      <c r="I100" s="83"/>
      <c r="J100" s="87">
        <f t="shared" si="41"/>
        <v>1483.6130000000001</v>
      </c>
    </row>
    <row r="101" spans="1:10" ht="39" thickBot="1" x14ac:dyDescent="0.3">
      <c r="A101" s="117"/>
      <c r="B101" s="135"/>
      <c r="C101" s="136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проект на 2019-2021 № 19</vt:lpstr>
      <vt:lpstr>№21 от 21.10.2019</vt:lpstr>
      <vt:lpstr>№51 от 18.12</vt:lpstr>
      <vt:lpstr>реш 147 от 22.12.2020</vt:lpstr>
      <vt:lpstr>реш 162 от 23.03.2021</vt:lpstr>
      <vt:lpstr>май</vt:lpstr>
      <vt:lpstr>187 от 25.06</vt:lpstr>
      <vt:lpstr>реш 203 от 24.09</vt:lpstr>
      <vt:lpstr>реш 214 от 26.11.</vt:lpstr>
      <vt:lpstr>реш 241 от 26.01</vt:lpstr>
      <vt:lpstr>реш 250 от 21.04</vt:lpstr>
      <vt:lpstr>реш 265 от 22.06.22</vt:lpstr>
      <vt:lpstr>реш 267</vt:lpstr>
      <vt:lpstr>реш 278</vt:lpstr>
      <vt:lpstr>реш 288</vt:lpstr>
      <vt:lpstr>реш 298</vt:lpstr>
      <vt:lpstr>реш 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2023-04-25T10:34:29Z</cp:lastPrinted>
  <dcterms:created xsi:type="dcterms:W3CDTF">2018-11-01T08:22:49Z</dcterms:created>
  <dcterms:modified xsi:type="dcterms:W3CDTF">2023-04-25T10:34:33Z</dcterms:modified>
</cp:coreProperties>
</file>