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0" yWindow="-225" windowWidth="13155" windowHeight="12315" tabRatio="681"/>
  </bookViews>
  <sheets>
    <sheet name="Прил 1" sheetId="15" r:id="rId1"/>
    <sheet name="Прил 2" sheetId="16" r:id="rId2"/>
    <sheet name="Прил 3" sheetId="17" r:id="rId3"/>
    <sheet name="Прил 4" sheetId="10" r:id="rId4"/>
    <sheet name="Прил 5" sheetId="22" r:id="rId5"/>
    <sheet name="Прил 6" sheetId="21" r:id="rId6"/>
    <sheet name="Прил 7" sheetId="19" r:id="rId7"/>
    <sheet name="Прил 8" sheetId="20" r:id="rId8"/>
    <sheet name="Прил 9" sheetId="18" r:id="rId9"/>
  </sheets>
  <definedNames>
    <definedName name="_xlnm._FilterDatabase" localSheetId="0" hidden="1">'Прил 1'!$A$13:$E$128</definedName>
    <definedName name="_xlnm._FilterDatabase" localSheetId="1" hidden="1">'Прил 2'!$A$13:$F$438</definedName>
    <definedName name="_xlnm._FilterDatabase" localSheetId="2" hidden="1">'Прил 3'!$A$13:$G$473</definedName>
    <definedName name="_xlnm.Print_Titles" localSheetId="0">'Прил 1'!$13:$13</definedName>
    <definedName name="_xlnm.Print_Titles" localSheetId="1">'Прил 2'!$13:$13</definedName>
    <definedName name="_xlnm.Print_Titles" localSheetId="2">'Прил 3'!$13:$13</definedName>
    <definedName name="_xlnm.Print_Area" localSheetId="1">'Прил 2'!$A$1:$F$481</definedName>
    <definedName name="_xlnm.Print_Area" localSheetId="2">'Прил 3'!$A$1:$G$558</definedName>
  </definedNames>
  <calcPr calcId="145621"/>
</workbook>
</file>

<file path=xl/calcChain.xml><?xml version="1.0" encoding="utf-8"?>
<calcChain xmlns="http://schemas.openxmlformats.org/spreadsheetml/2006/main">
  <c r="J28" i="10" l="1"/>
  <c r="K28" i="10"/>
  <c r="I28" i="10"/>
  <c r="B22" i="19" l="1"/>
  <c r="C31" i="19" l="1"/>
  <c r="D31" i="19"/>
  <c r="B32" i="19"/>
  <c r="B31" i="19" s="1"/>
  <c r="B20" i="21"/>
  <c r="B21" i="22"/>
  <c r="B18" i="19" l="1"/>
  <c r="A7" i="22" l="1"/>
  <c r="A6" i="22"/>
  <c r="A2" i="22"/>
  <c r="A3" i="22"/>
  <c r="B26" i="22"/>
  <c r="B25" i="22"/>
  <c r="D17" i="22"/>
  <c r="C17" i="22"/>
  <c r="B17" i="22"/>
  <c r="A7" i="21" l="1"/>
  <c r="A6" i="21"/>
  <c r="A2" i="21"/>
  <c r="A3" i="21"/>
  <c r="B23" i="21"/>
  <c r="B22" i="21"/>
  <c r="B21" i="21"/>
  <c r="B18" i="21"/>
  <c r="D17" i="21"/>
  <c r="C17" i="21"/>
  <c r="B17" i="21"/>
  <c r="A8" i="18" l="1"/>
  <c r="A7" i="18"/>
  <c r="A3" i="18"/>
  <c r="A4" i="18"/>
  <c r="J20" i="10" l="1"/>
  <c r="K20" i="10"/>
  <c r="K19" i="10" s="1"/>
  <c r="I20" i="10"/>
  <c r="I19" i="10" s="1"/>
  <c r="I18" i="10" s="1"/>
  <c r="J22" i="10"/>
  <c r="J19" i="10" s="1"/>
  <c r="K22" i="10"/>
  <c r="K18" i="10" s="1"/>
  <c r="I22" i="10"/>
  <c r="J18" i="10"/>
  <c r="A7" i="20" l="1"/>
  <c r="A6" i="20"/>
  <c r="A2" i="20"/>
  <c r="A3" i="20"/>
  <c r="A6" i="19"/>
  <c r="A7" i="19"/>
  <c r="A2" i="19"/>
  <c r="A3" i="19"/>
  <c r="B15" i="20"/>
  <c r="B17" i="19"/>
  <c r="D38" i="19"/>
  <c r="C38" i="19"/>
  <c r="B38" i="19"/>
  <c r="B24" i="19"/>
  <c r="D17" i="19"/>
  <c r="C17" i="19"/>
  <c r="C17" i="18" l="1"/>
  <c r="I17" i="18"/>
  <c r="H17" i="18"/>
  <c r="F17" i="18"/>
  <c r="E17" i="18"/>
  <c r="B17" i="18"/>
  <c r="I32" i="18"/>
  <c r="I31" i="18" s="1"/>
  <c r="I29" i="18"/>
  <c r="I28" i="18" s="1"/>
  <c r="I27" i="18" l="1"/>
  <c r="A3" i="10" l="1"/>
  <c r="A4" i="10"/>
  <c r="A2" i="17"/>
  <c r="A3" i="17"/>
  <c r="A2" i="16"/>
  <c r="A3" i="16"/>
  <c r="A1" i="15"/>
  <c r="J32" i="10" l="1"/>
  <c r="K32" i="10"/>
  <c r="I32" i="10"/>
  <c r="A7" i="10" l="1"/>
  <c r="A8" i="10"/>
  <c r="A6" i="17"/>
  <c r="A7" i="17"/>
  <c r="A6" i="16"/>
  <c r="A7" i="16"/>
  <c r="J27" i="10" l="1"/>
  <c r="J26" i="10" s="1"/>
  <c r="K27" i="10"/>
  <c r="K26" i="10" s="1"/>
  <c r="K25" i="10" s="1"/>
  <c r="I27" i="10"/>
  <c r="I26" i="10" s="1"/>
  <c r="J31" i="10"/>
  <c r="J30" i="10" s="1"/>
  <c r="J29" i="10" s="1"/>
  <c r="K31" i="10"/>
  <c r="K30" i="10" s="1"/>
  <c r="K29" i="10" s="1"/>
  <c r="I31" i="10"/>
  <c r="I30" i="10" s="1"/>
  <c r="I29" i="10" s="1"/>
  <c r="I24" i="10" l="1"/>
  <c r="I17" i="10" s="1"/>
  <c r="J24" i="10"/>
  <c r="J17" i="10" s="1"/>
  <c r="I25" i="10"/>
  <c r="J25" i="10"/>
  <c r="K24" i="10"/>
  <c r="K17" i="10" s="1"/>
</calcChain>
</file>

<file path=xl/sharedStrings.xml><?xml version="1.0" encoding="utf-8"?>
<sst xmlns="http://schemas.openxmlformats.org/spreadsheetml/2006/main" count="5221" uniqueCount="930">
  <si>
    <t>2023 год</t>
  </si>
  <si>
    <t>2024 год</t>
  </si>
  <si>
    <t>Приложение 4</t>
  </si>
  <si>
    <t>Коды</t>
  </si>
  <si>
    <t>Наименование показателя</t>
  </si>
  <si>
    <t>01</t>
  </si>
  <si>
    <t>00</t>
  </si>
  <si>
    <t>0000</t>
  </si>
  <si>
    <t>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</si>
  <si>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</si>
  <si>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</si>
  <si>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</si>
  <si>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</si>
  <si>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</si>
  <si>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</si>
  <si>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</si>
  <si>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</si>
  <si>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</si>
  <si>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</si>
  <si>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</si>
  <si>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</si>
  <si>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</si>
  <si>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</si>
  <si>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</si>
  <si>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</si>
  <si>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</si>
  <si>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</si>
  <si>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</si>
  <si>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</si>
  <si>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</si>
  <si>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</si>
  <si>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</si>
  <si>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</si>
  <si>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</si>
  <si>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</si>
  <si>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</si>
  <si>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</si>
  <si>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Наименование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</si>
  <si>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</si>
  <si>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</si>
  <si>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</si>
  <si>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</si>
  <si>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2 02 29999 05 0000 150</t>
  </si>
  <si>
    <t>Прочие субсидии бюджетам муниципальных районов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</si>
  <si>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</si>
  <si>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</si>
  <si>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2 02 35120 05 0000 150</t>
  </si>
  <si>
    <t>2 02 39999 05 0000 150</t>
  </si>
  <si>
    <t>Прочие субвенции бюджетам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</si>
  <si>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</si>
  <si>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</si>
  <si>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</si>
  <si>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</si>
  <si>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</si>
  <si>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</si>
  <si>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</si>
  <si>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</si>
  <si>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</si>
  <si>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</si>
  <si>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</si>
  <si>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</si>
  <si>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</si>
  <si>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</si>
  <si>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</si>
  <si>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</si>
  <si>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2 02 45303 05 0000 150</t>
  </si>
  <si>
    <t>2 02 15001 05 0000 150</t>
  </si>
  <si>
    <t>992</t>
  </si>
  <si>
    <t/>
  </si>
  <si>
    <t>Приложение 1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</si>
  <si>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</si>
  <si>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</si>
  <si>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</si>
  <si>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</si>
  <si>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</si>
  <si>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</si>
  <si>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</si>
  <si>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</si>
  <si>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</si>
  <si>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</si>
  <si>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</si>
  <si>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</si>
  <si>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</si>
  <si>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</si>
  <si>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</si>
  <si>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</si>
  <si>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</si>
  <si>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</si>
  <si>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</si>
  <si>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</si>
  <si>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</si>
  <si>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</si>
  <si>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</si>
  <si>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</si>
  <si>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</si>
  <si>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</si>
  <si>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</si>
  <si>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</si>
  <si>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</si>
  <si>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</si>
  <si>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</si>
  <si>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</si>
  <si>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</si>
  <si>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</si>
  <si>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</si>
  <si>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</si>
  <si>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</si>
  <si>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</si>
  <si>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</si>
  <si>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</si>
  <si>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</si>
  <si>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</si>
  <si>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</si>
  <si>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</si>
  <si>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</si>
  <si>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</si>
  <si>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</si>
  <si>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</si>
  <si>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</si>
  <si>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</si>
  <si>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</si>
  <si>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</si>
  <si>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</si>
  <si>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</si>
  <si>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</si>
  <si>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</si>
  <si>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</si>
  <si>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</si>
  <si>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</si>
  <si>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</si>
  <si>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</si>
  <si>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</si>
  <si>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</si>
  <si>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</si>
  <si>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</si>
  <si>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</si>
  <si>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</si>
  <si>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</si>
  <si>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</si>
  <si>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</si>
  <si>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</si>
  <si>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</si>
  <si>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</si>
  <si>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</si>
  <si>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</si>
  <si>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</si>
  <si>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</si>
  <si>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</si>
  <si>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</si>
  <si>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</si>
  <si>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</si>
  <si>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</si>
  <si>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</si>
  <si>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</si>
  <si>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</si>
  <si>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</si>
  <si>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</si>
  <si>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</si>
  <si>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</si>
  <si>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</si>
  <si>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</si>
  <si>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</si>
  <si>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</si>
  <si>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</si>
  <si>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</si>
  <si>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</si>
  <si>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</si>
  <si>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</si>
  <si>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</si>
  <si>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</si>
  <si>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</si>
  <si>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</si>
  <si>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</si>
  <si>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</si>
  <si>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</si>
  <si>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</si>
  <si>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</si>
  <si>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</si>
  <si>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</si>
  <si>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</si>
  <si>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</si>
  <si>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</si>
  <si>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</si>
  <si>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2 02 25304 00 0000 150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</si>
  <si>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</si>
  <si>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</si>
  <si>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2 02 29999 00 0000 150</t>
  </si>
  <si>
    <t>Прочие субсидии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</si>
  <si>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</si>
  <si>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</si>
  <si>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</si>
  <si>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</si>
  <si>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</si>
  <si>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</si>
  <si>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</si>
  <si>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</si>
  <si>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</si>
  <si>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</si>
  <si>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</si>
  <si>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2 02 39999 00 0000 150</t>
  </si>
  <si>
    <t>Прочие субвенции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</si>
  <si>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</si>
  <si>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</si>
  <si>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</si>
  <si>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</si>
  <si>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</si>
  <si>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ВСЕГО ДОХОДОВ</t>
  </si>
  <si>
    <t>ЦСР</t>
  </si>
  <si>
    <t>ВР</t>
  </si>
  <si>
    <t>ВСЕГО</t>
  </si>
  <si>
    <t>Муниципальная программа "Развитие экономики"</t>
  </si>
  <si>
    <t>01 0 00 00000</t>
  </si>
  <si>
    <t>Иные бюджетные ассигнования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</si>
  <si>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</si>
  <si>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</si>
  <si>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</si>
  <si>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</si>
  <si>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</si>
  <si>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</si>
  <si>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Закупка товаров, работ и услуг для обеспечения государственных (муниципальных) нужд</t>
  </si>
  <si>
    <t>200</t>
  </si>
  <si>
    <t>02 1 1A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</si>
  <si>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</si>
  <si>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</si>
  <si>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</si>
  <si>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</si>
  <si>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</si>
  <si>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Реализация народного проекта в сфере дорожной деятельности</t>
  </si>
  <si>
    <t>02 1 1Л 00000</t>
  </si>
  <si>
    <t>Реализация народных проектов в сфере ДОРОЖНОЙ ДЕЯТЕЛЬНОСТИ, прошедших отбор в рамках проекта "Народный бюджет"</t>
  </si>
  <si>
    <t>02 1 1Л S2Д00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</si>
  <si>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</si>
  <si>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</si>
  <si>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</si>
  <si>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</si>
  <si>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 населения"</t>
  </si>
  <si>
    <t>03 1 00 00000</t>
  </si>
  <si>
    <t>Социальное обеспечение и иные выплаты населению</t>
  </si>
  <si>
    <t>300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</si>
  <si>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</si>
  <si>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</si>
  <si>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</si>
  <si>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</si>
  <si>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Капитальные вложения в объекты государственной (муниципальной) собственности</t>
  </si>
  <si>
    <t>400</t>
  </si>
  <si>
    <t>03 1 1Е R0820</t>
  </si>
  <si>
    <t>Подпрограмма "Обеспечение населения качественными жилищно-коммунальными услугами"</t>
  </si>
  <si>
    <t>03 2 00 00000</t>
  </si>
  <si>
    <t>03 2 2В 00000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</si>
  <si>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</si>
  <si>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</si>
  <si>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S2300</t>
  </si>
  <si>
    <t>Межбюджетные трансферты</t>
  </si>
  <si>
    <t>03 2 2Л 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</si>
  <si>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</si>
  <si>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 2 2С 00000</t>
  </si>
  <si>
    <t>03 2 2С S2200</t>
  </si>
  <si>
    <t>Подпрограмма "Градостроительная деятельность"</t>
  </si>
  <si>
    <t>03 3 00 00000</t>
  </si>
  <si>
    <t>Осуществление полномочий в области градостроительной деятельности</t>
  </si>
  <si>
    <t>03 3 3Г 00000</t>
  </si>
  <si>
    <t>03 3 3Г 64512</t>
  </si>
  <si>
    <t>Подпрограмма "Обращение с отходами производства и потребления"</t>
  </si>
  <si>
    <t>03 5 00 00000</t>
  </si>
  <si>
    <t>Проведение мероприятий муниципальными учреждениями услуг по обращению с твердыми коммунальными отходами</t>
  </si>
  <si>
    <t>03 5 5Б 00000</t>
  </si>
  <si>
    <t>Оплата муниципальными учреждениями услуг по обращению с твердыми коммунальными отходами</t>
  </si>
  <si>
    <t>03 5 5Б S2850</t>
  </si>
  <si>
    <t>Предоставление субсидий бюджетным, автономным учреждениям и иным некоммерческим организациям</t>
  </si>
  <si>
    <t>Подпрограмма "Обеспечение ветеринарного благополучия"</t>
  </si>
  <si>
    <t>03 6 00 00000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</si>
  <si>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</si>
  <si>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03 6 6А 00000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</si>
  <si>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</si>
  <si>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 6 6А 73120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</si>
  <si>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</si>
  <si>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</si>
  <si>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</si>
  <si>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</si>
  <si>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</si>
  <si>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</si>
  <si>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</si>
  <si>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</si>
  <si>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</si>
  <si>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 1 1А S2700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</si>
  <si>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</si>
  <si>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</si>
  <si>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</si>
  <si>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</si>
  <si>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</si>
  <si>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</si>
  <si>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1 1Л S2010</t>
  </si>
  <si>
    <t>Предоставление доступа к сети Интернет</t>
  </si>
  <si>
    <t>04 1 1М 00000</t>
  </si>
  <si>
    <t>Реализация народных проектов в сфере образования, прошедших отбор в рамках проекта "Народный бюджет"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</si>
  <si>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</si>
  <si>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</si>
  <si>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</si>
  <si>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</si>
  <si>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</si>
  <si>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2А S2700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</si>
  <si>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</si>
  <si>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</si>
  <si>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</si>
  <si>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</si>
  <si>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</si>
  <si>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04 2 2Г S2010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</si>
  <si>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</si>
  <si>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 2 2И 00000</t>
  </si>
  <si>
    <t>04 2 2И 53031</t>
  </si>
  <si>
    <t>Организация бесплатного питания обучающихся, получающих начальное общее образование в муниципальных образовательных организациях</t>
  </si>
  <si>
    <t>04 2 2Р 00000</t>
  </si>
  <si>
    <t>04 2 2Р L3040</t>
  </si>
  <si>
    <t>04 2 2С 00000</t>
  </si>
  <si>
    <t>04 2 2С S2Я00</t>
  </si>
  <si>
    <t>Подпрограмма "Дети и молодежь Княжпогостского района"</t>
  </si>
  <si>
    <t>04 3 00 00000</t>
  </si>
  <si>
    <t>04 3 3Л 00000</t>
  </si>
  <si>
    <t>04 3 3Л S2700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</si>
  <si>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</si>
  <si>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</si>
  <si>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</si>
  <si>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</si>
  <si>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Организация оздоровления и отдыха детей на базе выездных оздоровительных лагерей</t>
  </si>
  <si>
    <t>04 4 4Б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</si>
  <si>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</si>
  <si>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</si>
  <si>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</si>
  <si>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</si>
  <si>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</si>
  <si>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</si>
  <si>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</si>
  <si>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</si>
  <si>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</si>
  <si>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</si>
  <si>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муниципального задания (ДШИ)</t>
  </si>
  <si>
    <t>05 1 1В 00000</t>
  </si>
  <si>
    <t>05 1 1В S2700</t>
  </si>
  <si>
    <t>Подпрограмма "Развитие библиотечного дела"</t>
  </si>
  <si>
    <t>05 2 00 00000</t>
  </si>
  <si>
    <t>05 2 2Д 00000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</si>
  <si>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</si>
  <si>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</si>
  <si>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Реализация народных проектов в сфере КУЛЬТУРЫ, прошедших отбор в рамках проекта "Народный бюджет"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</si>
  <si>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</si>
  <si>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</si>
  <si>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</si>
  <si>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</si>
  <si>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</si>
  <si>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</si>
  <si>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</si>
  <si>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</si>
  <si>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</si>
  <si>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</si>
  <si>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</si>
  <si>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</si>
  <si>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</si>
  <si>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</si>
  <si>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</si>
  <si>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</si>
  <si>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</si>
  <si>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</si>
  <si>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</si>
  <si>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</si>
  <si>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Подпрограмма "Развитие и сохранение национальных культур"</t>
  </si>
  <si>
    <t>05 7 00 00000</t>
  </si>
  <si>
    <t>Выполнение муниципального задания (КЦНК)</t>
  </si>
  <si>
    <t>05 7 1А 00000</t>
  </si>
  <si>
    <t>05 7 1А S2690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</si>
  <si>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</si>
  <si>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</si>
  <si>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</si>
  <si>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</si>
  <si>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</si>
  <si>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</si>
  <si>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</si>
  <si>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</si>
  <si>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</si>
  <si>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</si>
  <si>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</si>
  <si>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</si>
  <si>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06 4 4А 00000</t>
  </si>
  <si>
    <t>06 4 4А S2700</t>
  </si>
  <si>
    <t>06 4 4В 00000</t>
  </si>
  <si>
    <t>Муниципальная программа "Развитие муниципального управления"</t>
  </si>
  <si>
    <t>07 0 00 00000</t>
  </si>
  <si>
    <t>Подпрограмма "Управление муниципальными финансами"</t>
  </si>
  <si>
    <t>07 1 00 00000</t>
  </si>
  <si>
    <t>Руководство и управление в сфере финансов</t>
  </si>
  <si>
    <t>07 1 1А 00000</t>
  </si>
  <si>
    <t>Осуществление полномочий по формированию, исполнению и контролю за исполнением бюджета поселений</t>
  </si>
  <si>
    <t>07 1 1А 64502</t>
  </si>
  <si>
    <t>07 1 1Б 00000</t>
  </si>
  <si>
    <t>07 1 1Б 73110</t>
  </si>
  <si>
    <t>07 1 1В 00000</t>
  </si>
  <si>
    <t>Подпрограмма "Управление муниципальным имуществом"</t>
  </si>
  <si>
    <t>07 2 00 00000</t>
  </si>
  <si>
    <t>Руководство и управление в сфере реализации подпрограммы</t>
  </si>
  <si>
    <t>07 2 2А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</si>
  <si>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</si>
  <si>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 2 2Б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</si>
  <si>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</si>
  <si>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2 2Б S2840</t>
  </si>
  <si>
    <t>Подпрограмма "Муниципальное управление"</t>
  </si>
  <si>
    <t>07 3 00 00000</t>
  </si>
  <si>
    <t>Муниципальная программа "Профилактика правонарушений и обеспечение безопасности на территории МР "Княжпогостский"</t>
  </si>
  <si>
    <t>08 0 00 00000</t>
  </si>
  <si>
    <t>Подпрограмма "Профилактика преступлений и иных правонарушений"</t>
  </si>
  <si>
    <t>08 1 00 00000</t>
  </si>
  <si>
    <t>Осуществление государственных полномочий в сфере административной ответственности</t>
  </si>
  <si>
    <t>08 1 3А 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</si>
  <si>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</si>
  <si>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</si>
  <si>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</si>
  <si>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73160</t>
  </si>
  <si>
    <t>Создание безопасных условий в учреждениях социальной сферы</t>
  </si>
  <si>
    <t>08 1 5А 00000</t>
  </si>
  <si>
    <t>Укрепление материально-технической базы и создание безопасных условий в учреждениях социальной сферы</t>
  </si>
  <si>
    <t>08 1 5А S2010</t>
  </si>
  <si>
    <t>Подпрограмма "Профилактика безнадзорности, правонарушений и преступлений несовершеннолетних"</t>
  </si>
  <si>
    <t>08 2 00 00000</t>
  </si>
  <si>
    <t>Организация временного трудоустройства несовершеннолетних граждан в возрасте от 14 до 18 лет</t>
  </si>
  <si>
    <t>08 2 1А 00000</t>
  </si>
  <si>
    <t>Вовлечение несовершеннолетних, состоящих на профилактических учетах, в организационные формы досуга</t>
  </si>
  <si>
    <t>08 2 1В 00000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</si>
  <si>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</si>
  <si>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 2 1В S2040</t>
  </si>
  <si>
    <t>Подпрограмма "Гражданская оборона, защита населения и территорий от чрезвычайных ситуаций"</t>
  </si>
  <si>
    <t>08 4 00 00000</t>
  </si>
  <si>
    <t>Создание и содержание резерва материальных ресурсов в целях гражданской обороны и ликвидации чрезвычайных ситуаций</t>
  </si>
  <si>
    <t>08 4 2А 00000</t>
  </si>
  <si>
    <t>Резервный фонд по предупреждению и ликвидации чрезвычайных ситуаций и последствий стихийных бедствий</t>
  </si>
  <si>
    <t>Подпрограмма "Профилактика терроризма и экстремизма"</t>
  </si>
  <si>
    <t>08 6 00 00000</t>
  </si>
  <si>
    <t>Антитеррористическая защищенность учреждений и объектов с массовым пребыванием людей</t>
  </si>
  <si>
    <t>08 6 1А 00000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</si>
  <si>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</si>
  <si>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 6 1А S2150</t>
  </si>
  <si>
    <t>Муниципальная программа "Социальная защита населения"</t>
  </si>
  <si>
    <t>09 0 00 00000</t>
  </si>
  <si>
    <t>Подпрограмма "Содействие занятости населения"</t>
  </si>
  <si>
    <t>09 1 00 00000</t>
  </si>
  <si>
    <t>Содействия занятости населения</t>
  </si>
  <si>
    <t>09 1 1А 00000</t>
  </si>
  <si>
    <t>Реализация народных проектов в сфере ЗАНЯТОСТИ НАСЕЛЕНИЯ, прошедших отбор в рамках проекта "Народный бюджет"</t>
  </si>
  <si>
    <t>09 1 1А S2400</t>
  </si>
  <si>
    <t>Подпрограмма "Социальная защита населения"</t>
  </si>
  <si>
    <t>09 3 00 00000</t>
  </si>
  <si>
    <t>Социальная защита населения</t>
  </si>
  <si>
    <t>09 3 3А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</si>
  <si>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</si>
  <si>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 3 3А 73190</t>
  </si>
  <si>
    <t>Непрограммные мероприятия</t>
  </si>
  <si>
    <t>99 0 00 00000</t>
  </si>
  <si>
    <t>Непрограммные расходы</t>
  </si>
  <si>
    <t>99 9 00 00000</t>
  </si>
  <si>
    <t>Расходы по высшему должностному лицу органа местного самоуправления</t>
  </si>
  <si>
    <t>99 9 00 00100</t>
  </si>
  <si>
    <t>Руководитель контрольно-счетной палаты</t>
  </si>
  <si>
    <t>99 9 00 00300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</si>
  <si>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</si>
  <si>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</si>
  <si>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99 9 00 64502</t>
  </si>
  <si>
    <t>Осуществление полномочий по решению Совета МР "Княжпогостский" с 2020 года</t>
  </si>
  <si>
    <t>99 9 00 64585</t>
  </si>
  <si>
    <t>99 9 00 73050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</si>
  <si>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</si>
  <si>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</si>
  <si>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</si>
  <si>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</si>
  <si>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</si>
  <si>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</si>
  <si>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Выполнение других обязательств государства</t>
  </si>
  <si>
    <t>99 9 00 92920</t>
  </si>
  <si>
    <t>Условно утверждаемые (утвержденные) расходы</t>
  </si>
  <si>
    <t>99 9 00 99990</t>
  </si>
  <si>
    <t>Мин</t>
  </si>
  <si>
    <t>1</t>
  </si>
  <si>
    <t>2</t>
  </si>
  <si>
    <t>3</t>
  </si>
  <si>
    <t>4</t>
  </si>
  <si>
    <t>5</t>
  </si>
  <si>
    <t>6</t>
  </si>
  <si>
    <t>7</t>
  </si>
  <si>
    <t>КОНТРОЛЬНО-СЧЕТНАЯ ПАЛАТА КНЯЖПОГОСТСКОГО РАЙОНА</t>
  </si>
  <si>
    <t>905</t>
  </si>
  <si>
    <t>СОВЕТ МУНИЦИПАЛЬНОГО РАЙОНА "КНЯЖПОГОСТСКИЙ"</t>
  </si>
  <si>
    <t>921</t>
  </si>
  <si>
    <t>АДМИНИСТРАЦИЯ МУНИЦИПАЛЬНОГО РАЙОНА "КНЯЖПОГОСТСКИЙ"</t>
  </si>
  <si>
    <t>923</t>
  </si>
  <si>
    <t>УПРАВЛЕНИЕ КУЛЬТУРЫ И СПОРТА АДМИНИСТРАЦИИ МУНИЦИПАЛЬНОГО РАЙОНА "КНЯЖПОГОСТСКИЙ"</t>
  </si>
  <si>
    <t>956</t>
  </si>
  <si>
    <t>УПРАВЛЕНИЕ МУНИЦИПАЛЬНОГО ХОЗЯЙСТВА АДМИНИСТРАЦИИ МУНИЦИПАЛЬНОГО РАЙОНА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</si>
  <si>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</si>
  <si>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</si>
  <si>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</si>
  <si>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</si>
  <si>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Приложение 2</t>
  </si>
  <si>
    <t>Приложение 3</t>
  </si>
  <si>
    <t>2025 год</t>
  </si>
  <si>
    <t>1 01 02080 01 0000 110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</si>
  <si>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</si>
  <si>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</si>
  <si>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</si>
  <si>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</si>
  <si>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</si>
  <si>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РАСПРЕДЕЛЕНИЕ БЮДЖЕТНЫХ АССИГНОВАНИЙ ПО ЦЕЛЕВЫМ СТАТЬЯМ (МУНИЦИПАЛЬНЫМ ПРОГРАММАМ МР "КНЯЖПОГОСТСКИЙ" И НЕПРОГРАММНЫМ НАПРАВЛЕНИЯМ ДЕЯТЕЛЬНОСТИ), ГРУППАМ ВИДОВ РАСХОДОВ КЛАССИФИКАЦИИ РАСХОДОВ БЮДЖЕТОВ НА 2023 ГОД И ПЛАНОВЫЙ ПЕРИОД 2024 И 2025 ГОДОВ</t>
  </si>
  <si>
    <t>Подпрограмма "Развитие лесного хозяйства"</t>
  </si>
  <si>
    <t>01 3 00 00000</t>
  </si>
  <si>
    <t>Возмещение недополученных доходов, возникающих в результате государственного регулирования цен на топливо твердое, используемое для нужд отопления</t>
  </si>
  <si>
    <t>01 3 1А 00000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</si>
  <si>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</si>
  <si>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01 3 1А 73060</t>
  </si>
  <si>
    <t>02 1 1A 64501</t>
  </si>
  <si>
    <t>Мероприятия по организации и содержанию паромной переправы</t>
  </si>
  <si>
    <t>02 1 1Д 00000</t>
  </si>
  <si>
    <t>02 1 1Д 64501</t>
  </si>
  <si>
    <t>02 1 1М 64501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</si>
  <si>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</si>
  <si>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02 1 1М S2070</t>
  </si>
  <si>
    <t>Содержание улично-дорожной сети поселений</t>
  </si>
  <si>
    <t>02 1 1У 00000</t>
  </si>
  <si>
    <t>02 1 1У 64501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</si>
  <si>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</si>
  <si>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</si>
  <si>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03 2 2В 64501</t>
  </si>
  <si>
    <t>Содержание объектов муниципальной собственности</t>
  </si>
  <si>
    <t>03 2 2К 00000</t>
  </si>
  <si>
    <t>03 2 2К 64501</t>
  </si>
  <si>
    <t>03 2 2Л 64501</t>
  </si>
  <si>
    <t>Благоустройство территорий</t>
  </si>
  <si>
    <t>03 2 2Н 00000</t>
  </si>
  <si>
    <t>03 2 2Н 64501</t>
  </si>
  <si>
    <t>Мероприятия по обращению с отходами производства и потребления</t>
  </si>
  <si>
    <t>03 5 5А 00000</t>
  </si>
  <si>
    <t>03 5 5А S2300</t>
  </si>
  <si>
    <t>Реализация народных проектов в сфере охраны окружающей среды, прошедших отбор в рамках проекта "Народный бюджет"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</si>
  <si>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</si>
  <si>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Проведение ликвидационных мероприятий</t>
  </si>
  <si>
    <t>04 2 2К 00000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</si>
  <si>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</si>
  <si>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Мероприятия по проведению оздоровительной кампании детей</t>
  </si>
  <si>
    <t>04 4 4А S2040</t>
  </si>
  <si>
    <t>Расходы в целях обеспечения выполнения функций ОМС (муниципальная служба)</t>
  </si>
  <si>
    <t>04 6 6А 00100</t>
  </si>
  <si>
    <t>05 3 3Г 00000</t>
  </si>
  <si>
    <t>05 3 3Г S2500</t>
  </si>
  <si>
    <t>05 5 5А 00100</t>
  </si>
  <si>
    <t>Руководство и управление в сфере финансов (муниципальная служба)</t>
  </si>
  <si>
    <t>07 1 1А 00100</t>
  </si>
  <si>
    <t>Дотации на выравнивание бюджетной обеспеченности поселений за счет средств республиканского бюджета Республики Коми</t>
  </si>
  <si>
    <t>Дотации на выравнивание бюджетной обеспеченности поселений</t>
  </si>
  <si>
    <t>Руководство и управление в сфере реализации подпрограммы (муниципальная служба)</t>
  </si>
  <si>
    <t>07 2 2А 00100</t>
  </si>
  <si>
    <t>Руководство и управление в сфере установленных функций органов местного самоуправления</t>
  </si>
  <si>
    <t>07 3 3А 00000</t>
  </si>
  <si>
    <t>Руководство и управление в сфере установленных функций ОМС (муниципальная служба)</t>
  </si>
  <si>
    <t>07 3 3А 00100</t>
  </si>
  <si>
    <t>Выполнение расходных обязательств, отнесенных к полномочиям соответствующих органов местного самоуправления</t>
  </si>
  <si>
    <t>07 3 3А 64605</t>
  </si>
  <si>
    <t>Подпрограмма "Реализация прочих функций, связанных с городским муниципальным управлением"</t>
  </si>
  <si>
    <t>07 7 00 00000</t>
  </si>
  <si>
    <t>07 7 1А 00000</t>
  </si>
  <si>
    <t>Осуществление полномочий по решению вопросов местного значения городского поселения (содержание учреждения)</t>
  </si>
  <si>
    <t>07 7 1А 64501</t>
  </si>
  <si>
    <t>08 7 1А 00000</t>
  </si>
  <si>
    <t>Увековечивание памяти военнослужащих, погибших в ходе специальной военной операции</t>
  </si>
  <si>
    <t>09 3 3Б 00000</t>
  </si>
  <si>
    <t>Подпрограмма "Поддержка социально ориентированных некоммерческих организаций"</t>
  </si>
  <si>
    <t>09 5 00 00000</t>
  </si>
  <si>
    <t>Предоставление субсидий СОНКО, деятельность которых направлена на решение социальных проблем</t>
  </si>
  <si>
    <t>09 5 1А 00000</t>
  </si>
  <si>
    <t>99 9 00 73070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</si>
  <si>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</si>
  <si>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99 9 00 73180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</si>
  <si>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</si>
  <si>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99 9 00 73195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</si>
  <si>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</si>
  <si>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ВЕДОМСТВЕННАЯ СТРУКТУРА РАСХОДОВ БЮДЖЕТА МР "КНЯЖПОГОСТСКИЙ"
НА 2023 ГОД И ПЛАНОВЫЙ ПЕРИОД 2024 И 2025 ГОДОВ</t>
  </si>
  <si>
    <t>ОБЪЕМ ПОСТУПЛЕНИЙ ДОХОДОВ В БЮДЖЕТ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НА 2023 ГОД И ПЛАНОВЫЙ ПЕРИОД 2024 И 2025 ГОДОВ</t>
  </si>
  <si>
    <t xml:space="preserve">ИСТОЧНИКИ ФИНАНСИРОВАНИЯ ДЕФИЦИТА </t>
  </si>
  <si>
    <t>БЮДЖЕТА МР "КНЯЖПОГОСТСКИЙ" НА 2023 ГОД И ПЛАНОВЫЙ ПЕРИОД 2024 И 2025 ГОДОВ</t>
  </si>
  <si>
    <t>Сумма (тыс.рублей)</t>
  </si>
  <si>
    <t>08 7 00 00000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</si>
  <si>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</si>
  <si>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</si>
  <si>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</si>
  <si>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</si>
  <si>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</si>
  <si>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</si>
  <si>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</si>
  <si>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</si>
  <si>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</si>
  <si>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</si>
  <si>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</si>
  <si>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</si>
  <si>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</si>
  <si>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</si>
  <si>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</si>
  <si>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</si>
  <si>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2 02 25519 00 0000 150</t>
  </si>
  <si>
    <t>Субсидии бюджетам на поддержку отрасли культуры</t>
  </si>
  <si>
    <t>2 02 25519 05 0000 150</t>
  </si>
  <si>
    <t>Субсидии бюджетам муниципальных районов на поддержку отрасли культуры</t>
  </si>
  <si>
    <t>2 02 25555 00 0000 150</t>
  </si>
  <si>
    <t>Субсидии бюджетам на реализацию программ формирования современной городской среды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</si>
  <si>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</si>
  <si>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</si>
  <si>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Осуществление полномочий по решению вопросов местного значения городского поселения (содержание автодорог)</t>
  </si>
  <si>
    <t>Осуществление полномочий по решению вопросов местного значения городского поселения (паром)</t>
  </si>
  <si>
    <t>Осуществление полномочий по решению вопросов местного значения городского поселения (регулярные перевозки)</t>
  </si>
  <si>
    <t>Осуществление полномочий по решению вопросов местного значения городского поселения (содержание УДС)</t>
  </si>
  <si>
    <t>Субсидии на проведение комплексных кадастровых работ</t>
  </si>
  <si>
    <t>03 1 1В L5110</t>
  </si>
  <si>
    <t>Осуществление полномочий по решению вопросов местного значения городского поселения (ком. услуги по МЖФ)</t>
  </si>
  <si>
    <t>Осуществление полномочий по решению вопросов местного значения городского поселения (содержание объектов муниципальной собственности)</t>
  </si>
  <si>
    <t>Мероприятия по содержанию и обустройству мест захоронения, транспортировки и вывоз в морг тел умерших</t>
  </si>
  <si>
    <t>Осуществление полномочий по решению вопросов местного значения городского поселения (содержание мест захоронения)</t>
  </si>
  <si>
    <t>Осуществление полномочий по решению вопросов местного значения городского поселения (благоустройство)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</si>
  <si>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</si>
  <si>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</si>
  <si>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</si>
  <si>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</si>
  <si>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Субсидии на поддержку муниципальных программ формирования современной городской среды</t>
  </si>
  <si>
    <t>03 4 1А S2660</t>
  </si>
  <si>
    <t>Реализация программ формирования городской среды</t>
  </si>
  <si>
    <t>03 4 F2 00000</t>
  </si>
  <si>
    <t>03 4 F2 55550</t>
  </si>
  <si>
    <t>Комплектование книжных и документных фондов</t>
  </si>
  <si>
    <t>05 2 2А 00000</t>
  </si>
  <si>
    <t>Поддержка отрасли культура</t>
  </si>
  <si>
    <t>05 2 2А L5190</t>
  </si>
  <si>
    <t>Содействие деятельности народных дружин</t>
  </si>
  <si>
    <t>08 1 4А 00000</t>
  </si>
  <si>
    <t>Проведение профилактических дезинсекционных мероприятий по противоклещевой обработке территорий населенных пунктов</t>
  </si>
  <si>
    <t>08 4 1В 00000</t>
  </si>
  <si>
    <t>08 4 1В 64608</t>
  </si>
  <si>
    <t>08 4 2А 82710</t>
  </si>
  <si>
    <t>Осуществление полномочий по решению вопросов местного значения городского поселения (антитеррористическая защищенность учреждений)</t>
  </si>
  <si>
    <t>08 6 1А 64501</t>
  </si>
  <si>
    <t>Подпрограмма "Охрана окружающей среды"</t>
  </si>
  <si>
    <t>08 7 1А 64611</t>
  </si>
  <si>
    <t>Ликвидация мест несанкционированного размещения отходов</t>
  </si>
  <si>
    <t>08 7 1Б 00000</t>
  </si>
  <si>
    <t>08 7 1Б 64607</t>
  </si>
  <si>
    <t>08 7 1Б S2Ж00</t>
  </si>
  <si>
    <t>Озеленение территорий</t>
  </si>
  <si>
    <t>08 7 1В 00000</t>
  </si>
  <si>
    <t>Обеспечение противопожарных мер</t>
  </si>
  <si>
    <t>08 7 1Г 00000</t>
  </si>
  <si>
    <t>08 7 1Г 64610</t>
  </si>
  <si>
    <t>Проведение кадастровых работ по установлению границ лесопарков</t>
  </si>
  <si>
    <t>08 7 1Д 00000</t>
  </si>
  <si>
    <t>Осуществление полномочий по организации снабжения населения твердым топливом в границах поселения</t>
  </si>
  <si>
    <t>99 9 00 64606</t>
  </si>
  <si>
    <t>Сбор, транспортировка, размещение отходов, образовавшихся при проведении экологических акций, субботников</t>
  </si>
  <si>
    <t>к решению Совета муниципального района</t>
  </si>
  <si>
    <t>"Княжпогостский" от 21 декабря 2022 года № 288</t>
  </si>
  <si>
    <t>На выполнение мероприятий по содержанию улично-дорожной сети поселений</t>
  </si>
  <si>
    <t>02 1 1У 64599</t>
  </si>
  <si>
    <t>Обеспечение населения муниципального образования питьевой водой</t>
  </si>
  <si>
    <t>03 2 2Б 00000</t>
  </si>
  <si>
    <t>Оплата услуг по уличному освещению</t>
  </si>
  <si>
    <t>03 2 2Г 00000</t>
  </si>
  <si>
    <t>Осуществление полномочий по решению вопросов местного значения городского поселения (уличное освещение)</t>
  </si>
  <si>
    <t>03 2 2Г 64501</t>
  </si>
  <si>
    <t>Реализация народных проектов в сфере благоустройства</t>
  </si>
  <si>
    <t>Осуществление полномочий по решению вопросов местного значения городского поселения (формирование городской среды)</t>
  </si>
  <si>
    <t>03 4 1А 64501</t>
  </si>
  <si>
    <t>05 2 2А 55190</t>
  </si>
  <si>
    <t>Реализация народного проекта в сфере культуры</t>
  </si>
  <si>
    <t>05 4 4Л 00000</t>
  </si>
  <si>
    <t>05 4 4Л S2500</t>
  </si>
  <si>
    <t>Мероприятия по организации деятельности по сбору и транспортированию твердых коммунальных отходов</t>
  </si>
  <si>
    <t>08 4 1Б 00000</t>
  </si>
  <si>
    <t>Осуществление полномочий по решению вопросов местного значения городского поселения (обустройство и содержание конт.площадок)</t>
  </si>
  <si>
    <t>08 4 1Б 64501</t>
  </si>
  <si>
    <t>Сбор, транспортировка, размещение отходов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</si>
  <si>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</si>
  <si>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</si>
  <si>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2 02 25098 00 0000 150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</si>
  <si>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</si>
  <si>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2 02 25098 05 0000 150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</si>
  <si>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</si>
  <si>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2 02 25171 00 0000 150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</si>
  <si>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</si>
  <si>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2 02 25171 05 0000 150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</si>
  <si>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</si>
  <si>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</si>
  <si>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</si>
  <si>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 2 E2 00000</t>
  </si>
  <si>
    <t>04 2 E2 50980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</si>
  <si>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</si>
  <si>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2 02 49999 00 0000 150</t>
  </si>
  <si>
    <t>Прочие межбюджетные трансферты, передаваемые бюджетам</t>
  </si>
  <si>
    <t>2 02 49999 05 0000 150</t>
  </si>
  <si>
    <t>Прочие межбюджетные трансферты, передаваемые бюджетам муниципальных районов</t>
  </si>
  <si>
    <t>05 3 3Д 00000</t>
  </si>
  <si>
    <t>Реализация мероприятий, направленных на исполнение наказов избирателей, рекомендуемых к выполнению в текущем финансовом году</t>
  </si>
  <si>
    <t>05 3 3Д 92724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</si>
  <si>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</si>
  <si>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</si>
  <si>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</si>
  <si>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</si>
  <si>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2 07 00000 00 0000 000</t>
  </si>
  <si>
    <t>ПРОЧИЕ БЕЗВОЗМЕЗДНЫЕ ПОСТУПЛЕНИЯ</t>
  </si>
  <si>
    <t>2 07 05000 05 0000 150</t>
  </si>
  <si>
    <t>Прочие безвозмездные поступления в бюджеты муниципальных районов</t>
  </si>
  <si>
    <t>2 07 05020 05 0000 150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</si>
  <si>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</si>
  <si>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Реализация мероприятий народных инициатив</t>
  </si>
  <si>
    <t>03 4 1Б 00000</t>
  </si>
  <si>
    <t>03 4 1Б 74090</t>
  </si>
  <si>
    <t>03 4 1В 00000</t>
  </si>
  <si>
    <t>03 4 1В S2300</t>
  </si>
  <si>
    <t>Укрепление материально-технической базы и создание безопасных условий в организациях в сфере образования в рамках реализации народных инициатив</t>
  </si>
  <si>
    <t>04 1 1Л 74090</t>
  </si>
  <si>
    <t>04 2 2Г 74090</t>
  </si>
  <si>
    <t>Развитие системы оценки качества образования</t>
  </si>
  <si>
    <t>04 2 2Н 00000</t>
  </si>
  <si>
    <t>04 2 E2 51710</t>
  </si>
  <si>
    <t>Проведение текущих ремонтов в организациях дополнительного образования детей</t>
  </si>
  <si>
    <t>04 3 3Н 00000</t>
  </si>
  <si>
    <t>Реализация мероприятий, направленных на исполнение наказов избирателей, рекомендуемых к выполнению в 2023 году (проведение текущих ремонтов)</t>
  </si>
  <si>
    <t>04 3 3Н 92724</t>
  </si>
  <si>
    <t>Проведение текущих ремонтов</t>
  </si>
  <si>
    <t>05 2 2Ж 00000</t>
  </si>
  <si>
    <t>Проведение текущих ремонтов в рамках реализации народных инициатив</t>
  </si>
  <si>
    <t>05 2 2Ж 74090</t>
  </si>
  <si>
    <t>Проведение ремонтных работ</t>
  </si>
  <si>
    <t>05 4 4И 00000</t>
  </si>
  <si>
    <t>Проведение ремонтных работ в рамках реализации народных инициатив</t>
  </si>
  <si>
    <t>05 4 4И 74090</t>
  </si>
  <si>
    <t>Подпрограмма "Развитие инфраструктуры физической культуры и спорта"</t>
  </si>
  <si>
    <t>06 1 00 00000</t>
  </si>
  <si>
    <t>Организация и проведение ремонтных работ муниципальных учреждений спорта</t>
  </si>
  <si>
    <t>06 1 1В 00000</t>
  </si>
  <si>
    <t>Организация и проведение ремонтных работ в рамках реализации народных инициатив</t>
  </si>
  <si>
    <t>06 1 1В 74090</t>
  </si>
  <si>
    <t>Укрепление материально-технической базы организаций физкультурно-спортивной направленности</t>
  </si>
  <si>
    <t>06 4 4Б 00000</t>
  </si>
  <si>
    <t>Реализация мероприятий, направленных на исполнение наказов избирателей, рекомендуемых к выполнению в текущем финансовом году (укрепление МТБ)</t>
  </si>
  <si>
    <t>06 4 4Б 92724</t>
  </si>
  <si>
    <t>Организация охраны общественного порядка добровольными народными дружинами</t>
  </si>
  <si>
    <t>08 1 4А 64584</t>
  </si>
  <si>
    <t>Мероприятия по предупреждению и ликвидации чрезвычайных ситуаций и обеспечение пожарной безопасности</t>
  </si>
  <si>
    <t>08 4 1А 00000</t>
  </si>
  <si>
    <t>Мероприятия по предупреждению и ликвидации чрезвычайных ситуаций и обеспечение пожарной безопасности в рамках реализации народных инициатив</t>
  </si>
  <si>
    <t>08 4 1А 74090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</si>
  <si>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</si>
  <si>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</si>
  <si>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</si>
  <si>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</si>
  <si>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</si>
  <si>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</si>
  <si>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Осуществление полномочий по решению вопросов местного значения городского поселения (Проведение профилактических дезинсекционных мероприятий по противоклещевой обработке территорий населенных пунктов</t>
  </si>
  <si>
    <t>08 4 1В 64501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</si>
  <si>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</si>
  <si>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</si>
  <si>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</si>
  <si>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</si>
  <si>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1 13 02990 00 0000 130</t>
  </si>
  <si>
    <t>Прочие доходы от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</si>
  <si>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</si>
  <si>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</si>
  <si>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Обеспечение населения муниципального образования качественными услугами водоотведения</t>
  </si>
  <si>
    <t>03 2 2У 00000</t>
  </si>
  <si>
    <t>Выполнение муниципального задания МАУ "Княжпогостский ФСК"</t>
  </si>
  <si>
    <t>Приложение 6</t>
  </si>
  <si>
    <t xml:space="preserve">ПРОГРАММА МУНИЦИПАЛЬНЫХ ВНУТРЕННИХ ЗАИМСТВОВАНИЙ </t>
  </si>
  <si>
    <t>Вид долгового обязательства</t>
  </si>
  <si>
    <t>Объем привлечения</t>
  </si>
  <si>
    <t>Объем погашения</t>
  </si>
  <si>
    <t>Предельный срок погашения</t>
  </si>
  <si>
    <t>Бюджетные кредиты, привлеченные в бюджет муниципального района "Княжпогостский" из других бюджетов бюджетной системы Российской Федерации</t>
  </si>
  <si>
    <t>Тыс. рублей</t>
  </si>
  <si>
    <t>15.12.2023</t>
  </si>
  <si>
    <t>Приложение 7</t>
  </si>
  <si>
    <t>Таблица 11</t>
  </si>
  <si>
    <t>РАСПРЕДЕЛЕНИЕ МЕЖБЮДЖЕТНЫХ ТРАНСФЕРТОВ</t>
  </si>
  <si>
    <t>БЮДЖЕТАМ ПОСЕЛЕНИЙ НА ПРОВЕДЕНИЕ МЕРОПРИЯТИЙ ПО ОХРАНЕ ОКРУЖАЮЩЕЙ СРЕДЫ</t>
  </si>
  <si>
    <t>Наименование поселений</t>
  </si>
  <si>
    <t>ВСЕГО:</t>
  </si>
  <si>
    <t>Городское поселение "Емва"</t>
  </si>
  <si>
    <t>Городское поселение "Синдор"</t>
  </si>
  <si>
    <t>Сельское поселение "Иоссер"</t>
  </si>
  <si>
    <t>Сельское поселение "Мещура"</t>
  </si>
  <si>
    <t>Сельское поселение "Серёгово"</t>
  </si>
  <si>
    <t>Сельское поселение "Тракт"</t>
  </si>
  <si>
    <t>Сельское поселение "Туръя"</t>
  </si>
  <si>
    <t>Сельское поселение "Чиньяворык"</t>
  </si>
  <si>
    <t>Сельское поселение "Шошка"</t>
  </si>
  <si>
    <t>Приложение 5</t>
  </si>
  <si>
    <t>Приложение 8</t>
  </si>
  <si>
    <t>Сумма                                                 (тыс. рублей)</t>
  </si>
  <si>
    <t>БЮДЖЕТАМ ПОСЕЛЕНИЙ НА РЕАЛИЗАЦИЮ ИНИЦИАТИВНЫХ ПРОЕКТОВ В РЕСПУБЛИКЕ КОМИ, ПРОШЕДШИХ КОНКУРСНЫЙ ОТБОР НА 2023 ГОД</t>
  </si>
  <si>
    <t>Таблица 16</t>
  </si>
  <si>
    <t>Привлечение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</si>
  <si>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</si>
  <si>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03</t>
  </si>
  <si>
    <t>Бюджетные кредиты из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</si>
  <si>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</si>
  <si>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</si>
  <si>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</si>
  <si>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</si>
  <si>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Таблица 4</t>
  </si>
  <si>
    <t xml:space="preserve">БЮДЖЕТАМ ПОСЕЛЕНИЙ НА ОСУЩЕСТВЛЕНИЕ ПОЛНОМОЧИЙ ПО РЕШЕНИЮ СОВЕТА МР "КНЯЖПОГОСТСКИЙ" </t>
  </si>
  <si>
    <t xml:space="preserve">Сельское поселение  "Туръя" </t>
  </si>
  <si>
    <t>Приложение 9</t>
  </si>
  <si>
    <t>Таблица 3</t>
  </si>
  <si>
    <t>БЮДЖЕТАМ ПОСЕЛЕНИЙ НА ВЫПОЛНЕНИЕ РАСХОДНЫХ ОБЯЗАТЕЛЬСТВ, ОТНЕСЕННЫХ К ПОЛНОМОЧИЯМ СООТВЕТСТВУЮЩИХ ОРГАНОВ МЕСТНОГО САМОУПРАВЛЕНИЯ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</si>
  <si>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</si>
  <si>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</si>
  <si>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1 08 07150 01 0000 110</t>
  </si>
  <si>
    <t>Государственная пошлина за выдачу разрешения на установку рекламной конструкции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</si>
  <si>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</si>
  <si>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</si>
  <si>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</si>
  <si>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</si>
  <si>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</si>
  <si>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</si>
  <si>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</si>
  <si>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</si>
  <si>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</si>
  <si>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</si>
  <si>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</si>
  <si>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</si>
  <si>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</si>
  <si>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</si>
  <si>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</si>
  <si>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</si>
  <si>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</si>
  <si>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</si>
  <si>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</si>
  <si>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</si>
  <si>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</si>
  <si>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</si>
  <si>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</si>
  <si>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</si>
  <si>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</si>
  <si>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</si>
  <si>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</si>
  <si>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</si>
  <si>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</si>
  <si>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</si>
  <si>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</si>
  <si>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</si>
  <si>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</si>
  <si>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</si>
  <si>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</si>
  <si>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</si>
  <si>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</si>
  <si>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</si>
  <si>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</si>
  <si>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</si>
  <si>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</si>
  <si>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</si>
  <si>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</si>
  <si>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</si>
  <si>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</si>
  <si>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</si>
  <si>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</si>
  <si>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</si>
  <si>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</si>
  <si>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</si>
  <si>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</si>
  <si>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</si>
  <si>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1 16 10000 00 0000 140</t>
  </si>
  <si>
    <t>Платежи в целях возмещения причиненного ущерба (убытков)</t>
  </si>
  <si>
    <t>1 16 10030 05 0000 140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</si>
  <si>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</si>
  <si>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</si>
  <si>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</si>
  <si>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</si>
  <si>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</si>
  <si>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</si>
  <si>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</si>
  <si>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1 17 00000 00 0000 000</t>
  </si>
  <si>
    <t>ПРОЧИЕ НЕНАЛОГОВЫЕ ДОХОДЫ</t>
  </si>
  <si>
    <t>1 17 05000 00 0000 180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</si>
  <si>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</si>
  <si>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</si>
  <si>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</si>
  <si>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2 02 45179 00 0000 150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</si>
  <si>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</si>
  <si>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</si>
  <si>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</si>
  <si>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2 18 05010 05 0000 150</t>
  </si>
  <si>
    <t>Доходы бюджетов муниципальных районов от возврата бюджетными учреждениями остатков субсидий прошлых лет</t>
  </si>
  <si>
    <t>Мероприятия в сфере жилищного законодательства</t>
  </si>
  <si>
    <t>03 1 1П 00000</t>
  </si>
  <si>
    <t>Оплата коммунальных услуг</t>
  </si>
  <si>
    <t>Оплата муниципальными учреждениями расходов по коммунальным услугам</t>
  </si>
  <si>
    <t>03 2 2В S2850</t>
  </si>
  <si>
    <t>Модернизация и ремонт коммунальных систем инженерной инфраструктуры и другого имущества</t>
  </si>
  <si>
    <t>03 2 2Ж 00000</t>
  </si>
  <si>
    <t>Модернизация и ремонт коммунальных систем инженерной инфраструктуры и другого имущества в рамках реализации народных инициатив</t>
  </si>
  <si>
    <t>03 2 2Ж 74090</t>
  </si>
  <si>
    <t>Реализация инициативных проектов в Республике Коми, прошедших конкурсный отбор</t>
  </si>
  <si>
    <t>03 4 1Г 00000</t>
  </si>
  <si>
    <t>03 4 1Г 74091</t>
  </si>
  <si>
    <t>04 1 1А S2850</t>
  </si>
  <si>
    <t>04 2 2А S2850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</si>
  <si>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</si>
  <si>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 2 EВ 00000</t>
  </si>
  <si>
    <t>04 2 EВ 51790</t>
  </si>
  <si>
    <t>04 3 3Л S2850</t>
  </si>
  <si>
    <t>05 1 1В S2850</t>
  </si>
  <si>
    <t>Выполнение муниципального задания (МЦБС)</t>
  </si>
  <si>
    <t>05 2 2Д S2850</t>
  </si>
  <si>
    <t>Выполнение муниципального задания (РИКМ)</t>
  </si>
  <si>
    <t>05 3 3Б S2850</t>
  </si>
  <si>
    <t>05 4 4А S2850</t>
  </si>
  <si>
    <t>05 6 6А S2850</t>
  </si>
  <si>
    <t>05 7 1А S2850</t>
  </si>
  <si>
    <t>Выполнение муниципального задания (МАУ КЦСМ)</t>
  </si>
  <si>
    <t>06 4 4А S2850</t>
  </si>
  <si>
    <t>06 4 4В S2850</t>
  </si>
  <si>
    <t>Развитие организаций дополнительного образования в сфере физической культуры</t>
  </si>
  <si>
    <t>06 5 00 00000</t>
  </si>
  <si>
    <t>Выполнение муниципального задания (МАОДО КРСШ)</t>
  </si>
  <si>
    <t>06 5 5А 00000</t>
  </si>
  <si>
    <t>06 5 5А S2700</t>
  </si>
  <si>
    <t>06 5 5А S2850</t>
  </si>
  <si>
    <t>Обслуживание муниципального долга</t>
  </si>
  <si>
    <t>07 1 1Г 00000</t>
  </si>
  <si>
    <t>Обслуживание государственного (муниципального) долга</t>
  </si>
  <si>
    <t>Осуществление выплат лицам, принимающим участие в период с 1 июня 2023 г. по 31 декабря 2023 г. в информационно-агитационных мероприятиях с населением Республики Коми по привлечению граждан на военную службу в Вооруженные Силы Российской Федерации по контракту и включенным в списки агитационных групп (распоряжение Правительства Республики Коми от 14 июля 2023 г. № 359-р)</t>
  </si>
  <si>
    <t>99 9 00 92776</t>
  </si>
  <si>
    <t>"Княжпогостский" от 26 октября 2023 года № 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</si>
</sst>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#,##0.0"/>
    <numFmt numFmtId="167" formatCode="#,##0.00000"/>
    <numFmt numFmtId="168" formatCode="0.0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Arial Cyr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2"/>
      <color rgb="FF000000"/>
      <name val="Times New Roman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7" fillId="0" borderId="0">
      <alignment vertical="top" wrapText="1"/>
    </xf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21" fillId="0" borderId="0"/>
  </cellStyleXfs>
  <cellXfs count="1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165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9" fontId="5" fillId="0" borderId="0" xfId="0" applyNumberFormat="1" applyFont="1" applyBorder="1"/>
    <xf numFmtId="0" fontId="9" fillId="0" borderId="0" xfId="0" applyFont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49" fontId="0" fillId="0" borderId="0" xfId="0" applyNumberFormat="1" applyBorder="1"/>
    <xf numFmtId="0" fontId="0" fillId="0" borderId="0" xfId="0" applyBorder="1"/>
    <xf numFmtId="166" fontId="0" fillId="0" borderId="0" xfId="0" applyNumberFormat="1" applyBorder="1"/>
    <xf numFmtId="0" fontId="0" fillId="0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165" fontId="0" fillId="0" borderId="0" xfId="0" applyNumberFormat="1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/>
    </xf>
    <xf numFmtId="0" fontId="15" fillId="2" borderId="13" xfId="0" applyFont="1" applyFill="1" applyBorder="1" applyAlignment="1">
      <alignment horizontal="center" vertical="top" wrapText="1"/>
    </xf>
    <xf numFmtId="165" fontId="15" fillId="2" borderId="13" xfId="0" applyNumberFormat="1" applyFont="1" applyFill="1" applyBorder="1" applyAlignment="1">
      <alignment horizontal="right" vertical="center" wrapText="1"/>
    </xf>
    <xf numFmtId="0" fontId="16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165" fontId="16" fillId="2" borderId="13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center" wrapText="1"/>
    </xf>
    <xf numFmtId="165" fontId="16" fillId="0" borderId="13" xfId="0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center" vertical="center" wrapText="1"/>
    </xf>
    <xf numFmtId="3" fontId="16" fillId="2" borderId="1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65" fontId="15" fillId="0" borderId="13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67" fontId="10" fillId="0" borderId="0" xfId="0" applyNumberFormat="1" applyFont="1" applyFill="1" applyAlignment="1">
      <alignment horizontal="right" vertical="top" wrapText="1"/>
    </xf>
    <xf numFmtId="167" fontId="11" fillId="0" borderId="0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167" fontId="14" fillId="0" borderId="0" xfId="0" applyNumberFormat="1" applyFont="1" applyFill="1" applyAlignment="1">
      <alignment vertical="top" wrapText="1"/>
    </xf>
    <xf numFmtId="3" fontId="10" fillId="0" borderId="1" xfId="0" applyNumberFormat="1" applyFont="1" applyFill="1" applyBorder="1" applyAlignment="1">
      <alignment horizontal="center" vertical="center" wrapText="1"/>
    </xf>
    <xf numFmtId="165" fontId="15" fillId="0" borderId="13" xfId="0" applyNumberFormat="1" applyFont="1" applyFill="1" applyBorder="1" applyAlignment="1">
      <alignment vertical="top" wrapText="1"/>
    </xf>
    <xf numFmtId="165" fontId="16" fillId="0" borderId="13" xfId="0" applyNumberFormat="1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right"/>
    </xf>
    <xf numFmtId="165" fontId="3" fillId="0" borderId="0" xfId="0" applyNumberFormat="1" applyFont="1" applyFill="1" applyBorder="1" applyAlignment="1">
      <alignment vertical="top"/>
    </xf>
    <xf numFmtId="0" fontId="17" fillId="0" borderId="0" xfId="0" applyFont="1" applyFill="1"/>
    <xf numFmtId="0" fontId="18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/>
    </xf>
    <xf numFmtId="0" fontId="20" fillId="0" borderId="0" xfId="0" applyFont="1" applyAlignment="1">
      <alignment horizontal="right"/>
    </xf>
    <xf numFmtId="165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19" fillId="0" borderId="0" xfId="0" applyFont="1" applyFill="1"/>
    <xf numFmtId="0" fontId="3" fillId="0" borderId="0" xfId="0" applyFont="1" applyFill="1"/>
    <xf numFmtId="166" fontId="3" fillId="0" borderId="0" xfId="0" applyNumberFormat="1" applyFont="1" applyFill="1" applyBorder="1" applyAlignment="1">
      <alignment horizontal="right" wrapText="1"/>
    </xf>
    <xf numFmtId="0" fontId="5" fillId="0" borderId="0" xfId="0" applyFont="1" applyFill="1"/>
    <xf numFmtId="0" fontId="0" fillId="0" borderId="0" xfId="0" applyFill="1"/>
    <xf numFmtId="0" fontId="4" fillId="0" borderId="1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/>
    <xf numFmtId="168" fontId="19" fillId="0" borderId="0" xfId="0" applyNumberFormat="1" applyFont="1" applyFill="1"/>
    <xf numFmtId="166" fontId="3" fillId="0" borderId="1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3" fillId="0" borderId="0" xfId="7" applyFont="1" applyFill="1" applyBorder="1" applyAlignment="1"/>
    <xf numFmtId="165" fontId="3" fillId="0" borderId="0" xfId="7" applyNumberFormat="1" applyFont="1" applyFill="1" applyBorder="1" applyAlignment="1"/>
    <xf numFmtId="0" fontId="19" fillId="0" borderId="0" xfId="7" applyFont="1" applyFill="1" applyBorder="1" applyAlignment="1"/>
    <xf numFmtId="4" fontId="19" fillId="0" borderId="0" xfId="7" applyNumberFormat="1" applyFont="1" applyFill="1" applyBorder="1" applyAlignment="1"/>
    <xf numFmtId="168" fontId="19" fillId="0" borderId="0" xfId="7" applyNumberFormat="1" applyFont="1" applyFill="1" applyBorder="1" applyAlignment="1"/>
    <xf numFmtId="0" fontId="18" fillId="0" borderId="0" xfId="7" applyFont="1" applyFill="1" applyBorder="1" applyAlignment="1"/>
    <xf numFmtId="168" fontId="18" fillId="0" borderId="0" xfId="7" applyNumberFormat="1" applyFont="1" applyFill="1" applyBorder="1" applyAlignment="1"/>
    <xf numFmtId="0" fontId="19" fillId="0" borderId="0" xfId="0" applyFont="1" applyFill="1" applyBorder="1" applyAlignment="1"/>
    <xf numFmtId="0" fontId="19" fillId="0" borderId="0" xfId="0" applyFont="1" applyFill="1" applyBorder="1"/>
    <xf numFmtId="168" fontId="19" fillId="0" borderId="0" xfId="0" applyNumberFormat="1" applyFont="1" applyFill="1" applyBorder="1" applyAlignment="1"/>
    <xf numFmtId="49" fontId="4" fillId="0" borderId="1" xfId="0" applyNumberFormat="1" applyFont="1" applyBorder="1" applyAlignment="1">
      <alignment vertical="top"/>
    </xf>
    <xf numFmtId="0" fontId="3" fillId="0" borderId="0" xfId="0" applyFont="1" applyFill="1" applyAlignment="1">
      <alignment horizontal="right"/>
    </xf>
    <xf numFmtId="0" fontId="23" fillId="0" borderId="0" xfId="7" applyFont="1" applyFill="1" applyBorder="1" applyAlignment="1">
      <alignment wrapText="1"/>
    </xf>
    <xf numFmtId="0" fontId="24" fillId="0" borderId="0" xfId="7" applyFont="1" applyFill="1" applyBorder="1" applyAlignment="1"/>
    <xf numFmtId="0" fontId="4" fillId="0" borderId="2" xfId="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7" applyNumberFormat="1" applyFont="1" applyFill="1" applyBorder="1" applyAlignment="1">
      <alignment horizontal="right" vertical="center" wrapText="1"/>
    </xf>
    <xf numFmtId="0" fontId="3" fillId="0" borderId="1" xfId="7" applyFont="1" applyFill="1" applyBorder="1" applyAlignment="1">
      <alignment horizontal="left" vertical="center" wrapText="1"/>
    </xf>
    <xf numFmtId="165" fontId="3" fillId="0" borderId="1" xfId="7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left" vertical="top" wrapText="1" indent="1"/>
    </xf>
    <xf numFmtId="0" fontId="25" fillId="2" borderId="13" xfId="0" applyFont="1" applyFill="1" applyBorder="1" applyAlignment="1">
      <alignment horizontal="center" vertical="top" wrapText="1"/>
    </xf>
    <xf numFmtId="0" fontId="26" fillId="2" borderId="13" xfId="0" applyFont="1" applyFill="1" applyBorder="1" applyAlignment="1">
      <alignment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vertical="top" wrapText="1"/>
    </xf>
    <xf numFmtId="0" fontId="26" fillId="0" borderId="13" xfId="0" applyFont="1" applyFill="1" applyBorder="1" applyAlignment="1">
      <alignment horizontal="center" vertical="center" wrapText="1"/>
    </xf>
    <xf numFmtId="165" fontId="25" fillId="2" borderId="13" xfId="0" applyNumberFormat="1" applyFont="1" applyFill="1" applyBorder="1" applyAlignment="1">
      <alignment horizontal="right" vertical="center" wrapText="1"/>
    </xf>
    <xf numFmtId="165" fontId="26" fillId="2" borderId="13" xfId="0" applyNumberFormat="1" applyFont="1" applyFill="1" applyBorder="1" applyAlignment="1">
      <alignment horizontal="right" vertical="center" wrapText="1"/>
    </xf>
    <xf numFmtId="165" fontId="26" fillId="0" borderId="13" xfId="0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right" wrapText="1"/>
    </xf>
    <xf numFmtId="0" fontId="10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top" wrapText="1"/>
    </xf>
    <xf numFmtId="0" fontId="11" fillId="0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0" fillId="0" borderId="0" xfId="0" applyAlignment="1"/>
    <xf numFmtId="0" fontId="4" fillId="0" borderId="0" xfId="7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7" applyNumberFormat="1" applyFont="1" applyFill="1" applyBorder="1" applyAlignment="1">
      <alignment horizontal="center" wrapText="1" shrinkToFit="1"/>
    </xf>
    <xf numFmtId="0" fontId="4" fillId="0" borderId="3" xfId="7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12" fillId="0" borderId="0" xfId="0" applyFont="1" applyAlignment="1">
      <alignment horizontal="right" vertical="center"/>
    </xf>
    <xf numFmtId="0" fontId="4" fillId="0" borderId="15" xfId="7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center" vertical="top" wrapText="1"/>
    </xf>
  </cellXfs>
  <cellStyles count="8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Обычный 5" xfId="5"/>
    <cellStyle name="Обычный_Лист1" xfId="7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5"/>
  <sheetViews>
    <sheetView tabSelected="1" view="pageBreakPreview" zoomScaleNormal="100" zoomScaleSheetLayoutView="100" workbookViewId="0">
      <selection activeCell="F1" sqref="F1"/>
    </sheetView>
  </sheetViews>
  <sheetFormatPr defaultRowHeight="18.75" x14ac:dyDescent="0.25"/>
  <cols>
    <col min="1" max="1" width="24.7109375" style="28" customWidth="1"/>
    <col min="2" max="2" width="65.5703125" style="28" customWidth="1"/>
    <col min="3" max="5" width="17.7109375" style="65" customWidth="1"/>
    <col min="6" max="16384" width="9.140625" style="28"/>
  </cols>
  <sheetData>
    <row r="1" spans="1:5" x14ac:dyDescent="0.25">
      <c r="A1" s="134" t="str">
        <f>A5</f>
        <v>Приложение 1</v>
      </c>
      <c r="B1" s="134"/>
      <c r="C1" s="134"/>
      <c r="D1" s="134"/>
      <c r="E1" s="134"/>
    </row>
    <row r="2" spans="1:5" x14ac:dyDescent="0.25">
      <c r="A2" s="134" t="s">
        <v>656</v>
      </c>
      <c r="B2" s="134"/>
      <c r="C2" s="134"/>
      <c r="D2" s="134"/>
      <c r="E2" s="134"/>
    </row>
    <row r="3" spans="1:5" x14ac:dyDescent="0.25">
      <c r="A3" s="134" t="s">
        <v>929</v>
      </c>
      <c r="B3" s="134"/>
      <c r="C3" s="134"/>
      <c r="D3" s="134"/>
      <c r="E3" s="134"/>
    </row>
    <row r="5" spans="1:5" ht="18.75" customHeight="1" x14ac:dyDescent="0.25">
      <c r="A5" s="133" t="s">
        <v>69</v>
      </c>
      <c r="B5" s="133"/>
      <c r="C5" s="133"/>
      <c r="D5" s="133"/>
      <c r="E5" s="133"/>
    </row>
    <row r="6" spans="1:5" ht="18.75" customHeight="1" x14ac:dyDescent="0.25">
      <c r="A6" s="133" t="s">
        <v>656</v>
      </c>
      <c r="B6" s="133"/>
      <c r="C6" s="133"/>
      <c r="D6" s="133"/>
      <c r="E6" s="133"/>
    </row>
    <row r="7" spans="1:5" ht="18.75" customHeight="1" x14ac:dyDescent="0.25">
      <c r="A7" s="133" t="s">
        <v>657</v>
      </c>
      <c r="B7" s="133"/>
      <c r="C7" s="133"/>
      <c r="D7" s="133"/>
      <c r="E7" s="133"/>
    </row>
    <row r="8" spans="1:5" ht="18.75" customHeight="1" x14ac:dyDescent="0.25">
      <c r="A8" s="29"/>
      <c r="B8" s="29"/>
      <c r="C8" s="62"/>
      <c r="D8" s="62"/>
      <c r="E8" s="62"/>
    </row>
    <row r="9" spans="1:5" ht="57" customHeight="1" x14ac:dyDescent="0.3">
      <c r="A9" s="135" t="s">
        <v>579</v>
      </c>
      <c r="B9" s="135"/>
      <c r="C9" s="135"/>
      <c r="D9" s="135"/>
      <c r="E9" s="135"/>
    </row>
    <row r="10" spans="1:5" ht="17.25" customHeight="1" x14ac:dyDescent="0.25">
      <c r="A10" s="33"/>
      <c r="B10" s="33"/>
      <c r="C10" s="63"/>
      <c r="D10" s="63"/>
      <c r="E10" s="63"/>
    </row>
    <row r="11" spans="1:5" x14ac:dyDescent="0.25">
      <c r="A11" s="136" t="s">
        <v>70</v>
      </c>
      <c r="B11" s="136" t="s">
        <v>71</v>
      </c>
      <c r="C11" s="138" t="s">
        <v>72</v>
      </c>
      <c r="D11" s="138"/>
      <c r="E11" s="138"/>
    </row>
    <row r="12" spans="1:5" ht="36.75" customHeight="1" x14ac:dyDescent="0.25">
      <c r="A12" s="137" t="s">
        <v>68</v>
      </c>
      <c r="B12" s="137" t="s">
        <v>68</v>
      </c>
      <c r="C12" s="64" t="s">
        <v>0</v>
      </c>
      <c r="D12" s="64" t="s">
        <v>1</v>
      </c>
      <c r="E12" s="64" t="s">
        <v>499</v>
      </c>
    </row>
    <row r="13" spans="1:5" ht="18.75" customHeight="1" x14ac:dyDescent="0.25">
      <c r="A13" s="60">
        <v>1</v>
      </c>
      <c r="B13" s="60">
        <v>2</v>
      </c>
      <c r="C13" s="66">
        <v>3</v>
      </c>
      <c r="D13" s="66">
        <v>4</v>
      </c>
      <c r="E13" s="66">
        <v>5</v>
      </c>
    </row>
    <row r="14" spans="1:5" x14ac:dyDescent="0.25">
      <c r="A14" s="49" t="s">
        <v>73</v>
      </c>
      <c r="B14" s="50" t="s">
        <v>74</v>
      </c>
      <c r="C14" s="67">
        <v>315723.81900000002</v>
      </c>
      <c r="D14" s="67">
        <v>308621.48499999999</v>
      </c>
      <c r="E14" s="67">
        <v>331453.25199999998</v>
      </c>
    </row>
    <row r="15" spans="1:5" x14ac:dyDescent="0.25">
      <c r="A15" s="49" t="s">
        <v>75</v>
      </c>
      <c r="B15" s="50" t="s">
        <v>76</v>
      </c>
      <c r="C15" s="67">
        <v>243500.717</v>
      </c>
      <c r="D15" s="67">
        <v>230165.42</v>
      </c>
      <c r="E15" s="67">
        <v>241373.2</v>
      </c>
    </row>
    <row r="16" spans="1:5" x14ac:dyDescent="0.25">
      <c r="A16" s="49" t="s">
        <v>77</v>
      </c>
      <c r="B16" s="50" t="s">
        <v>78</v>
      </c>
      <c r="C16" s="67">
        <v>243500.717</v>
      </c>
      <c r="D16" s="67">
        <v>230165.42</v>
      </c>
      <c r="E16" s="67">
        <v>241373.2</v>
      </c>
    </row>
    <row r="17" spans="1:5" ht="110.25" x14ac:dyDescent="0.25">
      <c r="A17" s="49" t="s">
        <v>79</v>
      </c>
      <c r="B17" s="50" t="s">
        <v>678</v>
      </c>
      <c r="C17" s="67">
        <v>241824.72700000001</v>
      </c>
      <c r="D17" s="67">
        <v>228908.02</v>
      </c>
      <c r="E17" s="67">
        <v>240101.2</v>
      </c>
    </row>
    <row r="18" spans="1:5" ht="97.5" customHeight="1" x14ac:dyDescent="0.25">
      <c r="A18" s="51" t="s">
        <v>79</v>
      </c>
      <c r="B18" s="52" t="s">
        <v>678</v>
      </c>
      <c r="C18" s="68">
        <v>241824.72700000001</v>
      </c>
      <c r="D18" s="68">
        <v>228908.02</v>
      </c>
      <c r="E18" s="68">
        <v>240101.2</v>
      </c>
    </row>
    <row r="19" spans="1:5" ht="114" customHeight="1" x14ac:dyDescent="0.25">
      <c r="A19" s="49" t="s">
        <v>80</v>
      </c>
      <c r="B19" s="50" t="s">
        <v>81</v>
      </c>
      <c r="C19" s="67">
        <v>287.27999999999997</v>
      </c>
      <c r="D19" s="67">
        <v>237.9</v>
      </c>
      <c r="E19" s="67">
        <v>247</v>
      </c>
    </row>
    <row r="20" spans="1:5" ht="110.25" x14ac:dyDescent="0.25">
      <c r="A20" s="51" t="s">
        <v>80</v>
      </c>
      <c r="B20" s="52" t="s">
        <v>81</v>
      </c>
      <c r="C20" s="68">
        <v>287.27999999999997</v>
      </c>
      <c r="D20" s="68">
        <v>237.9</v>
      </c>
      <c r="E20" s="68">
        <v>247</v>
      </c>
    </row>
    <row r="21" spans="1:5" ht="47.25" x14ac:dyDescent="0.25">
      <c r="A21" s="49" t="s">
        <v>82</v>
      </c>
      <c r="B21" s="50" t="s">
        <v>83</v>
      </c>
      <c r="C21" s="67">
        <v>514.71</v>
      </c>
      <c r="D21" s="67">
        <v>274.5</v>
      </c>
      <c r="E21" s="67">
        <v>285</v>
      </c>
    </row>
    <row r="22" spans="1:5" ht="47.25" x14ac:dyDescent="0.25">
      <c r="A22" s="51" t="s">
        <v>82</v>
      </c>
      <c r="B22" s="52" t="s">
        <v>83</v>
      </c>
      <c r="C22" s="68">
        <v>514.71</v>
      </c>
      <c r="D22" s="68">
        <v>274.5</v>
      </c>
      <c r="E22" s="68">
        <v>285</v>
      </c>
    </row>
    <row r="23" spans="1:5" ht="94.5" x14ac:dyDescent="0.25">
      <c r="A23" s="49" t="s">
        <v>84</v>
      </c>
      <c r="B23" s="50" t="s">
        <v>85</v>
      </c>
      <c r="C23" s="67">
        <v>748</v>
      </c>
      <c r="D23" s="67">
        <v>745</v>
      </c>
      <c r="E23" s="67">
        <v>740</v>
      </c>
    </row>
    <row r="24" spans="1:5" ht="94.5" x14ac:dyDescent="0.25">
      <c r="A24" s="51" t="s">
        <v>84</v>
      </c>
      <c r="B24" s="52" t="s">
        <v>85</v>
      </c>
      <c r="C24" s="68">
        <v>748</v>
      </c>
      <c r="D24" s="68">
        <v>745</v>
      </c>
      <c r="E24" s="68">
        <v>740</v>
      </c>
    </row>
    <row r="25" spans="1:5" ht="141.75" x14ac:dyDescent="0.25">
      <c r="A25" s="49" t="s">
        <v>500</v>
      </c>
      <c r="B25" s="50" t="s">
        <v>679</v>
      </c>
      <c r="C25" s="67">
        <v>126</v>
      </c>
      <c r="D25" s="67">
        <v>0</v>
      </c>
      <c r="E25" s="67">
        <v>0</v>
      </c>
    </row>
    <row r="26" spans="1:5" ht="126" x14ac:dyDescent="0.25">
      <c r="A26" s="51" t="s">
        <v>500</v>
      </c>
      <c r="B26" s="52" t="s">
        <v>679</v>
      </c>
      <c r="C26" s="68">
        <v>126</v>
      </c>
      <c r="D26" s="68">
        <v>0</v>
      </c>
      <c r="E26" s="68">
        <v>0</v>
      </c>
    </row>
    <row r="27" spans="1:5" ht="47.25" x14ac:dyDescent="0.25">
      <c r="A27" s="49" t="s">
        <v>86</v>
      </c>
      <c r="B27" s="50" t="s">
        <v>87</v>
      </c>
      <c r="C27" s="67">
        <v>11455.87</v>
      </c>
      <c r="D27" s="67">
        <v>11999.18</v>
      </c>
      <c r="E27" s="67">
        <v>12828.27</v>
      </c>
    </row>
    <row r="28" spans="1:5" ht="31.5" x14ac:dyDescent="0.25">
      <c r="A28" s="49" t="s">
        <v>88</v>
      </c>
      <c r="B28" s="50" t="s">
        <v>89</v>
      </c>
      <c r="C28" s="67">
        <v>11455.87</v>
      </c>
      <c r="D28" s="67">
        <v>11999.18</v>
      </c>
      <c r="E28" s="67">
        <v>12828.27</v>
      </c>
    </row>
    <row r="29" spans="1:5" ht="78.75" x14ac:dyDescent="0.25">
      <c r="A29" s="49" t="s">
        <v>90</v>
      </c>
      <c r="B29" s="50" t="s">
        <v>91</v>
      </c>
      <c r="C29" s="67">
        <v>5426.07</v>
      </c>
      <c r="D29" s="67">
        <v>5724.6</v>
      </c>
      <c r="E29" s="67">
        <v>6135.18</v>
      </c>
    </row>
    <row r="30" spans="1:5" ht="110.25" x14ac:dyDescent="0.25">
      <c r="A30" s="51" t="s">
        <v>92</v>
      </c>
      <c r="B30" s="52" t="s">
        <v>93</v>
      </c>
      <c r="C30" s="68">
        <v>5426.07</v>
      </c>
      <c r="D30" s="68">
        <v>5724.6</v>
      </c>
      <c r="E30" s="68">
        <v>6135.18</v>
      </c>
    </row>
    <row r="31" spans="1:5" ht="94.5" x14ac:dyDescent="0.25">
      <c r="A31" s="49" t="s">
        <v>94</v>
      </c>
      <c r="B31" s="50" t="s">
        <v>95</v>
      </c>
      <c r="C31" s="67">
        <v>37.69</v>
      </c>
      <c r="D31" s="67">
        <v>39.1</v>
      </c>
      <c r="E31" s="67">
        <v>40.82</v>
      </c>
    </row>
    <row r="32" spans="1:5" ht="126" x14ac:dyDescent="0.25">
      <c r="A32" s="51" t="s">
        <v>96</v>
      </c>
      <c r="B32" s="52" t="s">
        <v>97</v>
      </c>
      <c r="C32" s="68">
        <v>37.69</v>
      </c>
      <c r="D32" s="68">
        <v>39.1</v>
      </c>
      <c r="E32" s="68">
        <v>40.82</v>
      </c>
    </row>
    <row r="33" spans="1:5" ht="78.75" x14ac:dyDescent="0.25">
      <c r="A33" s="49" t="s">
        <v>98</v>
      </c>
      <c r="B33" s="50" t="s">
        <v>99</v>
      </c>
      <c r="C33" s="67">
        <v>5992.11</v>
      </c>
      <c r="D33" s="67">
        <v>6235.48</v>
      </c>
      <c r="E33" s="67">
        <v>6652.27</v>
      </c>
    </row>
    <row r="34" spans="1:5" ht="114" customHeight="1" x14ac:dyDescent="0.25">
      <c r="A34" s="51" t="s">
        <v>100</v>
      </c>
      <c r="B34" s="52" t="s">
        <v>101</v>
      </c>
      <c r="C34" s="68">
        <v>5992.11</v>
      </c>
      <c r="D34" s="68">
        <v>6235.48</v>
      </c>
      <c r="E34" s="68">
        <v>6652.27</v>
      </c>
    </row>
    <row r="35" spans="1:5" x14ac:dyDescent="0.25">
      <c r="A35" s="49" t="s">
        <v>102</v>
      </c>
      <c r="B35" s="50" t="s">
        <v>103</v>
      </c>
      <c r="C35" s="67">
        <v>21695</v>
      </c>
      <c r="D35" s="67">
        <v>37959</v>
      </c>
      <c r="E35" s="67">
        <v>48413</v>
      </c>
    </row>
    <row r="36" spans="1:5" ht="31.5" x14ac:dyDescent="0.25">
      <c r="A36" s="49" t="s">
        <v>104</v>
      </c>
      <c r="B36" s="50" t="s">
        <v>105</v>
      </c>
      <c r="C36" s="67">
        <v>20837</v>
      </c>
      <c r="D36" s="67">
        <v>37099</v>
      </c>
      <c r="E36" s="67">
        <v>47547</v>
      </c>
    </row>
    <row r="37" spans="1:5" ht="31.5" x14ac:dyDescent="0.25">
      <c r="A37" s="49" t="s">
        <v>106</v>
      </c>
      <c r="B37" s="50" t="s">
        <v>107</v>
      </c>
      <c r="C37" s="67">
        <v>11733</v>
      </c>
      <c r="D37" s="67">
        <v>20894</v>
      </c>
      <c r="E37" s="67">
        <v>26118</v>
      </c>
    </row>
    <row r="38" spans="1:5" ht="31.5" x14ac:dyDescent="0.25">
      <c r="A38" s="51" t="s">
        <v>108</v>
      </c>
      <c r="B38" s="52" t="s">
        <v>107</v>
      </c>
      <c r="C38" s="68">
        <v>11733</v>
      </c>
      <c r="D38" s="68">
        <v>20894</v>
      </c>
      <c r="E38" s="68">
        <v>26118</v>
      </c>
    </row>
    <row r="39" spans="1:5" ht="47.25" x14ac:dyDescent="0.25">
      <c r="A39" s="49" t="s">
        <v>109</v>
      </c>
      <c r="B39" s="50" t="s">
        <v>110</v>
      </c>
      <c r="C39" s="67">
        <v>9104</v>
      </c>
      <c r="D39" s="67">
        <v>16205</v>
      </c>
      <c r="E39" s="67">
        <v>21429</v>
      </c>
    </row>
    <row r="40" spans="1:5" ht="63" x14ac:dyDescent="0.25">
      <c r="A40" s="51" t="s">
        <v>111</v>
      </c>
      <c r="B40" s="52" t="s">
        <v>112</v>
      </c>
      <c r="C40" s="68">
        <v>9104</v>
      </c>
      <c r="D40" s="68">
        <v>16205</v>
      </c>
      <c r="E40" s="68">
        <v>21429</v>
      </c>
    </row>
    <row r="41" spans="1:5" x14ac:dyDescent="0.25">
      <c r="A41" s="49" t="s">
        <v>113</v>
      </c>
      <c r="B41" s="50" t="s">
        <v>114</v>
      </c>
      <c r="C41" s="67">
        <v>103</v>
      </c>
      <c r="D41" s="67">
        <v>100</v>
      </c>
      <c r="E41" s="67">
        <v>100</v>
      </c>
    </row>
    <row r="42" spans="1:5" x14ac:dyDescent="0.25">
      <c r="A42" s="49" t="s">
        <v>115</v>
      </c>
      <c r="B42" s="50" t="s">
        <v>114</v>
      </c>
      <c r="C42" s="67">
        <v>103</v>
      </c>
      <c r="D42" s="67">
        <v>100</v>
      </c>
      <c r="E42" s="67">
        <v>100</v>
      </c>
    </row>
    <row r="43" spans="1:5" x14ac:dyDescent="0.25">
      <c r="A43" s="51" t="s">
        <v>115</v>
      </c>
      <c r="B43" s="52" t="s">
        <v>114</v>
      </c>
      <c r="C43" s="68">
        <v>103</v>
      </c>
      <c r="D43" s="68">
        <v>100</v>
      </c>
      <c r="E43" s="68">
        <v>100</v>
      </c>
    </row>
    <row r="44" spans="1:5" ht="31.5" x14ac:dyDescent="0.25">
      <c r="A44" s="49" t="s">
        <v>116</v>
      </c>
      <c r="B44" s="50" t="s">
        <v>117</v>
      </c>
      <c r="C44" s="67">
        <v>755</v>
      </c>
      <c r="D44" s="67">
        <v>760</v>
      </c>
      <c r="E44" s="67">
        <v>766</v>
      </c>
    </row>
    <row r="45" spans="1:5" ht="47.25" x14ac:dyDescent="0.25">
      <c r="A45" s="49" t="s">
        <v>118</v>
      </c>
      <c r="B45" s="50" t="s">
        <v>119</v>
      </c>
      <c r="C45" s="67">
        <v>755</v>
      </c>
      <c r="D45" s="67">
        <v>760</v>
      </c>
      <c r="E45" s="67">
        <v>766</v>
      </c>
    </row>
    <row r="46" spans="1:5" ht="47.25" x14ac:dyDescent="0.25">
      <c r="A46" s="51" t="s">
        <v>118</v>
      </c>
      <c r="B46" s="52" t="s">
        <v>119</v>
      </c>
      <c r="C46" s="68">
        <v>755</v>
      </c>
      <c r="D46" s="68">
        <v>760</v>
      </c>
      <c r="E46" s="68">
        <v>766</v>
      </c>
    </row>
    <row r="47" spans="1:5" x14ac:dyDescent="0.25">
      <c r="A47" s="49" t="s">
        <v>120</v>
      </c>
      <c r="B47" s="50" t="s">
        <v>121</v>
      </c>
      <c r="C47" s="67">
        <v>3856</v>
      </c>
      <c r="D47" s="67">
        <v>3790</v>
      </c>
      <c r="E47" s="67">
        <v>3790</v>
      </c>
    </row>
    <row r="48" spans="1:5" ht="31.5" x14ac:dyDescent="0.25">
      <c r="A48" s="49" t="s">
        <v>122</v>
      </c>
      <c r="B48" s="50" t="s">
        <v>123</v>
      </c>
      <c r="C48" s="67">
        <v>3846</v>
      </c>
      <c r="D48" s="67">
        <v>3790</v>
      </c>
      <c r="E48" s="67">
        <v>3790</v>
      </c>
    </row>
    <row r="49" spans="1:5" ht="47.25" x14ac:dyDescent="0.25">
      <c r="A49" s="49" t="s">
        <v>124</v>
      </c>
      <c r="B49" s="50" t="s">
        <v>125</v>
      </c>
      <c r="C49" s="67">
        <v>3846</v>
      </c>
      <c r="D49" s="67">
        <v>3790</v>
      </c>
      <c r="E49" s="67">
        <v>3790</v>
      </c>
    </row>
    <row r="50" spans="1:5" ht="47.25" x14ac:dyDescent="0.25">
      <c r="A50" s="51" t="s">
        <v>124</v>
      </c>
      <c r="B50" s="52" t="s">
        <v>125</v>
      </c>
      <c r="C50" s="68">
        <v>3846</v>
      </c>
      <c r="D50" s="68">
        <v>3790</v>
      </c>
      <c r="E50" s="68">
        <v>3790</v>
      </c>
    </row>
    <row r="51" spans="1:5" ht="34.5" customHeight="1" x14ac:dyDescent="0.25">
      <c r="A51" s="49" t="s">
        <v>811</v>
      </c>
      <c r="B51" s="50" t="s">
        <v>812</v>
      </c>
      <c r="C51" s="67">
        <v>10</v>
      </c>
      <c r="D51" s="67">
        <v>0</v>
      </c>
      <c r="E51" s="67">
        <v>0</v>
      </c>
    </row>
    <row r="52" spans="1:5" ht="31.5" x14ac:dyDescent="0.25">
      <c r="A52" s="49" t="s">
        <v>813</v>
      </c>
      <c r="B52" s="50" t="s">
        <v>814</v>
      </c>
      <c r="C52" s="67">
        <v>10</v>
      </c>
      <c r="D52" s="67">
        <v>0</v>
      </c>
      <c r="E52" s="67">
        <v>0</v>
      </c>
    </row>
    <row r="53" spans="1:5" ht="31.5" x14ac:dyDescent="0.25">
      <c r="A53" s="51" t="s">
        <v>813</v>
      </c>
      <c r="B53" s="52" t="s">
        <v>814</v>
      </c>
      <c r="C53" s="68">
        <v>10</v>
      </c>
      <c r="D53" s="68">
        <v>0</v>
      </c>
      <c r="E53" s="68">
        <v>0</v>
      </c>
    </row>
    <row r="54" spans="1:5" ht="47.25" x14ac:dyDescent="0.25">
      <c r="A54" s="49" t="s">
        <v>126</v>
      </c>
      <c r="B54" s="50" t="s">
        <v>127</v>
      </c>
      <c r="C54" s="67">
        <v>11695.69</v>
      </c>
      <c r="D54" s="67">
        <v>9190</v>
      </c>
      <c r="E54" s="67">
        <v>9190</v>
      </c>
    </row>
    <row r="55" spans="1:5" ht="94.5" x14ac:dyDescent="0.25">
      <c r="A55" s="49" t="s">
        <v>128</v>
      </c>
      <c r="B55" s="50" t="s">
        <v>129</v>
      </c>
      <c r="C55" s="67">
        <v>10601</v>
      </c>
      <c r="D55" s="67">
        <v>9080</v>
      </c>
      <c r="E55" s="67">
        <v>9080</v>
      </c>
    </row>
    <row r="56" spans="1:5" ht="78.75" x14ac:dyDescent="0.25">
      <c r="A56" s="49" t="s">
        <v>130</v>
      </c>
      <c r="B56" s="50" t="s">
        <v>131</v>
      </c>
      <c r="C56" s="67">
        <v>4315</v>
      </c>
      <c r="D56" s="67">
        <v>2950</v>
      </c>
      <c r="E56" s="67">
        <v>2950</v>
      </c>
    </row>
    <row r="57" spans="1:5" ht="94.5" x14ac:dyDescent="0.25">
      <c r="A57" s="51" t="s">
        <v>49</v>
      </c>
      <c r="B57" s="52" t="s">
        <v>50</v>
      </c>
      <c r="C57" s="68">
        <v>2815</v>
      </c>
      <c r="D57" s="68">
        <v>1500</v>
      </c>
      <c r="E57" s="68">
        <v>1500</v>
      </c>
    </row>
    <row r="58" spans="1:5" ht="78.75" x14ac:dyDescent="0.25">
      <c r="A58" s="51" t="s">
        <v>51</v>
      </c>
      <c r="B58" s="52" t="s">
        <v>52</v>
      </c>
      <c r="C58" s="68">
        <v>1500</v>
      </c>
      <c r="D58" s="68">
        <v>1450</v>
      </c>
      <c r="E58" s="68">
        <v>1450</v>
      </c>
    </row>
    <row r="59" spans="1:5" ht="81.75" customHeight="1" x14ac:dyDescent="0.25">
      <c r="A59" s="49" t="s">
        <v>132</v>
      </c>
      <c r="B59" s="50" t="s">
        <v>133</v>
      </c>
      <c r="C59" s="67">
        <v>130</v>
      </c>
      <c r="D59" s="67">
        <v>130</v>
      </c>
      <c r="E59" s="67">
        <v>130</v>
      </c>
    </row>
    <row r="60" spans="1:5" ht="78.75" x14ac:dyDescent="0.25">
      <c r="A60" s="51" t="s">
        <v>53</v>
      </c>
      <c r="B60" s="52" t="s">
        <v>54</v>
      </c>
      <c r="C60" s="68">
        <v>130</v>
      </c>
      <c r="D60" s="68">
        <v>130</v>
      </c>
      <c r="E60" s="68">
        <v>130</v>
      </c>
    </row>
    <row r="61" spans="1:5" ht="47.25" x14ac:dyDescent="0.25">
      <c r="A61" s="49" t="s">
        <v>134</v>
      </c>
      <c r="B61" s="50" t="s">
        <v>135</v>
      </c>
      <c r="C61" s="67">
        <v>6156</v>
      </c>
      <c r="D61" s="67">
        <v>6000</v>
      </c>
      <c r="E61" s="67">
        <v>6000</v>
      </c>
    </row>
    <row r="62" spans="1:5" ht="31.5" x14ac:dyDescent="0.25">
      <c r="A62" s="51" t="s">
        <v>55</v>
      </c>
      <c r="B62" s="52" t="s">
        <v>136</v>
      </c>
      <c r="C62" s="68">
        <v>6156</v>
      </c>
      <c r="D62" s="68">
        <v>6000</v>
      </c>
      <c r="E62" s="68">
        <v>6000</v>
      </c>
    </row>
    <row r="63" spans="1:5" ht="47.25" x14ac:dyDescent="0.25">
      <c r="A63" s="49" t="s">
        <v>815</v>
      </c>
      <c r="B63" s="50" t="s">
        <v>816</v>
      </c>
      <c r="C63" s="67">
        <v>6.84</v>
      </c>
      <c r="D63" s="67">
        <v>0</v>
      </c>
      <c r="E63" s="67">
        <v>0</v>
      </c>
    </row>
    <row r="64" spans="1:5" ht="82.5" customHeight="1" x14ac:dyDescent="0.25">
      <c r="A64" s="49" t="s">
        <v>817</v>
      </c>
      <c r="B64" s="50" t="s">
        <v>818</v>
      </c>
      <c r="C64" s="67">
        <v>6.84</v>
      </c>
      <c r="D64" s="67">
        <v>0</v>
      </c>
      <c r="E64" s="67">
        <v>0</v>
      </c>
    </row>
    <row r="65" spans="1:5" ht="144" customHeight="1" x14ac:dyDescent="0.25">
      <c r="A65" s="51" t="s">
        <v>819</v>
      </c>
      <c r="B65" s="52" t="s">
        <v>820</v>
      </c>
      <c r="C65" s="68">
        <v>6.84</v>
      </c>
      <c r="D65" s="68">
        <v>0</v>
      </c>
      <c r="E65" s="68">
        <v>0</v>
      </c>
    </row>
    <row r="66" spans="1:5" ht="94.5" x14ac:dyDescent="0.25">
      <c r="A66" s="49" t="s">
        <v>137</v>
      </c>
      <c r="B66" s="50" t="s">
        <v>138</v>
      </c>
      <c r="C66" s="67">
        <v>1087.8499999999999</v>
      </c>
      <c r="D66" s="67">
        <v>110</v>
      </c>
      <c r="E66" s="67">
        <v>110</v>
      </c>
    </row>
    <row r="67" spans="1:5" ht="94.5" x14ac:dyDescent="0.25">
      <c r="A67" s="49" t="s">
        <v>139</v>
      </c>
      <c r="B67" s="50" t="s">
        <v>140</v>
      </c>
      <c r="C67" s="67">
        <v>1036.05</v>
      </c>
      <c r="D67" s="67">
        <v>110</v>
      </c>
      <c r="E67" s="67">
        <v>110</v>
      </c>
    </row>
    <row r="68" spans="1:5" ht="78.75" x14ac:dyDescent="0.25">
      <c r="A68" s="51" t="s">
        <v>40</v>
      </c>
      <c r="B68" s="52" t="s">
        <v>41</v>
      </c>
      <c r="C68" s="68">
        <v>1036.05</v>
      </c>
      <c r="D68" s="68">
        <v>110</v>
      </c>
      <c r="E68" s="68">
        <v>110</v>
      </c>
    </row>
    <row r="69" spans="1:5" ht="110.25" x14ac:dyDescent="0.25">
      <c r="A69" s="49" t="s">
        <v>821</v>
      </c>
      <c r="B69" s="50" t="s">
        <v>822</v>
      </c>
      <c r="C69" s="67">
        <v>51.8</v>
      </c>
      <c r="D69" s="67">
        <v>0</v>
      </c>
      <c r="E69" s="67">
        <v>0</v>
      </c>
    </row>
    <row r="70" spans="1:5" ht="94.5" x14ac:dyDescent="0.25">
      <c r="A70" s="51" t="s">
        <v>823</v>
      </c>
      <c r="B70" s="52" t="s">
        <v>824</v>
      </c>
      <c r="C70" s="68">
        <v>51.8</v>
      </c>
      <c r="D70" s="68">
        <v>0</v>
      </c>
      <c r="E70" s="68">
        <v>0</v>
      </c>
    </row>
    <row r="71" spans="1:5" ht="31.5" x14ac:dyDescent="0.25">
      <c r="A71" s="49" t="s">
        <v>141</v>
      </c>
      <c r="B71" s="50" t="s">
        <v>142</v>
      </c>
      <c r="C71" s="67">
        <v>647.94799999999998</v>
      </c>
      <c r="D71" s="67">
        <v>14073.876</v>
      </c>
      <c r="E71" s="67">
        <v>14414.873</v>
      </c>
    </row>
    <row r="72" spans="1:5" x14ac:dyDescent="0.25">
      <c r="A72" s="49" t="s">
        <v>143</v>
      </c>
      <c r="B72" s="50" t="s">
        <v>144</v>
      </c>
      <c r="C72" s="67">
        <v>647.94799999999998</v>
      </c>
      <c r="D72" s="67">
        <v>14073.876</v>
      </c>
      <c r="E72" s="67">
        <v>14414.873</v>
      </c>
    </row>
    <row r="73" spans="1:5" ht="31.5" x14ac:dyDescent="0.25">
      <c r="A73" s="49" t="s">
        <v>145</v>
      </c>
      <c r="B73" s="50" t="s">
        <v>146</v>
      </c>
      <c r="C73" s="67">
        <v>676.38699999999994</v>
      </c>
      <c r="D73" s="67">
        <v>722.351</v>
      </c>
      <c r="E73" s="67">
        <v>739.85299999999995</v>
      </c>
    </row>
    <row r="74" spans="1:5" ht="31.5" x14ac:dyDescent="0.25">
      <c r="A74" s="51" t="s">
        <v>145</v>
      </c>
      <c r="B74" s="52" t="s">
        <v>146</v>
      </c>
      <c r="C74" s="68">
        <v>676.38699999999994</v>
      </c>
      <c r="D74" s="68">
        <v>722.351</v>
      </c>
      <c r="E74" s="68">
        <v>739.85299999999995</v>
      </c>
    </row>
    <row r="75" spans="1:5" x14ac:dyDescent="0.25">
      <c r="A75" s="49" t="s">
        <v>147</v>
      </c>
      <c r="B75" s="50" t="s">
        <v>148</v>
      </c>
      <c r="C75" s="67">
        <v>8.1300000000000008</v>
      </c>
      <c r="D75" s="67">
        <v>763.98800000000006</v>
      </c>
      <c r="E75" s="67">
        <v>782.49900000000002</v>
      </c>
    </row>
    <row r="76" spans="1:5" x14ac:dyDescent="0.25">
      <c r="A76" s="51" t="s">
        <v>147</v>
      </c>
      <c r="B76" s="52" t="s">
        <v>148</v>
      </c>
      <c r="C76" s="68">
        <v>8.1300000000000008</v>
      </c>
      <c r="D76" s="68">
        <v>763.98800000000006</v>
      </c>
      <c r="E76" s="68">
        <v>782.49900000000002</v>
      </c>
    </row>
    <row r="77" spans="1:5" x14ac:dyDescent="0.25">
      <c r="A77" s="49" t="s">
        <v>149</v>
      </c>
      <c r="B77" s="50" t="s">
        <v>150</v>
      </c>
      <c r="C77" s="67">
        <v>-36.569000000000003</v>
      </c>
      <c r="D77" s="67">
        <v>12587.537</v>
      </c>
      <c r="E77" s="67">
        <v>12892.521000000001</v>
      </c>
    </row>
    <row r="78" spans="1:5" x14ac:dyDescent="0.25">
      <c r="A78" s="51" t="s">
        <v>151</v>
      </c>
      <c r="B78" s="52" t="s">
        <v>152</v>
      </c>
      <c r="C78" s="68">
        <v>-36.569000000000003</v>
      </c>
      <c r="D78" s="68">
        <v>12587.537</v>
      </c>
      <c r="E78" s="68">
        <v>12892.521000000001</v>
      </c>
    </row>
    <row r="79" spans="1:5" ht="31.5" x14ac:dyDescent="0.25">
      <c r="A79" s="49" t="s">
        <v>757</v>
      </c>
      <c r="B79" s="50" t="s">
        <v>758</v>
      </c>
      <c r="C79" s="67">
        <v>5216.0640000000003</v>
      </c>
      <c r="D79" s="67">
        <v>0</v>
      </c>
      <c r="E79" s="67">
        <v>0</v>
      </c>
    </row>
    <row r="80" spans="1:5" x14ac:dyDescent="0.25">
      <c r="A80" s="49" t="s">
        <v>759</v>
      </c>
      <c r="B80" s="50" t="s">
        <v>760</v>
      </c>
      <c r="C80" s="67">
        <v>5216.0640000000003</v>
      </c>
      <c r="D80" s="67">
        <v>0</v>
      </c>
      <c r="E80" s="67">
        <v>0</v>
      </c>
    </row>
    <row r="81" spans="1:5" x14ac:dyDescent="0.25">
      <c r="A81" s="49" t="s">
        <v>761</v>
      </c>
      <c r="B81" s="50" t="s">
        <v>762</v>
      </c>
      <c r="C81" s="67">
        <v>5216.0640000000003</v>
      </c>
      <c r="D81" s="67">
        <v>0</v>
      </c>
      <c r="E81" s="67">
        <v>0</v>
      </c>
    </row>
    <row r="82" spans="1:5" ht="31.5" x14ac:dyDescent="0.25">
      <c r="A82" s="51" t="s">
        <v>763</v>
      </c>
      <c r="B82" s="52" t="s">
        <v>764</v>
      </c>
      <c r="C82" s="68">
        <v>5216.0640000000003</v>
      </c>
      <c r="D82" s="68">
        <v>0</v>
      </c>
      <c r="E82" s="68">
        <v>0</v>
      </c>
    </row>
    <row r="83" spans="1:5" ht="31.5" x14ac:dyDescent="0.25">
      <c r="A83" s="49" t="s">
        <v>153</v>
      </c>
      <c r="B83" s="50" t="s">
        <v>154</v>
      </c>
      <c r="C83" s="67">
        <v>16428.2</v>
      </c>
      <c r="D83" s="67">
        <v>875.1</v>
      </c>
      <c r="E83" s="67">
        <v>875</v>
      </c>
    </row>
    <row r="84" spans="1:5" ht="94.5" x14ac:dyDescent="0.25">
      <c r="A84" s="49" t="s">
        <v>155</v>
      </c>
      <c r="B84" s="50" t="s">
        <v>156</v>
      </c>
      <c r="C84" s="67">
        <v>16059.55</v>
      </c>
      <c r="D84" s="67">
        <v>600</v>
      </c>
      <c r="E84" s="67">
        <v>600</v>
      </c>
    </row>
    <row r="85" spans="1:5" ht="110.25" x14ac:dyDescent="0.25">
      <c r="A85" s="49" t="s">
        <v>157</v>
      </c>
      <c r="B85" s="50" t="s">
        <v>158</v>
      </c>
      <c r="C85" s="67">
        <v>16059.55</v>
      </c>
      <c r="D85" s="67">
        <v>600</v>
      </c>
      <c r="E85" s="67">
        <v>600</v>
      </c>
    </row>
    <row r="86" spans="1:5" ht="94.5" x14ac:dyDescent="0.25">
      <c r="A86" s="51" t="s">
        <v>56</v>
      </c>
      <c r="B86" s="52" t="s">
        <v>57</v>
      </c>
      <c r="C86" s="68">
        <v>16059.55</v>
      </c>
      <c r="D86" s="68">
        <v>600</v>
      </c>
      <c r="E86" s="68">
        <v>600</v>
      </c>
    </row>
    <row r="87" spans="1:5" ht="31.5" x14ac:dyDescent="0.25">
      <c r="A87" s="49" t="s">
        <v>159</v>
      </c>
      <c r="B87" s="50" t="s">
        <v>160</v>
      </c>
      <c r="C87" s="67">
        <v>331.45</v>
      </c>
      <c r="D87" s="67">
        <v>250</v>
      </c>
      <c r="E87" s="67">
        <v>250</v>
      </c>
    </row>
    <row r="88" spans="1:5" ht="31.5" x14ac:dyDescent="0.25">
      <c r="A88" s="49" t="s">
        <v>161</v>
      </c>
      <c r="B88" s="50" t="s">
        <v>162</v>
      </c>
      <c r="C88" s="67">
        <v>331.45</v>
      </c>
      <c r="D88" s="67">
        <v>250</v>
      </c>
      <c r="E88" s="67">
        <v>250</v>
      </c>
    </row>
    <row r="89" spans="1:5" ht="63" x14ac:dyDescent="0.25">
      <c r="A89" s="51" t="s">
        <v>58</v>
      </c>
      <c r="B89" s="52" t="s">
        <v>163</v>
      </c>
      <c r="C89" s="68">
        <v>81.45</v>
      </c>
      <c r="D89" s="68">
        <v>20</v>
      </c>
      <c r="E89" s="68">
        <v>20</v>
      </c>
    </row>
    <row r="90" spans="1:5" ht="47.25" x14ac:dyDescent="0.25">
      <c r="A90" s="51" t="s">
        <v>59</v>
      </c>
      <c r="B90" s="52" t="s">
        <v>60</v>
      </c>
      <c r="C90" s="68">
        <v>250</v>
      </c>
      <c r="D90" s="68">
        <v>230</v>
      </c>
      <c r="E90" s="68">
        <v>230</v>
      </c>
    </row>
    <row r="91" spans="1:5" ht="78.75" x14ac:dyDescent="0.25">
      <c r="A91" s="49" t="s">
        <v>164</v>
      </c>
      <c r="B91" s="50" t="s">
        <v>165</v>
      </c>
      <c r="C91" s="67">
        <v>37.200000000000003</v>
      </c>
      <c r="D91" s="67">
        <v>25.1</v>
      </c>
      <c r="E91" s="67">
        <v>25</v>
      </c>
    </row>
    <row r="92" spans="1:5" ht="78.75" x14ac:dyDescent="0.25">
      <c r="A92" s="49" t="s">
        <v>166</v>
      </c>
      <c r="B92" s="50" t="s">
        <v>167</v>
      </c>
      <c r="C92" s="67">
        <v>37.200000000000003</v>
      </c>
      <c r="D92" s="67">
        <v>25.1</v>
      </c>
      <c r="E92" s="67">
        <v>25</v>
      </c>
    </row>
    <row r="93" spans="1:5" ht="94.5" x14ac:dyDescent="0.25">
      <c r="A93" s="51" t="s">
        <v>168</v>
      </c>
      <c r="B93" s="52" t="s">
        <v>169</v>
      </c>
      <c r="C93" s="68">
        <v>22.1</v>
      </c>
      <c r="D93" s="68">
        <v>10</v>
      </c>
      <c r="E93" s="68">
        <v>10</v>
      </c>
    </row>
    <row r="94" spans="1:5" ht="78.75" x14ac:dyDescent="0.25">
      <c r="A94" s="51" t="s">
        <v>170</v>
      </c>
      <c r="B94" s="52" t="s">
        <v>171</v>
      </c>
      <c r="C94" s="68">
        <v>15.1</v>
      </c>
      <c r="D94" s="68">
        <v>15.1</v>
      </c>
      <c r="E94" s="68">
        <v>15</v>
      </c>
    </row>
    <row r="95" spans="1:5" x14ac:dyDescent="0.25">
      <c r="A95" s="49" t="s">
        <v>584</v>
      </c>
      <c r="B95" s="50" t="s">
        <v>585</v>
      </c>
      <c r="C95" s="67">
        <v>1228.1410000000001</v>
      </c>
      <c r="D95" s="67">
        <v>568.90899999999999</v>
      </c>
      <c r="E95" s="67">
        <v>568.90899999999999</v>
      </c>
    </row>
    <row r="96" spans="1:5" ht="47.25" x14ac:dyDescent="0.25">
      <c r="A96" s="49" t="s">
        <v>586</v>
      </c>
      <c r="B96" s="50" t="s">
        <v>587</v>
      </c>
      <c r="C96" s="67">
        <v>730.09799999999996</v>
      </c>
      <c r="D96" s="67">
        <v>418.90899999999999</v>
      </c>
      <c r="E96" s="67">
        <v>418.90899999999999</v>
      </c>
    </row>
    <row r="97" spans="1:5" ht="63" x14ac:dyDescent="0.25">
      <c r="A97" s="49" t="s">
        <v>825</v>
      </c>
      <c r="B97" s="50" t="s">
        <v>826</v>
      </c>
      <c r="C97" s="67">
        <v>56.02</v>
      </c>
      <c r="D97" s="67">
        <v>0</v>
      </c>
      <c r="E97" s="67">
        <v>0</v>
      </c>
    </row>
    <row r="98" spans="1:5" ht="78.75" x14ac:dyDescent="0.25">
      <c r="A98" s="51" t="s">
        <v>827</v>
      </c>
      <c r="B98" s="52" t="s">
        <v>828</v>
      </c>
      <c r="C98" s="68">
        <v>56.02</v>
      </c>
      <c r="D98" s="68">
        <v>0</v>
      </c>
      <c r="E98" s="68">
        <v>0</v>
      </c>
    </row>
    <row r="99" spans="1:5" ht="78.75" x14ac:dyDescent="0.25">
      <c r="A99" s="49" t="s">
        <v>829</v>
      </c>
      <c r="B99" s="50" t="s">
        <v>830</v>
      </c>
      <c r="C99" s="67">
        <v>151.78399999999999</v>
      </c>
      <c r="D99" s="67">
        <v>0</v>
      </c>
      <c r="E99" s="67">
        <v>0</v>
      </c>
    </row>
    <row r="100" spans="1:5" ht="96.75" customHeight="1" x14ac:dyDescent="0.25">
      <c r="A100" s="51" t="s">
        <v>831</v>
      </c>
      <c r="B100" s="52" t="s">
        <v>832</v>
      </c>
      <c r="C100" s="68">
        <v>151.78399999999999</v>
      </c>
      <c r="D100" s="68">
        <v>0</v>
      </c>
      <c r="E100" s="68">
        <v>0</v>
      </c>
    </row>
    <row r="101" spans="1:5" ht="63" x14ac:dyDescent="0.25">
      <c r="A101" s="49" t="s">
        <v>833</v>
      </c>
      <c r="B101" s="50" t="s">
        <v>834</v>
      </c>
      <c r="C101" s="67">
        <v>11.38</v>
      </c>
      <c r="D101" s="67">
        <v>0</v>
      </c>
      <c r="E101" s="67">
        <v>0</v>
      </c>
    </row>
    <row r="102" spans="1:5" ht="82.5" customHeight="1" x14ac:dyDescent="0.25">
      <c r="A102" s="51" t="s">
        <v>835</v>
      </c>
      <c r="B102" s="52" t="s">
        <v>836</v>
      </c>
      <c r="C102" s="68">
        <v>11.38</v>
      </c>
      <c r="D102" s="68">
        <v>0</v>
      </c>
      <c r="E102" s="68">
        <v>0</v>
      </c>
    </row>
    <row r="103" spans="1:5" ht="63" x14ac:dyDescent="0.25">
      <c r="A103" s="49" t="s">
        <v>588</v>
      </c>
      <c r="B103" s="50" t="s">
        <v>589</v>
      </c>
      <c r="C103" s="67">
        <v>164.22200000000001</v>
      </c>
      <c r="D103" s="67">
        <v>418.90899999999999</v>
      </c>
      <c r="E103" s="67">
        <v>418.90899999999999</v>
      </c>
    </row>
    <row r="104" spans="1:5" ht="94.5" x14ac:dyDescent="0.25">
      <c r="A104" s="51" t="s">
        <v>590</v>
      </c>
      <c r="B104" s="52" t="s">
        <v>591</v>
      </c>
      <c r="C104" s="68">
        <v>164.22200000000001</v>
      </c>
      <c r="D104" s="68">
        <v>418.90899999999999</v>
      </c>
      <c r="E104" s="68">
        <v>418.90899999999999</v>
      </c>
    </row>
    <row r="105" spans="1:5" ht="63" x14ac:dyDescent="0.25">
      <c r="A105" s="49" t="s">
        <v>837</v>
      </c>
      <c r="B105" s="50" t="s">
        <v>838</v>
      </c>
      <c r="C105" s="67">
        <v>9</v>
      </c>
      <c r="D105" s="67">
        <v>0</v>
      </c>
      <c r="E105" s="67">
        <v>0</v>
      </c>
    </row>
    <row r="106" spans="1:5" ht="78.75" x14ac:dyDescent="0.25">
      <c r="A106" s="51" t="s">
        <v>839</v>
      </c>
      <c r="B106" s="52" t="s">
        <v>840</v>
      </c>
      <c r="C106" s="68">
        <v>9</v>
      </c>
      <c r="D106" s="68">
        <v>0</v>
      </c>
      <c r="E106" s="68">
        <v>0</v>
      </c>
    </row>
    <row r="107" spans="1:5" ht="78.75" x14ac:dyDescent="0.25">
      <c r="A107" s="49" t="s">
        <v>841</v>
      </c>
      <c r="B107" s="50" t="s">
        <v>842</v>
      </c>
      <c r="C107" s="67">
        <v>4</v>
      </c>
      <c r="D107" s="67">
        <v>0</v>
      </c>
      <c r="E107" s="67">
        <v>0</v>
      </c>
    </row>
    <row r="108" spans="1:5" ht="94.5" customHeight="1" x14ac:dyDescent="0.25">
      <c r="A108" s="51" t="s">
        <v>843</v>
      </c>
      <c r="B108" s="52" t="s">
        <v>844</v>
      </c>
      <c r="C108" s="68">
        <v>4</v>
      </c>
      <c r="D108" s="68">
        <v>0</v>
      </c>
      <c r="E108" s="68">
        <v>0</v>
      </c>
    </row>
    <row r="109" spans="1:5" ht="78.75" x14ac:dyDescent="0.25">
      <c r="A109" s="49" t="s">
        <v>845</v>
      </c>
      <c r="B109" s="50" t="s">
        <v>846</v>
      </c>
      <c r="C109" s="67">
        <v>12.2</v>
      </c>
      <c r="D109" s="67">
        <v>0</v>
      </c>
      <c r="E109" s="67">
        <v>0</v>
      </c>
    </row>
    <row r="110" spans="1:5" ht="126" x14ac:dyDescent="0.25">
      <c r="A110" s="51" t="s">
        <v>847</v>
      </c>
      <c r="B110" s="52" t="s">
        <v>848</v>
      </c>
      <c r="C110" s="68">
        <v>12.2</v>
      </c>
      <c r="D110" s="68">
        <v>0</v>
      </c>
      <c r="E110" s="68">
        <v>0</v>
      </c>
    </row>
    <row r="111" spans="1:5" ht="63" x14ac:dyDescent="0.25">
      <c r="A111" s="49" t="s">
        <v>849</v>
      </c>
      <c r="B111" s="50" t="s">
        <v>850</v>
      </c>
      <c r="C111" s="67">
        <v>25.442</v>
      </c>
      <c r="D111" s="67">
        <v>0</v>
      </c>
      <c r="E111" s="67">
        <v>0</v>
      </c>
    </row>
    <row r="112" spans="1:5" ht="94.5" x14ac:dyDescent="0.25">
      <c r="A112" s="51" t="s">
        <v>851</v>
      </c>
      <c r="B112" s="52" t="s">
        <v>852</v>
      </c>
      <c r="C112" s="68">
        <v>25.442</v>
      </c>
      <c r="D112" s="68">
        <v>0</v>
      </c>
      <c r="E112" s="68">
        <v>0</v>
      </c>
    </row>
    <row r="113" spans="1:5" ht="63" x14ac:dyDescent="0.25">
      <c r="A113" s="49" t="s">
        <v>853</v>
      </c>
      <c r="B113" s="50" t="s">
        <v>854</v>
      </c>
      <c r="C113" s="67">
        <v>44.103000000000002</v>
      </c>
      <c r="D113" s="67">
        <v>0</v>
      </c>
      <c r="E113" s="67">
        <v>0</v>
      </c>
    </row>
    <row r="114" spans="1:5" ht="78.75" x14ac:dyDescent="0.25">
      <c r="A114" s="51" t="s">
        <v>855</v>
      </c>
      <c r="B114" s="52" t="s">
        <v>856</v>
      </c>
      <c r="C114" s="68">
        <v>29.425000000000001</v>
      </c>
      <c r="D114" s="68">
        <v>0</v>
      </c>
      <c r="E114" s="68">
        <v>0</v>
      </c>
    </row>
    <row r="115" spans="1:5" ht="78.75" x14ac:dyDescent="0.25">
      <c r="A115" s="51" t="s">
        <v>857</v>
      </c>
      <c r="B115" s="52" t="s">
        <v>858</v>
      </c>
      <c r="C115" s="68">
        <v>14.678000000000001</v>
      </c>
      <c r="D115" s="68">
        <v>0</v>
      </c>
      <c r="E115" s="68">
        <v>0</v>
      </c>
    </row>
    <row r="116" spans="1:5" ht="78.75" x14ac:dyDescent="0.25">
      <c r="A116" s="49" t="s">
        <v>859</v>
      </c>
      <c r="B116" s="50" t="s">
        <v>860</v>
      </c>
      <c r="C116" s="67">
        <v>251.947</v>
      </c>
      <c r="D116" s="67">
        <v>0</v>
      </c>
      <c r="E116" s="67">
        <v>0</v>
      </c>
    </row>
    <row r="117" spans="1:5" ht="94.5" x14ac:dyDescent="0.25">
      <c r="A117" s="51" t="s">
        <v>861</v>
      </c>
      <c r="B117" s="52" t="s">
        <v>862</v>
      </c>
      <c r="C117" s="68">
        <v>251.947</v>
      </c>
      <c r="D117" s="68">
        <v>0</v>
      </c>
      <c r="E117" s="68">
        <v>0</v>
      </c>
    </row>
    <row r="118" spans="1:5" ht="126" x14ac:dyDescent="0.25">
      <c r="A118" s="49" t="s">
        <v>863</v>
      </c>
      <c r="B118" s="50" t="s">
        <v>864</v>
      </c>
      <c r="C118" s="67">
        <v>55</v>
      </c>
      <c r="D118" s="67">
        <v>0</v>
      </c>
      <c r="E118" s="67">
        <v>0</v>
      </c>
    </row>
    <row r="119" spans="1:5" ht="157.5" x14ac:dyDescent="0.25">
      <c r="A119" s="49" t="s">
        <v>865</v>
      </c>
      <c r="B119" s="50" t="s">
        <v>866</v>
      </c>
      <c r="C119" s="67">
        <v>55</v>
      </c>
      <c r="D119" s="67">
        <v>0</v>
      </c>
      <c r="E119" s="67">
        <v>0</v>
      </c>
    </row>
    <row r="120" spans="1:5" ht="143.25" customHeight="1" x14ac:dyDescent="0.25">
      <c r="A120" s="51" t="s">
        <v>865</v>
      </c>
      <c r="B120" s="52" t="s">
        <v>866</v>
      </c>
      <c r="C120" s="68">
        <v>55</v>
      </c>
      <c r="D120" s="68">
        <v>0</v>
      </c>
      <c r="E120" s="68">
        <v>0</v>
      </c>
    </row>
    <row r="121" spans="1:5" ht="31.5" x14ac:dyDescent="0.25">
      <c r="A121" s="49" t="s">
        <v>867</v>
      </c>
      <c r="B121" s="50" t="s">
        <v>868</v>
      </c>
      <c r="C121" s="67">
        <v>92.113</v>
      </c>
      <c r="D121" s="67">
        <v>0</v>
      </c>
      <c r="E121" s="67">
        <v>0</v>
      </c>
    </row>
    <row r="122" spans="1:5" ht="98.25" customHeight="1" x14ac:dyDescent="0.25">
      <c r="A122" s="49" t="s">
        <v>869</v>
      </c>
      <c r="B122" s="50" t="s">
        <v>870</v>
      </c>
      <c r="C122" s="67">
        <v>29.05</v>
      </c>
      <c r="D122" s="67">
        <v>0</v>
      </c>
      <c r="E122" s="67">
        <v>0</v>
      </c>
    </row>
    <row r="123" spans="1:5" ht="63" x14ac:dyDescent="0.25">
      <c r="A123" s="51" t="s">
        <v>871</v>
      </c>
      <c r="B123" s="52" t="s">
        <v>872</v>
      </c>
      <c r="C123" s="68">
        <v>29.05</v>
      </c>
      <c r="D123" s="68">
        <v>0</v>
      </c>
      <c r="E123" s="68">
        <v>0</v>
      </c>
    </row>
    <row r="124" spans="1:5" ht="78.75" x14ac:dyDescent="0.25">
      <c r="A124" s="49" t="s">
        <v>873</v>
      </c>
      <c r="B124" s="50" t="s">
        <v>874</v>
      </c>
      <c r="C124" s="67">
        <v>63.063000000000002</v>
      </c>
      <c r="D124" s="67">
        <v>0</v>
      </c>
      <c r="E124" s="67">
        <v>0</v>
      </c>
    </row>
    <row r="125" spans="1:5" ht="63" x14ac:dyDescent="0.25">
      <c r="A125" s="51" t="s">
        <v>875</v>
      </c>
      <c r="B125" s="52" t="s">
        <v>876</v>
      </c>
      <c r="C125" s="68">
        <v>63.063000000000002</v>
      </c>
      <c r="D125" s="68">
        <v>0</v>
      </c>
      <c r="E125" s="68">
        <v>0</v>
      </c>
    </row>
    <row r="126" spans="1:5" x14ac:dyDescent="0.25">
      <c r="A126" s="49" t="s">
        <v>592</v>
      </c>
      <c r="B126" s="50" t="s">
        <v>593</v>
      </c>
      <c r="C126" s="67">
        <v>350.93</v>
      </c>
      <c r="D126" s="67">
        <v>150</v>
      </c>
      <c r="E126" s="67">
        <v>150</v>
      </c>
    </row>
    <row r="127" spans="1:5" ht="114" customHeight="1" x14ac:dyDescent="0.25">
      <c r="A127" s="49" t="s">
        <v>594</v>
      </c>
      <c r="B127" s="50" t="s">
        <v>595</v>
      </c>
      <c r="C127" s="67">
        <v>350.93</v>
      </c>
      <c r="D127" s="67">
        <v>150</v>
      </c>
      <c r="E127" s="67">
        <v>150</v>
      </c>
    </row>
    <row r="128" spans="1:5" ht="110.25" x14ac:dyDescent="0.25">
      <c r="A128" s="51" t="s">
        <v>594</v>
      </c>
      <c r="B128" s="52" t="s">
        <v>595</v>
      </c>
      <c r="C128" s="68">
        <v>350.93</v>
      </c>
      <c r="D128" s="68">
        <v>150</v>
      </c>
      <c r="E128" s="68">
        <v>150</v>
      </c>
    </row>
    <row r="129" spans="1:5" x14ac:dyDescent="0.25">
      <c r="A129" s="49" t="s">
        <v>877</v>
      </c>
      <c r="B129" s="50" t="s">
        <v>878</v>
      </c>
      <c r="C129" s="67">
        <v>0.189</v>
      </c>
      <c r="D129" s="67">
        <v>0</v>
      </c>
      <c r="E129" s="67">
        <v>0</v>
      </c>
    </row>
    <row r="130" spans="1:5" x14ac:dyDescent="0.25">
      <c r="A130" s="49" t="s">
        <v>879</v>
      </c>
      <c r="B130" s="50" t="s">
        <v>880</v>
      </c>
      <c r="C130" s="67">
        <v>0.189</v>
      </c>
      <c r="D130" s="67">
        <v>0</v>
      </c>
      <c r="E130" s="67">
        <v>0</v>
      </c>
    </row>
    <row r="131" spans="1:5" ht="31.5" x14ac:dyDescent="0.25">
      <c r="A131" s="49" t="s">
        <v>881</v>
      </c>
      <c r="B131" s="50" t="s">
        <v>882</v>
      </c>
      <c r="C131" s="67">
        <v>0.189</v>
      </c>
      <c r="D131" s="67">
        <v>0</v>
      </c>
      <c r="E131" s="67">
        <v>0</v>
      </c>
    </row>
    <row r="132" spans="1:5" ht="20.25" customHeight="1" x14ac:dyDescent="0.25">
      <c r="A132" s="51" t="s">
        <v>881</v>
      </c>
      <c r="B132" s="52" t="s">
        <v>882</v>
      </c>
      <c r="C132" s="68">
        <v>0.189</v>
      </c>
      <c r="D132" s="68">
        <v>0</v>
      </c>
      <c r="E132" s="68">
        <v>0</v>
      </c>
    </row>
    <row r="133" spans="1:5" x14ac:dyDescent="0.25">
      <c r="A133" s="49" t="s">
        <v>172</v>
      </c>
      <c r="B133" s="50" t="s">
        <v>173</v>
      </c>
      <c r="C133" s="67">
        <v>529691.13973000005</v>
      </c>
      <c r="D133" s="67">
        <v>450253.76267000003</v>
      </c>
      <c r="E133" s="67">
        <v>446079.09899999999</v>
      </c>
    </row>
    <row r="134" spans="1:5" ht="47.25" x14ac:dyDescent="0.25">
      <c r="A134" s="49" t="s">
        <v>174</v>
      </c>
      <c r="B134" s="50" t="s">
        <v>175</v>
      </c>
      <c r="C134" s="67">
        <v>529645.18972999998</v>
      </c>
      <c r="D134" s="67">
        <v>450253.76267000003</v>
      </c>
      <c r="E134" s="67">
        <v>446079.09899999999</v>
      </c>
    </row>
    <row r="135" spans="1:5" ht="31.5" x14ac:dyDescent="0.25">
      <c r="A135" s="49" t="s">
        <v>176</v>
      </c>
      <c r="B135" s="50" t="s">
        <v>177</v>
      </c>
      <c r="C135" s="67">
        <v>34402.457589999998</v>
      </c>
      <c r="D135" s="67">
        <v>18.399999999999999</v>
      </c>
      <c r="E135" s="67">
        <v>4.5</v>
      </c>
    </row>
    <row r="136" spans="1:5" x14ac:dyDescent="0.25">
      <c r="A136" s="49" t="s">
        <v>178</v>
      </c>
      <c r="B136" s="50" t="s">
        <v>179</v>
      </c>
      <c r="C136" s="67">
        <v>58</v>
      </c>
      <c r="D136" s="67">
        <v>18.399999999999999</v>
      </c>
      <c r="E136" s="67">
        <v>4.5</v>
      </c>
    </row>
    <row r="137" spans="1:5" ht="47.25" x14ac:dyDescent="0.25">
      <c r="A137" s="51" t="s">
        <v>66</v>
      </c>
      <c r="B137" s="52" t="s">
        <v>180</v>
      </c>
      <c r="C137" s="68">
        <v>58</v>
      </c>
      <c r="D137" s="68">
        <v>18.399999999999999</v>
      </c>
      <c r="E137" s="68">
        <v>4.5</v>
      </c>
    </row>
    <row r="138" spans="1:5" ht="31.5" x14ac:dyDescent="0.25">
      <c r="A138" s="49" t="s">
        <v>501</v>
      </c>
      <c r="B138" s="50" t="s">
        <v>502</v>
      </c>
      <c r="C138" s="67">
        <v>30566.400000000001</v>
      </c>
      <c r="D138" s="67">
        <v>0</v>
      </c>
      <c r="E138" s="67">
        <v>0</v>
      </c>
    </row>
    <row r="139" spans="1:5" ht="31.5" x14ac:dyDescent="0.25">
      <c r="A139" s="51" t="s">
        <v>503</v>
      </c>
      <c r="B139" s="52" t="s">
        <v>504</v>
      </c>
      <c r="C139" s="68">
        <v>30566.400000000001</v>
      </c>
      <c r="D139" s="68">
        <v>0</v>
      </c>
      <c r="E139" s="68">
        <v>0</v>
      </c>
    </row>
    <row r="140" spans="1:5" x14ac:dyDescent="0.25">
      <c r="A140" s="49" t="s">
        <v>700</v>
      </c>
      <c r="B140" s="50" t="s">
        <v>701</v>
      </c>
      <c r="C140" s="67">
        <v>3778.0575899999999</v>
      </c>
      <c r="D140" s="67">
        <v>0</v>
      </c>
      <c r="E140" s="67">
        <v>0</v>
      </c>
    </row>
    <row r="141" spans="1:5" x14ac:dyDescent="0.25">
      <c r="A141" s="51" t="s">
        <v>702</v>
      </c>
      <c r="B141" s="52" t="s">
        <v>703</v>
      </c>
      <c r="C141" s="68">
        <v>3778.0575899999999</v>
      </c>
      <c r="D141" s="68">
        <v>0</v>
      </c>
      <c r="E141" s="68">
        <v>0</v>
      </c>
    </row>
    <row r="142" spans="1:5" ht="31.5" x14ac:dyDescent="0.25">
      <c r="A142" s="49" t="s">
        <v>181</v>
      </c>
      <c r="B142" s="50" t="s">
        <v>182</v>
      </c>
      <c r="C142" s="67">
        <v>138634.48452</v>
      </c>
      <c r="D142" s="67">
        <v>86721.464670000001</v>
      </c>
      <c r="E142" s="67">
        <v>83627.959000000003</v>
      </c>
    </row>
    <row r="143" spans="1:5" ht="67.5" customHeight="1" x14ac:dyDescent="0.25">
      <c r="A143" s="49" t="s">
        <v>680</v>
      </c>
      <c r="B143" s="50" t="s">
        <v>681</v>
      </c>
      <c r="C143" s="67">
        <v>0</v>
      </c>
      <c r="D143" s="67">
        <v>1964.5966699999999</v>
      </c>
      <c r="E143" s="67">
        <v>0</v>
      </c>
    </row>
    <row r="144" spans="1:5" ht="78.75" x14ac:dyDescent="0.25">
      <c r="A144" s="51" t="s">
        <v>682</v>
      </c>
      <c r="B144" s="52" t="s">
        <v>683</v>
      </c>
      <c r="C144" s="68">
        <v>0</v>
      </c>
      <c r="D144" s="68">
        <v>1964.5966699999999</v>
      </c>
      <c r="E144" s="68">
        <v>0</v>
      </c>
    </row>
    <row r="145" spans="1:5" ht="94.5" x14ac:dyDescent="0.25">
      <c r="A145" s="49" t="s">
        <v>684</v>
      </c>
      <c r="B145" s="50" t="s">
        <v>685</v>
      </c>
      <c r="C145" s="67">
        <v>0</v>
      </c>
      <c r="D145" s="67">
        <v>337.3</v>
      </c>
      <c r="E145" s="67">
        <v>0</v>
      </c>
    </row>
    <row r="146" spans="1:5" ht="94.5" x14ac:dyDescent="0.25">
      <c r="A146" s="51" t="s">
        <v>686</v>
      </c>
      <c r="B146" s="52" t="s">
        <v>687</v>
      </c>
      <c r="C146" s="68">
        <v>0</v>
      </c>
      <c r="D146" s="68">
        <v>337.3</v>
      </c>
      <c r="E146" s="68">
        <v>0</v>
      </c>
    </row>
    <row r="147" spans="1:5" ht="63" x14ac:dyDescent="0.25">
      <c r="A147" s="49" t="s">
        <v>183</v>
      </c>
      <c r="B147" s="50" t="s">
        <v>505</v>
      </c>
      <c r="C147" s="67">
        <v>9344.4</v>
      </c>
      <c r="D147" s="67">
        <v>9254.9</v>
      </c>
      <c r="E147" s="67">
        <v>8983.2000000000007</v>
      </c>
    </row>
    <row r="148" spans="1:5" ht="63" x14ac:dyDescent="0.25">
      <c r="A148" s="51" t="s">
        <v>184</v>
      </c>
      <c r="B148" s="52" t="s">
        <v>185</v>
      </c>
      <c r="C148" s="68">
        <v>9344.4</v>
      </c>
      <c r="D148" s="68">
        <v>9254.9</v>
      </c>
      <c r="E148" s="68">
        <v>8983.2000000000007</v>
      </c>
    </row>
    <row r="149" spans="1:5" ht="31.5" x14ac:dyDescent="0.25">
      <c r="A149" s="49" t="s">
        <v>596</v>
      </c>
      <c r="B149" s="50" t="s">
        <v>597</v>
      </c>
      <c r="C149" s="67">
        <v>0</v>
      </c>
      <c r="D149" s="67">
        <v>0</v>
      </c>
      <c r="E149" s="67">
        <v>2000</v>
      </c>
    </row>
    <row r="150" spans="1:5" ht="31.5" x14ac:dyDescent="0.25">
      <c r="A150" s="51" t="s">
        <v>598</v>
      </c>
      <c r="B150" s="52" t="s">
        <v>599</v>
      </c>
      <c r="C150" s="68">
        <v>0</v>
      </c>
      <c r="D150" s="68">
        <v>0</v>
      </c>
      <c r="E150" s="68">
        <v>2000</v>
      </c>
    </row>
    <row r="151" spans="1:5" x14ac:dyDescent="0.25">
      <c r="A151" s="49" t="s">
        <v>600</v>
      </c>
      <c r="B151" s="50" t="s">
        <v>601</v>
      </c>
      <c r="C151" s="67">
        <v>246.6661</v>
      </c>
      <c r="D151" s="67">
        <v>0</v>
      </c>
      <c r="E151" s="67">
        <v>0</v>
      </c>
    </row>
    <row r="152" spans="1:5" ht="31.5" x14ac:dyDescent="0.25">
      <c r="A152" s="51" t="s">
        <v>602</v>
      </c>
      <c r="B152" s="52" t="s">
        <v>603</v>
      </c>
      <c r="C152" s="68">
        <v>246.6661</v>
      </c>
      <c r="D152" s="68">
        <v>0</v>
      </c>
      <c r="E152" s="68">
        <v>0</v>
      </c>
    </row>
    <row r="153" spans="1:5" ht="31.5" x14ac:dyDescent="0.25">
      <c r="A153" s="49" t="s">
        <v>604</v>
      </c>
      <c r="B153" s="50" t="s">
        <v>605</v>
      </c>
      <c r="C153" s="67">
        <v>4266.4830000000002</v>
      </c>
      <c r="D153" s="67">
        <v>4628.2259999999997</v>
      </c>
      <c r="E153" s="67">
        <v>0</v>
      </c>
    </row>
    <row r="154" spans="1:5" ht="31.5" x14ac:dyDescent="0.25">
      <c r="A154" s="51" t="s">
        <v>606</v>
      </c>
      <c r="B154" s="52" t="s">
        <v>607</v>
      </c>
      <c r="C154" s="68">
        <v>4266.4830000000002</v>
      </c>
      <c r="D154" s="68">
        <v>4628.2259999999997</v>
      </c>
      <c r="E154" s="68">
        <v>0</v>
      </c>
    </row>
    <row r="155" spans="1:5" x14ac:dyDescent="0.25">
      <c r="A155" s="49" t="s">
        <v>186</v>
      </c>
      <c r="B155" s="50" t="s">
        <v>187</v>
      </c>
      <c r="C155" s="67">
        <v>124776.93541999999</v>
      </c>
      <c r="D155" s="67">
        <v>70536.441999999995</v>
      </c>
      <c r="E155" s="67">
        <v>72644.759000000005</v>
      </c>
    </row>
    <row r="156" spans="1:5" x14ac:dyDescent="0.25">
      <c r="A156" s="51" t="s">
        <v>42</v>
      </c>
      <c r="B156" s="52" t="s">
        <v>43</v>
      </c>
      <c r="C156" s="68">
        <v>124776.93541999999</v>
      </c>
      <c r="D156" s="68">
        <v>70536.441999999995</v>
      </c>
      <c r="E156" s="68">
        <v>72644.759000000005</v>
      </c>
    </row>
    <row r="157" spans="1:5" ht="31.5" x14ac:dyDescent="0.25">
      <c r="A157" s="49" t="s">
        <v>188</v>
      </c>
      <c r="B157" s="50" t="s">
        <v>189</v>
      </c>
      <c r="C157" s="67">
        <v>311462.103</v>
      </c>
      <c r="D157" s="67">
        <v>309870.28000000003</v>
      </c>
      <c r="E157" s="67">
        <v>309864.75199999998</v>
      </c>
    </row>
    <row r="158" spans="1:5" ht="36" customHeight="1" x14ac:dyDescent="0.25">
      <c r="A158" s="49" t="s">
        <v>190</v>
      </c>
      <c r="B158" s="50" t="s">
        <v>191</v>
      </c>
      <c r="C158" s="67">
        <v>9637.4339999999993</v>
      </c>
      <c r="D158" s="67">
        <v>10086.507</v>
      </c>
      <c r="E158" s="67">
        <v>10071.179</v>
      </c>
    </row>
    <row r="159" spans="1:5" ht="31.5" x14ac:dyDescent="0.25">
      <c r="A159" s="51" t="s">
        <v>44</v>
      </c>
      <c r="B159" s="52" t="s">
        <v>45</v>
      </c>
      <c r="C159" s="68">
        <v>9637.4339999999993</v>
      </c>
      <c r="D159" s="68">
        <v>10086.507</v>
      </c>
      <c r="E159" s="68">
        <v>10071.179</v>
      </c>
    </row>
    <row r="160" spans="1:5" ht="78.75" x14ac:dyDescent="0.25">
      <c r="A160" s="49" t="s">
        <v>192</v>
      </c>
      <c r="B160" s="50" t="s">
        <v>193</v>
      </c>
      <c r="C160" s="67">
        <v>2530.1999999999998</v>
      </c>
      <c r="D160" s="67">
        <v>2530.1999999999998</v>
      </c>
      <c r="E160" s="67">
        <v>2530.1999999999998</v>
      </c>
    </row>
    <row r="161" spans="1:5" ht="78.75" x14ac:dyDescent="0.25">
      <c r="A161" s="51" t="s">
        <v>63</v>
      </c>
      <c r="B161" s="52" t="s">
        <v>64</v>
      </c>
      <c r="C161" s="68">
        <v>2530.1999999999998</v>
      </c>
      <c r="D161" s="68">
        <v>2530.1999999999998</v>
      </c>
      <c r="E161" s="68">
        <v>2530.1999999999998</v>
      </c>
    </row>
    <row r="162" spans="1:5" ht="63" x14ac:dyDescent="0.25">
      <c r="A162" s="49" t="s">
        <v>194</v>
      </c>
      <c r="B162" s="50" t="s">
        <v>195</v>
      </c>
      <c r="C162" s="67">
        <v>3941.4459999999999</v>
      </c>
      <c r="D162" s="67">
        <v>4226.37</v>
      </c>
      <c r="E162" s="67">
        <v>4236.7340000000004</v>
      </c>
    </row>
    <row r="163" spans="1:5" ht="63" x14ac:dyDescent="0.25">
      <c r="A163" s="51" t="s">
        <v>61</v>
      </c>
      <c r="B163" s="52" t="s">
        <v>62</v>
      </c>
      <c r="C163" s="68">
        <v>3941.4459999999999</v>
      </c>
      <c r="D163" s="68">
        <v>4226.37</v>
      </c>
      <c r="E163" s="68">
        <v>4236.7340000000004</v>
      </c>
    </row>
    <row r="164" spans="1:5" ht="63" x14ac:dyDescent="0.25">
      <c r="A164" s="49" t="s">
        <v>196</v>
      </c>
      <c r="B164" s="50" t="s">
        <v>197</v>
      </c>
      <c r="C164" s="67">
        <v>40.222999999999999</v>
      </c>
      <c r="D164" s="67">
        <v>5.2030000000000003</v>
      </c>
      <c r="E164" s="67">
        <v>4.6390000000000002</v>
      </c>
    </row>
    <row r="165" spans="1:5" ht="63" x14ac:dyDescent="0.25">
      <c r="A165" s="51" t="s">
        <v>46</v>
      </c>
      <c r="B165" s="52" t="s">
        <v>198</v>
      </c>
      <c r="C165" s="68">
        <v>40.222999999999999</v>
      </c>
      <c r="D165" s="68">
        <v>5.2030000000000003</v>
      </c>
      <c r="E165" s="68">
        <v>4.6390000000000002</v>
      </c>
    </row>
    <row r="166" spans="1:5" x14ac:dyDescent="0.25">
      <c r="A166" s="49" t="s">
        <v>199</v>
      </c>
      <c r="B166" s="50" t="s">
        <v>200</v>
      </c>
      <c r="C166" s="67">
        <v>295312.8</v>
      </c>
      <c r="D166" s="67">
        <v>293022</v>
      </c>
      <c r="E166" s="67">
        <v>293022</v>
      </c>
    </row>
    <row r="167" spans="1:5" x14ac:dyDescent="0.25">
      <c r="A167" s="51" t="s">
        <v>47</v>
      </c>
      <c r="B167" s="52" t="s">
        <v>48</v>
      </c>
      <c r="C167" s="68">
        <v>295312.8</v>
      </c>
      <c r="D167" s="68">
        <v>293022</v>
      </c>
      <c r="E167" s="68">
        <v>293022</v>
      </c>
    </row>
    <row r="168" spans="1:5" x14ac:dyDescent="0.25">
      <c r="A168" s="49" t="s">
        <v>201</v>
      </c>
      <c r="B168" s="50" t="s">
        <v>202</v>
      </c>
      <c r="C168" s="67">
        <v>45146.144619999999</v>
      </c>
      <c r="D168" s="67">
        <v>53643.618000000002</v>
      </c>
      <c r="E168" s="67">
        <v>52581.887999999999</v>
      </c>
    </row>
    <row r="169" spans="1:5" ht="63" x14ac:dyDescent="0.25">
      <c r="A169" s="49" t="s">
        <v>203</v>
      </c>
      <c r="B169" s="50" t="s">
        <v>204</v>
      </c>
      <c r="C169" s="67">
        <v>25814.564620000001</v>
      </c>
      <c r="D169" s="67">
        <v>35244.777999999998</v>
      </c>
      <c r="E169" s="67">
        <v>34035.487999999998</v>
      </c>
    </row>
    <row r="170" spans="1:5" ht="78.75" x14ac:dyDescent="0.25">
      <c r="A170" s="51" t="s">
        <v>38</v>
      </c>
      <c r="B170" s="52" t="s">
        <v>39</v>
      </c>
      <c r="C170" s="68">
        <v>25814.564620000001</v>
      </c>
      <c r="D170" s="68">
        <v>35244.777999999998</v>
      </c>
      <c r="E170" s="68">
        <v>34035.487999999998</v>
      </c>
    </row>
    <row r="171" spans="1:5" ht="78.75" x14ac:dyDescent="0.25">
      <c r="A171" s="49" t="s">
        <v>883</v>
      </c>
      <c r="B171" s="50" t="s">
        <v>884</v>
      </c>
      <c r="C171" s="67">
        <v>528.38</v>
      </c>
      <c r="D171" s="67">
        <v>2182.44</v>
      </c>
      <c r="E171" s="67">
        <v>2330</v>
      </c>
    </row>
    <row r="172" spans="1:5" ht="78.75" x14ac:dyDescent="0.25">
      <c r="A172" s="51" t="s">
        <v>885</v>
      </c>
      <c r="B172" s="52" t="s">
        <v>886</v>
      </c>
      <c r="C172" s="68">
        <v>528.38</v>
      </c>
      <c r="D172" s="68">
        <v>2182.44</v>
      </c>
      <c r="E172" s="68">
        <v>2330</v>
      </c>
    </row>
    <row r="173" spans="1:5" ht="113.25" customHeight="1" x14ac:dyDescent="0.25">
      <c r="A173" s="49" t="s">
        <v>205</v>
      </c>
      <c r="B173" s="50" t="s">
        <v>688</v>
      </c>
      <c r="C173" s="67">
        <v>16103.2</v>
      </c>
      <c r="D173" s="67">
        <v>16216.4</v>
      </c>
      <c r="E173" s="67">
        <v>16216.4</v>
      </c>
    </row>
    <row r="174" spans="1:5" ht="126" x14ac:dyDescent="0.25">
      <c r="A174" s="51" t="s">
        <v>65</v>
      </c>
      <c r="B174" s="52" t="s">
        <v>689</v>
      </c>
      <c r="C174" s="68">
        <v>16103.2</v>
      </c>
      <c r="D174" s="68">
        <v>16216.4</v>
      </c>
      <c r="E174" s="68">
        <v>16216.4</v>
      </c>
    </row>
    <row r="175" spans="1:5" ht="31.5" x14ac:dyDescent="0.25">
      <c r="A175" s="49" t="s">
        <v>693</v>
      </c>
      <c r="B175" s="50" t="s">
        <v>694</v>
      </c>
      <c r="C175" s="67">
        <v>2700</v>
      </c>
      <c r="D175" s="67">
        <v>0</v>
      </c>
      <c r="E175" s="67">
        <v>0</v>
      </c>
    </row>
    <row r="176" spans="1:5" ht="31.5" x14ac:dyDescent="0.25">
      <c r="A176" s="51" t="s">
        <v>695</v>
      </c>
      <c r="B176" s="52" t="s">
        <v>696</v>
      </c>
      <c r="C176" s="68">
        <v>2700</v>
      </c>
      <c r="D176" s="68">
        <v>0</v>
      </c>
      <c r="E176" s="68">
        <v>0</v>
      </c>
    </row>
    <row r="177" spans="1:5" x14ac:dyDescent="0.25">
      <c r="A177" s="49" t="s">
        <v>704</v>
      </c>
      <c r="B177" s="50" t="s">
        <v>705</v>
      </c>
      <c r="C177" s="67">
        <v>21.7</v>
      </c>
      <c r="D177" s="67">
        <v>0</v>
      </c>
      <c r="E177" s="67">
        <v>0</v>
      </c>
    </row>
    <row r="178" spans="1:5" ht="31.5" x14ac:dyDescent="0.25">
      <c r="A178" s="49" t="s">
        <v>706</v>
      </c>
      <c r="B178" s="50" t="s">
        <v>707</v>
      </c>
      <c r="C178" s="67">
        <v>21.7</v>
      </c>
      <c r="D178" s="67">
        <v>0</v>
      </c>
      <c r="E178" s="67">
        <v>0</v>
      </c>
    </row>
    <row r="179" spans="1:5" ht="47.25" x14ac:dyDescent="0.25">
      <c r="A179" s="49" t="s">
        <v>708</v>
      </c>
      <c r="B179" s="50" t="s">
        <v>709</v>
      </c>
      <c r="C179" s="67">
        <v>21.7</v>
      </c>
      <c r="D179" s="67">
        <v>0</v>
      </c>
      <c r="E179" s="67">
        <v>0</v>
      </c>
    </row>
    <row r="180" spans="1:5" ht="47.25" x14ac:dyDescent="0.25">
      <c r="A180" s="51" t="s">
        <v>708</v>
      </c>
      <c r="B180" s="52" t="s">
        <v>709</v>
      </c>
      <c r="C180" s="68">
        <v>21.7</v>
      </c>
      <c r="D180" s="68">
        <v>0</v>
      </c>
      <c r="E180" s="68">
        <v>0</v>
      </c>
    </row>
    <row r="181" spans="1:5" ht="78.75" x14ac:dyDescent="0.25">
      <c r="A181" s="49" t="s">
        <v>749</v>
      </c>
      <c r="B181" s="50" t="s">
        <v>750</v>
      </c>
      <c r="C181" s="67">
        <v>24.25</v>
      </c>
      <c r="D181" s="67">
        <v>0</v>
      </c>
      <c r="E181" s="67">
        <v>0</v>
      </c>
    </row>
    <row r="182" spans="1:5" ht="94.5" x14ac:dyDescent="0.25">
      <c r="A182" s="49" t="s">
        <v>751</v>
      </c>
      <c r="B182" s="50" t="s">
        <v>752</v>
      </c>
      <c r="C182" s="67">
        <v>24.25</v>
      </c>
      <c r="D182" s="67">
        <v>0</v>
      </c>
      <c r="E182" s="67">
        <v>0</v>
      </c>
    </row>
    <row r="183" spans="1:5" ht="94.5" x14ac:dyDescent="0.25">
      <c r="A183" s="49" t="s">
        <v>753</v>
      </c>
      <c r="B183" s="50" t="s">
        <v>754</v>
      </c>
      <c r="C183" s="67">
        <v>24.25</v>
      </c>
      <c r="D183" s="67">
        <v>0</v>
      </c>
      <c r="E183" s="67">
        <v>0</v>
      </c>
    </row>
    <row r="184" spans="1:5" ht="31.5" x14ac:dyDescent="0.25">
      <c r="A184" s="51" t="s">
        <v>887</v>
      </c>
      <c r="B184" s="52" t="s">
        <v>888</v>
      </c>
      <c r="C184" s="68">
        <v>24.25</v>
      </c>
      <c r="D184" s="68">
        <v>0</v>
      </c>
      <c r="E184" s="68">
        <v>0</v>
      </c>
    </row>
    <row r="185" spans="1:5" x14ac:dyDescent="0.25">
      <c r="A185" s="132" t="s">
        <v>206</v>
      </c>
      <c r="B185" s="132"/>
      <c r="C185" s="67">
        <v>845414.95872999995</v>
      </c>
      <c r="D185" s="67">
        <v>758875.24766999995</v>
      </c>
      <c r="E185" s="67">
        <v>777532.35100000002</v>
      </c>
    </row>
  </sheetData>
  <autoFilter ref="A13:E128"/>
  <mergeCells count="11">
    <mergeCell ref="A185:B185"/>
    <mergeCell ref="A5:E5"/>
    <mergeCell ref="A1:E1"/>
    <mergeCell ref="A2:E2"/>
    <mergeCell ref="A3:E3"/>
    <mergeCell ref="A6:E6"/>
    <mergeCell ref="A7:E7"/>
    <mergeCell ref="A9:E9"/>
    <mergeCell ref="A11:A12"/>
    <mergeCell ref="B11:B12"/>
    <mergeCell ref="C11:E11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1"/>
  <sheetViews>
    <sheetView view="pageBreakPreview" zoomScaleNormal="100" zoomScaleSheetLayoutView="100" workbookViewId="0">
      <selection activeCell="G1" sqref="G1"/>
    </sheetView>
  </sheetViews>
  <sheetFormatPr defaultRowHeight="15" x14ac:dyDescent="0.25"/>
  <cols>
    <col min="1" max="1" width="52.5703125" style="18" customWidth="1"/>
    <col min="2" max="2" width="19.140625" style="18" customWidth="1"/>
    <col min="3" max="3" width="5.42578125" style="18" customWidth="1"/>
    <col min="4" max="6" width="18.85546875" style="18" bestFit="1" customWidth="1"/>
    <col min="7" max="16384" width="9.140625" style="18"/>
  </cols>
  <sheetData>
    <row r="1" spans="1:6" ht="18.75" x14ac:dyDescent="0.25">
      <c r="A1" s="34"/>
      <c r="B1" s="34"/>
      <c r="C1" s="134" t="s">
        <v>497</v>
      </c>
      <c r="D1" s="134"/>
      <c r="E1" s="134"/>
      <c r="F1" s="134"/>
    </row>
    <row r="2" spans="1:6" ht="18.75" x14ac:dyDescent="0.25">
      <c r="A2" s="134" t="str">
        <f>'Прил 1'!A2:E2</f>
        <v>к решению Совета муниципального района</v>
      </c>
      <c r="B2" s="134"/>
      <c r="C2" s="134"/>
      <c r="D2" s="134"/>
      <c r="E2" s="134"/>
      <c r="F2" s="134"/>
    </row>
    <row r="3" spans="1:6" ht="18.75" x14ac:dyDescent="0.25">
      <c r="A3" s="134" t="str">
        <f>'Прил 1'!A3:E3</f>
        <v>"Княжпогостский" от 26 октября 2023 года № 343</v>
      </c>
      <c r="B3" s="134"/>
      <c r="C3" s="134"/>
      <c r="D3" s="134"/>
      <c r="E3" s="134"/>
      <c r="F3" s="134"/>
    </row>
    <row r="4" spans="1:6" ht="18.75" x14ac:dyDescent="0.25">
      <c r="A4" s="34"/>
      <c r="B4" s="34"/>
      <c r="C4" s="34"/>
      <c r="D4" s="34"/>
      <c r="E4" s="34"/>
      <c r="F4" s="34"/>
    </row>
    <row r="5" spans="1:6" ht="18.75" customHeight="1" x14ac:dyDescent="0.25">
      <c r="B5" s="23"/>
      <c r="C5" s="140" t="s">
        <v>497</v>
      </c>
      <c r="D5" s="140"/>
      <c r="E5" s="140"/>
      <c r="F5" s="140"/>
    </row>
    <row r="6" spans="1:6" ht="21" customHeight="1" x14ac:dyDescent="0.25">
      <c r="A6" s="140" t="str">
        <f>'Прил 1'!A6:E6</f>
        <v>к решению Совета муниципального района</v>
      </c>
      <c r="B6" s="140"/>
      <c r="C6" s="140"/>
      <c r="D6" s="140"/>
      <c r="E6" s="140"/>
      <c r="F6" s="140"/>
    </row>
    <row r="7" spans="1:6" ht="18.75" customHeight="1" x14ac:dyDescent="0.25">
      <c r="A7" s="140" t="str">
        <f>'Прил 1'!A7:E7</f>
        <v>"Княжпогостский" от 21 декабря 2022 года № 288</v>
      </c>
      <c r="B7" s="140"/>
      <c r="C7" s="140"/>
      <c r="D7" s="140"/>
      <c r="E7" s="140"/>
      <c r="F7" s="140"/>
    </row>
    <row r="8" spans="1:6" ht="18.75" x14ac:dyDescent="0.25">
      <c r="A8" s="21"/>
      <c r="B8" s="24"/>
      <c r="C8" s="22"/>
      <c r="D8" s="22"/>
      <c r="E8" s="25"/>
      <c r="F8" s="25"/>
    </row>
    <row r="9" spans="1:6" ht="85.5" customHeight="1" x14ac:dyDescent="0.3">
      <c r="A9" s="141" t="s">
        <v>506</v>
      </c>
      <c r="B9" s="141"/>
      <c r="C9" s="141"/>
      <c r="D9" s="141"/>
      <c r="E9" s="141"/>
      <c r="F9" s="141"/>
    </row>
    <row r="10" spans="1:6" ht="18.75" x14ac:dyDescent="0.25">
      <c r="A10" s="142" t="s">
        <v>68</v>
      </c>
      <c r="B10" s="142"/>
      <c r="C10" s="142"/>
      <c r="D10" s="142"/>
      <c r="E10" s="142"/>
      <c r="F10" s="142"/>
    </row>
    <row r="11" spans="1:6" ht="25.5" customHeight="1" x14ac:dyDescent="0.25">
      <c r="A11" s="139" t="s">
        <v>37</v>
      </c>
      <c r="B11" s="139" t="s">
        <v>207</v>
      </c>
      <c r="C11" s="139" t="s">
        <v>208</v>
      </c>
      <c r="D11" s="139" t="s">
        <v>72</v>
      </c>
      <c r="E11" s="139"/>
      <c r="F11" s="139"/>
    </row>
    <row r="12" spans="1:6" ht="15.75" x14ac:dyDescent="0.25">
      <c r="A12" s="139" t="s">
        <v>68</v>
      </c>
      <c r="B12" s="139" t="s">
        <v>68</v>
      </c>
      <c r="C12" s="139" t="s">
        <v>68</v>
      </c>
      <c r="D12" s="53" t="s">
        <v>0</v>
      </c>
      <c r="E12" s="53" t="s">
        <v>1</v>
      </c>
      <c r="F12" s="53" t="s">
        <v>499</v>
      </c>
    </row>
    <row r="13" spans="1:6" ht="15.75" x14ac:dyDescent="0.25">
      <c r="A13" s="54">
        <v>1</v>
      </c>
      <c r="B13" s="54">
        <v>2</v>
      </c>
      <c r="C13" s="54">
        <v>3</v>
      </c>
      <c r="D13" s="54">
        <v>4</v>
      </c>
      <c r="E13" s="54">
        <v>5</v>
      </c>
      <c r="F13" s="54">
        <v>6</v>
      </c>
    </row>
    <row r="14" spans="1:6" ht="15.75" x14ac:dyDescent="0.25">
      <c r="A14" s="123" t="s">
        <v>209</v>
      </c>
      <c r="B14" s="124" t="s">
        <v>68</v>
      </c>
      <c r="C14" s="124" t="s">
        <v>68</v>
      </c>
      <c r="D14" s="129">
        <v>885899.83646000002</v>
      </c>
      <c r="E14" s="129">
        <v>759988.39959000004</v>
      </c>
      <c r="F14" s="129">
        <v>778432.35100000002</v>
      </c>
    </row>
    <row r="15" spans="1:6" ht="15.75" x14ac:dyDescent="0.25">
      <c r="A15" s="125" t="s">
        <v>210</v>
      </c>
      <c r="B15" s="126" t="s">
        <v>211</v>
      </c>
      <c r="C15" s="126" t="s">
        <v>68</v>
      </c>
      <c r="D15" s="130">
        <v>1000</v>
      </c>
      <c r="E15" s="130">
        <v>1737.9970000000001</v>
      </c>
      <c r="F15" s="130">
        <v>1737.9970000000001</v>
      </c>
    </row>
    <row r="16" spans="1:6" ht="15.75" x14ac:dyDescent="0.25">
      <c r="A16" s="125" t="s">
        <v>507</v>
      </c>
      <c r="B16" s="126" t="s">
        <v>508</v>
      </c>
      <c r="C16" s="126" t="s">
        <v>68</v>
      </c>
      <c r="D16" s="130">
        <v>1000</v>
      </c>
      <c r="E16" s="130">
        <v>1737.9970000000001</v>
      </c>
      <c r="F16" s="130">
        <v>1737.9970000000001</v>
      </c>
    </row>
    <row r="17" spans="1:6" ht="48" customHeight="1" x14ac:dyDescent="0.25">
      <c r="A17" s="125" t="s">
        <v>509</v>
      </c>
      <c r="B17" s="126" t="s">
        <v>510</v>
      </c>
      <c r="C17" s="126" t="s">
        <v>68</v>
      </c>
      <c r="D17" s="130">
        <v>1000</v>
      </c>
      <c r="E17" s="130">
        <v>1737.9970000000001</v>
      </c>
      <c r="F17" s="130">
        <v>1737.9970000000001</v>
      </c>
    </row>
    <row r="18" spans="1:6" ht="63" x14ac:dyDescent="0.25">
      <c r="A18" s="127" t="s">
        <v>511</v>
      </c>
      <c r="B18" s="128" t="s">
        <v>512</v>
      </c>
      <c r="C18" s="128" t="s">
        <v>68</v>
      </c>
      <c r="D18" s="131">
        <v>1000</v>
      </c>
      <c r="E18" s="131">
        <v>1737.9970000000001</v>
      </c>
      <c r="F18" s="131">
        <v>1737.9970000000001</v>
      </c>
    </row>
    <row r="19" spans="1:6" ht="15.75" x14ac:dyDescent="0.25">
      <c r="A19" s="127" t="s">
        <v>212</v>
      </c>
      <c r="B19" s="128" t="s">
        <v>512</v>
      </c>
      <c r="C19" s="128" t="s">
        <v>29</v>
      </c>
      <c r="D19" s="131">
        <v>1000</v>
      </c>
      <c r="E19" s="131">
        <v>1737.9970000000001</v>
      </c>
      <c r="F19" s="131">
        <v>1737.9970000000001</v>
      </c>
    </row>
    <row r="20" spans="1:6" ht="31.5" x14ac:dyDescent="0.25">
      <c r="A20" s="125" t="s">
        <v>213</v>
      </c>
      <c r="B20" s="126" t="s">
        <v>214</v>
      </c>
      <c r="C20" s="126" t="s">
        <v>68</v>
      </c>
      <c r="D20" s="130">
        <v>48073.8727</v>
      </c>
      <c r="E20" s="130">
        <v>47394.522120000001</v>
      </c>
      <c r="F20" s="130">
        <v>47260.574119999997</v>
      </c>
    </row>
    <row r="21" spans="1:6" ht="47.25" x14ac:dyDescent="0.25">
      <c r="A21" s="125" t="s">
        <v>215</v>
      </c>
      <c r="B21" s="126" t="s">
        <v>216</v>
      </c>
      <c r="C21" s="126" t="s">
        <v>68</v>
      </c>
      <c r="D21" s="130">
        <v>48073.8727</v>
      </c>
      <c r="E21" s="130">
        <v>47394.522120000001</v>
      </c>
      <c r="F21" s="130">
        <v>47260.574119999997</v>
      </c>
    </row>
    <row r="22" spans="1:6" ht="31.5" x14ac:dyDescent="0.25">
      <c r="A22" s="125" t="s">
        <v>217</v>
      </c>
      <c r="B22" s="126" t="s">
        <v>218</v>
      </c>
      <c r="C22" s="126" t="s">
        <v>68</v>
      </c>
      <c r="D22" s="130">
        <v>27876.086899999998</v>
      </c>
      <c r="E22" s="130">
        <v>23500.35212</v>
      </c>
      <c r="F22" s="130">
        <v>24197.94212</v>
      </c>
    </row>
    <row r="23" spans="1:6" ht="31.5" x14ac:dyDescent="0.25">
      <c r="A23" s="127" t="s">
        <v>219</v>
      </c>
      <c r="B23" s="128" t="s">
        <v>218</v>
      </c>
      <c r="C23" s="128" t="s">
        <v>220</v>
      </c>
      <c r="D23" s="131">
        <v>11388.43871</v>
      </c>
      <c r="E23" s="131">
        <v>7411.4696999999996</v>
      </c>
      <c r="F23" s="131">
        <v>7812.3197</v>
      </c>
    </row>
    <row r="24" spans="1:6" ht="15.75" x14ac:dyDescent="0.25">
      <c r="A24" s="127" t="s">
        <v>212</v>
      </c>
      <c r="B24" s="128" t="s">
        <v>218</v>
      </c>
      <c r="C24" s="128" t="s">
        <v>29</v>
      </c>
      <c r="D24" s="131">
        <v>150</v>
      </c>
      <c r="E24" s="131" t="s">
        <v>68</v>
      </c>
      <c r="F24" s="131" t="s">
        <v>68</v>
      </c>
    </row>
    <row r="25" spans="1:6" ht="47.25" x14ac:dyDescent="0.25">
      <c r="A25" s="127" t="s">
        <v>608</v>
      </c>
      <c r="B25" s="128" t="s">
        <v>513</v>
      </c>
      <c r="C25" s="128" t="s">
        <v>68</v>
      </c>
      <c r="D25" s="131">
        <v>4543.4057700000003</v>
      </c>
      <c r="E25" s="131">
        <v>4294.6400000000003</v>
      </c>
      <c r="F25" s="131">
        <v>4591.38</v>
      </c>
    </row>
    <row r="26" spans="1:6" ht="31.5" x14ac:dyDescent="0.25">
      <c r="A26" s="127" t="s">
        <v>219</v>
      </c>
      <c r="B26" s="128" t="s">
        <v>513</v>
      </c>
      <c r="C26" s="128" t="s">
        <v>220</v>
      </c>
      <c r="D26" s="131">
        <v>4543.4057700000003</v>
      </c>
      <c r="E26" s="131">
        <v>4294.6400000000003</v>
      </c>
      <c r="F26" s="131">
        <v>4591.38</v>
      </c>
    </row>
    <row r="27" spans="1:6" ht="31.5" x14ac:dyDescent="0.25">
      <c r="A27" s="127" t="s">
        <v>217</v>
      </c>
      <c r="B27" s="128" t="s">
        <v>221</v>
      </c>
      <c r="C27" s="128" t="s">
        <v>68</v>
      </c>
      <c r="D27" s="131">
        <v>11794.24242</v>
      </c>
      <c r="E27" s="131">
        <v>11794.24242</v>
      </c>
      <c r="F27" s="131">
        <v>11794.24242</v>
      </c>
    </row>
    <row r="28" spans="1:6" ht="31.5" x14ac:dyDescent="0.25">
      <c r="A28" s="127" t="s">
        <v>219</v>
      </c>
      <c r="B28" s="128" t="s">
        <v>221</v>
      </c>
      <c r="C28" s="128" t="s">
        <v>220</v>
      </c>
      <c r="D28" s="131">
        <v>11794.24242</v>
      </c>
      <c r="E28" s="131">
        <v>11794.24242</v>
      </c>
      <c r="F28" s="131">
        <v>11794.24242</v>
      </c>
    </row>
    <row r="29" spans="1:6" ht="31.5" x14ac:dyDescent="0.25">
      <c r="A29" s="125" t="s">
        <v>222</v>
      </c>
      <c r="B29" s="126" t="s">
        <v>223</v>
      </c>
      <c r="C29" s="126" t="s">
        <v>68</v>
      </c>
      <c r="D29" s="130">
        <v>2568.2351199999998</v>
      </c>
      <c r="E29" s="130">
        <v>4179.18</v>
      </c>
      <c r="F29" s="130">
        <v>4607.42</v>
      </c>
    </row>
    <row r="30" spans="1:6" ht="31.5" x14ac:dyDescent="0.25">
      <c r="A30" s="127" t="s">
        <v>219</v>
      </c>
      <c r="B30" s="128" t="s">
        <v>223</v>
      </c>
      <c r="C30" s="128" t="s">
        <v>220</v>
      </c>
      <c r="D30" s="131">
        <v>2568.2351199999998</v>
      </c>
      <c r="E30" s="131">
        <v>4179.18</v>
      </c>
      <c r="F30" s="131">
        <v>4607.42</v>
      </c>
    </row>
    <row r="31" spans="1:6" ht="15.75" x14ac:dyDescent="0.25">
      <c r="A31" s="125" t="s">
        <v>224</v>
      </c>
      <c r="B31" s="126" t="s">
        <v>225</v>
      </c>
      <c r="C31" s="126" t="s">
        <v>68</v>
      </c>
      <c r="D31" s="130">
        <v>825</v>
      </c>
      <c r="E31" s="130">
        <v>737.4</v>
      </c>
      <c r="F31" s="130">
        <v>737.4</v>
      </c>
    </row>
    <row r="32" spans="1:6" ht="31.5" x14ac:dyDescent="0.25">
      <c r="A32" s="127" t="s">
        <v>219</v>
      </c>
      <c r="B32" s="128" t="s">
        <v>225</v>
      </c>
      <c r="C32" s="128" t="s">
        <v>220</v>
      </c>
      <c r="D32" s="131">
        <v>385.63157999999999</v>
      </c>
      <c r="E32" s="131">
        <v>298.03158000000002</v>
      </c>
      <c r="F32" s="131">
        <v>298.03158000000002</v>
      </c>
    </row>
    <row r="33" spans="1:6" ht="15.75" x14ac:dyDescent="0.25">
      <c r="A33" s="127" t="s">
        <v>224</v>
      </c>
      <c r="B33" s="128" t="s">
        <v>226</v>
      </c>
      <c r="C33" s="128" t="s">
        <v>68</v>
      </c>
      <c r="D33" s="131">
        <v>439.36842000000001</v>
      </c>
      <c r="E33" s="131">
        <v>439.36842000000001</v>
      </c>
      <c r="F33" s="131">
        <v>439.36842000000001</v>
      </c>
    </row>
    <row r="34" spans="1:6" ht="31.5" x14ac:dyDescent="0.25">
      <c r="A34" s="127" t="s">
        <v>219</v>
      </c>
      <c r="B34" s="128" t="s">
        <v>226</v>
      </c>
      <c r="C34" s="128" t="s">
        <v>220</v>
      </c>
      <c r="D34" s="131">
        <v>439.36842000000001</v>
      </c>
      <c r="E34" s="131">
        <v>439.36842000000001</v>
      </c>
      <c r="F34" s="131">
        <v>439.36842000000001</v>
      </c>
    </row>
    <row r="35" spans="1:6" ht="31.5" x14ac:dyDescent="0.25">
      <c r="A35" s="125" t="s">
        <v>514</v>
      </c>
      <c r="B35" s="126" t="s">
        <v>515</v>
      </c>
      <c r="C35" s="126" t="s">
        <v>68</v>
      </c>
      <c r="D35" s="130" t="s">
        <v>68</v>
      </c>
      <c r="E35" s="130">
        <v>5900</v>
      </c>
      <c r="F35" s="130">
        <v>5900</v>
      </c>
    </row>
    <row r="36" spans="1:6" ht="33" customHeight="1" x14ac:dyDescent="0.25">
      <c r="A36" s="127" t="s">
        <v>609</v>
      </c>
      <c r="B36" s="128" t="s">
        <v>516</v>
      </c>
      <c r="C36" s="128" t="s">
        <v>68</v>
      </c>
      <c r="D36" s="131" t="s">
        <v>68</v>
      </c>
      <c r="E36" s="131">
        <v>5900</v>
      </c>
      <c r="F36" s="131">
        <v>5900</v>
      </c>
    </row>
    <row r="37" spans="1:6" ht="31.5" x14ac:dyDescent="0.25">
      <c r="A37" s="127" t="s">
        <v>219</v>
      </c>
      <c r="B37" s="128" t="s">
        <v>516</v>
      </c>
      <c r="C37" s="128" t="s">
        <v>220</v>
      </c>
      <c r="D37" s="131" t="s">
        <v>68</v>
      </c>
      <c r="E37" s="131">
        <v>5900</v>
      </c>
      <c r="F37" s="131">
        <v>5900</v>
      </c>
    </row>
    <row r="38" spans="1:6" ht="31.5" x14ac:dyDescent="0.25">
      <c r="A38" s="125" t="s">
        <v>227</v>
      </c>
      <c r="B38" s="126" t="s">
        <v>228</v>
      </c>
      <c r="C38" s="126" t="s">
        <v>68</v>
      </c>
      <c r="D38" s="130">
        <v>2228.0320000000002</v>
      </c>
      <c r="E38" s="130" t="s">
        <v>68</v>
      </c>
      <c r="F38" s="130" t="s">
        <v>68</v>
      </c>
    </row>
    <row r="39" spans="1:6" ht="47.25" x14ac:dyDescent="0.25">
      <c r="A39" s="127" t="s">
        <v>229</v>
      </c>
      <c r="B39" s="128" t="s">
        <v>230</v>
      </c>
      <c r="C39" s="128" t="s">
        <v>68</v>
      </c>
      <c r="D39" s="131">
        <v>2228.0320000000002</v>
      </c>
      <c r="E39" s="131" t="s">
        <v>68</v>
      </c>
      <c r="F39" s="131" t="s">
        <v>68</v>
      </c>
    </row>
    <row r="40" spans="1:6" ht="31.5" x14ac:dyDescent="0.25">
      <c r="A40" s="127" t="s">
        <v>219</v>
      </c>
      <c r="B40" s="128" t="s">
        <v>230</v>
      </c>
      <c r="C40" s="128" t="s">
        <v>220</v>
      </c>
      <c r="D40" s="131">
        <v>2228.0320000000002</v>
      </c>
      <c r="E40" s="131" t="s">
        <v>68</v>
      </c>
      <c r="F40" s="131" t="s">
        <v>68</v>
      </c>
    </row>
    <row r="41" spans="1:6" ht="15.75" x14ac:dyDescent="0.25">
      <c r="A41" s="125" t="s">
        <v>231</v>
      </c>
      <c r="B41" s="126" t="s">
        <v>232</v>
      </c>
      <c r="C41" s="126" t="s">
        <v>68</v>
      </c>
      <c r="D41" s="130">
        <v>12559.338680000001</v>
      </c>
      <c r="E41" s="130">
        <v>11198.41</v>
      </c>
      <c r="F41" s="130">
        <v>9938.6319999999996</v>
      </c>
    </row>
    <row r="42" spans="1:6" ht="31.5" x14ac:dyDescent="0.25">
      <c r="A42" s="127" t="s">
        <v>219</v>
      </c>
      <c r="B42" s="128" t="s">
        <v>232</v>
      </c>
      <c r="C42" s="128" t="s">
        <v>220</v>
      </c>
      <c r="D42" s="131">
        <v>8355.9980799999994</v>
      </c>
      <c r="E42" s="131">
        <v>1116.1500000000001</v>
      </c>
      <c r="F42" s="131" t="s">
        <v>68</v>
      </c>
    </row>
    <row r="43" spans="1:6" ht="47.25" x14ac:dyDescent="0.25">
      <c r="A43" s="127" t="s">
        <v>610</v>
      </c>
      <c r="B43" s="128" t="s">
        <v>517</v>
      </c>
      <c r="C43" s="128" t="s">
        <v>68</v>
      </c>
      <c r="D43" s="131" t="s">
        <v>68</v>
      </c>
      <c r="E43" s="131">
        <v>6000</v>
      </c>
      <c r="F43" s="131">
        <v>6000</v>
      </c>
    </row>
    <row r="44" spans="1:6" ht="31.5" x14ac:dyDescent="0.25">
      <c r="A44" s="127" t="s">
        <v>219</v>
      </c>
      <c r="B44" s="128" t="s">
        <v>517</v>
      </c>
      <c r="C44" s="128" t="s">
        <v>220</v>
      </c>
      <c r="D44" s="131" t="s">
        <v>68</v>
      </c>
      <c r="E44" s="131">
        <v>6000</v>
      </c>
      <c r="F44" s="131">
        <v>6000</v>
      </c>
    </row>
    <row r="45" spans="1:6" ht="63" x14ac:dyDescent="0.25">
      <c r="A45" s="127" t="s">
        <v>518</v>
      </c>
      <c r="B45" s="128" t="s">
        <v>519</v>
      </c>
      <c r="C45" s="128" t="s">
        <v>68</v>
      </c>
      <c r="D45" s="131">
        <v>4203.3406000000004</v>
      </c>
      <c r="E45" s="131">
        <v>4082.26</v>
      </c>
      <c r="F45" s="131">
        <v>3938.6320000000001</v>
      </c>
    </row>
    <row r="46" spans="1:6" ht="31.5" x14ac:dyDescent="0.25">
      <c r="A46" s="127" t="s">
        <v>219</v>
      </c>
      <c r="B46" s="128" t="s">
        <v>519</v>
      </c>
      <c r="C46" s="128" t="s">
        <v>220</v>
      </c>
      <c r="D46" s="131">
        <v>4203.3406000000004</v>
      </c>
      <c r="E46" s="131">
        <v>4082.26</v>
      </c>
      <c r="F46" s="131">
        <v>3938.6320000000001</v>
      </c>
    </row>
    <row r="47" spans="1:6" ht="15.75" x14ac:dyDescent="0.25">
      <c r="A47" s="125" t="s">
        <v>520</v>
      </c>
      <c r="B47" s="126" t="s">
        <v>521</v>
      </c>
      <c r="C47" s="126" t="s">
        <v>68</v>
      </c>
      <c r="D47" s="130">
        <v>2017.18</v>
      </c>
      <c r="E47" s="130">
        <v>1879.18</v>
      </c>
      <c r="F47" s="130">
        <v>1879.18</v>
      </c>
    </row>
    <row r="48" spans="1:6" ht="47.25" x14ac:dyDescent="0.25">
      <c r="A48" s="127" t="s">
        <v>611</v>
      </c>
      <c r="B48" s="128" t="s">
        <v>522</v>
      </c>
      <c r="C48" s="128" t="s">
        <v>68</v>
      </c>
      <c r="D48" s="131">
        <v>1879.18</v>
      </c>
      <c r="E48" s="131">
        <v>1879.18</v>
      </c>
      <c r="F48" s="131">
        <v>1879.18</v>
      </c>
    </row>
    <row r="49" spans="1:6" ht="31.5" x14ac:dyDescent="0.25">
      <c r="A49" s="127" t="s">
        <v>219</v>
      </c>
      <c r="B49" s="128" t="s">
        <v>522</v>
      </c>
      <c r="C49" s="128" t="s">
        <v>220</v>
      </c>
      <c r="D49" s="131">
        <v>1879.18</v>
      </c>
      <c r="E49" s="131">
        <v>1879.18</v>
      </c>
      <c r="F49" s="131">
        <v>1879.18</v>
      </c>
    </row>
    <row r="50" spans="1:6" ht="31.5" x14ac:dyDescent="0.25">
      <c r="A50" s="127" t="s">
        <v>658</v>
      </c>
      <c r="B50" s="128" t="s">
        <v>659</v>
      </c>
      <c r="C50" s="128" t="s">
        <v>68</v>
      </c>
      <c r="D50" s="131">
        <v>138</v>
      </c>
      <c r="E50" s="131" t="s">
        <v>68</v>
      </c>
      <c r="F50" s="131" t="s">
        <v>68</v>
      </c>
    </row>
    <row r="51" spans="1:6" ht="15.75" x14ac:dyDescent="0.25">
      <c r="A51" s="127" t="s">
        <v>252</v>
      </c>
      <c r="B51" s="128" t="s">
        <v>659</v>
      </c>
      <c r="C51" s="128" t="s">
        <v>12</v>
      </c>
      <c r="D51" s="131">
        <v>138</v>
      </c>
      <c r="E51" s="131" t="s">
        <v>68</v>
      </c>
      <c r="F51" s="131" t="s">
        <v>68</v>
      </c>
    </row>
    <row r="52" spans="1:6" ht="47.25" x14ac:dyDescent="0.25">
      <c r="A52" s="125" t="s">
        <v>233</v>
      </c>
      <c r="B52" s="126" t="s">
        <v>234</v>
      </c>
      <c r="C52" s="126" t="s">
        <v>68</v>
      </c>
      <c r="D52" s="130">
        <v>64065.235159999997</v>
      </c>
      <c r="E52" s="130">
        <v>22674.713</v>
      </c>
      <c r="F52" s="130">
        <v>20660.026020000001</v>
      </c>
    </row>
    <row r="53" spans="1:6" ht="47.25" x14ac:dyDescent="0.25">
      <c r="A53" s="125" t="s">
        <v>235</v>
      </c>
      <c r="B53" s="126" t="s">
        <v>236</v>
      </c>
      <c r="C53" s="126" t="s">
        <v>68</v>
      </c>
      <c r="D53" s="130">
        <v>5186.8710000000001</v>
      </c>
      <c r="E53" s="130">
        <v>5050.4849999999997</v>
      </c>
      <c r="F53" s="130">
        <v>7070.7230200000004</v>
      </c>
    </row>
    <row r="54" spans="1:6" ht="94.5" x14ac:dyDescent="0.25">
      <c r="A54" s="125" t="s">
        <v>523</v>
      </c>
      <c r="B54" s="126" t="s">
        <v>524</v>
      </c>
      <c r="C54" s="126" t="s">
        <v>68</v>
      </c>
      <c r="D54" s="130">
        <v>100</v>
      </c>
      <c r="E54" s="130" t="s">
        <v>68</v>
      </c>
      <c r="F54" s="130">
        <v>2020.2020199999999</v>
      </c>
    </row>
    <row r="55" spans="1:6" ht="31.5" x14ac:dyDescent="0.25">
      <c r="A55" s="127" t="s">
        <v>219</v>
      </c>
      <c r="B55" s="128" t="s">
        <v>524</v>
      </c>
      <c r="C55" s="128" t="s">
        <v>220</v>
      </c>
      <c r="D55" s="131">
        <v>100</v>
      </c>
      <c r="E55" s="131" t="s">
        <v>68</v>
      </c>
      <c r="F55" s="131" t="s">
        <v>68</v>
      </c>
    </row>
    <row r="56" spans="1:6" ht="31.5" x14ac:dyDescent="0.25">
      <c r="A56" s="127" t="s">
        <v>612</v>
      </c>
      <c r="B56" s="128" t="s">
        <v>613</v>
      </c>
      <c r="C56" s="128" t="s">
        <v>68</v>
      </c>
      <c r="D56" s="131" t="s">
        <v>68</v>
      </c>
      <c r="E56" s="131" t="s">
        <v>68</v>
      </c>
      <c r="F56" s="131">
        <v>2020.2020199999999</v>
      </c>
    </row>
    <row r="57" spans="1:6" ht="31.5" x14ac:dyDescent="0.25">
      <c r="A57" s="127" t="s">
        <v>219</v>
      </c>
      <c r="B57" s="128" t="s">
        <v>613</v>
      </c>
      <c r="C57" s="128" t="s">
        <v>220</v>
      </c>
      <c r="D57" s="131" t="s">
        <v>68</v>
      </c>
      <c r="E57" s="131" t="s">
        <v>68</v>
      </c>
      <c r="F57" s="131">
        <v>2020.2020199999999</v>
      </c>
    </row>
    <row r="58" spans="1:6" ht="78.75" x14ac:dyDescent="0.25">
      <c r="A58" s="125" t="s">
        <v>239</v>
      </c>
      <c r="B58" s="126" t="s">
        <v>240</v>
      </c>
      <c r="C58" s="126" t="s">
        <v>68</v>
      </c>
      <c r="D58" s="130">
        <v>5050.4849999999997</v>
      </c>
      <c r="E58" s="130">
        <v>5050.4849999999997</v>
      </c>
      <c r="F58" s="130">
        <v>5050.5209999999997</v>
      </c>
    </row>
    <row r="59" spans="1:6" ht="94.5" x14ac:dyDescent="0.25">
      <c r="A59" s="127" t="s">
        <v>241</v>
      </c>
      <c r="B59" s="128" t="s">
        <v>242</v>
      </c>
      <c r="C59" s="128" t="s">
        <v>68</v>
      </c>
      <c r="D59" s="131">
        <v>1109.039</v>
      </c>
      <c r="E59" s="131">
        <v>824.11500000000001</v>
      </c>
      <c r="F59" s="131">
        <v>813.78700000000003</v>
      </c>
    </row>
    <row r="60" spans="1:6" ht="31.5" x14ac:dyDescent="0.25">
      <c r="A60" s="127" t="s">
        <v>243</v>
      </c>
      <c r="B60" s="128" t="s">
        <v>242</v>
      </c>
      <c r="C60" s="128" t="s">
        <v>244</v>
      </c>
      <c r="D60" s="131">
        <v>1109.039</v>
      </c>
      <c r="E60" s="131">
        <v>824.11500000000001</v>
      </c>
      <c r="F60" s="131">
        <v>813.78700000000003</v>
      </c>
    </row>
    <row r="61" spans="1:6" ht="94.5" x14ac:dyDescent="0.25">
      <c r="A61" s="127" t="s">
        <v>241</v>
      </c>
      <c r="B61" s="128" t="s">
        <v>245</v>
      </c>
      <c r="C61" s="128" t="s">
        <v>68</v>
      </c>
      <c r="D61" s="131">
        <v>3941.4459999999999</v>
      </c>
      <c r="E61" s="131">
        <v>4226.37</v>
      </c>
      <c r="F61" s="131">
        <v>4236.7340000000004</v>
      </c>
    </row>
    <row r="62" spans="1:6" ht="31.5" x14ac:dyDescent="0.25">
      <c r="A62" s="127" t="s">
        <v>243</v>
      </c>
      <c r="B62" s="128" t="s">
        <v>245</v>
      </c>
      <c r="C62" s="128" t="s">
        <v>244</v>
      </c>
      <c r="D62" s="131">
        <v>3941.4459999999999</v>
      </c>
      <c r="E62" s="131">
        <v>4226.37</v>
      </c>
      <c r="F62" s="131">
        <v>4236.7340000000004</v>
      </c>
    </row>
    <row r="63" spans="1:6" ht="31.5" x14ac:dyDescent="0.25">
      <c r="A63" s="125" t="s">
        <v>889</v>
      </c>
      <c r="B63" s="126" t="s">
        <v>890</v>
      </c>
      <c r="C63" s="126" t="s">
        <v>68</v>
      </c>
      <c r="D63" s="130">
        <v>36.386000000000003</v>
      </c>
      <c r="E63" s="130" t="s">
        <v>68</v>
      </c>
      <c r="F63" s="130" t="s">
        <v>68</v>
      </c>
    </row>
    <row r="64" spans="1:6" ht="31.5" x14ac:dyDescent="0.25">
      <c r="A64" s="127" t="s">
        <v>219</v>
      </c>
      <c r="B64" s="128" t="s">
        <v>890</v>
      </c>
      <c r="C64" s="128" t="s">
        <v>220</v>
      </c>
      <c r="D64" s="131">
        <v>36.386000000000003</v>
      </c>
      <c r="E64" s="131" t="s">
        <v>68</v>
      </c>
      <c r="F64" s="131" t="s">
        <v>68</v>
      </c>
    </row>
    <row r="65" spans="1:6" ht="47.25" x14ac:dyDescent="0.25">
      <c r="A65" s="125" t="s">
        <v>246</v>
      </c>
      <c r="B65" s="126" t="s">
        <v>247</v>
      </c>
      <c r="C65" s="126" t="s">
        <v>68</v>
      </c>
      <c r="D65" s="130">
        <v>49227.345159999997</v>
      </c>
      <c r="E65" s="130">
        <v>9377.7839999999997</v>
      </c>
      <c r="F65" s="130">
        <v>7871.7539999999999</v>
      </c>
    </row>
    <row r="66" spans="1:6" ht="31.5" x14ac:dyDescent="0.25">
      <c r="A66" s="125" t="s">
        <v>660</v>
      </c>
      <c r="B66" s="126" t="s">
        <v>661</v>
      </c>
      <c r="C66" s="126" t="s">
        <v>68</v>
      </c>
      <c r="D66" s="130">
        <v>20478.059010000001</v>
      </c>
      <c r="E66" s="130" t="s">
        <v>68</v>
      </c>
      <c r="F66" s="130" t="s">
        <v>68</v>
      </c>
    </row>
    <row r="67" spans="1:6" ht="31.5" x14ac:dyDescent="0.25">
      <c r="A67" s="127" t="s">
        <v>219</v>
      </c>
      <c r="B67" s="128" t="s">
        <v>661</v>
      </c>
      <c r="C67" s="128" t="s">
        <v>220</v>
      </c>
      <c r="D67" s="131">
        <v>20478.059010000001</v>
      </c>
      <c r="E67" s="131" t="s">
        <v>68</v>
      </c>
      <c r="F67" s="131" t="s">
        <v>68</v>
      </c>
    </row>
    <row r="68" spans="1:6" ht="15.75" x14ac:dyDescent="0.25">
      <c r="A68" s="125" t="s">
        <v>891</v>
      </c>
      <c r="B68" s="126" t="s">
        <v>248</v>
      </c>
      <c r="C68" s="126" t="s">
        <v>68</v>
      </c>
      <c r="D68" s="130">
        <v>14464.49186</v>
      </c>
      <c r="E68" s="130" t="s">
        <v>68</v>
      </c>
      <c r="F68" s="130" t="s">
        <v>68</v>
      </c>
    </row>
    <row r="69" spans="1:6" ht="47.25" x14ac:dyDescent="0.25">
      <c r="A69" s="127" t="s">
        <v>614</v>
      </c>
      <c r="B69" s="128" t="s">
        <v>525</v>
      </c>
      <c r="C69" s="128" t="s">
        <v>68</v>
      </c>
      <c r="D69" s="131">
        <v>865.7885</v>
      </c>
      <c r="E69" s="131" t="s">
        <v>68</v>
      </c>
      <c r="F69" s="131" t="s">
        <v>68</v>
      </c>
    </row>
    <row r="70" spans="1:6" ht="31.5" x14ac:dyDescent="0.25">
      <c r="A70" s="127" t="s">
        <v>219</v>
      </c>
      <c r="B70" s="128" t="s">
        <v>525</v>
      </c>
      <c r="C70" s="128" t="s">
        <v>220</v>
      </c>
      <c r="D70" s="131">
        <v>865.7885</v>
      </c>
      <c r="E70" s="131" t="s">
        <v>68</v>
      </c>
      <c r="F70" s="131" t="s">
        <v>68</v>
      </c>
    </row>
    <row r="71" spans="1:6" ht="31.5" x14ac:dyDescent="0.25">
      <c r="A71" s="127" t="s">
        <v>892</v>
      </c>
      <c r="B71" s="128" t="s">
        <v>893</v>
      </c>
      <c r="C71" s="128" t="s">
        <v>68</v>
      </c>
      <c r="D71" s="131">
        <v>13598.70336</v>
      </c>
      <c r="E71" s="131" t="s">
        <v>68</v>
      </c>
      <c r="F71" s="131" t="s">
        <v>68</v>
      </c>
    </row>
    <row r="72" spans="1:6" ht="31.5" x14ac:dyDescent="0.25">
      <c r="A72" s="127" t="s">
        <v>219</v>
      </c>
      <c r="B72" s="128" t="s">
        <v>893</v>
      </c>
      <c r="C72" s="128" t="s">
        <v>220</v>
      </c>
      <c r="D72" s="131">
        <v>13598.70336</v>
      </c>
      <c r="E72" s="131" t="s">
        <v>68</v>
      </c>
      <c r="F72" s="131" t="s">
        <v>68</v>
      </c>
    </row>
    <row r="73" spans="1:6" ht="15.75" x14ac:dyDescent="0.25">
      <c r="A73" s="125" t="s">
        <v>662</v>
      </c>
      <c r="B73" s="126" t="s">
        <v>663</v>
      </c>
      <c r="C73" s="126" t="s">
        <v>68</v>
      </c>
      <c r="D73" s="130">
        <v>4500</v>
      </c>
      <c r="E73" s="130">
        <v>4600</v>
      </c>
      <c r="F73" s="130">
        <v>4600</v>
      </c>
    </row>
    <row r="74" spans="1:6" ht="47.25" x14ac:dyDescent="0.25">
      <c r="A74" s="127" t="s">
        <v>664</v>
      </c>
      <c r="B74" s="128" t="s">
        <v>665</v>
      </c>
      <c r="C74" s="128" t="s">
        <v>68</v>
      </c>
      <c r="D74" s="131">
        <v>4500</v>
      </c>
      <c r="E74" s="131">
        <v>4600</v>
      </c>
      <c r="F74" s="131">
        <v>4600</v>
      </c>
    </row>
    <row r="75" spans="1:6" ht="31.5" x14ac:dyDescent="0.25">
      <c r="A75" s="127" t="s">
        <v>219</v>
      </c>
      <c r="B75" s="128" t="s">
        <v>665</v>
      </c>
      <c r="C75" s="128" t="s">
        <v>220</v>
      </c>
      <c r="D75" s="131">
        <v>4500</v>
      </c>
      <c r="E75" s="131">
        <v>4600</v>
      </c>
      <c r="F75" s="131">
        <v>4600</v>
      </c>
    </row>
    <row r="76" spans="1:6" ht="31.5" x14ac:dyDescent="0.25">
      <c r="A76" s="125" t="s">
        <v>666</v>
      </c>
      <c r="B76" s="126" t="s">
        <v>249</v>
      </c>
      <c r="C76" s="126" t="s">
        <v>68</v>
      </c>
      <c r="D76" s="130">
        <v>444.44600000000003</v>
      </c>
      <c r="E76" s="130" t="s">
        <v>68</v>
      </c>
      <c r="F76" s="130" t="s">
        <v>68</v>
      </c>
    </row>
    <row r="77" spans="1:6" ht="47.25" x14ac:dyDescent="0.25">
      <c r="A77" s="127" t="s">
        <v>250</v>
      </c>
      <c r="B77" s="128" t="s">
        <v>251</v>
      </c>
      <c r="C77" s="128" t="s">
        <v>68</v>
      </c>
      <c r="D77" s="131">
        <v>444.44600000000003</v>
      </c>
      <c r="E77" s="131" t="s">
        <v>68</v>
      </c>
      <c r="F77" s="131" t="s">
        <v>68</v>
      </c>
    </row>
    <row r="78" spans="1:6" ht="15.75" x14ac:dyDescent="0.25">
      <c r="A78" s="127" t="s">
        <v>252</v>
      </c>
      <c r="B78" s="128" t="s">
        <v>251</v>
      </c>
      <c r="C78" s="128" t="s">
        <v>12</v>
      </c>
      <c r="D78" s="131">
        <v>444.44600000000003</v>
      </c>
      <c r="E78" s="131" t="s">
        <v>68</v>
      </c>
      <c r="F78" s="131" t="s">
        <v>68</v>
      </c>
    </row>
    <row r="79" spans="1:6" ht="31.5" x14ac:dyDescent="0.25">
      <c r="A79" s="125" t="s">
        <v>894</v>
      </c>
      <c r="B79" s="126" t="s">
        <v>895</v>
      </c>
      <c r="C79" s="126" t="s">
        <v>68</v>
      </c>
      <c r="D79" s="130">
        <v>19.844999999999999</v>
      </c>
      <c r="E79" s="130" t="s">
        <v>68</v>
      </c>
      <c r="F79" s="130" t="s">
        <v>68</v>
      </c>
    </row>
    <row r="80" spans="1:6" ht="47.25" x14ac:dyDescent="0.25">
      <c r="A80" s="127" t="s">
        <v>896</v>
      </c>
      <c r="B80" s="128" t="s">
        <v>897</v>
      </c>
      <c r="C80" s="128" t="s">
        <v>68</v>
      </c>
      <c r="D80" s="131">
        <v>19.844999999999999</v>
      </c>
      <c r="E80" s="131" t="s">
        <v>68</v>
      </c>
      <c r="F80" s="131" t="s">
        <v>68</v>
      </c>
    </row>
    <row r="81" spans="1:6" ht="47.25" x14ac:dyDescent="0.25">
      <c r="A81" s="127" t="s">
        <v>268</v>
      </c>
      <c r="B81" s="128" t="s">
        <v>897</v>
      </c>
      <c r="C81" s="128" t="s">
        <v>19</v>
      </c>
      <c r="D81" s="131">
        <v>19.844999999999999</v>
      </c>
      <c r="E81" s="131" t="s">
        <v>68</v>
      </c>
      <c r="F81" s="131" t="s">
        <v>68</v>
      </c>
    </row>
    <row r="82" spans="1:6" ht="31.5" x14ac:dyDescent="0.25">
      <c r="A82" s="125" t="s">
        <v>526</v>
      </c>
      <c r="B82" s="126" t="s">
        <v>527</v>
      </c>
      <c r="C82" s="126" t="s">
        <v>68</v>
      </c>
      <c r="D82" s="130">
        <v>3649.3503500000002</v>
      </c>
      <c r="E82" s="130" t="s">
        <v>68</v>
      </c>
      <c r="F82" s="130" t="s">
        <v>68</v>
      </c>
    </row>
    <row r="83" spans="1:6" ht="31.5" x14ac:dyDescent="0.25">
      <c r="A83" s="127" t="s">
        <v>219</v>
      </c>
      <c r="B83" s="128" t="s">
        <v>527</v>
      </c>
      <c r="C83" s="128" t="s">
        <v>220</v>
      </c>
      <c r="D83" s="131">
        <v>2059.5448000000001</v>
      </c>
      <c r="E83" s="131" t="s">
        <v>68</v>
      </c>
      <c r="F83" s="131" t="s">
        <v>68</v>
      </c>
    </row>
    <row r="84" spans="1:6" ht="63" x14ac:dyDescent="0.25">
      <c r="A84" s="127" t="s">
        <v>615</v>
      </c>
      <c r="B84" s="128" t="s">
        <v>528</v>
      </c>
      <c r="C84" s="128" t="s">
        <v>68</v>
      </c>
      <c r="D84" s="131">
        <v>1589.80555</v>
      </c>
      <c r="E84" s="131" t="s">
        <v>68</v>
      </c>
      <c r="F84" s="131" t="s">
        <v>68</v>
      </c>
    </row>
    <row r="85" spans="1:6" ht="31.5" x14ac:dyDescent="0.25">
      <c r="A85" s="127" t="s">
        <v>219</v>
      </c>
      <c r="B85" s="128" t="s">
        <v>528</v>
      </c>
      <c r="C85" s="128" t="s">
        <v>220</v>
      </c>
      <c r="D85" s="131">
        <v>1589.80555</v>
      </c>
      <c r="E85" s="131" t="s">
        <v>68</v>
      </c>
      <c r="F85" s="131" t="s">
        <v>68</v>
      </c>
    </row>
    <row r="86" spans="1:6" ht="47.25" x14ac:dyDescent="0.25">
      <c r="A86" s="125" t="s">
        <v>616</v>
      </c>
      <c r="B86" s="126" t="s">
        <v>253</v>
      </c>
      <c r="C86" s="126" t="s">
        <v>68</v>
      </c>
      <c r="D86" s="130">
        <v>670</v>
      </c>
      <c r="E86" s="130" t="s">
        <v>68</v>
      </c>
      <c r="F86" s="130" t="s">
        <v>68</v>
      </c>
    </row>
    <row r="87" spans="1:6" ht="47.25" x14ac:dyDescent="0.25">
      <c r="A87" s="127" t="s">
        <v>617</v>
      </c>
      <c r="B87" s="128" t="s">
        <v>529</v>
      </c>
      <c r="C87" s="128" t="s">
        <v>68</v>
      </c>
      <c r="D87" s="131">
        <v>670</v>
      </c>
      <c r="E87" s="131" t="s">
        <v>68</v>
      </c>
      <c r="F87" s="131" t="s">
        <v>68</v>
      </c>
    </row>
    <row r="88" spans="1:6" ht="31.5" x14ac:dyDescent="0.25">
      <c r="A88" s="127" t="s">
        <v>219</v>
      </c>
      <c r="B88" s="128" t="s">
        <v>529</v>
      </c>
      <c r="C88" s="128" t="s">
        <v>220</v>
      </c>
      <c r="D88" s="131">
        <v>670</v>
      </c>
      <c r="E88" s="131" t="s">
        <v>68</v>
      </c>
      <c r="F88" s="131" t="s">
        <v>68</v>
      </c>
    </row>
    <row r="89" spans="1:6" ht="15.75" x14ac:dyDescent="0.25">
      <c r="A89" s="125" t="s">
        <v>530</v>
      </c>
      <c r="B89" s="126" t="s">
        <v>531</v>
      </c>
      <c r="C89" s="126" t="s">
        <v>68</v>
      </c>
      <c r="D89" s="130">
        <v>2820.6357400000002</v>
      </c>
      <c r="E89" s="130">
        <v>4777.7839999999997</v>
      </c>
      <c r="F89" s="130">
        <v>3271.7539999999999</v>
      </c>
    </row>
    <row r="90" spans="1:6" ht="47.25" x14ac:dyDescent="0.25">
      <c r="A90" s="127" t="s">
        <v>618</v>
      </c>
      <c r="B90" s="128" t="s">
        <v>532</v>
      </c>
      <c r="C90" s="128" t="s">
        <v>68</v>
      </c>
      <c r="D90" s="131">
        <v>2820.6357400000002</v>
      </c>
      <c r="E90" s="131">
        <v>4777.7839999999997</v>
      </c>
      <c r="F90" s="131">
        <v>3271.7539999999999</v>
      </c>
    </row>
    <row r="91" spans="1:6" ht="31.5" x14ac:dyDescent="0.25">
      <c r="A91" s="127" t="s">
        <v>219</v>
      </c>
      <c r="B91" s="128" t="s">
        <v>532</v>
      </c>
      <c r="C91" s="128" t="s">
        <v>220</v>
      </c>
      <c r="D91" s="131">
        <v>2820.6357400000002</v>
      </c>
      <c r="E91" s="131">
        <v>4777.7839999999997</v>
      </c>
      <c r="F91" s="131">
        <v>3271.7539999999999</v>
      </c>
    </row>
    <row r="92" spans="1:6" ht="47.25" x14ac:dyDescent="0.25">
      <c r="A92" s="125" t="s">
        <v>254</v>
      </c>
      <c r="B92" s="126" t="s">
        <v>255</v>
      </c>
      <c r="C92" s="126" t="s">
        <v>68</v>
      </c>
      <c r="D92" s="130">
        <v>895.59</v>
      </c>
      <c r="E92" s="130" t="s">
        <v>68</v>
      </c>
      <c r="F92" s="130" t="s">
        <v>68</v>
      </c>
    </row>
    <row r="93" spans="1:6" ht="47.25" x14ac:dyDescent="0.25">
      <c r="A93" s="127" t="s">
        <v>254</v>
      </c>
      <c r="B93" s="128" t="s">
        <v>256</v>
      </c>
      <c r="C93" s="128" t="s">
        <v>68</v>
      </c>
      <c r="D93" s="131">
        <v>895.59</v>
      </c>
      <c r="E93" s="131" t="s">
        <v>68</v>
      </c>
      <c r="F93" s="131" t="s">
        <v>68</v>
      </c>
    </row>
    <row r="94" spans="1:6" ht="31.5" x14ac:dyDescent="0.25">
      <c r="A94" s="127" t="s">
        <v>219</v>
      </c>
      <c r="B94" s="128" t="s">
        <v>256</v>
      </c>
      <c r="C94" s="128" t="s">
        <v>220</v>
      </c>
      <c r="D94" s="131">
        <v>673.36699999999996</v>
      </c>
      <c r="E94" s="131" t="s">
        <v>68</v>
      </c>
      <c r="F94" s="131" t="s">
        <v>68</v>
      </c>
    </row>
    <row r="95" spans="1:6" ht="15.75" x14ac:dyDescent="0.25">
      <c r="A95" s="127" t="s">
        <v>252</v>
      </c>
      <c r="B95" s="128" t="s">
        <v>256</v>
      </c>
      <c r="C95" s="128" t="s">
        <v>12</v>
      </c>
      <c r="D95" s="131">
        <v>222.22300000000001</v>
      </c>
      <c r="E95" s="131" t="s">
        <v>68</v>
      </c>
      <c r="F95" s="131" t="s">
        <v>68</v>
      </c>
    </row>
    <row r="96" spans="1:6" ht="47.25" x14ac:dyDescent="0.25">
      <c r="A96" s="125" t="s">
        <v>765</v>
      </c>
      <c r="B96" s="126" t="s">
        <v>766</v>
      </c>
      <c r="C96" s="126" t="s">
        <v>68</v>
      </c>
      <c r="D96" s="130">
        <v>1284.9272000000001</v>
      </c>
      <c r="E96" s="130" t="s">
        <v>68</v>
      </c>
      <c r="F96" s="130" t="s">
        <v>68</v>
      </c>
    </row>
    <row r="97" spans="1:6" ht="31.5" x14ac:dyDescent="0.25">
      <c r="A97" s="127" t="s">
        <v>219</v>
      </c>
      <c r="B97" s="128" t="s">
        <v>766</v>
      </c>
      <c r="C97" s="128" t="s">
        <v>220</v>
      </c>
      <c r="D97" s="131">
        <v>1284.9272000000001</v>
      </c>
      <c r="E97" s="131" t="s">
        <v>68</v>
      </c>
      <c r="F97" s="131" t="s">
        <v>68</v>
      </c>
    </row>
    <row r="98" spans="1:6" ht="15.75" x14ac:dyDescent="0.25">
      <c r="A98" s="125" t="s">
        <v>257</v>
      </c>
      <c r="B98" s="126" t="s">
        <v>258</v>
      </c>
      <c r="C98" s="126" t="s">
        <v>68</v>
      </c>
      <c r="D98" s="130">
        <v>1.8160000000000001</v>
      </c>
      <c r="E98" s="130" t="s">
        <v>68</v>
      </c>
      <c r="F98" s="130" t="s">
        <v>68</v>
      </c>
    </row>
    <row r="99" spans="1:6" ht="31.5" x14ac:dyDescent="0.25">
      <c r="A99" s="125" t="s">
        <v>259</v>
      </c>
      <c r="B99" s="126" t="s">
        <v>260</v>
      </c>
      <c r="C99" s="126" t="s">
        <v>68</v>
      </c>
      <c r="D99" s="130">
        <v>1.8160000000000001</v>
      </c>
      <c r="E99" s="130" t="s">
        <v>68</v>
      </c>
      <c r="F99" s="130" t="s">
        <v>68</v>
      </c>
    </row>
    <row r="100" spans="1:6" ht="31.5" x14ac:dyDescent="0.25">
      <c r="A100" s="127" t="s">
        <v>259</v>
      </c>
      <c r="B100" s="128" t="s">
        <v>261</v>
      </c>
      <c r="C100" s="128" t="s">
        <v>68</v>
      </c>
      <c r="D100" s="131">
        <v>1.8160000000000001</v>
      </c>
      <c r="E100" s="131" t="s">
        <v>68</v>
      </c>
      <c r="F100" s="131" t="s">
        <v>68</v>
      </c>
    </row>
    <row r="101" spans="1:6" ht="31.5" x14ac:dyDescent="0.25">
      <c r="A101" s="127" t="s">
        <v>219</v>
      </c>
      <c r="B101" s="128" t="s">
        <v>261</v>
      </c>
      <c r="C101" s="128" t="s">
        <v>220</v>
      </c>
      <c r="D101" s="131">
        <v>1.8160000000000001</v>
      </c>
      <c r="E101" s="131" t="s">
        <v>68</v>
      </c>
      <c r="F101" s="131" t="s">
        <v>68</v>
      </c>
    </row>
    <row r="102" spans="1:6" ht="15.75" x14ac:dyDescent="0.25">
      <c r="A102" s="125" t="s">
        <v>619</v>
      </c>
      <c r="B102" s="126" t="s">
        <v>620</v>
      </c>
      <c r="C102" s="126" t="s">
        <v>68</v>
      </c>
      <c r="D102" s="130">
        <v>7482.3620000000001</v>
      </c>
      <c r="E102" s="130">
        <v>6279.2259999999997</v>
      </c>
      <c r="F102" s="130">
        <v>3750.3310000000001</v>
      </c>
    </row>
    <row r="103" spans="1:6" ht="31.5" x14ac:dyDescent="0.25">
      <c r="A103" s="125" t="s">
        <v>621</v>
      </c>
      <c r="B103" s="126" t="s">
        <v>622</v>
      </c>
      <c r="C103" s="126" t="s">
        <v>68</v>
      </c>
      <c r="D103" s="130" t="s">
        <v>68</v>
      </c>
      <c r="E103" s="130">
        <v>825.5</v>
      </c>
      <c r="F103" s="130">
        <v>3750.3310000000001</v>
      </c>
    </row>
    <row r="104" spans="1:6" ht="47.25" x14ac:dyDescent="0.25">
      <c r="A104" s="127" t="s">
        <v>667</v>
      </c>
      <c r="B104" s="128" t="s">
        <v>668</v>
      </c>
      <c r="C104" s="128" t="s">
        <v>68</v>
      </c>
      <c r="D104" s="131" t="s">
        <v>68</v>
      </c>
      <c r="E104" s="131">
        <v>825.5</v>
      </c>
      <c r="F104" s="131">
        <v>825.5</v>
      </c>
    </row>
    <row r="105" spans="1:6" ht="31.5" x14ac:dyDescent="0.25">
      <c r="A105" s="127" t="s">
        <v>219</v>
      </c>
      <c r="B105" s="128" t="s">
        <v>668</v>
      </c>
      <c r="C105" s="128" t="s">
        <v>220</v>
      </c>
      <c r="D105" s="131" t="s">
        <v>68</v>
      </c>
      <c r="E105" s="131">
        <v>825.5</v>
      </c>
      <c r="F105" s="131">
        <v>825.5</v>
      </c>
    </row>
    <row r="106" spans="1:6" ht="31.5" x14ac:dyDescent="0.25">
      <c r="A106" s="127" t="s">
        <v>623</v>
      </c>
      <c r="B106" s="128" t="s">
        <v>624</v>
      </c>
      <c r="C106" s="128" t="s">
        <v>68</v>
      </c>
      <c r="D106" s="131" t="s">
        <v>68</v>
      </c>
      <c r="E106" s="131" t="s">
        <v>68</v>
      </c>
      <c r="F106" s="131">
        <v>2924.8310000000001</v>
      </c>
    </row>
    <row r="107" spans="1:6" ht="31.5" x14ac:dyDescent="0.25">
      <c r="A107" s="127" t="s">
        <v>219</v>
      </c>
      <c r="B107" s="128" t="s">
        <v>624</v>
      </c>
      <c r="C107" s="128" t="s">
        <v>220</v>
      </c>
      <c r="D107" s="131" t="s">
        <v>68</v>
      </c>
      <c r="E107" s="131" t="s">
        <v>68</v>
      </c>
      <c r="F107" s="131">
        <v>2924.8310000000001</v>
      </c>
    </row>
    <row r="108" spans="1:6" ht="15.75" x14ac:dyDescent="0.25">
      <c r="A108" s="125" t="s">
        <v>710</v>
      </c>
      <c r="B108" s="126" t="s">
        <v>711</v>
      </c>
      <c r="C108" s="126" t="s">
        <v>68</v>
      </c>
      <c r="D108" s="130">
        <v>1156.155</v>
      </c>
      <c r="E108" s="130" t="s">
        <v>68</v>
      </c>
      <c r="F108" s="130" t="s">
        <v>68</v>
      </c>
    </row>
    <row r="109" spans="1:6" ht="15.75" x14ac:dyDescent="0.25">
      <c r="A109" s="127" t="s">
        <v>710</v>
      </c>
      <c r="B109" s="128" t="s">
        <v>712</v>
      </c>
      <c r="C109" s="128" t="s">
        <v>68</v>
      </c>
      <c r="D109" s="131">
        <v>1156.155</v>
      </c>
      <c r="E109" s="131" t="s">
        <v>68</v>
      </c>
      <c r="F109" s="131" t="s">
        <v>68</v>
      </c>
    </row>
    <row r="110" spans="1:6" ht="31.5" x14ac:dyDescent="0.25">
      <c r="A110" s="127" t="s">
        <v>219</v>
      </c>
      <c r="B110" s="128" t="s">
        <v>712</v>
      </c>
      <c r="C110" s="128" t="s">
        <v>220</v>
      </c>
      <c r="D110" s="131">
        <v>1156.155</v>
      </c>
      <c r="E110" s="131" t="s">
        <v>68</v>
      </c>
      <c r="F110" s="131" t="s">
        <v>68</v>
      </c>
    </row>
    <row r="111" spans="1:6" ht="47.25" x14ac:dyDescent="0.25">
      <c r="A111" s="125" t="s">
        <v>250</v>
      </c>
      <c r="B111" s="126" t="s">
        <v>713</v>
      </c>
      <c r="C111" s="126" t="s">
        <v>68</v>
      </c>
      <c r="D111" s="130">
        <v>1123.1120000000001</v>
      </c>
      <c r="E111" s="130" t="s">
        <v>68</v>
      </c>
      <c r="F111" s="130" t="s">
        <v>68</v>
      </c>
    </row>
    <row r="112" spans="1:6" ht="47.25" x14ac:dyDescent="0.25">
      <c r="A112" s="127" t="s">
        <v>250</v>
      </c>
      <c r="B112" s="128" t="s">
        <v>714</v>
      </c>
      <c r="C112" s="128" t="s">
        <v>68</v>
      </c>
      <c r="D112" s="131">
        <v>1123.1120000000001</v>
      </c>
      <c r="E112" s="131" t="s">
        <v>68</v>
      </c>
      <c r="F112" s="131" t="s">
        <v>68</v>
      </c>
    </row>
    <row r="113" spans="1:6" ht="31.5" x14ac:dyDescent="0.25">
      <c r="A113" s="127" t="s">
        <v>219</v>
      </c>
      <c r="B113" s="128" t="s">
        <v>714</v>
      </c>
      <c r="C113" s="128" t="s">
        <v>220</v>
      </c>
      <c r="D113" s="131">
        <v>1123.1120000000001</v>
      </c>
      <c r="E113" s="131" t="s">
        <v>68</v>
      </c>
      <c r="F113" s="131" t="s">
        <v>68</v>
      </c>
    </row>
    <row r="114" spans="1:6" ht="31.5" x14ac:dyDescent="0.25">
      <c r="A114" s="125" t="s">
        <v>898</v>
      </c>
      <c r="B114" s="126" t="s">
        <v>899</v>
      </c>
      <c r="C114" s="126" t="s">
        <v>68</v>
      </c>
      <c r="D114" s="130">
        <v>111.11199999999999</v>
      </c>
      <c r="E114" s="130" t="s">
        <v>68</v>
      </c>
      <c r="F114" s="130" t="s">
        <v>68</v>
      </c>
    </row>
    <row r="115" spans="1:6" ht="31.5" x14ac:dyDescent="0.25">
      <c r="A115" s="127" t="s">
        <v>898</v>
      </c>
      <c r="B115" s="128" t="s">
        <v>900</v>
      </c>
      <c r="C115" s="128" t="s">
        <v>68</v>
      </c>
      <c r="D115" s="131">
        <v>111.11199999999999</v>
      </c>
      <c r="E115" s="131" t="s">
        <v>68</v>
      </c>
      <c r="F115" s="131" t="s">
        <v>68</v>
      </c>
    </row>
    <row r="116" spans="1:6" ht="15.75" x14ac:dyDescent="0.25">
      <c r="A116" s="127" t="s">
        <v>252</v>
      </c>
      <c r="B116" s="128" t="s">
        <v>900</v>
      </c>
      <c r="C116" s="128" t="s">
        <v>12</v>
      </c>
      <c r="D116" s="131">
        <v>111.11199999999999</v>
      </c>
      <c r="E116" s="131" t="s">
        <v>68</v>
      </c>
      <c r="F116" s="131" t="s">
        <v>68</v>
      </c>
    </row>
    <row r="117" spans="1:6" ht="31.5" x14ac:dyDescent="0.25">
      <c r="A117" s="125" t="s">
        <v>625</v>
      </c>
      <c r="B117" s="126" t="s">
        <v>626</v>
      </c>
      <c r="C117" s="126" t="s">
        <v>68</v>
      </c>
      <c r="D117" s="130">
        <v>5091.9830000000002</v>
      </c>
      <c r="E117" s="130">
        <v>5453.7259999999997</v>
      </c>
      <c r="F117" s="130" t="s">
        <v>68</v>
      </c>
    </row>
    <row r="118" spans="1:6" ht="31.5" x14ac:dyDescent="0.25">
      <c r="A118" s="127" t="s">
        <v>623</v>
      </c>
      <c r="B118" s="128" t="s">
        <v>627</v>
      </c>
      <c r="C118" s="128" t="s">
        <v>68</v>
      </c>
      <c r="D118" s="131">
        <v>5091.9830000000002</v>
      </c>
      <c r="E118" s="131">
        <v>5453.7259999999997</v>
      </c>
      <c r="F118" s="131" t="s">
        <v>68</v>
      </c>
    </row>
    <row r="119" spans="1:6" ht="31.5" x14ac:dyDescent="0.25">
      <c r="A119" s="127" t="s">
        <v>219</v>
      </c>
      <c r="B119" s="128" t="s">
        <v>627</v>
      </c>
      <c r="C119" s="128" t="s">
        <v>220</v>
      </c>
      <c r="D119" s="131">
        <v>5091.9830000000002</v>
      </c>
      <c r="E119" s="131">
        <v>5453.7259999999997</v>
      </c>
      <c r="F119" s="131" t="s">
        <v>68</v>
      </c>
    </row>
    <row r="120" spans="1:6" ht="31.5" x14ac:dyDescent="0.25">
      <c r="A120" s="125" t="s">
        <v>262</v>
      </c>
      <c r="B120" s="126" t="s">
        <v>263</v>
      </c>
      <c r="C120" s="126" t="s">
        <v>68</v>
      </c>
      <c r="D120" s="130">
        <v>1374.9829999999999</v>
      </c>
      <c r="E120" s="130">
        <v>1175.3599999999999</v>
      </c>
      <c r="F120" s="130">
        <v>1175.3599999999999</v>
      </c>
    </row>
    <row r="121" spans="1:6" ht="31.5" x14ac:dyDescent="0.25">
      <c r="A121" s="125" t="s">
        <v>533</v>
      </c>
      <c r="B121" s="126" t="s">
        <v>534</v>
      </c>
      <c r="C121" s="126" t="s">
        <v>68</v>
      </c>
      <c r="D121" s="130">
        <v>222.22300000000001</v>
      </c>
      <c r="E121" s="130" t="s">
        <v>68</v>
      </c>
      <c r="F121" s="130" t="s">
        <v>68</v>
      </c>
    </row>
    <row r="122" spans="1:6" ht="47.25" x14ac:dyDescent="0.25">
      <c r="A122" s="127" t="s">
        <v>250</v>
      </c>
      <c r="B122" s="128" t="s">
        <v>535</v>
      </c>
      <c r="C122" s="128" t="s">
        <v>68</v>
      </c>
      <c r="D122" s="131">
        <v>222.22300000000001</v>
      </c>
      <c r="E122" s="131" t="s">
        <v>68</v>
      </c>
      <c r="F122" s="131" t="s">
        <v>68</v>
      </c>
    </row>
    <row r="123" spans="1:6" ht="15.75" x14ac:dyDescent="0.25">
      <c r="A123" s="127" t="s">
        <v>252</v>
      </c>
      <c r="B123" s="128" t="s">
        <v>535</v>
      </c>
      <c r="C123" s="128" t="s">
        <v>12</v>
      </c>
      <c r="D123" s="131">
        <v>222.22300000000001</v>
      </c>
      <c r="E123" s="131" t="s">
        <v>68</v>
      </c>
      <c r="F123" s="131" t="s">
        <v>68</v>
      </c>
    </row>
    <row r="124" spans="1:6" ht="47.25" x14ac:dyDescent="0.25">
      <c r="A124" s="125" t="s">
        <v>264</v>
      </c>
      <c r="B124" s="126" t="s">
        <v>265</v>
      </c>
      <c r="C124" s="126" t="s">
        <v>68</v>
      </c>
      <c r="D124" s="130">
        <v>1152.76</v>
      </c>
      <c r="E124" s="130">
        <v>1175.3599999999999</v>
      </c>
      <c r="F124" s="130">
        <v>1175.3599999999999</v>
      </c>
    </row>
    <row r="125" spans="1:6" ht="31.5" x14ac:dyDescent="0.25">
      <c r="A125" s="127" t="s">
        <v>266</v>
      </c>
      <c r="B125" s="128" t="s">
        <v>267</v>
      </c>
      <c r="C125" s="128" t="s">
        <v>68</v>
      </c>
      <c r="D125" s="131">
        <v>1152.76</v>
      </c>
      <c r="E125" s="131">
        <v>1175.3599999999999</v>
      </c>
      <c r="F125" s="131">
        <v>1175.3599999999999</v>
      </c>
    </row>
    <row r="126" spans="1:6" ht="47.25" x14ac:dyDescent="0.25">
      <c r="A126" s="127" t="s">
        <v>268</v>
      </c>
      <c r="B126" s="128" t="s">
        <v>267</v>
      </c>
      <c r="C126" s="128" t="s">
        <v>19</v>
      </c>
      <c r="D126" s="131">
        <v>1152.76</v>
      </c>
      <c r="E126" s="131">
        <v>1175.3599999999999</v>
      </c>
      <c r="F126" s="131">
        <v>1175.3599999999999</v>
      </c>
    </row>
    <row r="127" spans="1:6" ht="31.5" x14ac:dyDescent="0.25">
      <c r="A127" s="125" t="s">
        <v>269</v>
      </c>
      <c r="B127" s="126" t="s">
        <v>270</v>
      </c>
      <c r="C127" s="126" t="s">
        <v>68</v>
      </c>
      <c r="D127" s="130">
        <v>791.85799999999995</v>
      </c>
      <c r="E127" s="130">
        <v>791.85799999999995</v>
      </c>
      <c r="F127" s="130">
        <v>791.85799999999995</v>
      </c>
    </row>
    <row r="128" spans="1:6" ht="63" x14ac:dyDescent="0.25">
      <c r="A128" s="125" t="s">
        <v>271</v>
      </c>
      <c r="B128" s="126" t="s">
        <v>272</v>
      </c>
      <c r="C128" s="126" t="s">
        <v>68</v>
      </c>
      <c r="D128" s="130">
        <v>791.85799999999995</v>
      </c>
      <c r="E128" s="130">
        <v>791.85799999999995</v>
      </c>
      <c r="F128" s="130">
        <v>791.85799999999995</v>
      </c>
    </row>
    <row r="129" spans="1:6" ht="78.75" x14ac:dyDescent="0.25">
      <c r="A129" s="127" t="s">
        <v>273</v>
      </c>
      <c r="B129" s="128" t="s">
        <v>274</v>
      </c>
      <c r="C129" s="128" t="s">
        <v>68</v>
      </c>
      <c r="D129" s="131">
        <v>791.85799999999995</v>
      </c>
      <c r="E129" s="131">
        <v>791.85799999999995</v>
      </c>
      <c r="F129" s="131">
        <v>791.85799999999995</v>
      </c>
    </row>
    <row r="130" spans="1:6" ht="78.75" x14ac:dyDescent="0.25">
      <c r="A130" s="127" t="s">
        <v>329</v>
      </c>
      <c r="B130" s="128" t="s">
        <v>274</v>
      </c>
      <c r="C130" s="128" t="s">
        <v>330</v>
      </c>
      <c r="D130" s="131">
        <v>96.236999999999995</v>
      </c>
      <c r="E130" s="131">
        <v>96.236999999999995</v>
      </c>
      <c r="F130" s="131">
        <v>96.236999999999995</v>
      </c>
    </row>
    <row r="131" spans="1:6" ht="31.5" x14ac:dyDescent="0.25">
      <c r="A131" s="127" t="s">
        <v>219</v>
      </c>
      <c r="B131" s="128" t="s">
        <v>274</v>
      </c>
      <c r="C131" s="128" t="s">
        <v>220</v>
      </c>
      <c r="D131" s="131">
        <v>695.62099999999998</v>
      </c>
      <c r="E131" s="131">
        <v>695.62099999999998</v>
      </c>
      <c r="F131" s="131">
        <v>695.62099999999998</v>
      </c>
    </row>
    <row r="132" spans="1:6" ht="31.5" x14ac:dyDescent="0.25">
      <c r="A132" s="125" t="s">
        <v>275</v>
      </c>
      <c r="B132" s="126" t="s">
        <v>276</v>
      </c>
      <c r="C132" s="126" t="s">
        <v>68</v>
      </c>
      <c r="D132" s="130">
        <v>468572.62247</v>
      </c>
      <c r="E132" s="130">
        <v>441182.83578999998</v>
      </c>
      <c r="F132" s="130">
        <v>434126.48858</v>
      </c>
    </row>
    <row r="133" spans="1:6" ht="31.5" x14ac:dyDescent="0.25">
      <c r="A133" s="125" t="s">
        <v>277</v>
      </c>
      <c r="B133" s="126" t="s">
        <v>278</v>
      </c>
      <c r="C133" s="126" t="s">
        <v>68</v>
      </c>
      <c r="D133" s="130">
        <v>151827.20885</v>
      </c>
      <c r="E133" s="130">
        <v>156780.71088</v>
      </c>
      <c r="F133" s="130">
        <v>149080.71088</v>
      </c>
    </row>
    <row r="134" spans="1:6" ht="47.25" x14ac:dyDescent="0.25">
      <c r="A134" s="125" t="s">
        <v>279</v>
      </c>
      <c r="B134" s="126" t="s">
        <v>280</v>
      </c>
      <c r="C134" s="126" t="s">
        <v>68</v>
      </c>
      <c r="D134" s="130">
        <v>147358.87040000001</v>
      </c>
      <c r="E134" s="130">
        <v>154613.71088</v>
      </c>
      <c r="F134" s="130">
        <v>146913.71088</v>
      </c>
    </row>
    <row r="135" spans="1:6" ht="47.25" x14ac:dyDescent="0.25">
      <c r="A135" s="127" t="s">
        <v>268</v>
      </c>
      <c r="B135" s="128" t="s">
        <v>280</v>
      </c>
      <c r="C135" s="128" t="s">
        <v>19</v>
      </c>
      <c r="D135" s="131">
        <v>25907.69152</v>
      </c>
      <c r="E135" s="131">
        <v>41913.622000000003</v>
      </c>
      <c r="F135" s="131">
        <v>34213.622000000003</v>
      </c>
    </row>
    <row r="136" spans="1:6" ht="63" x14ac:dyDescent="0.25">
      <c r="A136" s="127" t="s">
        <v>281</v>
      </c>
      <c r="B136" s="128" t="s">
        <v>282</v>
      </c>
      <c r="C136" s="128" t="s">
        <v>68</v>
      </c>
      <c r="D136" s="131">
        <v>104301.2</v>
      </c>
      <c r="E136" s="131">
        <v>111121.2</v>
      </c>
      <c r="F136" s="131">
        <v>111121.2</v>
      </c>
    </row>
    <row r="137" spans="1:6" ht="47.25" x14ac:dyDescent="0.25">
      <c r="A137" s="127" t="s">
        <v>268</v>
      </c>
      <c r="B137" s="128" t="s">
        <v>282</v>
      </c>
      <c r="C137" s="128" t="s">
        <v>19</v>
      </c>
      <c r="D137" s="131">
        <v>104301.2</v>
      </c>
      <c r="E137" s="131">
        <v>111121.2</v>
      </c>
      <c r="F137" s="131">
        <v>111121.2</v>
      </c>
    </row>
    <row r="138" spans="1:6" ht="63" x14ac:dyDescent="0.25">
      <c r="A138" s="127" t="s">
        <v>283</v>
      </c>
      <c r="B138" s="128" t="s">
        <v>284</v>
      </c>
      <c r="C138" s="128" t="s">
        <v>68</v>
      </c>
      <c r="D138" s="131">
        <v>1578.88888</v>
      </c>
      <c r="E138" s="131">
        <v>1578.88888</v>
      </c>
      <c r="F138" s="131">
        <v>1578.88888</v>
      </c>
    </row>
    <row r="139" spans="1:6" ht="47.25" x14ac:dyDescent="0.25">
      <c r="A139" s="127" t="s">
        <v>268</v>
      </c>
      <c r="B139" s="128" t="s">
        <v>284</v>
      </c>
      <c r="C139" s="128" t="s">
        <v>19</v>
      </c>
      <c r="D139" s="131">
        <v>1578.88888</v>
      </c>
      <c r="E139" s="131">
        <v>1578.88888</v>
      </c>
      <c r="F139" s="131">
        <v>1578.88888</v>
      </c>
    </row>
    <row r="140" spans="1:6" ht="31.5" x14ac:dyDescent="0.25">
      <c r="A140" s="127" t="s">
        <v>892</v>
      </c>
      <c r="B140" s="128" t="s">
        <v>901</v>
      </c>
      <c r="C140" s="128" t="s">
        <v>68</v>
      </c>
      <c r="D140" s="131">
        <v>15571.09</v>
      </c>
      <c r="E140" s="131" t="s">
        <v>68</v>
      </c>
      <c r="F140" s="131" t="s">
        <v>68</v>
      </c>
    </row>
    <row r="141" spans="1:6" ht="47.25" x14ac:dyDescent="0.25">
      <c r="A141" s="127" t="s">
        <v>268</v>
      </c>
      <c r="B141" s="128" t="s">
        <v>901</v>
      </c>
      <c r="C141" s="128" t="s">
        <v>19</v>
      </c>
      <c r="D141" s="131">
        <v>15571.09</v>
      </c>
      <c r="E141" s="131" t="s">
        <v>68</v>
      </c>
      <c r="F141" s="131" t="s">
        <v>68</v>
      </c>
    </row>
    <row r="142" spans="1:6" ht="94.5" x14ac:dyDescent="0.25">
      <c r="A142" s="125" t="s">
        <v>285</v>
      </c>
      <c r="B142" s="126" t="s">
        <v>286</v>
      </c>
      <c r="C142" s="126" t="s">
        <v>68</v>
      </c>
      <c r="D142" s="130">
        <v>2167</v>
      </c>
      <c r="E142" s="130">
        <v>2167</v>
      </c>
      <c r="F142" s="130">
        <v>2167</v>
      </c>
    </row>
    <row r="143" spans="1:6" ht="94.5" x14ac:dyDescent="0.25">
      <c r="A143" s="127" t="s">
        <v>285</v>
      </c>
      <c r="B143" s="128" t="s">
        <v>287</v>
      </c>
      <c r="C143" s="128" t="s">
        <v>68</v>
      </c>
      <c r="D143" s="131">
        <v>2167</v>
      </c>
      <c r="E143" s="131">
        <v>2167</v>
      </c>
      <c r="F143" s="131">
        <v>2167</v>
      </c>
    </row>
    <row r="144" spans="1:6" ht="47.25" x14ac:dyDescent="0.25">
      <c r="A144" s="127" t="s">
        <v>268</v>
      </c>
      <c r="B144" s="128" t="s">
        <v>287</v>
      </c>
      <c r="C144" s="128" t="s">
        <v>19</v>
      </c>
      <c r="D144" s="131">
        <v>2167</v>
      </c>
      <c r="E144" s="131">
        <v>2167</v>
      </c>
      <c r="F144" s="131">
        <v>2167</v>
      </c>
    </row>
    <row r="145" spans="1:6" ht="31.5" x14ac:dyDescent="0.25">
      <c r="A145" s="125" t="s">
        <v>288</v>
      </c>
      <c r="B145" s="126" t="s">
        <v>289</v>
      </c>
      <c r="C145" s="126" t="s">
        <v>68</v>
      </c>
      <c r="D145" s="130">
        <v>2200.05845</v>
      </c>
      <c r="E145" s="130" t="s">
        <v>68</v>
      </c>
      <c r="F145" s="130" t="s">
        <v>68</v>
      </c>
    </row>
    <row r="146" spans="1:6" ht="47.25" x14ac:dyDescent="0.25">
      <c r="A146" s="127" t="s">
        <v>268</v>
      </c>
      <c r="B146" s="128" t="s">
        <v>289</v>
      </c>
      <c r="C146" s="128" t="s">
        <v>19</v>
      </c>
      <c r="D146" s="131">
        <v>109.09564</v>
      </c>
      <c r="E146" s="131" t="s">
        <v>68</v>
      </c>
      <c r="F146" s="131" t="s">
        <v>68</v>
      </c>
    </row>
    <row r="147" spans="1:6" ht="63" x14ac:dyDescent="0.25">
      <c r="A147" s="127" t="s">
        <v>715</v>
      </c>
      <c r="B147" s="128" t="s">
        <v>716</v>
      </c>
      <c r="C147" s="128" t="s">
        <v>68</v>
      </c>
      <c r="D147" s="131">
        <v>690.96280999999999</v>
      </c>
      <c r="E147" s="131" t="s">
        <v>68</v>
      </c>
      <c r="F147" s="131" t="s">
        <v>68</v>
      </c>
    </row>
    <row r="148" spans="1:6" ht="47.25" x14ac:dyDescent="0.25">
      <c r="A148" s="127" t="s">
        <v>268</v>
      </c>
      <c r="B148" s="128" t="s">
        <v>716</v>
      </c>
      <c r="C148" s="128" t="s">
        <v>19</v>
      </c>
      <c r="D148" s="131">
        <v>690.96280999999999</v>
      </c>
      <c r="E148" s="131" t="s">
        <v>68</v>
      </c>
      <c r="F148" s="131" t="s">
        <v>68</v>
      </c>
    </row>
    <row r="149" spans="1:6" ht="47.25" x14ac:dyDescent="0.25">
      <c r="A149" s="127" t="s">
        <v>290</v>
      </c>
      <c r="B149" s="128" t="s">
        <v>291</v>
      </c>
      <c r="C149" s="128" t="s">
        <v>68</v>
      </c>
      <c r="D149" s="131">
        <v>1400</v>
      </c>
      <c r="E149" s="131" t="s">
        <v>68</v>
      </c>
      <c r="F149" s="131" t="s">
        <v>68</v>
      </c>
    </row>
    <row r="150" spans="1:6" ht="47.25" x14ac:dyDescent="0.25">
      <c r="A150" s="127" t="s">
        <v>268</v>
      </c>
      <c r="B150" s="128" t="s">
        <v>291</v>
      </c>
      <c r="C150" s="128" t="s">
        <v>19</v>
      </c>
      <c r="D150" s="131">
        <v>1400</v>
      </c>
      <c r="E150" s="131" t="s">
        <v>68</v>
      </c>
      <c r="F150" s="131" t="s">
        <v>68</v>
      </c>
    </row>
    <row r="151" spans="1:6" ht="15.75" x14ac:dyDescent="0.25">
      <c r="A151" s="125" t="s">
        <v>292</v>
      </c>
      <c r="B151" s="126" t="s">
        <v>293</v>
      </c>
      <c r="C151" s="126" t="s">
        <v>68</v>
      </c>
      <c r="D151" s="130">
        <v>101.28</v>
      </c>
      <c r="E151" s="130" t="s">
        <v>68</v>
      </c>
      <c r="F151" s="130" t="s">
        <v>68</v>
      </c>
    </row>
    <row r="152" spans="1:6" ht="47.25" x14ac:dyDescent="0.25">
      <c r="A152" s="127" t="s">
        <v>268</v>
      </c>
      <c r="B152" s="128" t="s">
        <v>293</v>
      </c>
      <c r="C152" s="128" t="s">
        <v>19</v>
      </c>
      <c r="D152" s="131">
        <v>101.28</v>
      </c>
      <c r="E152" s="131" t="s">
        <v>68</v>
      </c>
      <c r="F152" s="131" t="s">
        <v>68</v>
      </c>
    </row>
    <row r="153" spans="1:6" ht="31.5" x14ac:dyDescent="0.25">
      <c r="A153" s="125" t="s">
        <v>295</v>
      </c>
      <c r="B153" s="126" t="s">
        <v>296</v>
      </c>
      <c r="C153" s="126" t="s">
        <v>68</v>
      </c>
      <c r="D153" s="130">
        <v>266641.10891000001</v>
      </c>
      <c r="E153" s="130">
        <v>243610.45074999999</v>
      </c>
      <c r="F153" s="130">
        <v>250754.10354000001</v>
      </c>
    </row>
    <row r="154" spans="1:6" ht="31.5" x14ac:dyDescent="0.25">
      <c r="A154" s="125" t="s">
        <v>297</v>
      </c>
      <c r="B154" s="126" t="s">
        <v>298</v>
      </c>
      <c r="C154" s="126" t="s">
        <v>68</v>
      </c>
      <c r="D154" s="130">
        <v>237223.11731</v>
      </c>
      <c r="E154" s="130">
        <v>211066.25281999999</v>
      </c>
      <c r="F154" s="130">
        <v>220804.67525</v>
      </c>
    </row>
    <row r="155" spans="1:6" ht="47.25" x14ac:dyDescent="0.25">
      <c r="A155" s="127" t="s">
        <v>268</v>
      </c>
      <c r="B155" s="128" t="s">
        <v>298</v>
      </c>
      <c r="C155" s="128" t="s">
        <v>19</v>
      </c>
      <c r="D155" s="131">
        <v>22459.466489999999</v>
      </c>
      <c r="E155" s="131">
        <v>27237.371999999999</v>
      </c>
      <c r="F155" s="131">
        <v>36975.794430000002</v>
      </c>
    </row>
    <row r="156" spans="1:6" ht="63" x14ac:dyDescent="0.25">
      <c r="A156" s="127" t="s">
        <v>281</v>
      </c>
      <c r="B156" s="128" t="s">
        <v>299</v>
      </c>
      <c r="C156" s="128" t="s">
        <v>68</v>
      </c>
      <c r="D156" s="131">
        <v>191011.6</v>
      </c>
      <c r="E156" s="131">
        <v>181900.79999999999</v>
      </c>
      <c r="F156" s="131">
        <v>181900.79999999999</v>
      </c>
    </row>
    <row r="157" spans="1:6" ht="47.25" x14ac:dyDescent="0.25">
      <c r="A157" s="127" t="s">
        <v>268</v>
      </c>
      <c r="B157" s="128" t="s">
        <v>299</v>
      </c>
      <c r="C157" s="128" t="s">
        <v>19</v>
      </c>
      <c r="D157" s="131">
        <v>191011.6</v>
      </c>
      <c r="E157" s="131">
        <v>181900.79999999999</v>
      </c>
      <c r="F157" s="131">
        <v>181900.79999999999</v>
      </c>
    </row>
    <row r="158" spans="1:6" ht="63" x14ac:dyDescent="0.25">
      <c r="A158" s="127" t="s">
        <v>283</v>
      </c>
      <c r="B158" s="128" t="s">
        <v>300</v>
      </c>
      <c r="C158" s="128" t="s">
        <v>68</v>
      </c>
      <c r="D158" s="131">
        <v>1928.0808199999999</v>
      </c>
      <c r="E158" s="131">
        <v>1928.0808199999999</v>
      </c>
      <c r="F158" s="131">
        <v>1928.0808199999999</v>
      </c>
    </row>
    <row r="159" spans="1:6" ht="47.25" x14ac:dyDescent="0.25">
      <c r="A159" s="127" t="s">
        <v>268</v>
      </c>
      <c r="B159" s="128" t="s">
        <v>300</v>
      </c>
      <c r="C159" s="128" t="s">
        <v>19</v>
      </c>
      <c r="D159" s="131">
        <v>1928.0808199999999</v>
      </c>
      <c r="E159" s="131">
        <v>1928.0808199999999</v>
      </c>
      <c r="F159" s="131">
        <v>1928.0808199999999</v>
      </c>
    </row>
    <row r="160" spans="1:6" ht="31.5" x14ac:dyDescent="0.25">
      <c r="A160" s="127" t="s">
        <v>892</v>
      </c>
      <c r="B160" s="128" t="s">
        <v>902</v>
      </c>
      <c r="C160" s="128" t="s">
        <v>68</v>
      </c>
      <c r="D160" s="131">
        <v>21823.97</v>
      </c>
      <c r="E160" s="131" t="s">
        <v>68</v>
      </c>
      <c r="F160" s="131" t="s">
        <v>68</v>
      </c>
    </row>
    <row r="161" spans="1:6" ht="47.25" x14ac:dyDescent="0.25">
      <c r="A161" s="127" t="s">
        <v>268</v>
      </c>
      <c r="B161" s="128" t="s">
        <v>902</v>
      </c>
      <c r="C161" s="128" t="s">
        <v>19</v>
      </c>
      <c r="D161" s="131">
        <v>21823.97</v>
      </c>
      <c r="E161" s="131" t="s">
        <v>68</v>
      </c>
      <c r="F161" s="131" t="s">
        <v>68</v>
      </c>
    </row>
    <row r="162" spans="1:6" ht="94.5" x14ac:dyDescent="0.25">
      <c r="A162" s="125" t="s">
        <v>285</v>
      </c>
      <c r="B162" s="126" t="s">
        <v>301</v>
      </c>
      <c r="C162" s="126" t="s">
        <v>68</v>
      </c>
      <c r="D162" s="130">
        <v>363.2</v>
      </c>
      <c r="E162" s="130">
        <v>363.2</v>
      </c>
      <c r="F162" s="130">
        <v>363.2</v>
      </c>
    </row>
    <row r="163" spans="1:6" ht="94.5" x14ac:dyDescent="0.25">
      <c r="A163" s="127" t="s">
        <v>285</v>
      </c>
      <c r="B163" s="128" t="s">
        <v>302</v>
      </c>
      <c r="C163" s="128" t="s">
        <v>68</v>
      </c>
      <c r="D163" s="131">
        <v>363.2</v>
      </c>
      <c r="E163" s="131">
        <v>363.2</v>
      </c>
      <c r="F163" s="131">
        <v>363.2</v>
      </c>
    </row>
    <row r="164" spans="1:6" ht="47.25" x14ac:dyDescent="0.25">
      <c r="A164" s="127" t="s">
        <v>268</v>
      </c>
      <c r="B164" s="128" t="s">
        <v>302</v>
      </c>
      <c r="C164" s="128" t="s">
        <v>19</v>
      </c>
      <c r="D164" s="131">
        <v>363.2</v>
      </c>
      <c r="E164" s="131">
        <v>363.2</v>
      </c>
      <c r="F164" s="131">
        <v>363.2</v>
      </c>
    </row>
    <row r="165" spans="1:6" ht="15.75" x14ac:dyDescent="0.25">
      <c r="A165" s="125" t="s">
        <v>292</v>
      </c>
      <c r="B165" s="126" t="s">
        <v>303</v>
      </c>
      <c r="C165" s="126" t="s">
        <v>68</v>
      </c>
      <c r="D165" s="130">
        <v>33.58</v>
      </c>
      <c r="E165" s="130" t="s">
        <v>68</v>
      </c>
      <c r="F165" s="130" t="s">
        <v>68</v>
      </c>
    </row>
    <row r="166" spans="1:6" ht="47.25" x14ac:dyDescent="0.25">
      <c r="A166" s="127" t="s">
        <v>268</v>
      </c>
      <c r="B166" s="128" t="s">
        <v>303</v>
      </c>
      <c r="C166" s="128" t="s">
        <v>19</v>
      </c>
      <c r="D166" s="131">
        <v>33.58</v>
      </c>
      <c r="E166" s="131" t="s">
        <v>68</v>
      </c>
      <c r="F166" s="131" t="s">
        <v>68</v>
      </c>
    </row>
    <row r="167" spans="1:6" ht="15.75" x14ac:dyDescent="0.25">
      <c r="A167" s="125" t="s">
        <v>304</v>
      </c>
      <c r="B167" s="126" t="s">
        <v>305</v>
      </c>
      <c r="C167" s="126" t="s">
        <v>68</v>
      </c>
      <c r="D167" s="130">
        <v>1046.9690800000001</v>
      </c>
      <c r="E167" s="130">
        <v>1876.11112</v>
      </c>
      <c r="F167" s="130">
        <v>1965.8888899999999</v>
      </c>
    </row>
    <row r="168" spans="1:6" ht="63" x14ac:dyDescent="0.25">
      <c r="A168" s="127" t="s">
        <v>715</v>
      </c>
      <c r="B168" s="128" t="s">
        <v>717</v>
      </c>
      <c r="C168" s="128" t="s">
        <v>68</v>
      </c>
      <c r="D168" s="131">
        <v>481.08019000000002</v>
      </c>
      <c r="E168" s="131" t="s">
        <v>68</v>
      </c>
      <c r="F168" s="131" t="s">
        <v>68</v>
      </c>
    </row>
    <row r="169" spans="1:6" ht="47.25" x14ac:dyDescent="0.25">
      <c r="A169" s="127" t="s">
        <v>268</v>
      </c>
      <c r="B169" s="128" t="s">
        <v>717</v>
      </c>
      <c r="C169" s="128" t="s">
        <v>19</v>
      </c>
      <c r="D169" s="131">
        <v>481.08019000000002</v>
      </c>
      <c r="E169" s="131" t="s">
        <v>68</v>
      </c>
      <c r="F169" s="131" t="s">
        <v>68</v>
      </c>
    </row>
    <row r="170" spans="1:6" ht="47.25" x14ac:dyDescent="0.25">
      <c r="A170" s="127" t="s">
        <v>290</v>
      </c>
      <c r="B170" s="128" t="s">
        <v>306</v>
      </c>
      <c r="C170" s="128" t="s">
        <v>68</v>
      </c>
      <c r="D170" s="131">
        <v>565.88888999999995</v>
      </c>
      <c r="E170" s="131">
        <v>1876.11112</v>
      </c>
      <c r="F170" s="131">
        <v>1965.8888899999999</v>
      </c>
    </row>
    <row r="171" spans="1:6" ht="47.25" x14ac:dyDescent="0.25">
      <c r="A171" s="127" t="s">
        <v>268</v>
      </c>
      <c r="B171" s="128" t="s">
        <v>306</v>
      </c>
      <c r="C171" s="128" t="s">
        <v>19</v>
      </c>
      <c r="D171" s="131">
        <v>565.88888999999995</v>
      </c>
      <c r="E171" s="131">
        <v>1876.11112</v>
      </c>
      <c r="F171" s="131">
        <v>1965.8888899999999</v>
      </c>
    </row>
    <row r="172" spans="1:6" ht="63" x14ac:dyDescent="0.25">
      <c r="A172" s="125" t="s">
        <v>307</v>
      </c>
      <c r="B172" s="126" t="s">
        <v>308</v>
      </c>
      <c r="C172" s="126" t="s">
        <v>68</v>
      </c>
      <c r="D172" s="130">
        <v>16103.2</v>
      </c>
      <c r="E172" s="130">
        <v>16216.4</v>
      </c>
      <c r="F172" s="130">
        <v>16216.4</v>
      </c>
    </row>
    <row r="173" spans="1:6" ht="63" x14ac:dyDescent="0.25">
      <c r="A173" s="127" t="s">
        <v>537</v>
      </c>
      <c r="B173" s="128" t="s">
        <v>309</v>
      </c>
      <c r="C173" s="128" t="s">
        <v>68</v>
      </c>
      <c r="D173" s="131">
        <v>16103.2</v>
      </c>
      <c r="E173" s="131">
        <v>16216.4</v>
      </c>
      <c r="F173" s="131">
        <v>16216.4</v>
      </c>
    </row>
    <row r="174" spans="1:6" ht="47.25" x14ac:dyDescent="0.25">
      <c r="A174" s="127" t="s">
        <v>268</v>
      </c>
      <c r="B174" s="128" t="s">
        <v>309</v>
      </c>
      <c r="C174" s="128" t="s">
        <v>19</v>
      </c>
      <c r="D174" s="131">
        <v>16103.2</v>
      </c>
      <c r="E174" s="131">
        <v>16216.4</v>
      </c>
      <c r="F174" s="131">
        <v>16216.4</v>
      </c>
    </row>
    <row r="175" spans="1:6" ht="15.75" x14ac:dyDescent="0.25">
      <c r="A175" s="125" t="s">
        <v>538</v>
      </c>
      <c r="B175" s="126" t="s">
        <v>539</v>
      </c>
      <c r="C175" s="126" t="s">
        <v>68</v>
      </c>
      <c r="D175" s="130">
        <v>18.46686</v>
      </c>
      <c r="E175" s="130" t="s">
        <v>68</v>
      </c>
      <c r="F175" s="130" t="s">
        <v>68</v>
      </c>
    </row>
    <row r="176" spans="1:6" ht="47.25" x14ac:dyDescent="0.25">
      <c r="A176" s="127" t="s">
        <v>268</v>
      </c>
      <c r="B176" s="128" t="s">
        <v>539</v>
      </c>
      <c r="C176" s="128" t="s">
        <v>19</v>
      </c>
      <c r="D176" s="131">
        <v>18.46686</v>
      </c>
      <c r="E176" s="131" t="s">
        <v>68</v>
      </c>
      <c r="F176" s="131" t="s">
        <v>68</v>
      </c>
    </row>
    <row r="177" spans="1:6" ht="15.75" x14ac:dyDescent="0.25">
      <c r="A177" s="125" t="s">
        <v>718</v>
      </c>
      <c r="B177" s="126" t="s">
        <v>719</v>
      </c>
      <c r="C177" s="126" t="s">
        <v>68</v>
      </c>
      <c r="D177" s="130">
        <v>19.82</v>
      </c>
      <c r="E177" s="130" t="s">
        <v>68</v>
      </c>
      <c r="F177" s="130" t="s">
        <v>68</v>
      </c>
    </row>
    <row r="178" spans="1:6" ht="31.5" x14ac:dyDescent="0.25">
      <c r="A178" s="127" t="s">
        <v>219</v>
      </c>
      <c r="B178" s="128" t="s">
        <v>719</v>
      </c>
      <c r="C178" s="128" t="s">
        <v>220</v>
      </c>
      <c r="D178" s="131">
        <v>19.82</v>
      </c>
      <c r="E178" s="131" t="s">
        <v>68</v>
      </c>
      <c r="F178" s="131" t="s">
        <v>68</v>
      </c>
    </row>
    <row r="179" spans="1:6" ht="47.25" x14ac:dyDescent="0.25">
      <c r="A179" s="125" t="s">
        <v>310</v>
      </c>
      <c r="B179" s="126" t="s">
        <v>311</v>
      </c>
      <c r="C179" s="126" t="s">
        <v>68</v>
      </c>
      <c r="D179" s="130">
        <v>9438.7878799999999</v>
      </c>
      <c r="E179" s="130">
        <v>9348.3838400000004</v>
      </c>
      <c r="F179" s="130">
        <v>9073.9393999999993</v>
      </c>
    </row>
    <row r="180" spans="1:6" ht="63" x14ac:dyDescent="0.25">
      <c r="A180" s="127" t="s">
        <v>540</v>
      </c>
      <c r="B180" s="128" t="s">
        <v>312</v>
      </c>
      <c r="C180" s="128" t="s">
        <v>68</v>
      </c>
      <c r="D180" s="131">
        <v>9438.7878799999999</v>
      </c>
      <c r="E180" s="131">
        <v>9348.3838400000004</v>
      </c>
      <c r="F180" s="131">
        <v>9073.9393999999993</v>
      </c>
    </row>
    <row r="181" spans="1:6" ht="47.25" x14ac:dyDescent="0.25">
      <c r="A181" s="127" t="s">
        <v>268</v>
      </c>
      <c r="B181" s="128" t="s">
        <v>312</v>
      </c>
      <c r="C181" s="128" t="s">
        <v>19</v>
      </c>
      <c r="D181" s="131">
        <v>9438.7878799999999</v>
      </c>
      <c r="E181" s="131">
        <v>9348.3838400000004</v>
      </c>
      <c r="F181" s="131">
        <v>9073.9393999999993</v>
      </c>
    </row>
    <row r="182" spans="1:6" ht="47.25" x14ac:dyDescent="0.25">
      <c r="A182" s="125" t="s">
        <v>294</v>
      </c>
      <c r="B182" s="126" t="s">
        <v>313</v>
      </c>
      <c r="C182" s="126" t="s">
        <v>68</v>
      </c>
      <c r="D182" s="130">
        <v>1865.5877800000001</v>
      </c>
      <c r="E182" s="130" t="s">
        <v>68</v>
      </c>
      <c r="F182" s="130" t="s">
        <v>68</v>
      </c>
    </row>
    <row r="183" spans="1:6" ht="47.25" x14ac:dyDescent="0.25">
      <c r="A183" s="127" t="s">
        <v>294</v>
      </c>
      <c r="B183" s="128" t="s">
        <v>314</v>
      </c>
      <c r="C183" s="128" t="s">
        <v>68</v>
      </c>
      <c r="D183" s="131">
        <v>1865.5877800000001</v>
      </c>
      <c r="E183" s="131" t="s">
        <v>68</v>
      </c>
      <c r="F183" s="131" t="s">
        <v>68</v>
      </c>
    </row>
    <row r="184" spans="1:6" ht="47.25" x14ac:dyDescent="0.25">
      <c r="A184" s="127" t="s">
        <v>268</v>
      </c>
      <c r="B184" s="128" t="s">
        <v>314</v>
      </c>
      <c r="C184" s="128" t="s">
        <v>19</v>
      </c>
      <c r="D184" s="131">
        <v>1865.5877800000001</v>
      </c>
      <c r="E184" s="131" t="s">
        <v>68</v>
      </c>
      <c r="F184" s="131" t="s">
        <v>68</v>
      </c>
    </row>
    <row r="185" spans="1:6" ht="47.25" x14ac:dyDescent="0.25">
      <c r="A185" s="125" t="s">
        <v>290</v>
      </c>
      <c r="B185" s="126" t="s">
        <v>690</v>
      </c>
      <c r="C185" s="126" t="s">
        <v>68</v>
      </c>
      <c r="D185" s="130" t="s">
        <v>68</v>
      </c>
      <c r="E185" s="130">
        <v>2557.6629699999999</v>
      </c>
      <c r="F185" s="130" t="s">
        <v>68</v>
      </c>
    </row>
    <row r="186" spans="1:6" ht="47.25" x14ac:dyDescent="0.25">
      <c r="A186" s="127" t="s">
        <v>290</v>
      </c>
      <c r="B186" s="128" t="s">
        <v>691</v>
      </c>
      <c r="C186" s="128" t="s">
        <v>68</v>
      </c>
      <c r="D186" s="131" t="s">
        <v>68</v>
      </c>
      <c r="E186" s="131">
        <v>2182.88519</v>
      </c>
      <c r="F186" s="131" t="s">
        <v>68</v>
      </c>
    </row>
    <row r="187" spans="1:6" ht="47.25" x14ac:dyDescent="0.25">
      <c r="A187" s="127" t="s">
        <v>268</v>
      </c>
      <c r="B187" s="128" t="s">
        <v>691</v>
      </c>
      <c r="C187" s="128" t="s">
        <v>19</v>
      </c>
      <c r="D187" s="131" t="s">
        <v>68</v>
      </c>
      <c r="E187" s="131">
        <v>2182.88519</v>
      </c>
      <c r="F187" s="131" t="s">
        <v>68</v>
      </c>
    </row>
    <row r="188" spans="1:6" ht="47.25" x14ac:dyDescent="0.25">
      <c r="A188" s="127" t="s">
        <v>290</v>
      </c>
      <c r="B188" s="128" t="s">
        <v>720</v>
      </c>
      <c r="C188" s="128" t="s">
        <v>68</v>
      </c>
      <c r="D188" s="131" t="s">
        <v>68</v>
      </c>
      <c r="E188" s="131">
        <v>374.77778000000001</v>
      </c>
      <c r="F188" s="131" t="s">
        <v>68</v>
      </c>
    </row>
    <row r="189" spans="1:6" ht="47.25" x14ac:dyDescent="0.25">
      <c r="A189" s="127" t="s">
        <v>268</v>
      </c>
      <c r="B189" s="128" t="s">
        <v>720</v>
      </c>
      <c r="C189" s="128" t="s">
        <v>19</v>
      </c>
      <c r="D189" s="131" t="s">
        <v>68</v>
      </c>
      <c r="E189" s="131">
        <v>374.77778000000001</v>
      </c>
      <c r="F189" s="131" t="s">
        <v>68</v>
      </c>
    </row>
    <row r="190" spans="1:6" ht="63" x14ac:dyDescent="0.25">
      <c r="A190" s="125" t="s">
        <v>903</v>
      </c>
      <c r="B190" s="126" t="s">
        <v>904</v>
      </c>
      <c r="C190" s="126" t="s">
        <v>68</v>
      </c>
      <c r="D190" s="130">
        <v>528.38</v>
      </c>
      <c r="E190" s="130">
        <v>2182.44</v>
      </c>
      <c r="F190" s="130">
        <v>2330</v>
      </c>
    </row>
    <row r="191" spans="1:6" ht="63" x14ac:dyDescent="0.25">
      <c r="A191" s="127" t="s">
        <v>903</v>
      </c>
      <c r="B191" s="128" t="s">
        <v>905</v>
      </c>
      <c r="C191" s="128" t="s">
        <v>68</v>
      </c>
      <c r="D191" s="131">
        <v>528.38</v>
      </c>
      <c r="E191" s="131">
        <v>2182.44</v>
      </c>
      <c r="F191" s="131">
        <v>2330</v>
      </c>
    </row>
    <row r="192" spans="1:6" ht="47.25" x14ac:dyDescent="0.25">
      <c r="A192" s="127" t="s">
        <v>268</v>
      </c>
      <c r="B192" s="128" t="s">
        <v>905</v>
      </c>
      <c r="C192" s="128" t="s">
        <v>19</v>
      </c>
      <c r="D192" s="131">
        <v>528.38</v>
      </c>
      <c r="E192" s="131">
        <v>2182.44</v>
      </c>
      <c r="F192" s="131">
        <v>2330</v>
      </c>
    </row>
    <row r="193" spans="1:6" ht="31.5" x14ac:dyDescent="0.25">
      <c r="A193" s="125" t="s">
        <v>315</v>
      </c>
      <c r="B193" s="126" t="s">
        <v>316</v>
      </c>
      <c r="C193" s="126" t="s">
        <v>68</v>
      </c>
      <c r="D193" s="130">
        <v>26600.860820000002</v>
      </c>
      <c r="E193" s="130">
        <v>18343.171719999998</v>
      </c>
      <c r="F193" s="130">
        <v>12343.17172</v>
      </c>
    </row>
    <row r="194" spans="1:6" ht="47.25" x14ac:dyDescent="0.25">
      <c r="A194" s="125" t="s">
        <v>279</v>
      </c>
      <c r="B194" s="126" t="s">
        <v>317</v>
      </c>
      <c r="C194" s="126" t="s">
        <v>68</v>
      </c>
      <c r="D194" s="130">
        <v>25100.860820000002</v>
      </c>
      <c r="E194" s="130">
        <v>18343.171719999998</v>
      </c>
      <c r="F194" s="130">
        <v>12343.17172</v>
      </c>
    </row>
    <row r="195" spans="1:6" ht="47.25" x14ac:dyDescent="0.25">
      <c r="A195" s="127" t="s">
        <v>268</v>
      </c>
      <c r="B195" s="128" t="s">
        <v>317</v>
      </c>
      <c r="C195" s="128" t="s">
        <v>19</v>
      </c>
      <c r="D195" s="131">
        <v>20243.499100000001</v>
      </c>
      <c r="E195" s="131">
        <v>16056</v>
      </c>
      <c r="F195" s="131">
        <v>10056</v>
      </c>
    </row>
    <row r="196" spans="1:6" ht="63" x14ac:dyDescent="0.25">
      <c r="A196" s="127" t="s">
        <v>283</v>
      </c>
      <c r="B196" s="128" t="s">
        <v>318</v>
      </c>
      <c r="C196" s="128" t="s">
        <v>68</v>
      </c>
      <c r="D196" s="131">
        <v>2287.1717199999998</v>
      </c>
      <c r="E196" s="131">
        <v>2287.1717199999998</v>
      </c>
      <c r="F196" s="131">
        <v>2287.1717199999998</v>
      </c>
    </row>
    <row r="197" spans="1:6" ht="47.25" x14ac:dyDescent="0.25">
      <c r="A197" s="127" t="s">
        <v>268</v>
      </c>
      <c r="B197" s="128" t="s">
        <v>318</v>
      </c>
      <c r="C197" s="128" t="s">
        <v>19</v>
      </c>
      <c r="D197" s="131">
        <v>2287.1717199999998</v>
      </c>
      <c r="E197" s="131">
        <v>2287.1717199999998</v>
      </c>
      <c r="F197" s="131">
        <v>2287.1717199999998</v>
      </c>
    </row>
    <row r="198" spans="1:6" ht="31.5" x14ac:dyDescent="0.25">
      <c r="A198" s="127" t="s">
        <v>892</v>
      </c>
      <c r="B198" s="128" t="s">
        <v>906</v>
      </c>
      <c r="C198" s="128" t="s">
        <v>68</v>
      </c>
      <c r="D198" s="131">
        <v>2570.19</v>
      </c>
      <c r="E198" s="131" t="s">
        <v>68</v>
      </c>
      <c r="F198" s="131" t="s">
        <v>68</v>
      </c>
    </row>
    <row r="199" spans="1:6" ht="47.25" x14ac:dyDescent="0.25">
      <c r="A199" s="127" t="s">
        <v>268</v>
      </c>
      <c r="B199" s="128" t="s">
        <v>906</v>
      </c>
      <c r="C199" s="128" t="s">
        <v>19</v>
      </c>
      <c r="D199" s="131">
        <v>2570.19</v>
      </c>
      <c r="E199" s="131" t="s">
        <v>68</v>
      </c>
      <c r="F199" s="131" t="s">
        <v>68</v>
      </c>
    </row>
    <row r="200" spans="1:6" ht="31.5" x14ac:dyDescent="0.25">
      <c r="A200" s="125" t="s">
        <v>721</v>
      </c>
      <c r="B200" s="126" t="s">
        <v>722</v>
      </c>
      <c r="C200" s="126" t="s">
        <v>68</v>
      </c>
      <c r="D200" s="130">
        <v>1500</v>
      </c>
      <c r="E200" s="130" t="s">
        <v>68</v>
      </c>
      <c r="F200" s="130" t="s">
        <v>68</v>
      </c>
    </row>
    <row r="201" spans="1:6" ht="63" x14ac:dyDescent="0.25">
      <c r="A201" s="127" t="s">
        <v>723</v>
      </c>
      <c r="B201" s="128" t="s">
        <v>724</v>
      </c>
      <c r="C201" s="128" t="s">
        <v>68</v>
      </c>
      <c r="D201" s="131">
        <v>1500</v>
      </c>
      <c r="E201" s="131" t="s">
        <v>68</v>
      </c>
      <c r="F201" s="131" t="s">
        <v>68</v>
      </c>
    </row>
    <row r="202" spans="1:6" ht="47.25" x14ac:dyDescent="0.25">
      <c r="A202" s="127" t="s">
        <v>268</v>
      </c>
      <c r="B202" s="128" t="s">
        <v>724</v>
      </c>
      <c r="C202" s="128" t="s">
        <v>19</v>
      </c>
      <c r="D202" s="131">
        <v>1500</v>
      </c>
      <c r="E202" s="131" t="s">
        <v>68</v>
      </c>
      <c r="F202" s="131" t="s">
        <v>68</v>
      </c>
    </row>
    <row r="203" spans="1:6" ht="31.5" x14ac:dyDescent="0.25">
      <c r="A203" s="125" t="s">
        <v>319</v>
      </c>
      <c r="B203" s="126" t="s">
        <v>320</v>
      </c>
      <c r="C203" s="126" t="s">
        <v>68</v>
      </c>
      <c r="D203" s="130">
        <v>1052.7113899999999</v>
      </c>
      <c r="E203" s="130">
        <v>907.72044000000005</v>
      </c>
      <c r="F203" s="130">
        <v>907.72044000000005</v>
      </c>
    </row>
    <row r="204" spans="1:6" ht="31.5" x14ac:dyDescent="0.25">
      <c r="A204" s="125" t="s">
        <v>321</v>
      </c>
      <c r="B204" s="126" t="s">
        <v>322</v>
      </c>
      <c r="C204" s="126" t="s">
        <v>68</v>
      </c>
      <c r="D204" s="130">
        <v>906.76139000000001</v>
      </c>
      <c r="E204" s="130">
        <v>907.72044000000005</v>
      </c>
      <c r="F204" s="130">
        <v>907.72044000000005</v>
      </c>
    </row>
    <row r="205" spans="1:6" ht="47.25" x14ac:dyDescent="0.25">
      <c r="A205" s="127" t="s">
        <v>268</v>
      </c>
      <c r="B205" s="128" t="s">
        <v>322</v>
      </c>
      <c r="C205" s="128" t="s">
        <v>19</v>
      </c>
      <c r="D205" s="131">
        <v>20</v>
      </c>
      <c r="E205" s="131" t="s">
        <v>68</v>
      </c>
      <c r="F205" s="131" t="s">
        <v>68</v>
      </c>
    </row>
    <row r="206" spans="1:6" ht="31.5" x14ac:dyDescent="0.25">
      <c r="A206" s="127" t="s">
        <v>541</v>
      </c>
      <c r="B206" s="128" t="s">
        <v>542</v>
      </c>
      <c r="C206" s="128" t="s">
        <v>68</v>
      </c>
      <c r="D206" s="131">
        <v>886.76139000000001</v>
      </c>
      <c r="E206" s="131">
        <v>907.72044000000005</v>
      </c>
      <c r="F206" s="131">
        <v>907.72044000000005</v>
      </c>
    </row>
    <row r="207" spans="1:6" ht="47.25" x14ac:dyDescent="0.25">
      <c r="A207" s="127" t="s">
        <v>268</v>
      </c>
      <c r="B207" s="128" t="s">
        <v>542</v>
      </c>
      <c r="C207" s="128" t="s">
        <v>19</v>
      </c>
      <c r="D207" s="131">
        <v>886.76139000000001</v>
      </c>
      <c r="E207" s="131">
        <v>907.72044000000005</v>
      </c>
      <c r="F207" s="131">
        <v>907.72044000000005</v>
      </c>
    </row>
    <row r="208" spans="1:6" ht="31.5" x14ac:dyDescent="0.25">
      <c r="A208" s="125" t="s">
        <v>323</v>
      </c>
      <c r="B208" s="126" t="s">
        <v>324</v>
      </c>
      <c r="C208" s="126" t="s">
        <v>68</v>
      </c>
      <c r="D208" s="130">
        <v>145.94999999999999</v>
      </c>
      <c r="E208" s="130" t="s">
        <v>68</v>
      </c>
      <c r="F208" s="130" t="s">
        <v>68</v>
      </c>
    </row>
    <row r="209" spans="1:6" ht="47.25" x14ac:dyDescent="0.25">
      <c r="A209" s="127" t="s">
        <v>268</v>
      </c>
      <c r="B209" s="128" t="s">
        <v>324</v>
      </c>
      <c r="C209" s="128" t="s">
        <v>19</v>
      </c>
      <c r="D209" s="131">
        <v>145.94999999999999</v>
      </c>
      <c r="E209" s="131" t="s">
        <v>68</v>
      </c>
      <c r="F209" s="131" t="s">
        <v>68</v>
      </c>
    </row>
    <row r="210" spans="1:6" ht="31.5" x14ac:dyDescent="0.25">
      <c r="A210" s="125" t="s">
        <v>325</v>
      </c>
      <c r="B210" s="126" t="s">
        <v>326</v>
      </c>
      <c r="C210" s="126" t="s">
        <v>68</v>
      </c>
      <c r="D210" s="130">
        <v>22450.732499999998</v>
      </c>
      <c r="E210" s="130">
        <v>21540.781999999999</v>
      </c>
      <c r="F210" s="130">
        <v>21040.781999999999</v>
      </c>
    </row>
    <row r="211" spans="1:6" ht="31.5" x14ac:dyDescent="0.25">
      <c r="A211" s="125" t="s">
        <v>327</v>
      </c>
      <c r="B211" s="126" t="s">
        <v>328</v>
      </c>
      <c r="C211" s="126" t="s">
        <v>68</v>
      </c>
      <c r="D211" s="130">
        <v>22450.732499999998</v>
      </c>
      <c r="E211" s="130">
        <v>21540.781999999999</v>
      </c>
      <c r="F211" s="130">
        <v>21040.781999999999</v>
      </c>
    </row>
    <row r="212" spans="1:6" ht="78.75" x14ac:dyDescent="0.25">
      <c r="A212" s="127" t="s">
        <v>329</v>
      </c>
      <c r="B212" s="128" t="s">
        <v>328</v>
      </c>
      <c r="C212" s="128" t="s">
        <v>330</v>
      </c>
      <c r="D212" s="131">
        <v>19224.431</v>
      </c>
      <c r="E212" s="131">
        <v>19146.679</v>
      </c>
      <c r="F212" s="131">
        <v>19146.679</v>
      </c>
    </row>
    <row r="213" spans="1:6" ht="31.5" x14ac:dyDescent="0.25">
      <c r="A213" s="127" t="s">
        <v>219</v>
      </c>
      <c r="B213" s="128" t="s">
        <v>328</v>
      </c>
      <c r="C213" s="128" t="s">
        <v>220</v>
      </c>
      <c r="D213" s="131">
        <v>809.6105</v>
      </c>
      <c r="E213" s="131" t="s">
        <v>68</v>
      </c>
      <c r="F213" s="131" t="s">
        <v>68</v>
      </c>
    </row>
    <row r="214" spans="1:6" ht="31.5" x14ac:dyDescent="0.25">
      <c r="A214" s="127" t="s">
        <v>237</v>
      </c>
      <c r="B214" s="128" t="s">
        <v>328</v>
      </c>
      <c r="C214" s="128" t="s">
        <v>238</v>
      </c>
      <c r="D214" s="131">
        <v>6</v>
      </c>
      <c r="E214" s="131" t="s">
        <v>68</v>
      </c>
      <c r="F214" s="131" t="s">
        <v>68</v>
      </c>
    </row>
    <row r="215" spans="1:6" ht="15.75" x14ac:dyDescent="0.25">
      <c r="A215" s="127" t="s">
        <v>212</v>
      </c>
      <c r="B215" s="128" t="s">
        <v>328</v>
      </c>
      <c r="C215" s="128" t="s">
        <v>29</v>
      </c>
      <c r="D215" s="131">
        <v>16.588000000000001</v>
      </c>
      <c r="E215" s="131" t="s">
        <v>68</v>
      </c>
      <c r="F215" s="131" t="s">
        <v>68</v>
      </c>
    </row>
    <row r="216" spans="1:6" ht="31.5" x14ac:dyDescent="0.25">
      <c r="A216" s="127" t="s">
        <v>543</v>
      </c>
      <c r="B216" s="128" t="s">
        <v>544</v>
      </c>
      <c r="C216" s="128" t="s">
        <v>68</v>
      </c>
      <c r="D216" s="131">
        <v>2394.1030000000001</v>
      </c>
      <c r="E216" s="131">
        <v>2394.1030000000001</v>
      </c>
      <c r="F216" s="131">
        <v>1894.1030000000001</v>
      </c>
    </row>
    <row r="217" spans="1:6" ht="78.75" x14ac:dyDescent="0.25">
      <c r="A217" s="127" t="s">
        <v>329</v>
      </c>
      <c r="B217" s="128" t="s">
        <v>544</v>
      </c>
      <c r="C217" s="128" t="s">
        <v>330</v>
      </c>
      <c r="D217" s="131">
        <v>2394.1030000000001</v>
      </c>
      <c r="E217" s="131">
        <v>2394.1030000000001</v>
      </c>
      <c r="F217" s="131">
        <v>1894.1030000000001</v>
      </c>
    </row>
    <row r="218" spans="1:6" ht="31.5" x14ac:dyDescent="0.25">
      <c r="A218" s="125" t="s">
        <v>331</v>
      </c>
      <c r="B218" s="126" t="s">
        <v>332</v>
      </c>
      <c r="C218" s="126" t="s">
        <v>68</v>
      </c>
      <c r="D218" s="130">
        <v>118665.12955</v>
      </c>
      <c r="E218" s="130">
        <v>94697.430940000006</v>
      </c>
      <c r="F218" s="130">
        <v>105521.21154</v>
      </c>
    </row>
    <row r="219" spans="1:6" ht="31.5" x14ac:dyDescent="0.25">
      <c r="A219" s="125" t="s">
        <v>333</v>
      </c>
      <c r="B219" s="126" t="s">
        <v>334</v>
      </c>
      <c r="C219" s="126" t="s">
        <v>68</v>
      </c>
      <c r="D219" s="130">
        <v>17683.412319999999</v>
      </c>
      <c r="E219" s="130">
        <v>16386.95192</v>
      </c>
      <c r="F219" s="130">
        <v>16386.95192</v>
      </c>
    </row>
    <row r="220" spans="1:6" ht="15.75" x14ac:dyDescent="0.25">
      <c r="A220" s="125" t="s">
        <v>335</v>
      </c>
      <c r="B220" s="126" t="s">
        <v>336</v>
      </c>
      <c r="C220" s="126" t="s">
        <v>68</v>
      </c>
      <c r="D220" s="130">
        <v>17683.412319999999</v>
      </c>
      <c r="E220" s="130">
        <v>16386.95192</v>
      </c>
      <c r="F220" s="130">
        <v>16386.95192</v>
      </c>
    </row>
    <row r="221" spans="1:6" ht="47.25" x14ac:dyDescent="0.25">
      <c r="A221" s="127" t="s">
        <v>268</v>
      </c>
      <c r="B221" s="128" t="s">
        <v>336</v>
      </c>
      <c r="C221" s="128" t="s">
        <v>19</v>
      </c>
      <c r="D221" s="131">
        <v>11371.20809</v>
      </c>
      <c r="E221" s="131">
        <v>10847.76</v>
      </c>
      <c r="F221" s="131">
        <v>10847.76</v>
      </c>
    </row>
    <row r="222" spans="1:6" ht="63" x14ac:dyDescent="0.25">
      <c r="A222" s="127" t="s">
        <v>283</v>
      </c>
      <c r="B222" s="128" t="s">
        <v>337</v>
      </c>
      <c r="C222" s="128" t="s">
        <v>68</v>
      </c>
      <c r="D222" s="131">
        <v>5539.1919200000002</v>
      </c>
      <c r="E222" s="131">
        <v>5539.1919200000002</v>
      </c>
      <c r="F222" s="131">
        <v>5539.1919200000002</v>
      </c>
    </row>
    <row r="223" spans="1:6" ht="47.25" x14ac:dyDescent="0.25">
      <c r="A223" s="127" t="s">
        <v>268</v>
      </c>
      <c r="B223" s="128" t="s">
        <v>337</v>
      </c>
      <c r="C223" s="128" t="s">
        <v>19</v>
      </c>
      <c r="D223" s="131">
        <v>5539.1919200000002</v>
      </c>
      <c r="E223" s="131">
        <v>5539.1919200000002</v>
      </c>
      <c r="F223" s="131">
        <v>5539.1919200000002</v>
      </c>
    </row>
    <row r="224" spans="1:6" ht="31.5" x14ac:dyDescent="0.25">
      <c r="A224" s="127" t="s">
        <v>892</v>
      </c>
      <c r="B224" s="128" t="s">
        <v>907</v>
      </c>
      <c r="C224" s="128" t="s">
        <v>68</v>
      </c>
      <c r="D224" s="131">
        <v>773.01230999999996</v>
      </c>
      <c r="E224" s="131" t="s">
        <v>68</v>
      </c>
      <c r="F224" s="131" t="s">
        <v>68</v>
      </c>
    </row>
    <row r="225" spans="1:6" ht="47.25" x14ac:dyDescent="0.25">
      <c r="A225" s="127" t="s">
        <v>268</v>
      </c>
      <c r="B225" s="128" t="s">
        <v>907</v>
      </c>
      <c r="C225" s="128" t="s">
        <v>19</v>
      </c>
      <c r="D225" s="131">
        <v>773.01230999999996</v>
      </c>
      <c r="E225" s="131" t="s">
        <v>68</v>
      </c>
      <c r="F225" s="131" t="s">
        <v>68</v>
      </c>
    </row>
    <row r="226" spans="1:6" ht="15.75" x14ac:dyDescent="0.25">
      <c r="A226" s="125" t="s">
        <v>338</v>
      </c>
      <c r="B226" s="126" t="s">
        <v>339</v>
      </c>
      <c r="C226" s="126" t="s">
        <v>68</v>
      </c>
      <c r="D226" s="130">
        <v>22106.19299</v>
      </c>
      <c r="E226" s="130">
        <v>17158.995780000001</v>
      </c>
      <c r="F226" s="130">
        <v>20809.817780000001</v>
      </c>
    </row>
    <row r="227" spans="1:6" ht="15.75" x14ac:dyDescent="0.25">
      <c r="A227" s="125" t="s">
        <v>628</v>
      </c>
      <c r="B227" s="126" t="s">
        <v>629</v>
      </c>
      <c r="C227" s="126" t="s">
        <v>68</v>
      </c>
      <c r="D227" s="130">
        <v>324.61505</v>
      </c>
      <c r="E227" s="130" t="s">
        <v>68</v>
      </c>
      <c r="F227" s="130" t="s">
        <v>68</v>
      </c>
    </row>
    <row r="228" spans="1:6" ht="15.75" x14ac:dyDescent="0.25">
      <c r="A228" s="127" t="s">
        <v>630</v>
      </c>
      <c r="B228" s="128" t="s">
        <v>669</v>
      </c>
      <c r="C228" s="128" t="s">
        <v>68</v>
      </c>
      <c r="D228" s="131">
        <v>110.52632</v>
      </c>
      <c r="E228" s="131" t="s">
        <v>68</v>
      </c>
      <c r="F228" s="131" t="s">
        <v>68</v>
      </c>
    </row>
    <row r="229" spans="1:6" ht="47.25" x14ac:dyDescent="0.25">
      <c r="A229" s="127" t="s">
        <v>268</v>
      </c>
      <c r="B229" s="128" t="s">
        <v>669</v>
      </c>
      <c r="C229" s="128" t="s">
        <v>19</v>
      </c>
      <c r="D229" s="131">
        <v>110.52632</v>
      </c>
      <c r="E229" s="131" t="s">
        <v>68</v>
      </c>
      <c r="F229" s="131" t="s">
        <v>68</v>
      </c>
    </row>
    <row r="230" spans="1:6" ht="15.75" x14ac:dyDescent="0.25">
      <c r="A230" s="127" t="s">
        <v>630</v>
      </c>
      <c r="B230" s="128" t="s">
        <v>631</v>
      </c>
      <c r="C230" s="128" t="s">
        <v>68</v>
      </c>
      <c r="D230" s="131">
        <v>214.08873</v>
      </c>
      <c r="E230" s="131" t="s">
        <v>68</v>
      </c>
      <c r="F230" s="131" t="s">
        <v>68</v>
      </c>
    </row>
    <row r="231" spans="1:6" ht="47.25" x14ac:dyDescent="0.25">
      <c r="A231" s="127" t="s">
        <v>268</v>
      </c>
      <c r="B231" s="128" t="s">
        <v>631</v>
      </c>
      <c r="C231" s="128" t="s">
        <v>19</v>
      </c>
      <c r="D231" s="131">
        <v>214.08873</v>
      </c>
      <c r="E231" s="131" t="s">
        <v>68</v>
      </c>
      <c r="F231" s="131" t="s">
        <v>68</v>
      </c>
    </row>
    <row r="232" spans="1:6" ht="15.75" x14ac:dyDescent="0.25">
      <c r="A232" s="125" t="s">
        <v>908</v>
      </c>
      <c r="B232" s="126" t="s">
        <v>340</v>
      </c>
      <c r="C232" s="126" t="s">
        <v>68</v>
      </c>
      <c r="D232" s="130">
        <v>21521.56335</v>
      </c>
      <c r="E232" s="130">
        <v>17158.995780000001</v>
      </c>
      <c r="F232" s="130">
        <v>20809.817780000001</v>
      </c>
    </row>
    <row r="233" spans="1:6" ht="47.25" x14ac:dyDescent="0.25">
      <c r="A233" s="127" t="s">
        <v>268</v>
      </c>
      <c r="B233" s="128" t="s">
        <v>340</v>
      </c>
      <c r="C233" s="128" t="s">
        <v>19</v>
      </c>
      <c r="D233" s="131">
        <v>10130.849249999999</v>
      </c>
      <c r="E233" s="131">
        <v>6351.2179999999998</v>
      </c>
      <c r="F233" s="131">
        <v>10002.040000000001</v>
      </c>
    </row>
    <row r="234" spans="1:6" ht="47.25" x14ac:dyDescent="0.25">
      <c r="A234" s="127" t="s">
        <v>341</v>
      </c>
      <c r="B234" s="128" t="s">
        <v>342</v>
      </c>
      <c r="C234" s="128" t="s">
        <v>68</v>
      </c>
      <c r="D234" s="131">
        <v>10807.77778</v>
      </c>
      <c r="E234" s="131">
        <v>10807.77778</v>
      </c>
      <c r="F234" s="131">
        <v>10807.77778</v>
      </c>
    </row>
    <row r="235" spans="1:6" ht="47.25" x14ac:dyDescent="0.25">
      <c r="A235" s="127" t="s">
        <v>268</v>
      </c>
      <c r="B235" s="128" t="s">
        <v>342</v>
      </c>
      <c r="C235" s="128" t="s">
        <v>19</v>
      </c>
      <c r="D235" s="131">
        <v>10807.77778</v>
      </c>
      <c r="E235" s="131">
        <v>10807.77778</v>
      </c>
      <c r="F235" s="131">
        <v>10807.77778</v>
      </c>
    </row>
    <row r="236" spans="1:6" ht="31.5" x14ac:dyDescent="0.25">
      <c r="A236" s="127" t="s">
        <v>892</v>
      </c>
      <c r="B236" s="128" t="s">
        <v>909</v>
      </c>
      <c r="C236" s="128" t="s">
        <v>68</v>
      </c>
      <c r="D236" s="131">
        <v>582.93632000000002</v>
      </c>
      <c r="E236" s="131" t="s">
        <v>68</v>
      </c>
      <c r="F236" s="131" t="s">
        <v>68</v>
      </c>
    </row>
    <row r="237" spans="1:6" ht="47.25" x14ac:dyDescent="0.25">
      <c r="A237" s="127" t="s">
        <v>268</v>
      </c>
      <c r="B237" s="128" t="s">
        <v>909</v>
      </c>
      <c r="C237" s="128" t="s">
        <v>19</v>
      </c>
      <c r="D237" s="131">
        <v>582.93632000000002</v>
      </c>
      <c r="E237" s="131" t="s">
        <v>68</v>
      </c>
      <c r="F237" s="131" t="s">
        <v>68</v>
      </c>
    </row>
    <row r="238" spans="1:6" ht="15.75" x14ac:dyDescent="0.25">
      <c r="A238" s="125" t="s">
        <v>725</v>
      </c>
      <c r="B238" s="126" t="s">
        <v>726</v>
      </c>
      <c r="C238" s="126" t="s">
        <v>68</v>
      </c>
      <c r="D238" s="130">
        <v>260.01459</v>
      </c>
      <c r="E238" s="130" t="s">
        <v>68</v>
      </c>
      <c r="F238" s="130" t="s">
        <v>68</v>
      </c>
    </row>
    <row r="239" spans="1:6" ht="31.5" x14ac:dyDescent="0.25">
      <c r="A239" s="127" t="s">
        <v>727</v>
      </c>
      <c r="B239" s="128" t="s">
        <v>728</v>
      </c>
      <c r="C239" s="128" t="s">
        <v>68</v>
      </c>
      <c r="D239" s="131">
        <v>260.01459</v>
      </c>
      <c r="E239" s="131" t="s">
        <v>68</v>
      </c>
      <c r="F239" s="131" t="s">
        <v>68</v>
      </c>
    </row>
    <row r="240" spans="1:6" ht="47.25" x14ac:dyDescent="0.25">
      <c r="A240" s="127" t="s">
        <v>268</v>
      </c>
      <c r="B240" s="128" t="s">
        <v>728</v>
      </c>
      <c r="C240" s="128" t="s">
        <v>19</v>
      </c>
      <c r="D240" s="131">
        <v>260.01459</v>
      </c>
      <c r="E240" s="131" t="s">
        <v>68</v>
      </c>
      <c r="F240" s="131" t="s">
        <v>68</v>
      </c>
    </row>
    <row r="241" spans="1:6" ht="15.75" x14ac:dyDescent="0.25">
      <c r="A241" s="125" t="s">
        <v>344</v>
      </c>
      <c r="B241" s="126" t="s">
        <v>345</v>
      </c>
      <c r="C241" s="126" t="s">
        <v>68</v>
      </c>
      <c r="D241" s="130">
        <v>4422.7479199999998</v>
      </c>
      <c r="E241" s="130">
        <v>3349.16192</v>
      </c>
      <c r="F241" s="130">
        <v>3483.16192</v>
      </c>
    </row>
    <row r="242" spans="1:6" ht="15.75" x14ac:dyDescent="0.25">
      <c r="A242" s="125" t="s">
        <v>910</v>
      </c>
      <c r="B242" s="126" t="s">
        <v>346</v>
      </c>
      <c r="C242" s="126" t="s">
        <v>68</v>
      </c>
      <c r="D242" s="130">
        <v>3455.2919200000001</v>
      </c>
      <c r="E242" s="130">
        <v>3349.16192</v>
      </c>
      <c r="F242" s="130">
        <v>3483.16192</v>
      </c>
    </row>
    <row r="243" spans="1:6" ht="47.25" x14ac:dyDescent="0.25">
      <c r="A243" s="127" t="s">
        <v>268</v>
      </c>
      <c r="B243" s="128" t="s">
        <v>346</v>
      </c>
      <c r="C243" s="128" t="s">
        <v>19</v>
      </c>
      <c r="D243" s="131">
        <v>1321.03638</v>
      </c>
      <c r="E243" s="131">
        <v>1429.97</v>
      </c>
      <c r="F243" s="131">
        <v>1563.97</v>
      </c>
    </row>
    <row r="244" spans="1:6" ht="47.25" x14ac:dyDescent="0.25">
      <c r="A244" s="127" t="s">
        <v>341</v>
      </c>
      <c r="B244" s="128" t="s">
        <v>347</v>
      </c>
      <c r="C244" s="128" t="s">
        <v>68</v>
      </c>
      <c r="D244" s="131">
        <v>1919.19192</v>
      </c>
      <c r="E244" s="131">
        <v>1919.19192</v>
      </c>
      <c r="F244" s="131">
        <v>1919.19192</v>
      </c>
    </row>
    <row r="245" spans="1:6" ht="47.25" x14ac:dyDescent="0.25">
      <c r="A245" s="127" t="s">
        <v>268</v>
      </c>
      <c r="B245" s="128" t="s">
        <v>347</v>
      </c>
      <c r="C245" s="128" t="s">
        <v>19</v>
      </c>
      <c r="D245" s="131">
        <v>1919.19192</v>
      </c>
      <c r="E245" s="131">
        <v>1919.19192</v>
      </c>
      <c r="F245" s="131">
        <v>1919.19192</v>
      </c>
    </row>
    <row r="246" spans="1:6" ht="31.5" x14ac:dyDescent="0.25">
      <c r="A246" s="127" t="s">
        <v>892</v>
      </c>
      <c r="B246" s="128" t="s">
        <v>911</v>
      </c>
      <c r="C246" s="128" t="s">
        <v>68</v>
      </c>
      <c r="D246" s="131">
        <v>215.06361999999999</v>
      </c>
      <c r="E246" s="131" t="s">
        <v>68</v>
      </c>
      <c r="F246" s="131" t="s">
        <v>68</v>
      </c>
    </row>
    <row r="247" spans="1:6" ht="47.25" x14ac:dyDescent="0.25">
      <c r="A247" s="127" t="s">
        <v>268</v>
      </c>
      <c r="B247" s="128" t="s">
        <v>911</v>
      </c>
      <c r="C247" s="128" t="s">
        <v>19</v>
      </c>
      <c r="D247" s="131">
        <v>215.06361999999999</v>
      </c>
      <c r="E247" s="131" t="s">
        <v>68</v>
      </c>
      <c r="F247" s="131" t="s">
        <v>68</v>
      </c>
    </row>
    <row r="248" spans="1:6" ht="47.25" x14ac:dyDescent="0.25">
      <c r="A248" s="125" t="s">
        <v>343</v>
      </c>
      <c r="B248" s="126" t="s">
        <v>545</v>
      </c>
      <c r="C248" s="126" t="s">
        <v>68</v>
      </c>
      <c r="D248" s="130">
        <v>667.45600000000002</v>
      </c>
      <c r="E248" s="130" t="s">
        <v>68</v>
      </c>
      <c r="F248" s="130" t="s">
        <v>68</v>
      </c>
    </row>
    <row r="249" spans="1:6" ht="47.25" x14ac:dyDescent="0.25">
      <c r="A249" s="127" t="s">
        <v>343</v>
      </c>
      <c r="B249" s="128" t="s">
        <v>546</v>
      </c>
      <c r="C249" s="128" t="s">
        <v>68</v>
      </c>
      <c r="D249" s="131">
        <v>667.45600000000002</v>
      </c>
      <c r="E249" s="131" t="s">
        <v>68</v>
      </c>
      <c r="F249" s="131" t="s">
        <v>68</v>
      </c>
    </row>
    <row r="250" spans="1:6" ht="47.25" x14ac:dyDescent="0.25">
      <c r="A250" s="127" t="s">
        <v>268</v>
      </c>
      <c r="B250" s="128" t="s">
        <v>546</v>
      </c>
      <c r="C250" s="128" t="s">
        <v>19</v>
      </c>
      <c r="D250" s="131">
        <v>667.45600000000002</v>
      </c>
      <c r="E250" s="131" t="s">
        <v>68</v>
      </c>
      <c r="F250" s="131" t="s">
        <v>68</v>
      </c>
    </row>
    <row r="251" spans="1:6" ht="15.75" x14ac:dyDescent="0.25">
      <c r="A251" s="125" t="s">
        <v>304</v>
      </c>
      <c r="B251" s="126" t="s">
        <v>697</v>
      </c>
      <c r="C251" s="126" t="s">
        <v>68</v>
      </c>
      <c r="D251" s="130">
        <v>300</v>
      </c>
      <c r="E251" s="130" t="s">
        <v>68</v>
      </c>
      <c r="F251" s="130" t="s">
        <v>68</v>
      </c>
    </row>
    <row r="252" spans="1:6" ht="47.25" x14ac:dyDescent="0.25">
      <c r="A252" s="127" t="s">
        <v>698</v>
      </c>
      <c r="B252" s="128" t="s">
        <v>699</v>
      </c>
      <c r="C252" s="128" t="s">
        <v>68</v>
      </c>
      <c r="D252" s="131">
        <v>300</v>
      </c>
      <c r="E252" s="131" t="s">
        <v>68</v>
      </c>
      <c r="F252" s="131" t="s">
        <v>68</v>
      </c>
    </row>
    <row r="253" spans="1:6" ht="47.25" x14ac:dyDescent="0.25">
      <c r="A253" s="127" t="s">
        <v>268</v>
      </c>
      <c r="B253" s="128" t="s">
        <v>699</v>
      </c>
      <c r="C253" s="128" t="s">
        <v>19</v>
      </c>
      <c r="D253" s="131">
        <v>300</v>
      </c>
      <c r="E253" s="131" t="s">
        <v>68</v>
      </c>
      <c r="F253" s="131" t="s">
        <v>68</v>
      </c>
    </row>
    <row r="254" spans="1:6" ht="47.25" x14ac:dyDescent="0.25">
      <c r="A254" s="125" t="s">
        <v>348</v>
      </c>
      <c r="B254" s="126" t="s">
        <v>349</v>
      </c>
      <c r="C254" s="126" t="s">
        <v>68</v>
      </c>
      <c r="D254" s="130">
        <v>31307.85684</v>
      </c>
      <c r="E254" s="130">
        <v>22516.371719999999</v>
      </c>
      <c r="F254" s="130">
        <v>22516.371719999999</v>
      </c>
    </row>
    <row r="255" spans="1:6" ht="31.5" x14ac:dyDescent="0.25">
      <c r="A255" s="125" t="s">
        <v>350</v>
      </c>
      <c r="B255" s="126" t="s">
        <v>351</v>
      </c>
      <c r="C255" s="126" t="s">
        <v>68</v>
      </c>
      <c r="D255" s="130">
        <v>29536.62284</v>
      </c>
      <c r="E255" s="130">
        <v>22516.371719999999</v>
      </c>
      <c r="F255" s="130">
        <v>22516.371719999999</v>
      </c>
    </row>
    <row r="256" spans="1:6" ht="47.25" x14ac:dyDescent="0.25">
      <c r="A256" s="127" t="s">
        <v>268</v>
      </c>
      <c r="B256" s="128" t="s">
        <v>351</v>
      </c>
      <c r="C256" s="128" t="s">
        <v>19</v>
      </c>
      <c r="D256" s="131">
        <v>13684.60391</v>
      </c>
      <c r="E256" s="131">
        <v>10799.2</v>
      </c>
      <c r="F256" s="131">
        <v>10799.2</v>
      </c>
    </row>
    <row r="257" spans="1:6" ht="47.25" x14ac:dyDescent="0.25">
      <c r="A257" s="127" t="s">
        <v>341</v>
      </c>
      <c r="B257" s="128" t="s">
        <v>352</v>
      </c>
      <c r="C257" s="128" t="s">
        <v>68</v>
      </c>
      <c r="D257" s="131">
        <v>11717.17172</v>
      </c>
      <c r="E257" s="131">
        <v>11717.17172</v>
      </c>
      <c r="F257" s="131">
        <v>11717.17172</v>
      </c>
    </row>
    <row r="258" spans="1:6" ht="47.25" x14ac:dyDescent="0.25">
      <c r="A258" s="127" t="s">
        <v>268</v>
      </c>
      <c r="B258" s="128" t="s">
        <v>352</v>
      </c>
      <c r="C258" s="128" t="s">
        <v>19</v>
      </c>
      <c r="D258" s="131">
        <v>11717.17172</v>
      </c>
      <c r="E258" s="131">
        <v>11717.17172</v>
      </c>
      <c r="F258" s="131">
        <v>11717.17172</v>
      </c>
    </row>
    <row r="259" spans="1:6" ht="31.5" x14ac:dyDescent="0.25">
      <c r="A259" s="127" t="s">
        <v>892</v>
      </c>
      <c r="B259" s="128" t="s">
        <v>912</v>
      </c>
      <c r="C259" s="128" t="s">
        <v>68</v>
      </c>
      <c r="D259" s="131">
        <v>4134.8472099999999</v>
      </c>
      <c r="E259" s="131" t="s">
        <v>68</v>
      </c>
      <c r="F259" s="131" t="s">
        <v>68</v>
      </c>
    </row>
    <row r="260" spans="1:6" ht="47.25" x14ac:dyDescent="0.25">
      <c r="A260" s="127" t="s">
        <v>268</v>
      </c>
      <c r="B260" s="128" t="s">
        <v>912</v>
      </c>
      <c r="C260" s="128" t="s">
        <v>19</v>
      </c>
      <c r="D260" s="131">
        <v>4134.8472099999999</v>
      </c>
      <c r="E260" s="131" t="s">
        <v>68</v>
      </c>
      <c r="F260" s="131" t="s">
        <v>68</v>
      </c>
    </row>
    <row r="261" spans="1:6" ht="15.75" x14ac:dyDescent="0.25">
      <c r="A261" s="125" t="s">
        <v>353</v>
      </c>
      <c r="B261" s="126" t="s">
        <v>354</v>
      </c>
      <c r="C261" s="126" t="s">
        <v>68</v>
      </c>
      <c r="D261" s="130">
        <v>260</v>
      </c>
      <c r="E261" s="130" t="s">
        <v>68</v>
      </c>
      <c r="F261" s="130" t="s">
        <v>68</v>
      </c>
    </row>
    <row r="262" spans="1:6" ht="47.25" x14ac:dyDescent="0.25">
      <c r="A262" s="127" t="s">
        <v>268</v>
      </c>
      <c r="B262" s="128" t="s">
        <v>354</v>
      </c>
      <c r="C262" s="128" t="s">
        <v>19</v>
      </c>
      <c r="D262" s="131">
        <v>260</v>
      </c>
      <c r="E262" s="131" t="s">
        <v>68</v>
      </c>
      <c r="F262" s="131" t="s">
        <v>68</v>
      </c>
    </row>
    <row r="263" spans="1:6" ht="15.75" x14ac:dyDescent="0.25">
      <c r="A263" s="125" t="s">
        <v>729</v>
      </c>
      <c r="B263" s="126" t="s">
        <v>730</v>
      </c>
      <c r="C263" s="126" t="s">
        <v>68</v>
      </c>
      <c r="D263" s="130">
        <v>400</v>
      </c>
      <c r="E263" s="130" t="s">
        <v>68</v>
      </c>
      <c r="F263" s="130" t="s">
        <v>68</v>
      </c>
    </row>
    <row r="264" spans="1:6" ht="31.5" x14ac:dyDescent="0.25">
      <c r="A264" s="127" t="s">
        <v>731</v>
      </c>
      <c r="B264" s="128" t="s">
        <v>732</v>
      </c>
      <c r="C264" s="128" t="s">
        <v>68</v>
      </c>
      <c r="D264" s="131">
        <v>400</v>
      </c>
      <c r="E264" s="131" t="s">
        <v>68</v>
      </c>
      <c r="F264" s="131" t="s">
        <v>68</v>
      </c>
    </row>
    <row r="265" spans="1:6" ht="47.25" x14ac:dyDescent="0.25">
      <c r="A265" s="127" t="s">
        <v>268</v>
      </c>
      <c r="B265" s="128" t="s">
        <v>732</v>
      </c>
      <c r="C265" s="128" t="s">
        <v>19</v>
      </c>
      <c r="D265" s="131">
        <v>400</v>
      </c>
      <c r="E265" s="131" t="s">
        <v>68</v>
      </c>
      <c r="F265" s="131" t="s">
        <v>68</v>
      </c>
    </row>
    <row r="266" spans="1:6" ht="15.75" x14ac:dyDescent="0.25">
      <c r="A266" s="125" t="s">
        <v>670</v>
      </c>
      <c r="B266" s="126" t="s">
        <v>671</v>
      </c>
      <c r="C266" s="126" t="s">
        <v>68</v>
      </c>
      <c r="D266" s="130">
        <v>1111.2339999999999</v>
      </c>
      <c r="E266" s="130" t="s">
        <v>68</v>
      </c>
      <c r="F266" s="130" t="s">
        <v>68</v>
      </c>
    </row>
    <row r="267" spans="1:6" ht="47.25" x14ac:dyDescent="0.25">
      <c r="A267" s="127" t="s">
        <v>343</v>
      </c>
      <c r="B267" s="128" t="s">
        <v>672</v>
      </c>
      <c r="C267" s="128" t="s">
        <v>68</v>
      </c>
      <c r="D267" s="131">
        <v>1111.2339999999999</v>
      </c>
      <c r="E267" s="131" t="s">
        <v>68</v>
      </c>
      <c r="F267" s="131" t="s">
        <v>68</v>
      </c>
    </row>
    <row r="268" spans="1:6" ht="47.25" x14ac:dyDescent="0.25">
      <c r="A268" s="127" t="s">
        <v>268</v>
      </c>
      <c r="B268" s="128" t="s">
        <v>672</v>
      </c>
      <c r="C268" s="128" t="s">
        <v>19</v>
      </c>
      <c r="D268" s="131">
        <v>1111.2339999999999</v>
      </c>
      <c r="E268" s="131" t="s">
        <v>68</v>
      </c>
      <c r="F268" s="131" t="s">
        <v>68</v>
      </c>
    </row>
    <row r="269" spans="1:6" ht="31.5" x14ac:dyDescent="0.25">
      <c r="A269" s="125" t="s">
        <v>355</v>
      </c>
      <c r="B269" s="126" t="s">
        <v>356</v>
      </c>
      <c r="C269" s="126" t="s">
        <v>68</v>
      </c>
      <c r="D269" s="130">
        <v>7742.6742800000002</v>
      </c>
      <c r="E269" s="130">
        <v>7251.9380000000001</v>
      </c>
      <c r="F269" s="130">
        <v>7251.9380000000001</v>
      </c>
    </row>
    <row r="270" spans="1:6" ht="31.5" x14ac:dyDescent="0.25">
      <c r="A270" s="125" t="s">
        <v>357</v>
      </c>
      <c r="B270" s="126" t="s">
        <v>358</v>
      </c>
      <c r="C270" s="126" t="s">
        <v>68</v>
      </c>
      <c r="D270" s="130">
        <v>7742.6742800000002</v>
      </c>
      <c r="E270" s="130">
        <v>7251.9380000000001</v>
      </c>
      <c r="F270" s="130">
        <v>7251.9380000000001</v>
      </c>
    </row>
    <row r="271" spans="1:6" ht="78.75" x14ac:dyDescent="0.25">
      <c r="A271" s="127" t="s">
        <v>329</v>
      </c>
      <c r="B271" s="128" t="s">
        <v>358</v>
      </c>
      <c r="C271" s="128" t="s">
        <v>330</v>
      </c>
      <c r="D271" s="131">
        <v>5117.2395999999999</v>
      </c>
      <c r="E271" s="131">
        <v>5148.8670000000002</v>
      </c>
      <c r="F271" s="131">
        <v>5148.8670000000002</v>
      </c>
    </row>
    <row r="272" spans="1:6" ht="31.5" x14ac:dyDescent="0.25">
      <c r="A272" s="127" t="s">
        <v>219</v>
      </c>
      <c r="B272" s="128" t="s">
        <v>358</v>
      </c>
      <c r="C272" s="128" t="s">
        <v>220</v>
      </c>
      <c r="D272" s="131">
        <v>522.36368000000004</v>
      </c>
      <c r="E272" s="131" t="s">
        <v>68</v>
      </c>
      <c r="F272" s="131" t="s">
        <v>68</v>
      </c>
    </row>
    <row r="273" spans="1:6" ht="31.5" x14ac:dyDescent="0.25">
      <c r="A273" s="127" t="s">
        <v>543</v>
      </c>
      <c r="B273" s="128" t="s">
        <v>547</v>
      </c>
      <c r="C273" s="128" t="s">
        <v>68</v>
      </c>
      <c r="D273" s="131">
        <v>2103.0709999999999</v>
      </c>
      <c r="E273" s="131">
        <v>2103.0709999999999</v>
      </c>
      <c r="F273" s="131">
        <v>2103.0709999999999</v>
      </c>
    </row>
    <row r="274" spans="1:6" ht="78.75" x14ac:dyDescent="0.25">
      <c r="A274" s="127" t="s">
        <v>329</v>
      </c>
      <c r="B274" s="128" t="s">
        <v>547</v>
      </c>
      <c r="C274" s="128" t="s">
        <v>330</v>
      </c>
      <c r="D274" s="131">
        <v>2103.0709999999999</v>
      </c>
      <c r="E274" s="131">
        <v>2103.0709999999999</v>
      </c>
      <c r="F274" s="131">
        <v>2103.0709999999999</v>
      </c>
    </row>
    <row r="275" spans="1:6" ht="31.5" x14ac:dyDescent="0.25">
      <c r="A275" s="125" t="s">
        <v>359</v>
      </c>
      <c r="B275" s="126" t="s">
        <v>360</v>
      </c>
      <c r="C275" s="126" t="s">
        <v>68</v>
      </c>
      <c r="D275" s="130">
        <v>31565.333279999999</v>
      </c>
      <c r="E275" s="130">
        <v>24536.219679999998</v>
      </c>
      <c r="F275" s="130">
        <v>31457.828280000002</v>
      </c>
    </row>
    <row r="276" spans="1:6" ht="15.75" x14ac:dyDescent="0.25">
      <c r="A276" s="125" t="s">
        <v>361</v>
      </c>
      <c r="B276" s="126" t="s">
        <v>362</v>
      </c>
      <c r="C276" s="126" t="s">
        <v>68</v>
      </c>
      <c r="D276" s="130">
        <v>31565.333279999999</v>
      </c>
      <c r="E276" s="130">
        <v>24536.219679999998</v>
      </c>
      <c r="F276" s="130">
        <v>31457.828280000002</v>
      </c>
    </row>
    <row r="277" spans="1:6" ht="47.25" x14ac:dyDescent="0.25">
      <c r="A277" s="127" t="s">
        <v>268</v>
      </c>
      <c r="B277" s="128" t="s">
        <v>362</v>
      </c>
      <c r="C277" s="128" t="s">
        <v>19</v>
      </c>
      <c r="D277" s="131">
        <v>17289.641530000001</v>
      </c>
      <c r="E277" s="131">
        <v>10323.3914</v>
      </c>
      <c r="F277" s="131">
        <v>17245</v>
      </c>
    </row>
    <row r="278" spans="1:6" ht="47.25" x14ac:dyDescent="0.25">
      <c r="A278" s="127" t="s">
        <v>341</v>
      </c>
      <c r="B278" s="128" t="s">
        <v>363</v>
      </c>
      <c r="C278" s="128" t="s">
        <v>68</v>
      </c>
      <c r="D278" s="131">
        <v>14212.82828</v>
      </c>
      <c r="E278" s="131">
        <v>14212.82828</v>
      </c>
      <c r="F278" s="131">
        <v>14212.82828</v>
      </c>
    </row>
    <row r="279" spans="1:6" ht="47.25" x14ac:dyDescent="0.25">
      <c r="A279" s="127" t="s">
        <v>268</v>
      </c>
      <c r="B279" s="128" t="s">
        <v>363</v>
      </c>
      <c r="C279" s="128" t="s">
        <v>19</v>
      </c>
      <c r="D279" s="131">
        <v>14212.82828</v>
      </c>
      <c r="E279" s="131">
        <v>14212.82828</v>
      </c>
      <c r="F279" s="131">
        <v>14212.82828</v>
      </c>
    </row>
    <row r="280" spans="1:6" ht="31.5" x14ac:dyDescent="0.25">
      <c r="A280" s="127" t="s">
        <v>892</v>
      </c>
      <c r="B280" s="128" t="s">
        <v>913</v>
      </c>
      <c r="C280" s="128" t="s">
        <v>68</v>
      </c>
      <c r="D280" s="131">
        <v>62.86347</v>
      </c>
      <c r="E280" s="131" t="s">
        <v>68</v>
      </c>
      <c r="F280" s="131" t="s">
        <v>68</v>
      </c>
    </row>
    <row r="281" spans="1:6" ht="47.25" x14ac:dyDescent="0.25">
      <c r="A281" s="127" t="s">
        <v>268</v>
      </c>
      <c r="B281" s="128" t="s">
        <v>913</v>
      </c>
      <c r="C281" s="128" t="s">
        <v>19</v>
      </c>
      <c r="D281" s="131">
        <v>62.86347</v>
      </c>
      <c r="E281" s="131" t="s">
        <v>68</v>
      </c>
      <c r="F281" s="131" t="s">
        <v>68</v>
      </c>
    </row>
    <row r="282" spans="1:6" ht="31.5" x14ac:dyDescent="0.25">
      <c r="A282" s="125" t="s">
        <v>364</v>
      </c>
      <c r="B282" s="126" t="s">
        <v>365</v>
      </c>
      <c r="C282" s="126" t="s">
        <v>68</v>
      </c>
      <c r="D282" s="130">
        <v>3836.91192</v>
      </c>
      <c r="E282" s="130">
        <v>3497.7919200000001</v>
      </c>
      <c r="F282" s="130">
        <v>3615.14192</v>
      </c>
    </row>
    <row r="283" spans="1:6" ht="15.75" x14ac:dyDescent="0.25">
      <c r="A283" s="125" t="s">
        <v>366</v>
      </c>
      <c r="B283" s="126" t="s">
        <v>367</v>
      </c>
      <c r="C283" s="126" t="s">
        <v>68</v>
      </c>
      <c r="D283" s="130">
        <v>3836.91192</v>
      </c>
      <c r="E283" s="130">
        <v>3497.7919200000001</v>
      </c>
      <c r="F283" s="130">
        <v>3615.14192</v>
      </c>
    </row>
    <row r="284" spans="1:6" ht="47.25" x14ac:dyDescent="0.25">
      <c r="A284" s="127" t="s">
        <v>268</v>
      </c>
      <c r="B284" s="128" t="s">
        <v>367</v>
      </c>
      <c r="C284" s="128" t="s">
        <v>19</v>
      </c>
      <c r="D284" s="131">
        <v>1816.76847</v>
      </c>
      <c r="E284" s="131">
        <v>1578.6</v>
      </c>
      <c r="F284" s="131">
        <v>1695.95</v>
      </c>
    </row>
    <row r="285" spans="1:6" ht="47.25" x14ac:dyDescent="0.25">
      <c r="A285" s="127" t="s">
        <v>341</v>
      </c>
      <c r="B285" s="128" t="s">
        <v>368</v>
      </c>
      <c r="C285" s="128" t="s">
        <v>68</v>
      </c>
      <c r="D285" s="131">
        <v>1919.19192</v>
      </c>
      <c r="E285" s="131">
        <v>1919.19192</v>
      </c>
      <c r="F285" s="131">
        <v>1919.19192</v>
      </c>
    </row>
    <row r="286" spans="1:6" ht="47.25" x14ac:dyDescent="0.25">
      <c r="A286" s="127" t="s">
        <v>268</v>
      </c>
      <c r="B286" s="128" t="s">
        <v>368</v>
      </c>
      <c r="C286" s="128" t="s">
        <v>19</v>
      </c>
      <c r="D286" s="131">
        <v>1919.19192</v>
      </c>
      <c r="E286" s="131">
        <v>1919.19192</v>
      </c>
      <c r="F286" s="131">
        <v>1919.19192</v>
      </c>
    </row>
    <row r="287" spans="1:6" ht="31.5" x14ac:dyDescent="0.25">
      <c r="A287" s="127" t="s">
        <v>892</v>
      </c>
      <c r="B287" s="128" t="s">
        <v>914</v>
      </c>
      <c r="C287" s="128" t="s">
        <v>68</v>
      </c>
      <c r="D287" s="131">
        <v>100.95153000000001</v>
      </c>
      <c r="E287" s="131" t="s">
        <v>68</v>
      </c>
      <c r="F287" s="131" t="s">
        <v>68</v>
      </c>
    </row>
    <row r="288" spans="1:6" ht="47.25" x14ac:dyDescent="0.25">
      <c r="A288" s="127" t="s">
        <v>268</v>
      </c>
      <c r="B288" s="128" t="s">
        <v>914</v>
      </c>
      <c r="C288" s="128" t="s">
        <v>19</v>
      </c>
      <c r="D288" s="131">
        <v>100.95153000000001</v>
      </c>
      <c r="E288" s="131" t="s">
        <v>68</v>
      </c>
      <c r="F288" s="131" t="s">
        <v>68</v>
      </c>
    </row>
    <row r="289" spans="1:6" ht="47.25" x14ac:dyDescent="0.25">
      <c r="A289" s="125" t="s">
        <v>369</v>
      </c>
      <c r="B289" s="126" t="s">
        <v>370</v>
      </c>
      <c r="C289" s="126" t="s">
        <v>68</v>
      </c>
      <c r="D289" s="130">
        <v>33108.149440000001</v>
      </c>
      <c r="E289" s="130">
        <v>18144.195250000001</v>
      </c>
      <c r="F289" s="130">
        <v>24121.92525</v>
      </c>
    </row>
    <row r="290" spans="1:6" ht="31.5" x14ac:dyDescent="0.25">
      <c r="A290" s="125" t="s">
        <v>733</v>
      </c>
      <c r="B290" s="126" t="s">
        <v>734</v>
      </c>
      <c r="C290" s="126" t="s">
        <v>68</v>
      </c>
      <c r="D290" s="130">
        <v>1337.893</v>
      </c>
      <c r="E290" s="130" t="s">
        <v>68</v>
      </c>
      <c r="F290" s="130" t="s">
        <v>68</v>
      </c>
    </row>
    <row r="291" spans="1:6" ht="31.5" x14ac:dyDescent="0.25">
      <c r="A291" s="125" t="s">
        <v>735</v>
      </c>
      <c r="B291" s="126" t="s">
        <v>736</v>
      </c>
      <c r="C291" s="126" t="s">
        <v>68</v>
      </c>
      <c r="D291" s="130">
        <v>1337.893</v>
      </c>
      <c r="E291" s="130" t="s">
        <v>68</v>
      </c>
      <c r="F291" s="130" t="s">
        <v>68</v>
      </c>
    </row>
    <row r="292" spans="1:6" ht="47.25" x14ac:dyDescent="0.25">
      <c r="A292" s="127" t="s">
        <v>268</v>
      </c>
      <c r="B292" s="128" t="s">
        <v>736</v>
      </c>
      <c r="C292" s="128" t="s">
        <v>19</v>
      </c>
      <c r="D292" s="131">
        <v>867.89300000000003</v>
      </c>
      <c r="E292" s="131" t="s">
        <v>68</v>
      </c>
      <c r="F292" s="131" t="s">
        <v>68</v>
      </c>
    </row>
    <row r="293" spans="1:6" ht="31.5" x14ac:dyDescent="0.25">
      <c r="A293" s="127" t="s">
        <v>737</v>
      </c>
      <c r="B293" s="128" t="s">
        <v>738</v>
      </c>
      <c r="C293" s="128" t="s">
        <v>68</v>
      </c>
      <c r="D293" s="131">
        <v>470</v>
      </c>
      <c r="E293" s="131" t="s">
        <v>68</v>
      </c>
      <c r="F293" s="131" t="s">
        <v>68</v>
      </c>
    </row>
    <row r="294" spans="1:6" ht="47.25" x14ac:dyDescent="0.25">
      <c r="A294" s="127" t="s">
        <v>268</v>
      </c>
      <c r="B294" s="128" t="s">
        <v>738</v>
      </c>
      <c r="C294" s="128" t="s">
        <v>19</v>
      </c>
      <c r="D294" s="131">
        <v>470</v>
      </c>
      <c r="E294" s="131" t="s">
        <v>68</v>
      </c>
      <c r="F294" s="131" t="s">
        <v>68</v>
      </c>
    </row>
    <row r="295" spans="1:6" ht="15.75" x14ac:dyDescent="0.25">
      <c r="A295" s="125" t="s">
        <v>371</v>
      </c>
      <c r="B295" s="126" t="s">
        <v>372</v>
      </c>
      <c r="C295" s="126" t="s">
        <v>68</v>
      </c>
      <c r="D295" s="130">
        <v>250</v>
      </c>
      <c r="E295" s="130" t="s">
        <v>68</v>
      </c>
      <c r="F295" s="130" t="s">
        <v>68</v>
      </c>
    </row>
    <row r="296" spans="1:6" ht="63" x14ac:dyDescent="0.25">
      <c r="A296" s="125" t="s">
        <v>373</v>
      </c>
      <c r="B296" s="126" t="s">
        <v>374</v>
      </c>
      <c r="C296" s="126" t="s">
        <v>68</v>
      </c>
      <c r="D296" s="130">
        <v>250</v>
      </c>
      <c r="E296" s="130" t="s">
        <v>68</v>
      </c>
      <c r="F296" s="130" t="s">
        <v>68</v>
      </c>
    </row>
    <row r="297" spans="1:6" ht="47.25" x14ac:dyDescent="0.25">
      <c r="A297" s="127" t="s">
        <v>268</v>
      </c>
      <c r="B297" s="128" t="s">
        <v>374</v>
      </c>
      <c r="C297" s="128" t="s">
        <v>19</v>
      </c>
      <c r="D297" s="131">
        <v>250</v>
      </c>
      <c r="E297" s="131" t="s">
        <v>68</v>
      </c>
      <c r="F297" s="131" t="s">
        <v>68</v>
      </c>
    </row>
    <row r="298" spans="1:6" ht="15.75" x14ac:dyDescent="0.25">
      <c r="A298" s="125" t="s">
        <v>375</v>
      </c>
      <c r="B298" s="126" t="s">
        <v>376</v>
      </c>
      <c r="C298" s="126" t="s">
        <v>68</v>
      </c>
      <c r="D298" s="130">
        <v>1080</v>
      </c>
      <c r="E298" s="130" t="s">
        <v>68</v>
      </c>
      <c r="F298" s="130" t="s">
        <v>68</v>
      </c>
    </row>
    <row r="299" spans="1:6" ht="47.25" x14ac:dyDescent="0.25">
      <c r="A299" s="125" t="s">
        <v>377</v>
      </c>
      <c r="B299" s="126" t="s">
        <v>378</v>
      </c>
      <c r="C299" s="126" t="s">
        <v>68</v>
      </c>
      <c r="D299" s="130">
        <v>1080</v>
      </c>
      <c r="E299" s="130" t="s">
        <v>68</v>
      </c>
      <c r="F299" s="130" t="s">
        <v>68</v>
      </c>
    </row>
    <row r="300" spans="1:6" ht="47.25" x14ac:dyDescent="0.25">
      <c r="A300" s="127" t="s">
        <v>268</v>
      </c>
      <c r="B300" s="128" t="s">
        <v>378</v>
      </c>
      <c r="C300" s="128" t="s">
        <v>19</v>
      </c>
      <c r="D300" s="131">
        <v>1080</v>
      </c>
      <c r="E300" s="131" t="s">
        <v>68</v>
      </c>
      <c r="F300" s="131" t="s">
        <v>68</v>
      </c>
    </row>
    <row r="301" spans="1:6" ht="31.5" x14ac:dyDescent="0.25">
      <c r="A301" s="125" t="s">
        <v>379</v>
      </c>
      <c r="B301" s="126" t="s">
        <v>380</v>
      </c>
      <c r="C301" s="126" t="s">
        <v>68</v>
      </c>
      <c r="D301" s="130">
        <v>11173.844419999999</v>
      </c>
      <c r="E301" s="130">
        <v>3370</v>
      </c>
      <c r="F301" s="130">
        <v>3555</v>
      </c>
    </row>
    <row r="302" spans="1:6" ht="31.5" x14ac:dyDescent="0.25">
      <c r="A302" s="125" t="s">
        <v>915</v>
      </c>
      <c r="B302" s="126" t="s">
        <v>381</v>
      </c>
      <c r="C302" s="126" t="s">
        <v>68</v>
      </c>
      <c r="D302" s="130">
        <v>5125.7915400000002</v>
      </c>
      <c r="E302" s="130">
        <v>3370</v>
      </c>
      <c r="F302" s="130">
        <v>3555</v>
      </c>
    </row>
    <row r="303" spans="1:6" ht="47.25" x14ac:dyDescent="0.25">
      <c r="A303" s="127" t="s">
        <v>268</v>
      </c>
      <c r="B303" s="128" t="s">
        <v>381</v>
      </c>
      <c r="C303" s="128" t="s">
        <v>19</v>
      </c>
      <c r="D303" s="131">
        <v>4748.8977699999996</v>
      </c>
      <c r="E303" s="131">
        <v>3370</v>
      </c>
      <c r="F303" s="131">
        <v>3555</v>
      </c>
    </row>
    <row r="304" spans="1:6" ht="63" x14ac:dyDescent="0.25">
      <c r="A304" s="127" t="s">
        <v>283</v>
      </c>
      <c r="B304" s="128" t="s">
        <v>382</v>
      </c>
      <c r="C304" s="128" t="s">
        <v>68</v>
      </c>
      <c r="D304" s="131">
        <v>303.03030000000001</v>
      </c>
      <c r="E304" s="131" t="s">
        <v>68</v>
      </c>
      <c r="F304" s="131" t="s">
        <v>68</v>
      </c>
    </row>
    <row r="305" spans="1:6" ht="47.25" x14ac:dyDescent="0.25">
      <c r="A305" s="127" t="s">
        <v>268</v>
      </c>
      <c r="B305" s="128" t="s">
        <v>382</v>
      </c>
      <c r="C305" s="128" t="s">
        <v>19</v>
      </c>
      <c r="D305" s="131">
        <v>303.03030000000001</v>
      </c>
      <c r="E305" s="131" t="s">
        <v>68</v>
      </c>
      <c r="F305" s="131" t="s">
        <v>68</v>
      </c>
    </row>
    <row r="306" spans="1:6" ht="31.5" x14ac:dyDescent="0.25">
      <c r="A306" s="127" t="s">
        <v>892</v>
      </c>
      <c r="B306" s="128" t="s">
        <v>916</v>
      </c>
      <c r="C306" s="128" t="s">
        <v>68</v>
      </c>
      <c r="D306" s="131">
        <v>73.863470000000007</v>
      </c>
      <c r="E306" s="131" t="s">
        <v>68</v>
      </c>
      <c r="F306" s="131" t="s">
        <v>68</v>
      </c>
    </row>
    <row r="307" spans="1:6" ht="47.25" x14ac:dyDescent="0.25">
      <c r="A307" s="127" t="s">
        <v>268</v>
      </c>
      <c r="B307" s="128" t="s">
        <v>916</v>
      </c>
      <c r="C307" s="128" t="s">
        <v>19</v>
      </c>
      <c r="D307" s="131">
        <v>73.863470000000007</v>
      </c>
      <c r="E307" s="131" t="s">
        <v>68</v>
      </c>
      <c r="F307" s="131" t="s">
        <v>68</v>
      </c>
    </row>
    <row r="308" spans="1:6" ht="47.25" x14ac:dyDescent="0.25">
      <c r="A308" s="125" t="s">
        <v>739</v>
      </c>
      <c r="B308" s="126" t="s">
        <v>740</v>
      </c>
      <c r="C308" s="126" t="s">
        <v>68</v>
      </c>
      <c r="D308" s="130">
        <v>200</v>
      </c>
      <c r="E308" s="130" t="s">
        <v>68</v>
      </c>
      <c r="F308" s="130" t="s">
        <v>68</v>
      </c>
    </row>
    <row r="309" spans="1:6" ht="63" x14ac:dyDescent="0.25">
      <c r="A309" s="127" t="s">
        <v>741</v>
      </c>
      <c r="B309" s="128" t="s">
        <v>742</v>
      </c>
      <c r="C309" s="128" t="s">
        <v>68</v>
      </c>
      <c r="D309" s="131">
        <v>200</v>
      </c>
      <c r="E309" s="131" t="s">
        <v>68</v>
      </c>
      <c r="F309" s="131" t="s">
        <v>68</v>
      </c>
    </row>
    <row r="310" spans="1:6" ht="47.25" x14ac:dyDescent="0.25">
      <c r="A310" s="127" t="s">
        <v>268</v>
      </c>
      <c r="B310" s="128" t="s">
        <v>742</v>
      </c>
      <c r="C310" s="128" t="s">
        <v>19</v>
      </c>
      <c r="D310" s="131">
        <v>200</v>
      </c>
      <c r="E310" s="131" t="s">
        <v>68</v>
      </c>
      <c r="F310" s="131" t="s">
        <v>68</v>
      </c>
    </row>
    <row r="311" spans="1:6" ht="31.5" x14ac:dyDescent="0.25">
      <c r="A311" s="125" t="s">
        <v>767</v>
      </c>
      <c r="B311" s="126" t="s">
        <v>383</v>
      </c>
      <c r="C311" s="126" t="s">
        <v>68</v>
      </c>
      <c r="D311" s="130">
        <v>5848.0528800000002</v>
      </c>
      <c r="E311" s="130" t="s">
        <v>68</v>
      </c>
      <c r="F311" s="130" t="s">
        <v>68</v>
      </c>
    </row>
    <row r="312" spans="1:6" ht="47.25" x14ac:dyDescent="0.25">
      <c r="A312" s="127" t="s">
        <v>268</v>
      </c>
      <c r="B312" s="128" t="s">
        <v>383</v>
      </c>
      <c r="C312" s="128" t="s">
        <v>19</v>
      </c>
      <c r="D312" s="131">
        <v>4641.93138</v>
      </c>
      <c r="E312" s="131" t="s">
        <v>68</v>
      </c>
      <c r="F312" s="131" t="s">
        <v>68</v>
      </c>
    </row>
    <row r="313" spans="1:6" ht="31.5" x14ac:dyDescent="0.25">
      <c r="A313" s="127" t="s">
        <v>892</v>
      </c>
      <c r="B313" s="128" t="s">
        <v>917</v>
      </c>
      <c r="C313" s="128" t="s">
        <v>68</v>
      </c>
      <c r="D313" s="131">
        <v>1206.1215</v>
      </c>
      <c r="E313" s="131" t="s">
        <v>68</v>
      </c>
      <c r="F313" s="131" t="s">
        <v>68</v>
      </c>
    </row>
    <row r="314" spans="1:6" ht="47.25" x14ac:dyDescent="0.25">
      <c r="A314" s="127" t="s">
        <v>268</v>
      </c>
      <c r="B314" s="128" t="s">
        <v>917</v>
      </c>
      <c r="C314" s="128" t="s">
        <v>19</v>
      </c>
      <c r="D314" s="131">
        <v>1206.1215</v>
      </c>
      <c r="E314" s="131" t="s">
        <v>68</v>
      </c>
      <c r="F314" s="131" t="s">
        <v>68</v>
      </c>
    </row>
    <row r="315" spans="1:6" ht="31.5" x14ac:dyDescent="0.25">
      <c r="A315" s="125" t="s">
        <v>918</v>
      </c>
      <c r="B315" s="126" t="s">
        <v>919</v>
      </c>
      <c r="C315" s="126" t="s">
        <v>68</v>
      </c>
      <c r="D315" s="130">
        <v>19266.41202</v>
      </c>
      <c r="E315" s="130">
        <v>14774.195250000001</v>
      </c>
      <c r="F315" s="130">
        <v>20566.92525</v>
      </c>
    </row>
    <row r="316" spans="1:6" ht="31.5" x14ac:dyDescent="0.25">
      <c r="A316" s="125" t="s">
        <v>920</v>
      </c>
      <c r="B316" s="126" t="s">
        <v>921</v>
      </c>
      <c r="C316" s="126" t="s">
        <v>68</v>
      </c>
      <c r="D316" s="130">
        <v>19266.41202</v>
      </c>
      <c r="E316" s="130">
        <v>14774.195250000001</v>
      </c>
      <c r="F316" s="130">
        <v>20566.92525</v>
      </c>
    </row>
    <row r="317" spans="1:6" ht="47.25" x14ac:dyDescent="0.25">
      <c r="A317" s="127" t="s">
        <v>268</v>
      </c>
      <c r="B317" s="128" t="s">
        <v>921</v>
      </c>
      <c r="C317" s="128" t="s">
        <v>19</v>
      </c>
      <c r="D317" s="131">
        <v>13379.697</v>
      </c>
      <c r="E317" s="131">
        <v>14171.67</v>
      </c>
      <c r="F317" s="131">
        <v>19964.400000000001</v>
      </c>
    </row>
    <row r="318" spans="1:6" ht="63" x14ac:dyDescent="0.25">
      <c r="A318" s="127" t="s">
        <v>283</v>
      </c>
      <c r="B318" s="128" t="s">
        <v>922</v>
      </c>
      <c r="C318" s="128" t="s">
        <v>68</v>
      </c>
      <c r="D318" s="131">
        <v>299.49495000000002</v>
      </c>
      <c r="E318" s="131">
        <v>602.52525000000003</v>
      </c>
      <c r="F318" s="131">
        <v>602.52525000000003</v>
      </c>
    </row>
    <row r="319" spans="1:6" ht="47.25" x14ac:dyDescent="0.25">
      <c r="A319" s="127" t="s">
        <v>268</v>
      </c>
      <c r="B319" s="128" t="s">
        <v>922</v>
      </c>
      <c r="C319" s="128" t="s">
        <v>19</v>
      </c>
      <c r="D319" s="131">
        <v>299.49495000000002</v>
      </c>
      <c r="E319" s="131">
        <v>602.52525000000003</v>
      </c>
      <c r="F319" s="131">
        <v>602.52525000000003</v>
      </c>
    </row>
    <row r="320" spans="1:6" ht="31.5" x14ac:dyDescent="0.25">
      <c r="A320" s="127" t="s">
        <v>892</v>
      </c>
      <c r="B320" s="128" t="s">
        <v>923</v>
      </c>
      <c r="C320" s="128" t="s">
        <v>68</v>
      </c>
      <c r="D320" s="131">
        <v>5587.2200700000003</v>
      </c>
      <c r="E320" s="131" t="s">
        <v>68</v>
      </c>
      <c r="F320" s="131" t="s">
        <v>68</v>
      </c>
    </row>
    <row r="321" spans="1:6" ht="47.25" x14ac:dyDescent="0.25">
      <c r="A321" s="127" t="s">
        <v>268</v>
      </c>
      <c r="B321" s="128" t="s">
        <v>923</v>
      </c>
      <c r="C321" s="128" t="s">
        <v>19</v>
      </c>
      <c r="D321" s="131">
        <v>5587.2200700000003</v>
      </c>
      <c r="E321" s="131" t="s">
        <v>68</v>
      </c>
      <c r="F321" s="131" t="s">
        <v>68</v>
      </c>
    </row>
    <row r="322" spans="1:6" ht="31.5" x14ac:dyDescent="0.25">
      <c r="A322" s="125" t="s">
        <v>384</v>
      </c>
      <c r="B322" s="126" t="s">
        <v>385</v>
      </c>
      <c r="C322" s="126" t="s">
        <v>68</v>
      </c>
      <c r="D322" s="130">
        <v>111888.98847</v>
      </c>
      <c r="E322" s="130">
        <v>91806.684510000006</v>
      </c>
      <c r="F322" s="130">
        <v>92313.674509999997</v>
      </c>
    </row>
    <row r="323" spans="1:6" ht="31.5" x14ac:dyDescent="0.25">
      <c r="A323" s="125" t="s">
        <v>386</v>
      </c>
      <c r="B323" s="126" t="s">
        <v>387</v>
      </c>
      <c r="C323" s="126" t="s">
        <v>68</v>
      </c>
      <c r="D323" s="130">
        <v>23784.78486</v>
      </c>
      <c r="E323" s="130">
        <v>20170.098999999998</v>
      </c>
      <c r="F323" s="130">
        <v>19711.089</v>
      </c>
    </row>
    <row r="324" spans="1:6" ht="15.75" x14ac:dyDescent="0.25">
      <c r="A324" s="125" t="s">
        <v>388</v>
      </c>
      <c r="B324" s="126" t="s">
        <v>389</v>
      </c>
      <c r="C324" s="126" t="s">
        <v>68</v>
      </c>
      <c r="D324" s="130">
        <v>17461.088</v>
      </c>
      <c r="E324" s="130">
        <v>17585.376</v>
      </c>
      <c r="F324" s="130">
        <v>17585.376</v>
      </c>
    </row>
    <row r="325" spans="1:6" ht="78.75" x14ac:dyDescent="0.25">
      <c r="A325" s="127" t="s">
        <v>329</v>
      </c>
      <c r="B325" s="128" t="s">
        <v>389</v>
      </c>
      <c r="C325" s="128" t="s">
        <v>330</v>
      </c>
      <c r="D325" s="131">
        <v>6570.6469999999999</v>
      </c>
      <c r="E325" s="131">
        <v>6754.9160000000002</v>
      </c>
      <c r="F325" s="131">
        <v>6754.9160000000002</v>
      </c>
    </row>
    <row r="326" spans="1:6" ht="31.5" x14ac:dyDescent="0.25">
      <c r="A326" s="127" t="s">
        <v>219</v>
      </c>
      <c r="B326" s="128" t="s">
        <v>389</v>
      </c>
      <c r="C326" s="128" t="s">
        <v>220</v>
      </c>
      <c r="D326" s="131">
        <v>372.97199999999998</v>
      </c>
      <c r="E326" s="131" t="s">
        <v>68</v>
      </c>
      <c r="F326" s="131" t="s">
        <v>68</v>
      </c>
    </row>
    <row r="327" spans="1:6" ht="31.5" x14ac:dyDescent="0.25">
      <c r="A327" s="127" t="s">
        <v>548</v>
      </c>
      <c r="B327" s="128" t="s">
        <v>549</v>
      </c>
      <c r="C327" s="128" t="s">
        <v>68</v>
      </c>
      <c r="D327" s="131">
        <v>10498.971</v>
      </c>
      <c r="E327" s="131">
        <v>10811.962</v>
      </c>
      <c r="F327" s="131">
        <v>10811.962</v>
      </c>
    </row>
    <row r="328" spans="1:6" ht="78.75" x14ac:dyDescent="0.25">
      <c r="A328" s="127" t="s">
        <v>329</v>
      </c>
      <c r="B328" s="128" t="s">
        <v>549</v>
      </c>
      <c r="C328" s="128" t="s">
        <v>330</v>
      </c>
      <c r="D328" s="131">
        <v>10498.971</v>
      </c>
      <c r="E328" s="131">
        <v>10811.962</v>
      </c>
      <c r="F328" s="131">
        <v>10811.962</v>
      </c>
    </row>
    <row r="329" spans="1:6" ht="47.25" x14ac:dyDescent="0.25">
      <c r="A329" s="127" t="s">
        <v>390</v>
      </c>
      <c r="B329" s="128" t="s">
        <v>391</v>
      </c>
      <c r="C329" s="128" t="s">
        <v>68</v>
      </c>
      <c r="D329" s="131">
        <v>18.498000000000001</v>
      </c>
      <c r="E329" s="131">
        <v>18.498000000000001</v>
      </c>
      <c r="F329" s="131">
        <v>18.498000000000001</v>
      </c>
    </row>
    <row r="330" spans="1:6" ht="31.5" x14ac:dyDescent="0.25">
      <c r="A330" s="127" t="s">
        <v>219</v>
      </c>
      <c r="B330" s="128" t="s">
        <v>391</v>
      </c>
      <c r="C330" s="128" t="s">
        <v>220</v>
      </c>
      <c r="D330" s="131">
        <v>18.498000000000001</v>
      </c>
      <c r="E330" s="131">
        <v>18.498000000000001</v>
      </c>
      <c r="F330" s="131">
        <v>18.498000000000001</v>
      </c>
    </row>
    <row r="331" spans="1:6" ht="47.25" x14ac:dyDescent="0.25">
      <c r="A331" s="125" t="s">
        <v>550</v>
      </c>
      <c r="B331" s="126" t="s">
        <v>392</v>
      </c>
      <c r="C331" s="126" t="s">
        <v>68</v>
      </c>
      <c r="D331" s="130">
        <v>492.5</v>
      </c>
      <c r="E331" s="130">
        <v>488.5</v>
      </c>
      <c r="F331" s="130">
        <v>483.5</v>
      </c>
    </row>
    <row r="332" spans="1:6" ht="51.75" customHeight="1" x14ac:dyDescent="0.25">
      <c r="A332" s="127" t="s">
        <v>550</v>
      </c>
      <c r="B332" s="128" t="s">
        <v>393</v>
      </c>
      <c r="C332" s="128" t="s">
        <v>68</v>
      </c>
      <c r="D332" s="131">
        <v>492.5</v>
      </c>
      <c r="E332" s="131">
        <v>488.5</v>
      </c>
      <c r="F332" s="131">
        <v>483.5</v>
      </c>
    </row>
    <row r="333" spans="1:6" ht="15.75" x14ac:dyDescent="0.25">
      <c r="A333" s="127" t="s">
        <v>252</v>
      </c>
      <c r="B333" s="128" t="s">
        <v>393</v>
      </c>
      <c r="C333" s="128" t="s">
        <v>12</v>
      </c>
      <c r="D333" s="131">
        <v>492.5</v>
      </c>
      <c r="E333" s="131">
        <v>488.5</v>
      </c>
      <c r="F333" s="131">
        <v>483.5</v>
      </c>
    </row>
    <row r="334" spans="1:6" ht="31.5" x14ac:dyDescent="0.25">
      <c r="A334" s="125" t="s">
        <v>551</v>
      </c>
      <c r="B334" s="126" t="s">
        <v>394</v>
      </c>
      <c r="C334" s="126" t="s">
        <v>68</v>
      </c>
      <c r="D334" s="130">
        <v>5827.8270000000002</v>
      </c>
      <c r="E334" s="130">
        <v>2096.223</v>
      </c>
      <c r="F334" s="130">
        <v>1642.213</v>
      </c>
    </row>
    <row r="335" spans="1:6" ht="15.75" x14ac:dyDescent="0.25">
      <c r="A335" s="127" t="s">
        <v>252</v>
      </c>
      <c r="B335" s="128" t="s">
        <v>394</v>
      </c>
      <c r="C335" s="128" t="s">
        <v>12</v>
      </c>
      <c r="D335" s="131">
        <v>5827.8270000000002</v>
      </c>
      <c r="E335" s="131">
        <v>2096.223</v>
      </c>
      <c r="F335" s="131">
        <v>1642.213</v>
      </c>
    </row>
    <row r="336" spans="1:6" ht="15.75" x14ac:dyDescent="0.25">
      <c r="A336" s="125" t="s">
        <v>924</v>
      </c>
      <c r="B336" s="126" t="s">
        <v>925</v>
      </c>
      <c r="C336" s="126" t="s">
        <v>68</v>
      </c>
      <c r="D336" s="130">
        <v>3.3698600000000001</v>
      </c>
      <c r="E336" s="130" t="s">
        <v>68</v>
      </c>
      <c r="F336" s="130" t="s">
        <v>68</v>
      </c>
    </row>
    <row r="337" spans="1:6" ht="31.5" x14ac:dyDescent="0.25">
      <c r="A337" s="127" t="s">
        <v>926</v>
      </c>
      <c r="B337" s="128" t="s">
        <v>925</v>
      </c>
      <c r="C337" s="128" t="s">
        <v>802</v>
      </c>
      <c r="D337" s="131">
        <v>3.3698600000000001</v>
      </c>
      <c r="E337" s="131" t="s">
        <v>68</v>
      </c>
      <c r="F337" s="131" t="s">
        <v>68</v>
      </c>
    </row>
    <row r="338" spans="1:6" ht="31.5" x14ac:dyDescent="0.25">
      <c r="A338" s="125" t="s">
        <v>395</v>
      </c>
      <c r="B338" s="126" t="s">
        <v>396</v>
      </c>
      <c r="C338" s="126" t="s">
        <v>68</v>
      </c>
      <c r="D338" s="130">
        <v>16106.38665</v>
      </c>
      <c r="E338" s="130">
        <v>14122.682860000001</v>
      </c>
      <c r="F338" s="130">
        <v>15683.70786</v>
      </c>
    </row>
    <row r="339" spans="1:6" ht="31.5" x14ac:dyDescent="0.25">
      <c r="A339" s="125" t="s">
        <v>397</v>
      </c>
      <c r="B339" s="126" t="s">
        <v>398</v>
      </c>
      <c r="C339" s="126" t="s">
        <v>68</v>
      </c>
      <c r="D339" s="130">
        <v>15920.843790000001</v>
      </c>
      <c r="E339" s="130">
        <v>13937.14</v>
      </c>
      <c r="F339" s="130">
        <v>15498.165000000001</v>
      </c>
    </row>
    <row r="340" spans="1:6" ht="78.75" x14ac:dyDescent="0.25">
      <c r="A340" s="127" t="s">
        <v>329</v>
      </c>
      <c r="B340" s="128" t="s">
        <v>398</v>
      </c>
      <c r="C340" s="128" t="s">
        <v>330</v>
      </c>
      <c r="D340" s="131">
        <v>7995.39714</v>
      </c>
      <c r="E340" s="131">
        <v>7207.1620000000003</v>
      </c>
      <c r="F340" s="131">
        <v>8768.1869999999999</v>
      </c>
    </row>
    <row r="341" spans="1:6" ht="31.5" x14ac:dyDescent="0.25">
      <c r="A341" s="127" t="s">
        <v>219</v>
      </c>
      <c r="B341" s="128" t="s">
        <v>398</v>
      </c>
      <c r="C341" s="128" t="s">
        <v>220</v>
      </c>
      <c r="D341" s="131">
        <v>487.11</v>
      </c>
      <c r="E341" s="131" t="s">
        <v>68</v>
      </c>
      <c r="F341" s="131" t="s">
        <v>68</v>
      </c>
    </row>
    <row r="342" spans="1:6" ht="15.75" x14ac:dyDescent="0.25">
      <c r="A342" s="127" t="s">
        <v>212</v>
      </c>
      <c r="B342" s="128" t="s">
        <v>398</v>
      </c>
      <c r="C342" s="128" t="s">
        <v>29</v>
      </c>
      <c r="D342" s="131">
        <v>115.13200000000001</v>
      </c>
      <c r="E342" s="131" t="s">
        <v>68</v>
      </c>
      <c r="F342" s="131" t="s">
        <v>68</v>
      </c>
    </row>
    <row r="343" spans="1:6" ht="31.5" x14ac:dyDescent="0.25">
      <c r="A343" s="127" t="s">
        <v>552</v>
      </c>
      <c r="B343" s="128" t="s">
        <v>553</v>
      </c>
      <c r="C343" s="128" t="s">
        <v>68</v>
      </c>
      <c r="D343" s="131">
        <v>7323.2046499999997</v>
      </c>
      <c r="E343" s="131">
        <v>6729.9780000000001</v>
      </c>
      <c r="F343" s="131">
        <v>6729.9780000000001</v>
      </c>
    </row>
    <row r="344" spans="1:6" ht="78.75" x14ac:dyDescent="0.25">
      <c r="A344" s="127" t="s">
        <v>329</v>
      </c>
      <c r="B344" s="128" t="s">
        <v>553</v>
      </c>
      <c r="C344" s="128" t="s">
        <v>330</v>
      </c>
      <c r="D344" s="131">
        <v>7323.2046499999997</v>
      </c>
      <c r="E344" s="131">
        <v>6729.9780000000001</v>
      </c>
      <c r="F344" s="131">
        <v>6729.9780000000001</v>
      </c>
    </row>
    <row r="345" spans="1:6" ht="78.75" x14ac:dyDescent="0.25">
      <c r="A345" s="125" t="s">
        <v>399</v>
      </c>
      <c r="B345" s="126" t="s">
        <v>400</v>
      </c>
      <c r="C345" s="126" t="s">
        <v>68</v>
      </c>
      <c r="D345" s="130">
        <v>185.54285999999999</v>
      </c>
      <c r="E345" s="130">
        <v>185.54285999999999</v>
      </c>
      <c r="F345" s="130">
        <v>185.54285999999999</v>
      </c>
    </row>
    <row r="346" spans="1:6" ht="38.25" customHeight="1" x14ac:dyDescent="0.25">
      <c r="A346" s="127" t="s">
        <v>401</v>
      </c>
      <c r="B346" s="128" t="s">
        <v>402</v>
      </c>
      <c r="C346" s="128" t="s">
        <v>68</v>
      </c>
      <c r="D346" s="131">
        <v>185.54285999999999</v>
      </c>
      <c r="E346" s="131">
        <v>185.54285999999999</v>
      </c>
      <c r="F346" s="131">
        <v>185.54285999999999</v>
      </c>
    </row>
    <row r="347" spans="1:6" ht="31.5" x14ac:dyDescent="0.25">
      <c r="A347" s="127" t="s">
        <v>219</v>
      </c>
      <c r="B347" s="128" t="s">
        <v>402</v>
      </c>
      <c r="C347" s="128" t="s">
        <v>220</v>
      </c>
      <c r="D347" s="131">
        <v>185.54285999999999</v>
      </c>
      <c r="E347" s="131">
        <v>185.54285999999999</v>
      </c>
      <c r="F347" s="131">
        <v>185.54285999999999</v>
      </c>
    </row>
    <row r="348" spans="1:6" ht="15.75" x14ac:dyDescent="0.25">
      <c r="A348" s="125" t="s">
        <v>403</v>
      </c>
      <c r="B348" s="126" t="s">
        <v>404</v>
      </c>
      <c r="C348" s="126" t="s">
        <v>68</v>
      </c>
      <c r="D348" s="130">
        <v>63956.156159999999</v>
      </c>
      <c r="E348" s="130">
        <v>50584.536650000002</v>
      </c>
      <c r="F348" s="130">
        <v>49989.51165</v>
      </c>
    </row>
    <row r="349" spans="1:6" ht="31.5" x14ac:dyDescent="0.25">
      <c r="A349" s="125" t="s">
        <v>554</v>
      </c>
      <c r="B349" s="126" t="s">
        <v>555</v>
      </c>
      <c r="C349" s="126" t="s">
        <v>68</v>
      </c>
      <c r="D349" s="130">
        <v>63956.156159999999</v>
      </c>
      <c r="E349" s="130">
        <v>50584.536650000002</v>
      </c>
      <c r="F349" s="130">
        <v>49989.51165</v>
      </c>
    </row>
    <row r="350" spans="1:6" ht="78.75" x14ac:dyDescent="0.25">
      <c r="A350" s="127" t="s">
        <v>329</v>
      </c>
      <c r="B350" s="128" t="s">
        <v>555</v>
      </c>
      <c r="C350" s="128" t="s">
        <v>330</v>
      </c>
      <c r="D350" s="131">
        <v>21976.5674</v>
      </c>
      <c r="E350" s="131">
        <v>17237.819</v>
      </c>
      <c r="F350" s="131">
        <v>17237.819</v>
      </c>
    </row>
    <row r="351" spans="1:6" ht="31.5" x14ac:dyDescent="0.25">
      <c r="A351" s="127" t="s">
        <v>219</v>
      </c>
      <c r="B351" s="128" t="s">
        <v>555</v>
      </c>
      <c r="C351" s="128" t="s">
        <v>220</v>
      </c>
      <c r="D351" s="131">
        <v>3560.45615</v>
      </c>
      <c r="E351" s="131">
        <v>660</v>
      </c>
      <c r="F351" s="131" t="s">
        <v>68</v>
      </c>
    </row>
    <row r="352" spans="1:6" ht="15.75" x14ac:dyDescent="0.25">
      <c r="A352" s="127" t="s">
        <v>212</v>
      </c>
      <c r="B352" s="128" t="s">
        <v>555</v>
      </c>
      <c r="C352" s="128" t="s">
        <v>29</v>
      </c>
      <c r="D352" s="131">
        <v>120</v>
      </c>
      <c r="E352" s="131" t="s">
        <v>68</v>
      </c>
      <c r="F352" s="131" t="s">
        <v>68</v>
      </c>
    </row>
    <row r="353" spans="1:7" ht="31.5" x14ac:dyDescent="0.25">
      <c r="A353" s="127" t="s">
        <v>556</v>
      </c>
      <c r="B353" s="128" t="s">
        <v>557</v>
      </c>
      <c r="C353" s="128" t="s">
        <v>68</v>
      </c>
      <c r="D353" s="131">
        <v>18909.076000000001</v>
      </c>
      <c r="E353" s="131">
        <v>18786.717649999999</v>
      </c>
      <c r="F353" s="131">
        <v>18786.717649999999</v>
      </c>
    </row>
    <row r="354" spans="1:7" ht="78.75" x14ac:dyDescent="0.25">
      <c r="A354" s="127" t="s">
        <v>329</v>
      </c>
      <c r="B354" s="128" t="s">
        <v>557</v>
      </c>
      <c r="C354" s="128" t="s">
        <v>330</v>
      </c>
      <c r="D354" s="131">
        <v>18909.076000000001</v>
      </c>
      <c r="E354" s="131">
        <v>18786.717649999999</v>
      </c>
      <c r="F354" s="131">
        <v>18786.717649999999</v>
      </c>
    </row>
    <row r="355" spans="1:7" ht="47.25" x14ac:dyDescent="0.25">
      <c r="A355" s="127" t="s">
        <v>558</v>
      </c>
      <c r="B355" s="128" t="s">
        <v>559</v>
      </c>
      <c r="C355" s="128" t="s">
        <v>68</v>
      </c>
      <c r="D355" s="131">
        <v>19390.05661</v>
      </c>
      <c r="E355" s="131">
        <v>13900</v>
      </c>
      <c r="F355" s="131">
        <v>13964.975</v>
      </c>
    </row>
    <row r="356" spans="1:7" ht="15.75" x14ac:dyDescent="0.25">
      <c r="A356" s="127" t="s">
        <v>252</v>
      </c>
      <c r="B356" s="128" t="s">
        <v>559</v>
      </c>
      <c r="C356" s="128" t="s">
        <v>12</v>
      </c>
      <c r="D356" s="131">
        <v>19390.05661</v>
      </c>
      <c r="E356" s="131">
        <v>13900</v>
      </c>
      <c r="F356" s="131">
        <v>13964.975</v>
      </c>
    </row>
    <row r="357" spans="1:7" ht="47.25" x14ac:dyDescent="0.25">
      <c r="A357" s="125" t="s">
        <v>560</v>
      </c>
      <c r="B357" s="126" t="s">
        <v>561</v>
      </c>
      <c r="C357" s="126" t="s">
        <v>68</v>
      </c>
      <c r="D357" s="130">
        <v>8041.6607999999997</v>
      </c>
      <c r="E357" s="130">
        <v>6929.366</v>
      </c>
      <c r="F357" s="130">
        <v>6929.366</v>
      </c>
    </row>
    <row r="358" spans="1:7" ht="31.5" x14ac:dyDescent="0.25">
      <c r="A358" s="125" t="s">
        <v>397</v>
      </c>
      <c r="B358" s="126" t="s">
        <v>562</v>
      </c>
      <c r="C358" s="126" t="s">
        <v>68</v>
      </c>
      <c r="D358" s="130">
        <v>8041.6607999999997</v>
      </c>
      <c r="E358" s="130">
        <v>6929.366</v>
      </c>
      <c r="F358" s="130">
        <v>6929.366</v>
      </c>
    </row>
    <row r="359" spans="1:7" ht="47.25" x14ac:dyDescent="0.25">
      <c r="A359" s="127" t="s">
        <v>563</v>
      </c>
      <c r="B359" s="128" t="s">
        <v>564</v>
      </c>
      <c r="C359" s="128" t="s">
        <v>68</v>
      </c>
      <c r="D359" s="131">
        <v>8041.6607999999997</v>
      </c>
      <c r="E359" s="131">
        <v>6929.366</v>
      </c>
      <c r="F359" s="131">
        <v>6929.366</v>
      </c>
    </row>
    <row r="360" spans="1:7" ht="78.75" x14ac:dyDescent="0.25">
      <c r="A360" s="127" t="s">
        <v>329</v>
      </c>
      <c r="B360" s="128" t="s">
        <v>564</v>
      </c>
      <c r="C360" s="128" t="s">
        <v>330</v>
      </c>
      <c r="D360" s="131">
        <v>7483.2824600000004</v>
      </c>
      <c r="E360" s="131">
        <v>6929.366</v>
      </c>
      <c r="F360" s="131">
        <v>6929.366</v>
      </c>
    </row>
    <row r="361" spans="1:7" ht="31.5" x14ac:dyDescent="0.25">
      <c r="A361" s="127" t="s">
        <v>219</v>
      </c>
      <c r="B361" s="128" t="s">
        <v>564</v>
      </c>
      <c r="C361" s="128" t="s">
        <v>220</v>
      </c>
      <c r="D361" s="131">
        <v>558.37833999999998</v>
      </c>
      <c r="E361" s="131" t="s">
        <v>68</v>
      </c>
      <c r="F361" s="131" t="s">
        <v>68</v>
      </c>
    </row>
    <row r="362" spans="1:7" ht="47.25" x14ac:dyDescent="0.25">
      <c r="A362" s="125" t="s">
        <v>405</v>
      </c>
      <c r="B362" s="126" t="s">
        <v>406</v>
      </c>
      <c r="C362" s="126" t="s">
        <v>68</v>
      </c>
      <c r="D362" s="130">
        <v>12043.89215</v>
      </c>
      <c r="E362" s="130">
        <v>17066.75346</v>
      </c>
      <c r="F362" s="130">
        <v>17407.750459999999</v>
      </c>
    </row>
    <row r="363" spans="1:7" ht="31.5" x14ac:dyDescent="0.25">
      <c r="A363" s="125" t="s">
        <v>407</v>
      </c>
      <c r="B363" s="126" t="s">
        <v>408</v>
      </c>
      <c r="C363" s="126" t="s">
        <v>68</v>
      </c>
      <c r="D363" s="130">
        <v>2319.8000000000002</v>
      </c>
      <c r="E363" s="130">
        <v>1608.35556</v>
      </c>
      <c r="F363" s="130">
        <v>1608.35556</v>
      </c>
    </row>
    <row r="364" spans="1:7" ht="31.5" x14ac:dyDescent="0.25">
      <c r="A364" s="125" t="s">
        <v>409</v>
      </c>
      <c r="B364" s="126" t="s">
        <v>410</v>
      </c>
      <c r="C364" s="126" t="s">
        <v>68</v>
      </c>
      <c r="D364" s="130">
        <v>249.8</v>
      </c>
      <c r="E364" s="130">
        <v>249.8</v>
      </c>
      <c r="F364" s="130">
        <v>249.8</v>
      </c>
    </row>
    <row r="365" spans="1:7" ht="110.25" x14ac:dyDescent="0.25">
      <c r="A365" s="127" t="s">
        <v>411</v>
      </c>
      <c r="B365" s="128" t="s">
        <v>412</v>
      </c>
      <c r="C365" s="128" t="s">
        <v>68</v>
      </c>
      <c r="D365" s="131">
        <v>240.8</v>
      </c>
      <c r="E365" s="131">
        <v>240.8</v>
      </c>
      <c r="F365" s="131">
        <v>240.8</v>
      </c>
    </row>
    <row r="366" spans="1:7" ht="50.25" customHeight="1" x14ac:dyDescent="0.25">
      <c r="A366" s="127" t="s">
        <v>329</v>
      </c>
      <c r="B366" s="128" t="s">
        <v>412</v>
      </c>
      <c r="C366" s="128" t="s">
        <v>330</v>
      </c>
      <c r="D366" s="131">
        <v>1.522</v>
      </c>
      <c r="E366" s="131" t="s">
        <v>68</v>
      </c>
      <c r="F366" s="131" t="s">
        <v>68</v>
      </c>
      <c r="G366" s="20"/>
    </row>
    <row r="367" spans="1:7" ht="31.5" x14ac:dyDescent="0.25">
      <c r="A367" s="127" t="s">
        <v>219</v>
      </c>
      <c r="B367" s="128" t="s">
        <v>412</v>
      </c>
      <c r="C367" s="128" t="s">
        <v>220</v>
      </c>
      <c r="D367" s="131">
        <v>3.42</v>
      </c>
      <c r="E367" s="131">
        <v>4.9420000000000002</v>
      </c>
      <c r="F367" s="131">
        <v>4.9420000000000002</v>
      </c>
    </row>
    <row r="368" spans="1:7" ht="15.75" x14ac:dyDescent="0.25">
      <c r="A368" s="127" t="s">
        <v>252</v>
      </c>
      <c r="B368" s="128" t="s">
        <v>412</v>
      </c>
      <c r="C368" s="128" t="s">
        <v>12</v>
      </c>
      <c r="D368" s="131">
        <v>235.858</v>
      </c>
      <c r="E368" s="131">
        <v>235.858</v>
      </c>
      <c r="F368" s="131">
        <v>235.858</v>
      </c>
    </row>
    <row r="369" spans="1:6" s="34" customFormat="1" ht="157.5" customHeight="1" x14ac:dyDescent="0.25">
      <c r="A369" s="127" t="s">
        <v>413</v>
      </c>
      <c r="B369" s="128" t="s">
        <v>414</v>
      </c>
      <c r="C369" s="128" t="s">
        <v>68</v>
      </c>
      <c r="D369" s="131">
        <v>9</v>
      </c>
      <c r="E369" s="131">
        <v>9</v>
      </c>
      <c r="F369" s="131">
        <v>9</v>
      </c>
    </row>
    <row r="370" spans="1:6" ht="31.5" x14ac:dyDescent="0.25">
      <c r="A370" s="127" t="s">
        <v>219</v>
      </c>
      <c r="B370" s="128" t="s">
        <v>414</v>
      </c>
      <c r="C370" s="128" t="s">
        <v>220</v>
      </c>
      <c r="D370" s="131">
        <v>9</v>
      </c>
      <c r="E370" s="131">
        <v>9</v>
      </c>
      <c r="F370" s="131">
        <v>9</v>
      </c>
    </row>
    <row r="371" spans="1:6" ht="15.75" x14ac:dyDescent="0.25">
      <c r="A371" s="125" t="s">
        <v>632</v>
      </c>
      <c r="B371" s="126" t="s">
        <v>633</v>
      </c>
      <c r="C371" s="126" t="s">
        <v>68</v>
      </c>
      <c r="D371" s="130">
        <v>50</v>
      </c>
      <c r="E371" s="130" t="s">
        <v>68</v>
      </c>
      <c r="F371" s="130" t="s">
        <v>68</v>
      </c>
    </row>
    <row r="372" spans="1:6" ht="31.5" x14ac:dyDescent="0.25">
      <c r="A372" s="127" t="s">
        <v>743</v>
      </c>
      <c r="B372" s="128" t="s">
        <v>744</v>
      </c>
      <c r="C372" s="128" t="s">
        <v>68</v>
      </c>
      <c r="D372" s="131">
        <v>50</v>
      </c>
      <c r="E372" s="131" t="s">
        <v>68</v>
      </c>
      <c r="F372" s="131" t="s">
        <v>68</v>
      </c>
    </row>
    <row r="373" spans="1:6" ht="15.75" x14ac:dyDescent="0.25">
      <c r="A373" s="127" t="s">
        <v>252</v>
      </c>
      <c r="B373" s="128" t="s">
        <v>744</v>
      </c>
      <c r="C373" s="128" t="s">
        <v>12</v>
      </c>
      <c r="D373" s="131">
        <v>50</v>
      </c>
      <c r="E373" s="131" t="s">
        <v>68</v>
      </c>
      <c r="F373" s="131" t="s">
        <v>68</v>
      </c>
    </row>
    <row r="374" spans="1:6" ht="31.5" x14ac:dyDescent="0.25">
      <c r="A374" s="125" t="s">
        <v>415</v>
      </c>
      <c r="B374" s="126" t="s">
        <v>416</v>
      </c>
      <c r="C374" s="126" t="s">
        <v>68</v>
      </c>
      <c r="D374" s="130">
        <v>2020</v>
      </c>
      <c r="E374" s="130">
        <v>1358.55556</v>
      </c>
      <c r="F374" s="130">
        <v>1358.55556</v>
      </c>
    </row>
    <row r="375" spans="1:6" ht="47.25" x14ac:dyDescent="0.25">
      <c r="A375" s="127" t="s">
        <v>417</v>
      </c>
      <c r="B375" s="128" t="s">
        <v>418</v>
      </c>
      <c r="C375" s="128" t="s">
        <v>68</v>
      </c>
      <c r="D375" s="131">
        <v>2020</v>
      </c>
      <c r="E375" s="131">
        <v>1358.55556</v>
      </c>
      <c r="F375" s="131">
        <v>1358.55556</v>
      </c>
    </row>
    <row r="376" spans="1:6" ht="47.25" x14ac:dyDescent="0.25">
      <c r="A376" s="127" t="s">
        <v>268</v>
      </c>
      <c r="B376" s="128" t="s">
        <v>418</v>
      </c>
      <c r="C376" s="128" t="s">
        <v>19</v>
      </c>
      <c r="D376" s="131">
        <v>2020</v>
      </c>
      <c r="E376" s="131">
        <v>1358.55556</v>
      </c>
      <c r="F376" s="131">
        <v>1358.55556</v>
      </c>
    </row>
    <row r="377" spans="1:6" ht="47.25" x14ac:dyDescent="0.25">
      <c r="A377" s="125" t="s">
        <v>419</v>
      </c>
      <c r="B377" s="126" t="s">
        <v>420</v>
      </c>
      <c r="C377" s="126" t="s">
        <v>68</v>
      </c>
      <c r="D377" s="130">
        <v>836.57195000000002</v>
      </c>
      <c r="E377" s="130">
        <v>315.61290000000002</v>
      </c>
      <c r="F377" s="130">
        <v>315.61290000000002</v>
      </c>
    </row>
    <row r="378" spans="1:6" ht="47.25" x14ac:dyDescent="0.25">
      <c r="A378" s="125" t="s">
        <v>421</v>
      </c>
      <c r="B378" s="126" t="s">
        <v>422</v>
      </c>
      <c r="C378" s="126" t="s">
        <v>68</v>
      </c>
      <c r="D378" s="130">
        <v>500</v>
      </c>
      <c r="E378" s="130" t="s">
        <v>68</v>
      </c>
      <c r="F378" s="130" t="s">
        <v>68</v>
      </c>
    </row>
    <row r="379" spans="1:6" ht="31.5" x14ac:dyDescent="0.25">
      <c r="A379" s="127" t="s">
        <v>237</v>
      </c>
      <c r="B379" s="128" t="s">
        <v>422</v>
      </c>
      <c r="C379" s="128" t="s">
        <v>238</v>
      </c>
      <c r="D379" s="131">
        <v>500</v>
      </c>
      <c r="E379" s="131" t="s">
        <v>68</v>
      </c>
      <c r="F379" s="131" t="s">
        <v>68</v>
      </c>
    </row>
    <row r="380" spans="1:6" ht="47.25" x14ac:dyDescent="0.25">
      <c r="A380" s="125" t="s">
        <v>423</v>
      </c>
      <c r="B380" s="126" t="s">
        <v>424</v>
      </c>
      <c r="C380" s="126" t="s">
        <v>68</v>
      </c>
      <c r="D380" s="130">
        <v>336.57195000000002</v>
      </c>
      <c r="E380" s="130">
        <v>315.61290000000002</v>
      </c>
      <c r="F380" s="130">
        <v>315.61290000000002</v>
      </c>
    </row>
    <row r="381" spans="1:6" ht="63" x14ac:dyDescent="0.25">
      <c r="A381" s="127" t="s">
        <v>425</v>
      </c>
      <c r="B381" s="128" t="s">
        <v>426</v>
      </c>
      <c r="C381" s="128" t="s">
        <v>68</v>
      </c>
      <c r="D381" s="131">
        <v>336.57195000000002</v>
      </c>
      <c r="E381" s="131">
        <v>315.61290000000002</v>
      </c>
      <c r="F381" s="131">
        <v>315.61290000000002</v>
      </c>
    </row>
    <row r="382" spans="1:6" ht="47.25" x14ac:dyDescent="0.25">
      <c r="A382" s="127" t="s">
        <v>268</v>
      </c>
      <c r="B382" s="128" t="s">
        <v>426</v>
      </c>
      <c r="C382" s="128" t="s">
        <v>19</v>
      </c>
      <c r="D382" s="131">
        <v>336.57195000000002</v>
      </c>
      <c r="E382" s="131">
        <v>315.61290000000002</v>
      </c>
      <c r="F382" s="131">
        <v>315.61290000000002</v>
      </c>
    </row>
    <row r="383" spans="1:6" ht="47.25" x14ac:dyDescent="0.25">
      <c r="A383" s="125" t="s">
        <v>427</v>
      </c>
      <c r="B383" s="126" t="s">
        <v>428</v>
      </c>
      <c r="C383" s="126" t="s">
        <v>68</v>
      </c>
      <c r="D383" s="130">
        <v>1879.78026</v>
      </c>
      <c r="E383" s="130">
        <v>500</v>
      </c>
      <c r="F383" s="130">
        <v>500</v>
      </c>
    </row>
    <row r="384" spans="1:6" ht="47.25" x14ac:dyDescent="0.25">
      <c r="A384" s="125" t="s">
        <v>745</v>
      </c>
      <c r="B384" s="126" t="s">
        <v>746</v>
      </c>
      <c r="C384" s="126" t="s">
        <v>68</v>
      </c>
      <c r="D384" s="130">
        <v>300</v>
      </c>
      <c r="E384" s="130" t="s">
        <v>68</v>
      </c>
      <c r="F384" s="130" t="s">
        <v>68</v>
      </c>
    </row>
    <row r="385" spans="1:6" ht="63" x14ac:dyDescent="0.25">
      <c r="A385" s="127" t="s">
        <v>747</v>
      </c>
      <c r="B385" s="128" t="s">
        <v>748</v>
      </c>
      <c r="C385" s="128" t="s">
        <v>68</v>
      </c>
      <c r="D385" s="131">
        <v>300</v>
      </c>
      <c r="E385" s="131" t="s">
        <v>68</v>
      </c>
      <c r="F385" s="131" t="s">
        <v>68</v>
      </c>
    </row>
    <row r="386" spans="1:6" ht="15.75" x14ac:dyDescent="0.25">
      <c r="A386" s="127" t="s">
        <v>252</v>
      </c>
      <c r="B386" s="128" t="s">
        <v>748</v>
      </c>
      <c r="C386" s="128" t="s">
        <v>12</v>
      </c>
      <c r="D386" s="131">
        <v>300</v>
      </c>
      <c r="E386" s="131" t="s">
        <v>68</v>
      </c>
      <c r="F386" s="131" t="s">
        <v>68</v>
      </c>
    </row>
    <row r="387" spans="1:6" ht="47.25" x14ac:dyDescent="0.25">
      <c r="A387" s="125" t="s">
        <v>673</v>
      </c>
      <c r="B387" s="126" t="s">
        <v>674</v>
      </c>
      <c r="C387" s="126" t="s">
        <v>68</v>
      </c>
      <c r="D387" s="130">
        <v>702.08407999999997</v>
      </c>
      <c r="E387" s="130" t="s">
        <v>68</v>
      </c>
      <c r="F387" s="130" t="s">
        <v>68</v>
      </c>
    </row>
    <row r="388" spans="1:6" ht="47.25" x14ac:dyDescent="0.25">
      <c r="A388" s="127" t="s">
        <v>675</v>
      </c>
      <c r="B388" s="128" t="s">
        <v>676</v>
      </c>
      <c r="C388" s="128" t="s">
        <v>68</v>
      </c>
      <c r="D388" s="131">
        <v>702.08407999999997</v>
      </c>
      <c r="E388" s="131" t="s">
        <v>68</v>
      </c>
      <c r="F388" s="131" t="s">
        <v>68</v>
      </c>
    </row>
    <row r="389" spans="1:6" ht="31.5" x14ac:dyDescent="0.25">
      <c r="A389" s="127" t="s">
        <v>219</v>
      </c>
      <c r="B389" s="128" t="s">
        <v>676</v>
      </c>
      <c r="C389" s="128" t="s">
        <v>220</v>
      </c>
      <c r="D389" s="131">
        <v>702.08407999999997</v>
      </c>
      <c r="E389" s="131" t="s">
        <v>68</v>
      </c>
      <c r="F389" s="131" t="s">
        <v>68</v>
      </c>
    </row>
    <row r="390" spans="1:6" ht="47.25" x14ac:dyDescent="0.25">
      <c r="A390" s="125" t="s">
        <v>634</v>
      </c>
      <c r="B390" s="126" t="s">
        <v>635</v>
      </c>
      <c r="C390" s="126" t="s">
        <v>68</v>
      </c>
      <c r="D390" s="130">
        <v>377.69618000000003</v>
      </c>
      <c r="E390" s="130" t="s">
        <v>68</v>
      </c>
      <c r="F390" s="130" t="s">
        <v>68</v>
      </c>
    </row>
    <row r="391" spans="1:6" ht="31.5" x14ac:dyDescent="0.25">
      <c r="A391" s="127" t="s">
        <v>219</v>
      </c>
      <c r="B391" s="128" t="s">
        <v>635</v>
      </c>
      <c r="C391" s="128" t="s">
        <v>220</v>
      </c>
      <c r="D391" s="131">
        <v>10</v>
      </c>
      <c r="E391" s="131" t="s">
        <v>68</v>
      </c>
      <c r="F391" s="131" t="s">
        <v>68</v>
      </c>
    </row>
    <row r="392" spans="1:6" ht="78.75" x14ac:dyDescent="0.25">
      <c r="A392" s="127" t="s">
        <v>755</v>
      </c>
      <c r="B392" s="128" t="s">
        <v>756</v>
      </c>
      <c r="C392" s="128" t="s">
        <v>68</v>
      </c>
      <c r="D392" s="131">
        <v>63.696179999999998</v>
      </c>
      <c r="E392" s="131" t="s">
        <v>68</v>
      </c>
      <c r="F392" s="131" t="s">
        <v>68</v>
      </c>
    </row>
    <row r="393" spans="1:6" ht="31.5" x14ac:dyDescent="0.25">
      <c r="A393" s="127" t="s">
        <v>219</v>
      </c>
      <c r="B393" s="128" t="s">
        <v>756</v>
      </c>
      <c r="C393" s="128" t="s">
        <v>220</v>
      </c>
      <c r="D393" s="131">
        <v>63.696179999999998</v>
      </c>
      <c r="E393" s="131" t="s">
        <v>68</v>
      </c>
      <c r="F393" s="131" t="s">
        <v>68</v>
      </c>
    </row>
    <row r="394" spans="1:6" ht="47.25" x14ac:dyDescent="0.25">
      <c r="A394" s="127" t="s">
        <v>634</v>
      </c>
      <c r="B394" s="128" t="s">
        <v>636</v>
      </c>
      <c r="C394" s="128" t="s">
        <v>68</v>
      </c>
      <c r="D394" s="131">
        <v>304</v>
      </c>
      <c r="E394" s="131" t="s">
        <v>68</v>
      </c>
      <c r="F394" s="131" t="s">
        <v>68</v>
      </c>
    </row>
    <row r="395" spans="1:6" ht="15.75" x14ac:dyDescent="0.25">
      <c r="A395" s="127" t="s">
        <v>252</v>
      </c>
      <c r="B395" s="128" t="s">
        <v>636</v>
      </c>
      <c r="C395" s="128" t="s">
        <v>12</v>
      </c>
      <c r="D395" s="131">
        <v>304</v>
      </c>
      <c r="E395" s="131" t="s">
        <v>68</v>
      </c>
      <c r="F395" s="131" t="s">
        <v>68</v>
      </c>
    </row>
    <row r="396" spans="1:6" ht="47.25" x14ac:dyDescent="0.25">
      <c r="A396" s="125" t="s">
        <v>429</v>
      </c>
      <c r="B396" s="126" t="s">
        <v>430</v>
      </c>
      <c r="C396" s="126" t="s">
        <v>68</v>
      </c>
      <c r="D396" s="130">
        <v>500</v>
      </c>
      <c r="E396" s="130">
        <v>500</v>
      </c>
      <c r="F396" s="130">
        <v>500</v>
      </c>
    </row>
    <row r="397" spans="1:6" ht="47.25" x14ac:dyDescent="0.25">
      <c r="A397" s="127" t="s">
        <v>431</v>
      </c>
      <c r="B397" s="128" t="s">
        <v>637</v>
      </c>
      <c r="C397" s="128" t="s">
        <v>68</v>
      </c>
      <c r="D397" s="131">
        <v>500</v>
      </c>
      <c r="E397" s="131">
        <v>500</v>
      </c>
      <c r="F397" s="131">
        <v>500</v>
      </c>
    </row>
    <row r="398" spans="1:6" ht="15.75" x14ac:dyDescent="0.25">
      <c r="A398" s="127" t="s">
        <v>212</v>
      </c>
      <c r="B398" s="128" t="s">
        <v>637</v>
      </c>
      <c r="C398" s="128" t="s">
        <v>29</v>
      </c>
      <c r="D398" s="131">
        <v>500</v>
      </c>
      <c r="E398" s="131">
        <v>500</v>
      </c>
      <c r="F398" s="131">
        <v>500</v>
      </c>
    </row>
    <row r="399" spans="1:6" ht="31.5" x14ac:dyDescent="0.25">
      <c r="A399" s="125" t="s">
        <v>432</v>
      </c>
      <c r="B399" s="126" t="s">
        <v>433</v>
      </c>
      <c r="C399" s="126" t="s">
        <v>68</v>
      </c>
      <c r="D399" s="130">
        <v>3844.2779399999999</v>
      </c>
      <c r="E399" s="130" t="s">
        <v>68</v>
      </c>
      <c r="F399" s="130" t="s">
        <v>68</v>
      </c>
    </row>
    <row r="400" spans="1:6" ht="31.5" x14ac:dyDescent="0.25">
      <c r="A400" s="125" t="s">
        <v>434</v>
      </c>
      <c r="B400" s="126" t="s">
        <v>435</v>
      </c>
      <c r="C400" s="126" t="s">
        <v>68</v>
      </c>
      <c r="D400" s="130">
        <v>3844.2779399999999</v>
      </c>
      <c r="E400" s="130" t="s">
        <v>68</v>
      </c>
      <c r="F400" s="130" t="s">
        <v>68</v>
      </c>
    </row>
    <row r="401" spans="1:6" ht="31.5" x14ac:dyDescent="0.25">
      <c r="A401" s="127" t="s">
        <v>219</v>
      </c>
      <c r="B401" s="128" t="s">
        <v>435</v>
      </c>
      <c r="C401" s="128" t="s">
        <v>220</v>
      </c>
      <c r="D401" s="131">
        <v>212</v>
      </c>
      <c r="E401" s="131" t="s">
        <v>68</v>
      </c>
      <c r="F401" s="131" t="s">
        <v>68</v>
      </c>
    </row>
    <row r="402" spans="1:6" ht="47.25" x14ac:dyDescent="0.25">
      <c r="A402" s="127" t="s">
        <v>268</v>
      </c>
      <c r="B402" s="128" t="s">
        <v>435</v>
      </c>
      <c r="C402" s="128" t="s">
        <v>19</v>
      </c>
      <c r="D402" s="131">
        <v>3285.6591899999999</v>
      </c>
      <c r="E402" s="131" t="s">
        <v>68</v>
      </c>
      <c r="F402" s="131" t="s">
        <v>68</v>
      </c>
    </row>
    <row r="403" spans="1:6" ht="48" customHeight="1" x14ac:dyDescent="0.25">
      <c r="A403" s="127" t="s">
        <v>638</v>
      </c>
      <c r="B403" s="128" t="s">
        <v>639</v>
      </c>
      <c r="C403" s="128" t="s">
        <v>68</v>
      </c>
      <c r="D403" s="131">
        <v>100</v>
      </c>
      <c r="E403" s="131" t="s">
        <v>68</v>
      </c>
      <c r="F403" s="131" t="s">
        <v>68</v>
      </c>
    </row>
    <row r="404" spans="1:6" ht="31.5" x14ac:dyDescent="0.25">
      <c r="A404" s="127" t="s">
        <v>219</v>
      </c>
      <c r="B404" s="128" t="s">
        <v>639</v>
      </c>
      <c r="C404" s="128" t="s">
        <v>220</v>
      </c>
      <c r="D404" s="131">
        <v>100</v>
      </c>
      <c r="E404" s="131" t="s">
        <v>68</v>
      </c>
      <c r="F404" s="131" t="s">
        <v>68</v>
      </c>
    </row>
    <row r="405" spans="1:6" ht="78.75" x14ac:dyDescent="0.25">
      <c r="A405" s="127" t="s">
        <v>436</v>
      </c>
      <c r="B405" s="128" t="s">
        <v>437</v>
      </c>
      <c r="C405" s="128" t="s">
        <v>68</v>
      </c>
      <c r="D405" s="131">
        <v>246.61875000000001</v>
      </c>
      <c r="E405" s="131" t="s">
        <v>68</v>
      </c>
      <c r="F405" s="131" t="s">
        <v>68</v>
      </c>
    </row>
    <row r="406" spans="1:6" ht="47.25" x14ac:dyDescent="0.25">
      <c r="A406" s="127" t="s">
        <v>268</v>
      </c>
      <c r="B406" s="128" t="s">
        <v>437</v>
      </c>
      <c r="C406" s="128" t="s">
        <v>19</v>
      </c>
      <c r="D406" s="131">
        <v>246.61875000000001</v>
      </c>
      <c r="E406" s="131" t="s">
        <v>68</v>
      </c>
      <c r="F406" s="131" t="s">
        <v>68</v>
      </c>
    </row>
    <row r="407" spans="1:6" ht="15.75" x14ac:dyDescent="0.25">
      <c r="A407" s="125" t="s">
        <v>640</v>
      </c>
      <c r="B407" s="126" t="s">
        <v>583</v>
      </c>
      <c r="C407" s="126" t="s">
        <v>68</v>
      </c>
      <c r="D407" s="130">
        <v>3163.462</v>
      </c>
      <c r="E407" s="130">
        <v>14642.785</v>
      </c>
      <c r="F407" s="130">
        <v>14983.781999999999</v>
      </c>
    </row>
    <row r="408" spans="1:6" ht="47.25" x14ac:dyDescent="0.25">
      <c r="A408" s="125" t="s">
        <v>655</v>
      </c>
      <c r="B408" s="126" t="s">
        <v>565</v>
      </c>
      <c r="C408" s="126" t="s">
        <v>68</v>
      </c>
      <c r="D408" s="130">
        <v>385</v>
      </c>
      <c r="E408" s="130">
        <v>835</v>
      </c>
      <c r="F408" s="130">
        <v>835</v>
      </c>
    </row>
    <row r="409" spans="1:6" ht="31.5" x14ac:dyDescent="0.25">
      <c r="A409" s="127" t="s">
        <v>219</v>
      </c>
      <c r="B409" s="128" t="s">
        <v>565</v>
      </c>
      <c r="C409" s="128" t="s">
        <v>220</v>
      </c>
      <c r="D409" s="131">
        <v>165</v>
      </c>
      <c r="E409" s="131">
        <v>675</v>
      </c>
      <c r="F409" s="131">
        <v>675</v>
      </c>
    </row>
    <row r="410" spans="1:6" ht="47.25" x14ac:dyDescent="0.25">
      <c r="A410" s="127" t="s">
        <v>268</v>
      </c>
      <c r="B410" s="128" t="s">
        <v>565</v>
      </c>
      <c r="C410" s="128" t="s">
        <v>19</v>
      </c>
      <c r="D410" s="131">
        <v>160</v>
      </c>
      <c r="E410" s="131">
        <v>160</v>
      </c>
      <c r="F410" s="131">
        <v>160</v>
      </c>
    </row>
    <row r="411" spans="1:6" ht="15.75" x14ac:dyDescent="0.25">
      <c r="A411" s="127" t="s">
        <v>677</v>
      </c>
      <c r="B411" s="128" t="s">
        <v>641</v>
      </c>
      <c r="C411" s="128" t="s">
        <v>68</v>
      </c>
      <c r="D411" s="131">
        <v>60</v>
      </c>
      <c r="E411" s="131" t="s">
        <v>68</v>
      </c>
      <c r="F411" s="131" t="s">
        <v>68</v>
      </c>
    </row>
    <row r="412" spans="1:6" ht="15.75" x14ac:dyDescent="0.25">
      <c r="A412" s="127" t="s">
        <v>252</v>
      </c>
      <c r="B412" s="128" t="s">
        <v>641</v>
      </c>
      <c r="C412" s="128" t="s">
        <v>12</v>
      </c>
      <c r="D412" s="131">
        <v>60</v>
      </c>
      <c r="E412" s="131" t="s">
        <v>68</v>
      </c>
      <c r="F412" s="131" t="s">
        <v>68</v>
      </c>
    </row>
    <row r="413" spans="1:6" ht="31.5" x14ac:dyDescent="0.25">
      <c r="A413" s="125" t="s">
        <v>642</v>
      </c>
      <c r="B413" s="126" t="s">
        <v>643</v>
      </c>
      <c r="C413" s="126" t="s">
        <v>68</v>
      </c>
      <c r="D413" s="130">
        <v>1411.424</v>
      </c>
      <c r="E413" s="130">
        <v>7707.7849999999999</v>
      </c>
      <c r="F413" s="130">
        <v>12048.781999999999</v>
      </c>
    </row>
    <row r="414" spans="1:6" ht="31.5" x14ac:dyDescent="0.25">
      <c r="A414" s="127" t="s">
        <v>219</v>
      </c>
      <c r="B414" s="128" t="s">
        <v>643</v>
      </c>
      <c r="C414" s="128" t="s">
        <v>220</v>
      </c>
      <c r="D414" s="131">
        <v>151.262</v>
      </c>
      <c r="E414" s="131">
        <v>7007.7849999999999</v>
      </c>
      <c r="F414" s="131">
        <v>11348.781999999999</v>
      </c>
    </row>
    <row r="415" spans="1:6" ht="31.5" x14ac:dyDescent="0.25">
      <c r="A415" s="127" t="s">
        <v>642</v>
      </c>
      <c r="B415" s="128" t="s">
        <v>644</v>
      </c>
      <c r="C415" s="128" t="s">
        <v>68</v>
      </c>
      <c r="D415" s="131">
        <v>1193.05</v>
      </c>
      <c r="E415" s="131">
        <v>700</v>
      </c>
      <c r="F415" s="131">
        <v>700</v>
      </c>
    </row>
    <row r="416" spans="1:6" ht="15.75" x14ac:dyDescent="0.25">
      <c r="A416" s="127" t="s">
        <v>252</v>
      </c>
      <c r="B416" s="128" t="s">
        <v>644</v>
      </c>
      <c r="C416" s="128" t="s">
        <v>12</v>
      </c>
      <c r="D416" s="131">
        <v>1193.05</v>
      </c>
      <c r="E416" s="131">
        <v>700</v>
      </c>
      <c r="F416" s="131">
        <v>700</v>
      </c>
    </row>
    <row r="417" spans="1:6" ht="47.25" x14ac:dyDescent="0.25">
      <c r="A417" s="127" t="s">
        <v>536</v>
      </c>
      <c r="B417" s="128" t="s">
        <v>645</v>
      </c>
      <c r="C417" s="128" t="s">
        <v>68</v>
      </c>
      <c r="D417" s="131">
        <v>67.111999999999995</v>
      </c>
      <c r="E417" s="131" t="s">
        <v>68</v>
      </c>
      <c r="F417" s="131" t="s">
        <v>68</v>
      </c>
    </row>
    <row r="418" spans="1:6" ht="20.25" customHeight="1" x14ac:dyDescent="0.25">
      <c r="A418" s="127" t="s">
        <v>252</v>
      </c>
      <c r="B418" s="128" t="s">
        <v>645</v>
      </c>
      <c r="C418" s="128" t="s">
        <v>12</v>
      </c>
      <c r="D418" s="131">
        <v>67.111999999999995</v>
      </c>
      <c r="E418" s="131" t="s">
        <v>68</v>
      </c>
      <c r="F418" s="131" t="s">
        <v>68</v>
      </c>
    </row>
    <row r="419" spans="1:6" ht="15.75" x14ac:dyDescent="0.25">
      <c r="A419" s="125" t="s">
        <v>646</v>
      </c>
      <c r="B419" s="126" t="s">
        <v>647</v>
      </c>
      <c r="C419" s="126" t="s">
        <v>68</v>
      </c>
      <c r="D419" s="130">
        <v>100</v>
      </c>
      <c r="E419" s="130">
        <v>100</v>
      </c>
      <c r="F419" s="130">
        <v>100</v>
      </c>
    </row>
    <row r="420" spans="1:6" ht="31.5" x14ac:dyDescent="0.25">
      <c r="A420" s="127" t="s">
        <v>219</v>
      </c>
      <c r="B420" s="128" t="s">
        <v>647</v>
      </c>
      <c r="C420" s="128" t="s">
        <v>220</v>
      </c>
      <c r="D420" s="131">
        <v>100</v>
      </c>
      <c r="E420" s="131">
        <v>100</v>
      </c>
      <c r="F420" s="131">
        <v>100</v>
      </c>
    </row>
    <row r="421" spans="1:6" ht="15.75" x14ac:dyDescent="0.25">
      <c r="A421" s="125" t="s">
        <v>648</v>
      </c>
      <c r="B421" s="126" t="s">
        <v>649</v>
      </c>
      <c r="C421" s="126" t="s">
        <v>68</v>
      </c>
      <c r="D421" s="130">
        <v>1267.038</v>
      </c>
      <c r="E421" s="130">
        <v>4000</v>
      </c>
      <c r="F421" s="130" t="s">
        <v>68</v>
      </c>
    </row>
    <row r="422" spans="1:6" ht="31.5" x14ac:dyDescent="0.25">
      <c r="A422" s="127" t="s">
        <v>219</v>
      </c>
      <c r="B422" s="128" t="s">
        <v>649</v>
      </c>
      <c r="C422" s="128" t="s">
        <v>220</v>
      </c>
      <c r="D422" s="131">
        <v>1233.7380000000001</v>
      </c>
      <c r="E422" s="131">
        <v>3000</v>
      </c>
      <c r="F422" s="131" t="s">
        <v>68</v>
      </c>
    </row>
    <row r="423" spans="1:6" ht="15.75" x14ac:dyDescent="0.25">
      <c r="A423" s="127" t="s">
        <v>648</v>
      </c>
      <c r="B423" s="128" t="s">
        <v>650</v>
      </c>
      <c r="C423" s="128" t="s">
        <v>68</v>
      </c>
      <c r="D423" s="131">
        <v>33.299999999999997</v>
      </c>
      <c r="E423" s="131">
        <v>1000</v>
      </c>
      <c r="F423" s="131" t="s">
        <v>68</v>
      </c>
    </row>
    <row r="424" spans="1:6" ht="15.75" x14ac:dyDescent="0.25">
      <c r="A424" s="127" t="s">
        <v>252</v>
      </c>
      <c r="B424" s="128" t="s">
        <v>650</v>
      </c>
      <c r="C424" s="128" t="s">
        <v>12</v>
      </c>
      <c r="D424" s="131">
        <v>33.299999999999997</v>
      </c>
      <c r="E424" s="131">
        <v>1000</v>
      </c>
      <c r="F424" s="131" t="s">
        <v>68</v>
      </c>
    </row>
    <row r="425" spans="1:6" ht="31.5" x14ac:dyDescent="0.25">
      <c r="A425" s="125" t="s">
        <v>651</v>
      </c>
      <c r="B425" s="126" t="s">
        <v>652</v>
      </c>
      <c r="C425" s="126" t="s">
        <v>68</v>
      </c>
      <c r="D425" s="130" t="s">
        <v>68</v>
      </c>
      <c r="E425" s="130">
        <v>2000</v>
      </c>
      <c r="F425" s="130">
        <v>2000</v>
      </c>
    </row>
    <row r="426" spans="1:6" ht="31.5" x14ac:dyDescent="0.25">
      <c r="A426" s="127" t="s">
        <v>219</v>
      </c>
      <c r="B426" s="128" t="s">
        <v>652</v>
      </c>
      <c r="C426" s="128" t="s">
        <v>220</v>
      </c>
      <c r="D426" s="131" t="s">
        <v>68</v>
      </c>
      <c r="E426" s="131">
        <v>2000</v>
      </c>
      <c r="F426" s="131">
        <v>2000</v>
      </c>
    </row>
    <row r="427" spans="1:6" ht="31.5" x14ac:dyDescent="0.25">
      <c r="A427" s="125" t="s">
        <v>438</v>
      </c>
      <c r="B427" s="126" t="s">
        <v>439</v>
      </c>
      <c r="C427" s="126" t="s">
        <v>68</v>
      </c>
      <c r="D427" s="130">
        <v>2388.8890000000001</v>
      </c>
      <c r="E427" s="130">
        <v>2100</v>
      </c>
      <c r="F427" s="130">
        <v>2100</v>
      </c>
    </row>
    <row r="428" spans="1:6" ht="15.75" x14ac:dyDescent="0.25">
      <c r="A428" s="125" t="s">
        <v>440</v>
      </c>
      <c r="B428" s="126" t="s">
        <v>441</v>
      </c>
      <c r="C428" s="126" t="s">
        <v>68</v>
      </c>
      <c r="D428" s="130">
        <v>88.888999999999996</v>
      </c>
      <c r="E428" s="130" t="s">
        <v>68</v>
      </c>
      <c r="F428" s="130" t="s">
        <v>68</v>
      </c>
    </row>
    <row r="429" spans="1:6" ht="15.75" x14ac:dyDescent="0.25">
      <c r="A429" s="125" t="s">
        <v>442</v>
      </c>
      <c r="B429" s="126" t="s">
        <v>443</v>
      </c>
      <c r="C429" s="126" t="s">
        <v>68</v>
      </c>
      <c r="D429" s="130">
        <v>88.888999999999996</v>
      </c>
      <c r="E429" s="130" t="s">
        <v>68</v>
      </c>
      <c r="F429" s="130" t="s">
        <v>68</v>
      </c>
    </row>
    <row r="430" spans="1:6" ht="47.25" x14ac:dyDescent="0.25">
      <c r="A430" s="127" t="s">
        <v>444</v>
      </c>
      <c r="B430" s="128" t="s">
        <v>445</v>
      </c>
      <c r="C430" s="128" t="s">
        <v>68</v>
      </c>
      <c r="D430" s="131">
        <v>88.888999999999996</v>
      </c>
      <c r="E430" s="131" t="s">
        <v>68</v>
      </c>
      <c r="F430" s="131" t="s">
        <v>68</v>
      </c>
    </row>
    <row r="431" spans="1:6" ht="15.75" x14ac:dyDescent="0.25">
      <c r="A431" s="127" t="s">
        <v>252</v>
      </c>
      <c r="B431" s="128" t="s">
        <v>445</v>
      </c>
      <c r="C431" s="128" t="s">
        <v>12</v>
      </c>
      <c r="D431" s="131">
        <v>88.888999999999996</v>
      </c>
      <c r="E431" s="131" t="s">
        <v>68</v>
      </c>
      <c r="F431" s="131" t="s">
        <v>68</v>
      </c>
    </row>
    <row r="432" spans="1:6" ht="15.75" x14ac:dyDescent="0.25">
      <c r="A432" s="125" t="s">
        <v>446</v>
      </c>
      <c r="B432" s="126" t="s">
        <v>447</v>
      </c>
      <c r="C432" s="126" t="s">
        <v>68</v>
      </c>
      <c r="D432" s="130">
        <v>2150</v>
      </c>
      <c r="E432" s="130">
        <v>2100</v>
      </c>
      <c r="F432" s="130">
        <v>2100</v>
      </c>
    </row>
    <row r="433" spans="1:6" ht="15.75" x14ac:dyDescent="0.25">
      <c r="A433" s="125" t="s">
        <v>448</v>
      </c>
      <c r="B433" s="126" t="s">
        <v>449</v>
      </c>
      <c r="C433" s="126" t="s">
        <v>68</v>
      </c>
      <c r="D433" s="130">
        <v>2100</v>
      </c>
      <c r="E433" s="130">
        <v>2100</v>
      </c>
      <c r="F433" s="130">
        <v>2100</v>
      </c>
    </row>
    <row r="434" spans="1:6" ht="126" x14ac:dyDescent="0.25">
      <c r="A434" s="127" t="s">
        <v>450</v>
      </c>
      <c r="B434" s="128" t="s">
        <v>451</v>
      </c>
      <c r="C434" s="128" t="s">
        <v>68</v>
      </c>
      <c r="D434" s="131">
        <v>2100</v>
      </c>
      <c r="E434" s="131">
        <v>2100</v>
      </c>
      <c r="F434" s="131">
        <v>2100</v>
      </c>
    </row>
    <row r="435" spans="1:6" ht="31.5" x14ac:dyDescent="0.25">
      <c r="A435" s="127" t="s">
        <v>237</v>
      </c>
      <c r="B435" s="128" t="s">
        <v>451</v>
      </c>
      <c r="C435" s="128" t="s">
        <v>238</v>
      </c>
      <c r="D435" s="131">
        <v>2100</v>
      </c>
      <c r="E435" s="131">
        <v>2100</v>
      </c>
      <c r="F435" s="131">
        <v>2100</v>
      </c>
    </row>
    <row r="436" spans="1:6" ht="31.5" x14ac:dyDescent="0.25">
      <c r="A436" s="125" t="s">
        <v>566</v>
      </c>
      <c r="B436" s="126" t="s">
        <v>567</v>
      </c>
      <c r="C436" s="126" t="s">
        <v>68</v>
      </c>
      <c r="D436" s="130">
        <v>50</v>
      </c>
      <c r="E436" s="130" t="s">
        <v>68</v>
      </c>
      <c r="F436" s="130" t="s">
        <v>68</v>
      </c>
    </row>
    <row r="437" spans="1:6" ht="31.5" x14ac:dyDescent="0.25">
      <c r="A437" s="127" t="s">
        <v>219</v>
      </c>
      <c r="B437" s="128" t="s">
        <v>567</v>
      </c>
      <c r="C437" s="128" t="s">
        <v>220</v>
      </c>
      <c r="D437" s="131">
        <v>50</v>
      </c>
      <c r="E437" s="131" t="s">
        <v>68</v>
      </c>
      <c r="F437" s="131" t="s">
        <v>68</v>
      </c>
    </row>
    <row r="438" spans="1:6" ht="31.5" x14ac:dyDescent="0.25">
      <c r="A438" s="125" t="s">
        <v>568</v>
      </c>
      <c r="B438" s="126" t="s">
        <v>569</v>
      </c>
      <c r="C438" s="126" t="s">
        <v>68</v>
      </c>
      <c r="D438" s="130">
        <v>150</v>
      </c>
      <c r="E438" s="130" t="s">
        <v>68</v>
      </c>
      <c r="F438" s="130" t="s">
        <v>68</v>
      </c>
    </row>
    <row r="439" spans="1:6" ht="47.25" x14ac:dyDescent="0.25">
      <c r="A439" s="125" t="s">
        <v>570</v>
      </c>
      <c r="B439" s="126" t="s">
        <v>571</v>
      </c>
      <c r="C439" s="126" t="s">
        <v>68</v>
      </c>
      <c r="D439" s="130">
        <v>150</v>
      </c>
      <c r="E439" s="130" t="s">
        <v>68</v>
      </c>
      <c r="F439" s="130" t="s">
        <v>68</v>
      </c>
    </row>
    <row r="440" spans="1:6" ht="47.25" x14ac:dyDescent="0.25">
      <c r="A440" s="127" t="s">
        <v>268</v>
      </c>
      <c r="B440" s="128" t="s">
        <v>571</v>
      </c>
      <c r="C440" s="128" t="s">
        <v>19</v>
      </c>
      <c r="D440" s="131">
        <v>150</v>
      </c>
      <c r="E440" s="131" t="s">
        <v>68</v>
      </c>
      <c r="F440" s="131" t="s">
        <v>68</v>
      </c>
    </row>
    <row r="441" spans="1:6" ht="15.75" x14ac:dyDescent="0.25">
      <c r="A441" s="125" t="s">
        <v>452</v>
      </c>
      <c r="B441" s="126" t="s">
        <v>453</v>
      </c>
      <c r="C441" s="126" t="s">
        <v>68</v>
      </c>
      <c r="D441" s="130">
        <v>26093.057519999998</v>
      </c>
      <c r="E441" s="130">
        <v>23183.267520000001</v>
      </c>
      <c r="F441" s="130">
        <v>33182.703520000003</v>
      </c>
    </row>
    <row r="442" spans="1:6" ht="15.75" x14ac:dyDescent="0.25">
      <c r="A442" s="125" t="s">
        <v>454</v>
      </c>
      <c r="B442" s="126" t="s">
        <v>455</v>
      </c>
      <c r="C442" s="126" t="s">
        <v>68</v>
      </c>
      <c r="D442" s="130">
        <v>26093.057519999998</v>
      </c>
      <c r="E442" s="130">
        <v>23183.267520000001</v>
      </c>
      <c r="F442" s="130">
        <v>33182.703520000003</v>
      </c>
    </row>
    <row r="443" spans="1:6" ht="31.5" x14ac:dyDescent="0.25">
      <c r="A443" s="127" t="s">
        <v>456</v>
      </c>
      <c r="B443" s="128" t="s">
        <v>457</v>
      </c>
      <c r="C443" s="128" t="s">
        <v>68</v>
      </c>
      <c r="D443" s="131">
        <v>3857.1220400000002</v>
      </c>
      <c r="E443" s="131">
        <v>3527.7434800000001</v>
      </c>
      <c r="F443" s="131">
        <v>3527.7434800000001</v>
      </c>
    </row>
    <row r="444" spans="1:6" ht="78.75" x14ac:dyDescent="0.25">
      <c r="A444" s="127" t="s">
        <v>329</v>
      </c>
      <c r="B444" s="128" t="s">
        <v>457</v>
      </c>
      <c r="C444" s="128" t="s">
        <v>330</v>
      </c>
      <c r="D444" s="131">
        <v>3857.1220400000002</v>
      </c>
      <c r="E444" s="131">
        <v>3527.7434800000001</v>
      </c>
      <c r="F444" s="131">
        <v>3527.7434800000001</v>
      </c>
    </row>
    <row r="445" spans="1:6" ht="15.75" x14ac:dyDescent="0.25">
      <c r="A445" s="127" t="s">
        <v>458</v>
      </c>
      <c r="B445" s="128" t="s">
        <v>459</v>
      </c>
      <c r="C445" s="128" t="s">
        <v>68</v>
      </c>
      <c r="D445" s="131">
        <v>1752.5551499999999</v>
      </c>
      <c r="E445" s="131">
        <v>1571.8679999999999</v>
      </c>
      <c r="F445" s="131">
        <v>1571.8679999999999</v>
      </c>
    </row>
    <row r="446" spans="1:6" ht="78.75" x14ac:dyDescent="0.25">
      <c r="A446" s="127" t="s">
        <v>329</v>
      </c>
      <c r="B446" s="128" t="s">
        <v>459</v>
      </c>
      <c r="C446" s="128" t="s">
        <v>330</v>
      </c>
      <c r="D446" s="131">
        <v>1752.5551499999999</v>
      </c>
      <c r="E446" s="131">
        <v>1571.8679999999999</v>
      </c>
      <c r="F446" s="131">
        <v>1571.8679999999999</v>
      </c>
    </row>
    <row r="447" spans="1:6" ht="47.25" x14ac:dyDescent="0.25">
      <c r="A447" s="127" t="s">
        <v>460</v>
      </c>
      <c r="B447" s="128" t="s">
        <v>461</v>
      </c>
      <c r="C447" s="128" t="s">
        <v>68</v>
      </c>
      <c r="D447" s="131">
        <v>40.222999999999999</v>
      </c>
      <c r="E447" s="131">
        <v>5.2030000000000003</v>
      </c>
      <c r="F447" s="131">
        <v>4.6390000000000002</v>
      </c>
    </row>
    <row r="448" spans="1:6" ht="31.5" x14ac:dyDescent="0.25">
      <c r="A448" s="127" t="s">
        <v>219</v>
      </c>
      <c r="B448" s="128" t="s">
        <v>461</v>
      </c>
      <c r="C448" s="128" t="s">
        <v>220</v>
      </c>
      <c r="D448" s="131">
        <v>40.222999999999999</v>
      </c>
      <c r="E448" s="131">
        <v>5.2030000000000003</v>
      </c>
      <c r="F448" s="131">
        <v>4.6390000000000002</v>
      </c>
    </row>
    <row r="449" spans="1:6" ht="47.25" x14ac:dyDescent="0.25">
      <c r="A449" s="127" t="s">
        <v>390</v>
      </c>
      <c r="B449" s="128" t="s">
        <v>462</v>
      </c>
      <c r="C449" s="128" t="s">
        <v>68</v>
      </c>
      <c r="D449" s="131">
        <v>18.245999999999999</v>
      </c>
      <c r="E449" s="131">
        <v>18.245999999999999</v>
      </c>
      <c r="F449" s="131">
        <v>18.245999999999999</v>
      </c>
    </row>
    <row r="450" spans="1:6" ht="31.5" x14ac:dyDescent="0.25">
      <c r="A450" s="127" t="s">
        <v>219</v>
      </c>
      <c r="B450" s="128" t="s">
        <v>462</v>
      </c>
      <c r="C450" s="128" t="s">
        <v>220</v>
      </c>
      <c r="D450" s="131">
        <v>18.245999999999999</v>
      </c>
      <c r="E450" s="131">
        <v>18.245999999999999</v>
      </c>
      <c r="F450" s="131">
        <v>18.245999999999999</v>
      </c>
    </row>
    <row r="451" spans="1:6" ht="31.5" x14ac:dyDescent="0.25">
      <c r="A451" s="127" t="s">
        <v>463</v>
      </c>
      <c r="B451" s="128" t="s">
        <v>464</v>
      </c>
      <c r="C451" s="128" t="s">
        <v>68</v>
      </c>
      <c r="D451" s="131">
        <v>9188.0339999999997</v>
      </c>
      <c r="E451" s="131">
        <v>6</v>
      </c>
      <c r="F451" s="131">
        <v>6</v>
      </c>
    </row>
    <row r="452" spans="1:6" ht="15.75" x14ac:dyDescent="0.25">
      <c r="A452" s="127" t="s">
        <v>252</v>
      </c>
      <c r="B452" s="128" t="s">
        <v>464</v>
      </c>
      <c r="C452" s="128" t="s">
        <v>12</v>
      </c>
      <c r="D452" s="131">
        <v>9188.0339999999997</v>
      </c>
      <c r="E452" s="131">
        <v>6</v>
      </c>
      <c r="F452" s="131">
        <v>6</v>
      </c>
    </row>
    <row r="453" spans="1:6" ht="47.25" x14ac:dyDescent="0.25">
      <c r="A453" s="127" t="s">
        <v>653</v>
      </c>
      <c r="B453" s="128" t="s">
        <v>654</v>
      </c>
      <c r="C453" s="128" t="s">
        <v>68</v>
      </c>
      <c r="D453" s="131">
        <v>3.718</v>
      </c>
      <c r="E453" s="131">
        <v>3.718</v>
      </c>
      <c r="F453" s="131">
        <v>3.718</v>
      </c>
    </row>
    <row r="454" spans="1:6" ht="15.75" x14ac:dyDescent="0.25">
      <c r="A454" s="127" t="s">
        <v>252</v>
      </c>
      <c r="B454" s="128" t="s">
        <v>654</v>
      </c>
      <c r="C454" s="128" t="s">
        <v>12</v>
      </c>
      <c r="D454" s="131">
        <v>3.718</v>
      </c>
      <c r="E454" s="131">
        <v>3.718</v>
      </c>
      <c r="F454" s="131">
        <v>3.718</v>
      </c>
    </row>
    <row r="455" spans="1:6" ht="96" customHeight="1" x14ac:dyDescent="0.25">
      <c r="A455" s="127" t="s">
        <v>577</v>
      </c>
      <c r="B455" s="128" t="s">
        <v>465</v>
      </c>
      <c r="C455" s="128" t="s">
        <v>68</v>
      </c>
      <c r="D455" s="131">
        <v>3465.2</v>
      </c>
      <c r="E455" s="131">
        <v>3465.2</v>
      </c>
      <c r="F455" s="131">
        <v>3465.2</v>
      </c>
    </row>
    <row r="456" spans="1:6" ht="78.75" x14ac:dyDescent="0.25">
      <c r="A456" s="127" t="s">
        <v>329</v>
      </c>
      <c r="B456" s="128" t="s">
        <v>465</v>
      </c>
      <c r="C456" s="128" t="s">
        <v>330</v>
      </c>
      <c r="D456" s="131">
        <v>3365.2</v>
      </c>
      <c r="E456" s="131">
        <v>3365.2</v>
      </c>
      <c r="F456" s="131">
        <v>3365.2</v>
      </c>
    </row>
    <row r="457" spans="1:6" ht="31.5" x14ac:dyDescent="0.25">
      <c r="A457" s="127" t="s">
        <v>219</v>
      </c>
      <c r="B457" s="128" t="s">
        <v>465</v>
      </c>
      <c r="C457" s="128" t="s">
        <v>220</v>
      </c>
      <c r="D457" s="131">
        <v>100</v>
      </c>
      <c r="E457" s="131">
        <v>100</v>
      </c>
      <c r="F457" s="131">
        <v>100</v>
      </c>
    </row>
    <row r="458" spans="1:6" ht="110.25" x14ac:dyDescent="0.25">
      <c r="A458" s="127" t="s">
        <v>692</v>
      </c>
      <c r="B458" s="128" t="s">
        <v>572</v>
      </c>
      <c r="C458" s="128" t="s">
        <v>68</v>
      </c>
      <c r="D458" s="131">
        <v>101.23699999999999</v>
      </c>
      <c r="E458" s="131">
        <v>101.23699999999999</v>
      </c>
      <c r="F458" s="131">
        <v>101.23699999999999</v>
      </c>
    </row>
    <row r="459" spans="1:6" ht="78.75" x14ac:dyDescent="0.25">
      <c r="A459" s="127" t="s">
        <v>329</v>
      </c>
      <c r="B459" s="128" t="s">
        <v>572</v>
      </c>
      <c r="C459" s="128" t="s">
        <v>330</v>
      </c>
      <c r="D459" s="131">
        <v>96.236999999999995</v>
      </c>
      <c r="E459" s="131" t="s">
        <v>68</v>
      </c>
      <c r="F459" s="131" t="s">
        <v>68</v>
      </c>
    </row>
    <row r="460" spans="1:6" ht="31.5" x14ac:dyDescent="0.25">
      <c r="A460" s="127" t="s">
        <v>219</v>
      </c>
      <c r="B460" s="128" t="s">
        <v>572</v>
      </c>
      <c r="C460" s="128" t="s">
        <v>220</v>
      </c>
      <c r="D460" s="131">
        <v>5</v>
      </c>
      <c r="E460" s="131">
        <v>101.23699999999999</v>
      </c>
      <c r="F460" s="131">
        <v>101.23699999999999</v>
      </c>
    </row>
    <row r="461" spans="1:6" ht="94.5" x14ac:dyDescent="0.25">
      <c r="A461" s="127" t="s">
        <v>466</v>
      </c>
      <c r="B461" s="128" t="s">
        <v>467</v>
      </c>
      <c r="C461" s="128" t="s">
        <v>68</v>
      </c>
      <c r="D461" s="131">
        <v>244.3</v>
      </c>
      <c r="E461" s="131">
        <v>244.3</v>
      </c>
      <c r="F461" s="131">
        <v>244.3</v>
      </c>
    </row>
    <row r="462" spans="1:6" ht="78.75" x14ac:dyDescent="0.25">
      <c r="A462" s="127" t="s">
        <v>329</v>
      </c>
      <c r="B462" s="128" t="s">
        <v>467</v>
      </c>
      <c r="C462" s="128" t="s">
        <v>330</v>
      </c>
      <c r="D462" s="131">
        <v>240.59299999999999</v>
      </c>
      <c r="E462" s="131" t="s">
        <v>68</v>
      </c>
      <c r="F462" s="131" t="s">
        <v>68</v>
      </c>
    </row>
    <row r="463" spans="1:6" ht="31.5" x14ac:dyDescent="0.25">
      <c r="A463" s="127" t="s">
        <v>219</v>
      </c>
      <c r="B463" s="128" t="s">
        <v>467</v>
      </c>
      <c r="C463" s="128" t="s">
        <v>220</v>
      </c>
      <c r="D463" s="131">
        <v>3.7069999999999999</v>
      </c>
      <c r="E463" s="131">
        <v>244.3</v>
      </c>
      <c r="F463" s="131">
        <v>244.3</v>
      </c>
    </row>
    <row r="464" spans="1:6" ht="94.5" x14ac:dyDescent="0.25">
      <c r="A464" s="127" t="s">
        <v>468</v>
      </c>
      <c r="B464" s="128" t="s">
        <v>469</v>
      </c>
      <c r="C464" s="128" t="s">
        <v>68</v>
      </c>
      <c r="D464" s="131">
        <v>58.6</v>
      </c>
      <c r="E464" s="131">
        <v>58.6</v>
      </c>
      <c r="F464" s="131">
        <v>58.6</v>
      </c>
    </row>
    <row r="465" spans="1:6" ht="78.75" x14ac:dyDescent="0.25">
      <c r="A465" s="127" t="s">
        <v>329</v>
      </c>
      <c r="B465" s="128" t="s">
        <v>469</v>
      </c>
      <c r="C465" s="128" t="s">
        <v>330</v>
      </c>
      <c r="D465" s="131">
        <v>57.7</v>
      </c>
      <c r="E465" s="131">
        <v>57.7</v>
      </c>
      <c r="F465" s="131">
        <v>57.7</v>
      </c>
    </row>
    <row r="466" spans="1:6" ht="31.5" x14ac:dyDescent="0.25">
      <c r="A466" s="127" t="s">
        <v>219</v>
      </c>
      <c r="B466" s="128" t="s">
        <v>469</v>
      </c>
      <c r="C466" s="128" t="s">
        <v>220</v>
      </c>
      <c r="D466" s="131">
        <v>0.9</v>
      </c>
      <c r="E466" s="131">
        <v>0.9</v>
      </c>
      <c r="F466" s="131">
        <v>0.9</v>
      </c>
    </row>
    <row r="467" spans="1:6" ht="94.5" x14ac:dyDescent="0.25">
      <c r="A467" s="127" t="s">
        <v>573</v>
      </c>
      <c r="B467" s="128" t="s">
        <v>574</v>
      </c>
      <c r="C467" s="128" t="s">
        <v>68</v>
      </c>
      <c r="D467" s="131">
        <v>16.600000000000001</v>
      </c>
      <c r="E467" s="131">
        <v>16.600000000000001</v>
      </c>
      <c r="F467" s="131">
        <v>16.600000000000001</v>
      </c>
    </row>
    <row r="468" spans="1:6" ht="78.75" x14ac:dyDescent="0.25">
      <c r="A468" s="127" t="s">
        <v>329</v>
      </c>
      <c r="B468" s="128" t="s">
        <v>574</v>
      </c>
      <c r="C468" s="128" t="s">
        <v>330</v>
      </c>
      <c r="D468" s="131">
        <v>6.6</v>
      </c>
      <c r="E468" s="131">
        <v>6.6</v>
      </c>
      <c r="F468" s="131">
        <v>6.6</v>
      </c>
    </row>
    <row r="469" spans="1:6" ht="31.5" x14ac:dyDescent="0.25">
      <c r="A469" s="127" t="s">
        <v>219</v>
      </c>
      <c r="B469" s="128" t="s">
        <v>574</v>
      </c>
      <c r="C469" s="128" t="s">
        <v>220</v>
      </c>
      <c r="D469" s="131">
        <v>10</v>
      </c>
      <c r="E469" s="131">
        <v>10</v>
      </c>
      <c r="F469" s="131">
        <v>10</v>
      </c>
    </row>
    <row r="470" spans="1:6" ht="94.5" x14ac:dyDescent="0.25">
      <c r="A470" s="127" t="s">
        <v>575</v>
      </c>
      <c r="B470" s="128" t="s">
        <v>576</v>
      </c>
      <c r="C470" s="128" t="s">
        <v>68</v>
      </c>
      <c r="D470" s="131">
        <v>8.3000000000000007</v>
      </c>
      <c r="E470" s="131">
        <v>8.3000000000000007</v>
      </c>
      <c r="F470" s="131">
        <v>8.3000000000000007</v>
      </c>
    </row>
    <row r="471" spans="1:6" ht="78.75" x14ac:dyDescent="0.25">
      <c r="A471" s="127" t="s">
        <v>329</v>
      </c>
      <c r="B471" s="128" t="s">
        <v>576</v>
      </c>
      <c r="C471" s="128" t="s">
        <v>330</v>
      </c>
      <c r="D471" s="131">
        <v>8.1999999999999993</v>
      </c>
      <c r="E471" s="131">
        <v>8.1999999999999993</v>
      </c>
      <c r="F471" s="131">
        <v>8.1999999999999993</v>
      </c>
    </row>
    <row r="472" spans="1:6" ht="31.5" x14ac:dyDescent="0.25">
      <c r="A472" s="127" t="s">
        <v>219</v>
      </c>
      <c r="B472" s="128" t="s">
        <v>576</v>
      </c>
      <c r="C472" s="128" t="s">
        <v>220</v>
      </c>
      <c r="D472" s="131">
        <v>0.1</v>
      </c>
      <c r="E472" s="131">
        <v>0.1</v>
      </c>
      <c r="F472" s="131">
        <v>0.1</v>
      </c>
    </row>
    <row r="473" spans="1:6" ht="94.5" x14ac:dyDescent="0.25">
      <c r="A473" s="127" t="s">
        <v>470</v>
      </c>
      <c r="B473" s="128" t="s">
        <v>471</v>
      </c>
      <c r="C473" s="128" t="s">
        <v>68</v>
      </c>
      <c r="D473" s="131">
        <v>466.46985000000001</v>
      </c>
      <c r="E473" s="131">
        <v>647.15700000000004</v>
      </c>
      <c r="F473" s="131">
        <v>647.15700000000004</v>
      </c>
    </row>
    <row r="474" spans="1:6" ht="78.75" x14ac:dyDescent="0.25">
      <c r="A474" s="127" t="s">
        <v>329</v>
      </c>
      <c r="B474" s="128" t="s">
        <v>471</v>
      </c>
      <c r="C474" s="128" t="s">
        <v>330</v>
      </c>
      <c r="D474" s="131">
        <v>466.46985000000001</v>
      </c>
      <c r="E474" s="131">
        <v>647.15700000000004</v>
      </c>
      <c r="F474" s="131">
        <v>647.15700000000004</v>
      </c>
    </row>
    <row r="475" spans="1:6" ht="141.75" x14ac:dyDescent="0.25">
      <c r="A475" s="127" t="s">
        <v>927</v>
      </c>
      <c r="B475" s="128" t="s">
        <v>928</v>
      </c>
      <c r="C475" s="128" t="s">
        <v>68</v>
      </c>
      <c r="D475" s="131">
        <v>700</v>
      </c>
      <c r="E475" s="131" t="s">
        <v>68</v>
      </c>
      <c r="F475" s="131" t="s">
        <v>68</v>
      </c>
    </row>
    <row r="476" spans="1:6" ht="31.5" x14ac:dyDescent="0.25">
      <c r="A476" s="127" t="s">
        <v>219</v>
      </c>
      <c r="B476" s="128" t="s">
        <v>928</v>
      </c>
      <c r="C476" s="128" t="s">
        <v>220</v>
      </c>
      <c r="D476" s="131">
        <v>700</v>
      </c>
      <c r="E476" s="131" t="s">
        <v>68</v>
      </c>
      <c r="F476" s="131" t="s">
        <v>68</v>
      </c>
    </row>
    <row r="477" spans="1:6" ht="15.75" x14ac:dyDescent="0.25">
      <c r="A477" s="127" t="s">
        <v>472</v>
      </c>
      <c r="B477" s="128" t="s">
        <v>473</v>
      </c>
      <c r="C477" s="128" t="s">
        <v>68</v>
      </c>
      <c r="D477" s="131">
        <v>6172.4524799999999</v>
      </c>
      <c r="E477" s="131">
        <v>4509.0950400000002</v>
      </c>
      <c r="F477" s="131">
        <v>4509.0950400000002</v>
      </c>
    </row>
    <row r="478" spans="1:6" ht="31.5" x14ac:dyDescent="0.25">
      <c r="A478" s="127" t="s">
        <v>219</v>
      </c>
      <c r="B478" s="128" t="s">
        <v>473</v>
      </c>
      <c r="C478" s="128" t="s">
        <v>220</v>
      </c>
      <c r="D478" s="131">
        <v>231.61</v>
      </c>
      <c r="E478" s="131" t="s">
        <v>68</v>
      </c>
      <c r="F478" s="131" t="s">
        <v>68</v>
      </c>
    </row>
    <row r="479" spans="1:6" ht="31.5" x14ac:dyDescent="0.25">
      <c r="A479" s="127" t="s">
        <v>237</v>
      </c>
      <c r="B479" s="128" t="s">
        <v>473</v>
      </c>
      <c r="C479" s="128" t="s">
        <v>238</v>
      </c>
      <c r="D479" s="131">
        <v>4884.8526400000001</v>
      </c>
      <c r="E479" s="131">
        <v>4509.0950400000002</v>
      </c>
      <c r="F479" s="131">
        <v>4509.0950400000002</v>
      </c>
    </row>
    <row r="480" spans="1:6" ht="15.75" x14ac:dyDescent="0.25">
      <c r="A480" s="127" t="s">
        <v>212</v>
      </c>
      <c r="B480" s="128" t="s">
        <v>473</v>
      </c>
      <c r="C480" s="128" t="s">
        <v>29</v>
      </c>
      <c r="D480" s="131">
        <v>1055.98984</v>
      </c>
      <c r="E480" s="131" t="s">
        <v>68</v>
      </c>
      <c r="F480" s="131" t="s">
        <v>68</v>
      </c>
    </row>
    <row r="481" spans="1:6" ht="15.75" x14ac:dyDescent="0.25">
      <c r="A481" s="127" t="s">
        <v>474</v>
      </c>
      <c r="B481" s="128" t="s">
        <v>475</v>
      </c>
      <c r="C481" s="128" t="s">
        <v>68</v>
      </c>
      <c r="D481" s="131" t="s">
        <v>68</v>
      </c>
      <c r="E481" s="131">
        <v>9000</v>
      </c>
      <c r="F481" s="131">
        <v>19000</v>
      </c>
    </row>
  </sheetData>
  <autoFilter ref="A13:F438"/>
  <mergeCells count="12">
    <mergeCell ref="C1:F1"/>
    <mergeCell ref="A2:F2"/>
    <mergeCell ref="A3:F3"/>
    <mergeCell ref="A11:A12"/>
    <mergeCell ref="B11:B12"/>
    <mergeCell ref="C11:C12"/>
    <mergeCell ref="D11:F11"/>
    <mergeCell ref="C5:F5"/>
    <mergeCell ref="A9:F9"/>
    <mergeCell ref="A6:F6"/>
    <mergeCell ref="A7:F7"/>
    <mergeCell ref="A10:F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8"/>
  <sheetViews>
    <sheetView view="pageBreakPreview" zoomScaleNormal="100" zoomScaleSheetLayoutView="100" workbookViewId="0">
      <selection activeCell="A22" sqref="A22"/>
    </sheetView>
  </sheetViews>
  <sheetFormatPr defaultRowHeight="15" x14ac:dyDescent="0.25"/>
  <cols>
    <col min="1" max="1" width="50.28515625" style="18" customWidth="1"/>
    <col min="2" max="2" width="7.5703125" style="18" customWidth="1"/>
    <col min="3" max="3" width="16.7109375" style="18" customWidth="1"/>
    <col min="4" max="4" width="6.7109375" style="18" customWidth="1"/>
    <col min="5" max="7" width="17.7109375" style="18" customWidth="1"/>
    <col min="8" max="8" width="9.140625" style="18"/>
    <col min="9" max="9" width="10" style="18" bestFit="1" customWidth="1"/>
    <col min="10" max="16384" width="9.140625" style="18"/>
  </cols>
  <sheetData>
    <row r="1" spans="1:7" ht="18.75" x14ac:dyDescent="0.25">
      <c r="A1" s="34"/>
      <c r="B1" s="34"/>
      <c r="C1" s="34"/>
      <c r="D1" s="134" t="s">
        <v>498</v>
      </c>
      <c r="E1" s="134"/>
      <c r="F1" s="134"/>
      <c r="G1" s="134"/>
    </row>
    <row r="2" spans="1:7" ht="18.75" x14ac:dyDescent="0.25">
      <c r="A2" s="134" t="str">
        <f>'Прил 1'!A2:E2</f>
        <v>к решению Совета муниципального района</v>
      </c>
      <c r="B2" s="134"/>
      <c r="C2" s="134"/>
      <c r="D2" s="134"/>
      <c r="E2" s="134"/>
      <c r="F2" s="134"/>
      <c r="G2" s="134"/>
    </row>
    <row r="3" spans="1:7" ht="18.75" x14ac:dyDescent="0.25">
      <c r="A3" s="134" t="str">
        <f>'Прил 1'!A3:E3</f>
        <v>"Княжпогостский" от 26 октября 2023 года № 343</v>
      </c>
      <c r="B3" s="134"/>
      <c r="C3" s="134"/>
      <c r="D3" s="134"/>
      <c r="E3" s="134"/>
      <c r="F3" s="134"/>
      <c r="G3" s="134"/>
    </row>
    <row r="5" spans="1:7" ht="18.75" x14ac:dyDescent="0.25">
      <c r="B5" s="23"/>
      <c r="C5" s="23"/>
      <c r="D5" s="140" t="s">
        <v>498</v>
      </c>
      <c r="E5" s="140"/>
      <c r="F5" s="144"/>
      <c r="G5" s="144"/>
    </row>
    <row r="6" spans="1:7" ht="18.75" customHeight="1" x14ac:dyDescent="0.25">
      <c r="A6" s="140" t="str">
        <f>'Прил 1'!A6:E6</f>
        <v>к решению Совета муниципального района</v>
      </c>
      <c r="B6" s="140"/>
      <c r="C6" s="140"/>
      <c r="D6" s="140"/>
      <c r="E6" s="140"/>
      <c r="F6" s="140"/>
      <c r="G6" s="140"/>
    </row>
    <row r="7" spans="1:7" ht="18.75" customHeight="1" x14ac:dyDescent="0.25">
      <c r="A7" s="140" t="str">
        <f>'Прил 1'!A7:E7</f>
        <v>"Княжпогостский" от 21 декабря 2022 года № 288</v>
      </c>
      <c r="B7" s="140"/>
      <c r="C7" s="140"/>
      <c r="D7" s="140"/>
      <c r="E7" s="140"/>
      <c r="F7" s="140"/>
      <c r="G7" s="140"/>
    </row>
    <row r="8" spans="1:7" ht="18.75" x14ac:dyDescent="0.25">
      <c r="A8" s="19" t="s">
        <v>68</v>
      </c>
      <c r="B8" s="19" t="s">
        <v>68</v>
      </c>
      <c r="C8" s="19" t="s">
        <v>68</v>
      </c>
      <c r="D8" s="19" t="s">
        <v>68</v>
      </c>
      <c r="E8" s="19"/>
      <c r="F8" s="19"/>
      <c r="G8" s="19"/>
    </row>
    <row r="9" spans="1:7" ht="47.25" customHeight="1" x14ac:dyDescent="0.3">
      <c r="A9" s="141" t="s">
        <v>578</v>
      </c>
      <c r="B9" s="141"/>
      <c r="C9" s="141"/>
      <c r="D9" s="141"/>
      <c r="E9" s="141"/>
      <c r="F9" s="141"/>
      <c r="G9" s="141"/>
    </row>
    <row r="10" spans="1:7" ht="18" customHeight="1" x14ac:dyDescent="0.25">
      <c r="A10" s="27"/>
      <c r="B10" s="27"/>
      <c r="C10" s="27"/>
      <c r="D10" s="27"/>
      <c r="E10" s="27"/>
      <c r="F10" s="27"/>
      <c r="G10" s="27"/>
    </row>
    <row r="11" spans="1:7" ht="30.75" customHeight="1" x14ac:dyDescent="0.25">
      <c r="A11" s="143" t="s">
        <v>37</v>
      </c>
      <c r="B11" s="143" t="s">
        <v>476</v>
      </c>
      <c r="C11" s="143" t="s">
        <v>207</v>
      </c>
      <c r="D11" s="143" t="s">
        <v>208</v>
      </c>
      <c r="E11" s="143" t="s">
        <v>72</v>
      </c>
      <c r="F11" s="143"/>
      <c r="G11" s="143"/>
    </row>
    <row r="12" spans="1:7" ht="15.75" x14ac:dyDescent="0.25">
      <c r="A12" s="143" t="s">
        <v>68</v>
      </c>
      <c r="B12" s="143" t="s">
        <v>68</v>
      </c>
      <c r="C12" s="143" t="s">
        <v>68</v>
      </c>
      <c r="D12" s="143" t="s">
        <v>68</v>
      </c>
      <c r="E12" s="58" t="s">
        <v>0</v>
      </c>
      <c r="F12" s="58" t="s">
        <v>1</v>
      </c>
      <c r="G12" s="58" t="s">
        <v>499</v>
      </c>
    </row>
    <row r="13" spans="1:7" ht="15.75" x14ac:dyDescent="0.25">
      <c r="A13" s="44" t="s">
        <v>477</v>
      </c>
      <c r="B13" s="44" t="s">
        <v>478</v>
      </c>
      <c r="C13" s="44" t="s">
        <v>479</v>
      </c>
      <c r="D13" s="44" t="s">
        <v>480</v>
      </c>
      <c r="E13" s="44" t="s">
        <v>481</v>
      </c>
      <c r="F13" s="44" t="s">
        <v>482</v>
      </c>
      <c r="G13" s="44" t="s">
        <v>483</v>
      </c>
    </row>
    <row r="14" spans="1:7" ht="15.75" x14ac:dyDescent="0.25">
      <c r="A14" s="55" t="s">
        <v>209</v>
      </c>
      <c r="B14" s="41" t="s">
        <v>68</v>
      </c>
      <c r="C14" s="41" t="s">
        <v>68</v>
      </c>
      <c r="D14" s="41" t="s">
        <v>68</v>
      </c>
      <c r="E14" s="42">
        <v>885899.83646000002</v>
      </c>
      <c r="F14" s="42">
        <v>759988.39959000004</v>
      </c>
      <c r="G14" s="42">
        <v>778432.35100000002</v>
      </c>
    </row>
    <row r="15" spans="1:7" ht="31.5" x14ac:dyDescent="0.25">
      <c r="A15" s="56" t="s">
        <v>484</v>
      </c>
      <c r="B15" s="57" t="s">
        <v>485</v>
      </c>
      <c r="C15" s="50" t="s">
        <v>68</v>
      </c>
      <c r="D15" s="50" t="s">
        <v>68</v>
      </c>
      <c r="E15" s="59">
        <v>2237.2710000000002</v>
      </c>
      <c r="F15" s="59">
        <v>2237.2710000000002</v>
      </c>
      <c r="G15" s="59">
        <v>2237.2710000000002</v>
      </c>
    </row>
    <row r="16" spans="1:7" ht="15.75" x14ac:dyDescent="0.25">
      <c r="A16" s="43" t="s">
        <v>452</v>
      </c>
      <c r="B16" s="44" t="s">
        <v>485</v>
      </c>
      <c r="C16" s="44" t="s">
        <v>453</v>
      </c>
      <c r="D16" s="122" t="s">
        <v>68</v>
      </c>
      <c r="E16" s="45">
        <v>2237.2710000000002</v>
      </c>
      <c r="F16" s="45">
        <v>2237.2710000000002</v>
      </c>
      <c r="G16" s="45">
        <v>2237.2710000000002</v>
      </c>
    </row>
    <row r="17" spans="1:7" ht="15.75" x14ac:dyDescent="0.25">
      <c r="A17" s="43" t="s">
        <v>454</v>
      </c>
      <c r="B17" s="44" t="s">
        <v>485</v>
      </c>
      <c r="C17" s="44" t="s">
        <v>455</v>
      </c>
      <c r="D17" s="122" t="s">
        <v>68</v>
      </c>
      <c r="E17" s="45">
        <v>2237.2710000000002</v>
      </c>
      <c r="F17" s="45">
        <v>2237.2710000000002</v>
      </c>
      <c r="G17" s="45">
        <v>2237.2710000000002</v>
      </c>
    </row>
    <row r="18" spans="1:7" ht="15.75" x14ac:dyDescent="0.25">
      <c r="A18" s="46" t="s">
        <v>458</v>
      </c>
      <c r="B18" s="47" t="s">
        <v>485</v>
      </c>
      <c r="C18" s="47" t="s">
        <v>459</v>
      </c>
      <c r="D18" s="57" t="s">
        <v>68</v>
      </c>
      <c r="E18" s="48">
        <v>1752.5551499999999</v>
      </c>
      <c r="F18" s="48">
        <v>1571.8679999999999</v>
      </c>
      <c r="G18" s="48">
        <v>1571.8679999999999</v>
      </c>
    </row>
    <row r="19" spans="1:7" ht="81.75" customHeight="1" x14ac:dyDescent="0.25">
      <c r="A19" s="46" t="s">
        <v>329</v>
      </c>
      <c r="B19" s="47" t="s">
        <v>485</v>
      </c>
      <c r="C19" s="47" t="s">
        <v>459</v>
      </c>
      <c r="D19" s="47" t="s">
        <v>330</v>
      </c>
      <c r="E19" s="48">
        <v>1752.5551499999999</v>
      </c>
      <c r="F19" s="48">
        <v>1571.8679999999999</v>
      </c>
      <c r="G19" s="48">
        <v>1571.8679999999999</v>
      </c>
    </row>
    <row r="20" spans="1:7" ht="47.25" x14ac:dyDescent="0.25">
      <c r="A20" s="46" t="s">
        <v>390</v>
      </c>
      <c r="B20" s="47" t="s">
        <v>485</v>
      </c>
      <c r="C20" s="47" t="s">
        <v>462</v>
      </c>
      <c r="D20" s="57" t="s">
        <v>68</v>
      </c>
      <c r="E20" s="48">
        <v>18.245999999999999</v>
      </c>
      <c r="F20" s="48">
        <v>18.245999999999999</v>
      </c>
      <c r="G20" s="48">
        <v>18.245999999999999</v>
      </c>
    </row>
    <row r="21" spans="1:7" ht="31.5" x14ac:dyDescent="0.25">
      <c r="A21" s="46" t="s">
        <v>219</v>
      </c>
      <c r="B21" s="47" t="s">
        <v>485</v>
      </c>
      <c r="C21" s="47" t="s">
        <v>462</v>
      </c>
      <c r="D21" s="47" t="s">
        <v>220</v>
      </c>
      <c r="E21" s="48">
        <v>18.245999999999999</v>
      </c>
      <c r="F21" s="48">
        <v>18.245999999999999</v>
      </c>
      <c r="G21" s="48">
        <v>18.245999999999999</v>
      </c>
    </row>
    <row r="22" spans="1:7" ht="96.75" customHeight="1" x14ac:dyDescent="0.25">
      <c r="A22" s="46" t="s">
        <v>470</v>
      </c>
      <c r="B22" s="47" t="s">
        <v>485</v>
      </c>
      <c r="C22" s="47" t="s">
        <v>471</v>
      </c>
      <c r="D22" s="57" t="s">
        <v>68</v>
      </c>
      <c r="E22" s="48">
        <v>466.46985000000001</v>
      </c>
      <c r="F22" s="48">
        <v>647.15700000000004</v>
      </c>
      <c r="G22" s="48">
        <v>647.15700000000004</v>
      </c>
    </row>
    <row r="23" spans="1:7" ht="80.25" customHeight="1" x14ac:dyDescent="0.25">
      <c r="A23" s="46" t="s">
        <v>329</v>
      </c>
      <c r="B23" s="47" t="s">
        <v>485</v>
      </c>
      <c r="C23" s="47" t="s">
        <v>471</v>
      </c>
      <c r="D23" s="47" t="s">
        <v>330</v>
      </c>
      <c r="E23" s="48">
        <v>466.46985000000001</v>
      </c>
      <c r="F23" s="48">
        <v>647.15700000000004</v>
      </c>
      <c r="G23" s="48">
        <v>647.15700000000004</v>
      </c>
    </row>
    <row r="24" spans="1:7" ht="31.5" x14ac:dyDescent="0.25">
      <c r="A24" s="56" t="s">
        <v>486</v>
      </c>
      <c r="B24" s="57" t="s">
        <v>487</v>
      </c>
      <c r="C24" s="50" t="s">
        <v>68</v>
      </c>
      <c r="D24" s="50" t="s">
        <v>68</v>
      </c>
      <c r="E24" s="59">
        <v>50</v>
      </c>
      <c r="F24" s="59" t="s">
        <v>68</v>
      </c>
      <c r="G24" s="59" t="s">
        <v>68</v>
      </c>
    </row>
    <row r="25" spans="1:7" ht="15.75" x14ac:dyDescent="0.25">
      <c r="A25" s="43" t="s">
        <v>452</v>
      </c>
      <c r="B25" s="44" t="s">
        <v>487</v>
      </c>
      <c r="C25" s="44" t="s">
        <v>453</v>
      </c>
      <c r="D25" s="122" t="s">
        <v>68</v>
      </c>
      <c r="E25" s="45">
        <v>50</v>
      </c>
      <c r="F25" s="45" t="s">
        <v>68</v>
      </c>
      <c r="G25" s="45" t="s">
        <v>68</v>
      </c>
    </row>
    <row r="26" spans="1:7" ht="15.75" x14ac:dyDescent="0.25">
      <c r="A26" s="43" t="s">
        <v>454</v>
      </c>
      <c r="B26" s="44" t="s">
        <v>487</v>
      </c>
      <c r="C26" s="44" t="s">
        <v>455</v>
      </c>
      <c r="D26" s="122" t="s">
        <v>68</v>
      </c>
      <c r="E26" s="45">
        <v>50</v>
      </c>
      <c r="F26" s="45" t="s">
        <v>68</v>
      </c>
      <c r="G26" s="45" t="s">
        <v>68</v>
      </c>
    </row>
    <row r="27" spans="1:7" ht="15.75" x14ac:dyDescent="0.25">
      <c r="A27" s="46" t="s">
        <v>472</v>
      </c>
      <c r="B27" s="47" t="s">
        <v>487</v>
      </c>
      <c r="C27" s="47" t="s">
        <v>473</v>
      </c>
      <c r="D27" s="57" t="s">
        <v>68</v>
      </c>
      <c r="E27" s="48">
        <v>50</v>
      </c>
      <c r="F27" s="48" t="s">
        <v>68</v>
      </c>
      <c r="G27" s="48" t="s">
        <v>68</v>
      </c>
    </row>
    <row r="28" spans="1:7" ht="31.5" x14ac:dyDescent="0.25">
      <c r="A28" s="46" t="s">
        <v>219</v>
      </c>
      <c r="B28" s="47" t="s">
        <v>487</v>
      </c>
      <c r="C28" s="47" t="s">
        <v>473</v>
      </c>
      <c r="D28" s="47" t="s">
        <v>220</v>
      </c>
      <c r="E28" s="48">
        <v>50</v>
      </c>
      <c r="F28" s="48" t="s">
        <v>68</v>
      </c>
      <c r="G28" s="48" t="s">
        <v>68</v>
      </c>
    </row>
    <row r="29" spans="1:7" ht="31.5" x14ac:dyDescent="0.25">
      <c r="A29" s="56" t="s">
        <v>488</v>
      </c>
      <c r="B29" s="57" t="s">
        <v>489</v>
      </c>
      <c r="C29" s="50" t="s">
        <v>68</v>
      </c>
      <c r="D29" s="50" t="s">
        <v>68</v>
      </c>
      <c r="E29" s="59">
        <v>141222.62538000001</v>
      </c>
      <c r="F29" s="59">
        <v>111846.03829</v>
      </c>
      <c r="G29" s="59">
        <v>105512.26429000001</v>
      </c>
    </row>
    <row r="30" spans="1:7" ht="31.5" x14ac:dyDescent="0.25">
      <c r="A30" s="43" t="s">
        <v>210</v>
      </c>
      <c r="B30" s="44" t="s">
        <v>489</v>
      </c>
      <c r="C30" s="44" t="s">
        <v>211</v>
      </c>
      <c r="D30" s="122" t="s">
        <v>68</v>
      </c>
      <c r="E30" s="45">
        <v>1000</v>
      </c>
      <c r="F30" s="45">
        <v>1737.9970000000001</v>
      </c>
      <c r="G30" s="45">
        <v>1737.9970000000001</v>
      </c>
    </row>
    <row r="31" spans="1:7" ht="15.75" x14ac:dyDescent="0.25">
      <c r="A31" s="43" t="s">
        <v>507</v>
      </c>
      <c r="B31" s="44" t="s">
        <v>489</v>
      </c>
      <c r="C31" s="44" t="s">
        <v>508</v>
      </c>
      <c r="D31" s="122" t="s">
        <v>68</v>
      </c>
      <c r="E31" s="45">
        <v>1000</v>
      </c>
      <c r="F31" s="45">
        <v>1737.9970000000001</v>
      </c>
      <c r="G31" s="45">
        <v>1737.9970000000001</v>
      </c>
    </row>
    <row r="32" spans="1:7" ht="63" x14ac:dyDescent="0.25">
      <c r="A32" s="43" t="s">
        <v>509</v>
      </c>
      <c r="B32" s="44" t="s">
        <v>489</v>
      </c>
      <c r="C32" s="44" t="s">
        <v>510</v>
      </c>
      <c r="D32" s="122" t="s">
        <v>68</v>
      </c>
      <c r="E32" s="45">
        <v>1000</v>
      </c>
      <c r="F32" s="45">
        <v>1737.9970000000001</v>
      </c>
      <c r="G32" s="45">
        <v>1737.9970000000001</v>
      </c>
    </row>
    <row r="33" spans="1:7" ht="63" x14ac:dyDescent="0.25">
      <c r="A33" s="46" t="s">
        <v>511</v>
      </c>
      <c r="B33" s="47" t="s">
        <v>489</v>
      </c>
      <c r="C33" s="47" t="s">
        <v>512</v>
      </c>
      <c r="D33" s="57" t="s">
        <v>68</v>
      </c>
      <c r="E33" s="48">
        <v>1000</v>
      </c>
      <c r="F33" s="48">
        <v>1737.9970000000001</v>
      </c>
      <c r="G33" s="48">
        <v>1737.9970000000001</v>
      </c>
    </row>
    <row r="34" spans="1:7" ht="15.75" x14ac:dyDescent="0.25">
      <c r="A34" s="46" t="s">
        <v>212</v>
      </c>
      <c r="B34" s="47" t="s">
        <v>489</v>
      </c>
      <c r="C34" s="47" t="s">
        <v>512</v>
      </c>
      <c r="D34" s="47" t="s">
        <v>29</v>
      </c>
      <c r="E34" s="48">
        <v>1000</v>
      </c>
      <c r="F34" s="48">
        <v>1737.9970000000001</v>
      </c>
      <c r="G34" s="48">
        <v>1737.9970000000001</v>
      </c>
    </row>
    <row r="35" spans="1:7" ht="38.25" customHeight="1" x14ac:dyDescent="0.25">
      <c r="A35" s="43" t="s">
        <v>213</v>
      </c>
      <c r="B35" s="44" t="s">
        <v>489</v>
      </c>
      <c r="C35" s="44" t="s">
        <v>214</v>
      </c>
      <c r="D35" s="122" t="s">
        <v>68</v>
      </c>
      <c r="E35" s="45">
        <v>14496.118490000001</v>
      </c>
      <c r="F35" s="45">
        <v>21015.03212</v>
      </c>
      <c r="G35" s="45">
        <v>21311.772120000001</v>
      </c>
    </row>
    <row r="36" spans="1:7" ht="47.25" x14ac:dyDescent="0.25">
      <c r="A36" s="43" t="s">
        <v>215</v>
      </c>
      <c r="B36" s="44" t="s">
        <v>489</v>
      </c>
      <c r="C36" s="44" t="s">
        <v>216</v>
      </c>
      <c r="D36" s="122" t="s">
        <v>68</v>
      </c>
      <c r="E36" s="45">
        <v>14496.118490000001</v>
      </c>
      <c r="F36" s="45">
        <v>21015.03212</v>
      </c>
      <c r="G36" s="45">
        <v>21311.772120000001</v>
      </c>
    </row>
    <row r="37" spans="1:7" ht="31.5" x14ac:dyDescent="0.25">
      <c r="A37" s="43" t="s">
        <v>217</v>
      </c>
      <c r="B37" s="44" t="s">
        <v>489</v>
      </c>
      <c r="C37" s="44" t="s">
        <v>218</v>
      </c>
      <c r="D37" s="122" t="s">
        <v>68</v>
      </c>
      <c r="E37" s="45">
        <v>12557.597889999999</v>
      </c>
      <c r="F37" s="45">
        <v>7235.8521199999996</v>
      </c>
      <c r="G37" s="45">
        <v>7532.5921200000003</v>
      </c>
    </row>
    <row r="38" spans="1:7" ht="31.5" x14ac:dyDescent="0.25">
      <c r="A38" s="46" t="s">
        <v>219</v>
      </c>
      <c r="B38" s="47" t="s">
        <v>489</v>
      </c>
      <c r="C38" s="47" t="s">
        <v>218</v>
      </c>
      <c r="D38" s="47" t="s">
        <v>220</v>
      </c>
      <c r="E38" s="48">
        <v>4922.9799999999996</v>
      </c>
      <c r="F38" s="48" t="s">
        <v>68</v>
      </c>
      <c r="G38" s="48" t="s">
        <v>68</v>
      </c>
    </row>
    <row r="39" spans="1:7" ht="15.75" x14ac:dyDescent="0.25">
      <c r="A39" s="46" t="s">
        <v>212</v>
      </c>
      <c r="B39" s="47" t="s">
        <v>489</v>
      </c>
      <c r="C39" s="47" t="s">
        <v>218</v>
      </c>
      <c r="D39" s="47" t="s">
        <v>29</v>
      </c>
      <c r="E39" s="48">
        <v>150</v>
      </c>
      <c r="F39" s="48" t="s">
        <v>68</v>
      </c>
      <c r="G39" s="48" t="s">
        <v>68</v>
      </c>
    </row>
    <row r="40" spans="1:7" ht="47.25" x14ac:dyDescent="0.25">
      <c r="A40" s="46" t="s">
        <v>608</v>
      </c>
      <c r="B40" s="47" t="s">
        <v>489</v>
      </c>
      <c r="C40" s="47" t="s">
        <v>513</v>
      </c>
      <c r="D40" s="57" t="s">
        <v>68</v>
      </c>
      <c r="E40" s="48">
        <v>4543.4057700000003</v>
      </c>
      <c r="F40" s="48">
        <v>4294.6400000000003</v>
      </c>
      <c r="G40" s="48">
        <v>4591.38</v>
      </c>
    </row>
    <row r="41" spans="1:7" ht="31.5" x14ac:dyDescent="0.25">
      <c r="A41" s="46" t="s">
        <v>219</v>
      </c>
      <c r="B41" s="47" t="s">
        <v>489</v>
      </c>
      <c r="C41" s="47" t="s">
        <v>513</v>
      </c>
      <c r="D41" s="47" t="s">
        <v>220</v>
      </c>
      <c r="E41" s="48">
        <v>4543.4057700000003</v>
      </c>
      <c r="F41" s="48">
        <v>4294.6400000000003</v>
      </c>
      <c r="G41" s="48">
        <v>4591.38</v>
      </c>
    </row>
    <row r="42" spans="1:7" ht="31.5" x14ac:dyDescent="0.25">
      <c r="A42" s="46" t="s">
        <v>217</v>
      </c>
      <c r="B42" s="47" t="s">
        <v>489</v>
      </c>
      <c r="C42" s="47" t="s">
        <v>221</v>
      </c>
      <c r="D42" s="57" t="s">
        <v>68</v>
      </c>
      <c r="E42" s="48">
        <v>2941.2121200000001</v>
      </c>
      <c r="F42" s="48">
        <v>2941.2121200000001</v>
      </c>
      <c r="G42" s="48">
        <v>2941.2121200000001</v>
      </c>
    </row>
    <row r="43" spans="1:7" ht="31.5" x14ac:dyDescent="0.25">
      <c r="A43" s="46" t="s">
        <v>219</v>
      </c>
      <c r="B43" s="47" t="s">
        <v>489</v>
      </c>
      <c r="C43" s="47" t="s">
        <v>221</v>
      </c>
      <c r="D43" s="47" t="s">
        <v>220</v>
      </c>
      <c r="E43" s="48">
        <v>2941.2121200000001</v>
      </c>
      <c r="F43" s="48">
        <v>2941.2121200000001</v>
      </c>
      <c r="G43" s="48">
        <v>2941.2121200000001</v>
      </c>
    </row>
    <row r="44" spans="1:7" ht="31.5" x14ac:dyDescent="0.25">
      <c r="A44" s="43" t="s">
        <v>514</v>
      </c>
      <c r="B44" s="44" t="s">
        <v>489</v>
      </c>
      <c r="C44" s="44" t="s">
        <v>515</v>
      </c>
      <c r="D44" s="122" t="s">
        <v>68</v>
      </c>
      <c r="E44" s="45" t="s">
        <v>68</v>
      </c>
      <c r="F44" s="45">
        <v>5900</v>
      </c>
      <c r="G44" s="45">
        <v>5900</v>
      </c>
    </row>
    <row r="45" spans="1:7" ht="47.25" x14ac:dyDescent="0.25">
      <c r="A45" s="46" t="s">
        <v>609</v>
      </c>
      <c r="B45" s="47" t="s">
        <v>489</v>
      </c>
      <c r="C45" s="47" t="s">
        <v>516</v>
      </c>
      <c r="D45" s="57" t="s">
        <v>68</v>
      </c>
      <c r="E45" s="48" t="s">
        <v>68</v>
      </c>
      <c r="F45" s="48">
        <v>5900</v>
      </c>
      <c r="G45" s="48">
        <v>5900</v>
      </c>
    </row>
    <row r="46" spans="1:7" ht="31.5" x14ac:dyDescent="0.25">
      <c r="A46" s="46" t="s">
        <v>219</v>
      </c>
      <c r="B46" s="47" t="s">
        <v>489</v>
      </c>
      <c r="C46" s="47" t="s">
        <v>516</v>
      </c>
      <c r="D46" s="47" t="s">
        <v>220</v>
      </c>
      <c r="E46" s="48" t="s">
        <v>68</v>
      </c>
      <c r="F46" s="48">
        <v>5900</v>
      </c>
      <c r="G46" s="48">
        <v>5900</v>
      </c>
    </row>
    <row r="47" spans="1:7" ht="15.75" x14ac:dyDescent="0.25">
      <c r="A47" s="43" t="s">
        <v>231</v>
      </c>
      <c r="B47" s="44" t="s">
        <v>489</v>
      </c>
      <c r="C47" s="44" t="s">
        <v>232</v>
      </c>
      <c r="D47" s="122" t="s">
        <v>68</v>
      </c>
      <c r="E47" s="45">
        <v>59.340600000000002</v>
      </c>
      <c r="F47" s="45">
        <v>6000</v>
      </c>
      <c r="G47" s="45">
        <v>6000</v>
      </c>
    </row>
    <row r="48" spans="1:7" ht="47.25" x14ac:dyDescent="0.25">
      <c r="A48" s="46" t="s">
        <v>610</v>
      </c>
      <c r="B48" s="47" t="s">
        <v>489</v>
      </c>
      <c r="C48" s="47" t="s">
        <v>517</v>
      </c>
      <c r="D48" s="57" t="s">
        <v>68</v>
      </c>
      <c r="E48" s="48" t="s">
        <v>68</v>
      </c>
      <c r="F48" s="48">
        <v>6000</v>
      </c>
      <c r="G48" s="48">
        <v>6000</v>
      </c>
    </row>
    <row r="49" spans="1:11" ht="31.5" x14ac:dyDescent="0.25">
      <c r="A49" s="46" t="s">
        <v>219</v>
      </c>
      <c r="B49" s="47" t="s">
        <v>489</v>
      </c>
      <c r="C49" s="47" t="s">
        <v>517</v>
      </c>
      <c r="D49" s="47" t="s">
        <v>220</v>
      </c>
      <c r="E49" s="48" t="s">
        <v>68</v>
      </c>
      <c r="F49" s="48">
        <v>6000</v>
      </c>
      <c r="G49" s="48">
        <v>6000</v>
      </c>
    </row>
    <row r="50" spans="1:11" ht="63" x14ac:dyDescent="0.25">
      <c r="A50" s="46" t="s">
        <v>518</v>
      </c>
      <c r="B50" s="47" t="s">
        <v>489</v>
      </c>
      <c r="C50" s="47" t="s">
        <v>519</v>
      </c>
      <c r="D50" s="57" t="s">
        <v>68</v>
      </c>
      <c r="E50" s="48">
        <v>59.340600000000002</v>
      </c>
      <c r="F50" s="48" t="s">
        <v>68</v>
      </c>
      <c r="G50" s="48" t="s">
        <v>68</v>
      </c>
    </row>
    <row r="51" spans="1:11" ht="31.5" x14ac:dyDescent="0.25">
      <c r="A51" s="46" t="s">
        <v>219</v>
      </c>
      <c r="B51" s="47" t="s">
        <v>489</v>
      </c>
      <c r="C51" s="47" t="s">
        <v>519</v>
      </c>
      <c r="D51" s="47" t="s">
        <v>220</v>
      </c>
      <c r="E51" s="48">
        <v>59.340600000000002</v>
      </c>
      <c r="F51" s="48" t="s">
        <v>68</v>
      </c>
      <c r="G51" s="48" t="s">
        <v>68</v>
      </c>
    </row>
    <row r="52" spans="1:11" ht="15.75" x14ac:dyDescent="0.25">
      <c r="A52" s="43" t="s">
        <v>520</v>
      </c>
      <c r="B52" s="44" t="s">
        <v>489</v>
      </c>
      <c r="C52" s="44" t="s">
        <v>521</v>
      </c>
      <c r="D52" s="122" t="s">
        <v>68</v>
      </c>
      <c r="E52" s="45">
        <v>1879.18</v>
      </c>
      <c r="F52" s="45">
        <v>1879.18</v>
      </c>
      <c r="G52" s="45">
        <v>1879.18</v>
      </c>
    </row>
    <row r="53" spans="1:11" ht="47.25" x14ac:dyDescent="0.25">
      <c r="A53" s="46" t="s">
        <v>611</v>
      </c>
      <c r="B53" s="47" t="s">
        <v>489</v>
      </c>
      <c r="C53" s="47" t="s">
        <v>522</v>
      </c>
      <c r="D53" s="57" t="s">
        <v>68</v>
      </c>
      <c r="E53" s="48">
        <v>1879.18</v>
      </c>
      <c r="F53" s="48">
        <v>1879.18</v>
      </c>
      <c r="G53" s="48">
        <v>1879.18</v>
      </c>
    </row>
    <row r="54" spans="1:11" ht="31.5" x14ac:dyDescent="0.25">
      <c r="A54" s="46" t="s">
        <v>219</v>
      </c>
      <c r="B54" s="47" t="s">
        <v>489</v>
      </c>
      <c r="C54" s="47" t="s">
        <v>522</v>
      </c>
      <c r="D54" s="47" t="s">
        <v>220</v>
      </c>
      <c r="E54" s="48">
        <v>1879.18</v>
      </c>
      <c r="F54" s="48">
        <v>1879.18</v>
      </c>
      <c r="G54" s="48">
        <v>1879.18</v>
      </c>
    </row>
    <row r="55" spans="1:11" ht="51.75" customHeight="1" x14ac:dyDescent="0.25">
      <c r="A55" s="43" t="s">
        <v>233</v>
      </c>
      <c r="B55" s="44" t="s">
        <v>489</v>
      </c>
      <c r="C55" s="44" t="s">
        <v>234</v>
      </c>
      <c r="D55" s="122" t="s">
        <v>68</v>
      </c>
      <c r="E55" s="45">
        <v>29506.39615</v>
      </c>
      <c r="F55" s="45">
        <v>15657.01</v>
      </c>
      <c r="G55" s="45">
        <v>11622.084999999999</v>
      </c>
    </row>
    <row r="56" spans="1:11" ht="47.25" x14ac:dyDescent="0.25">
      <c r="A56" s="43" t="s">
        <v>246</v>
      </c>
      <c r="B56" s="44" t="s">
        <v>489</v>
      </c>
      <c r="C56" s="44" t="s">
        <v>247</v>
      </c>
      <c r="D56" s="122" t="s">
        <v>68</v>
      </c>
      <c r="E56" s="45">
        <v>22133.330150000002</v>
      </c>
      <c r="F56" s="45">
        <v>9377.7839999999997</v>
      </c>
      <c r="G56" s="45">
        <v>7871.7539999999999</v>
      </c>
    </row>
    <row r="57" spans="1:11" ht="15.75" x14ac:dyDescent="0.25">
      <c r="A57" s="43" t="s">
        <v>891</v>
      </c>
      <c r="B57" s="44" t="s">
        <v>489</v>
      </c>
      <c r="C57" s="44" t="s">
        <v>248</v>
      </c>
      <c r="D57" s="122" t="s">
        <v>68</v>
      </c>
      <c r="E57" s="45">
        <v>11154.521860000001</v>
      </c>
      <c r="F57" s="45" t="s">
        <v>68</v>
      </c>
      <c r="G57" s="45" t="s">
        <v>68</v>
      </c>
    </row>
    <row r="58" spans="1:11" ht="47.25" x14ac:dyDescent="0.25">
      <c r="A58" s="46" t="s">
        <v>614</v>
      </c>
      <c r="B58" s="47" t="s">
        <v>489</v>
      </c>
      <c r="C58" s="47" t="s">
        <v>525</v>
      </c>
      <c r="D58" s="57" t="s">
        <v>68</v>
      </c>
      <c r="E58" s="48">
        <v>865.7885</v>
      </c>
      <c r="F58" s="48" t="s">
        <v>68</v>
      </c>
      <c r="G58" s="48" t="s">
        <v>68</v>
      </c>
    </row>
    <row r="59" spans="1:11" ht="31.5" x14ac:dyDescent="0.25">
      <c r="A59" s="46" t="s">
        <v>219</v>
      </c>
      <c r="B59" s="47" t="s">
        <v>489</v>
      </c>
      <c r="C59" s="47" t="s">
        <v>525</v>
      </c>
      <c r="D59" s="47" t="s">
        <v>220</v>
      </c>
      <c r="E59" s="48">
        <v>865.7885</v>
      </c>
      <c r="F59" s="48" t="s">
        <v>68</v>
      </c>
      <c r="G59" s="48" t="s">
        <v>68</v>
      </c>
    </row>
    <row r="60" spans="1:11" ht="31.5" x14ac:dyDescent="0.25">
      <c r="A60" s="46" t="s">
        <v>892</v>
      </c>
      <c r="B60" s="47" t="s">
        <v>489</v>
      </c>
      <c r="C60" s="47" t="s">
        <v>893</v>
      </c>
      <c r="D60" s="57" t="s">
        <v>68</v>
      </c>
      <c r="E60" s="48">
        <v>10288.73336</v>
      </c>
      <c r="F60" s="48" t="s">
        <v>68</v>
      </c>
      <c r="G60" s="48" t="s">
        <v>68</v>
      </c>
      <c r="I60" s="20"/>
      <c r="J60" s="20"/>
      <c r="K60" s="20"/>
    </row>
    <row r="61" spans="1:11" ht="31.5" x14ac:dyDescent="0.25">
      <c r="A61" s="46" t="s">
        <v>219</v>
      </c>
      <c r="B61" s="47" t="s">
        <v>489</v>
      </c>
      <c r="C61" s="47" t="s">
        <v>893</v>
      </c>
      <c r="D61" s="47" t="s">
        <v>220</v>
      </c>
      <c r="E61" s="48">
        <v>10288.73336</v>
      </c>
      <c r="F61" s="48" t="s">
        <v>68</v>
      </c>
      <c r="G61" s="48" t="s">
        <v>68</v>
      </c>
    </row>
    <row r="62" spans="1:11" ht="15.75" x14ac:dyDescent="0.25">
      <c r="A62" s="43" t="s">
        <v>662</v>
      </c>
      <c r="B62" s="44" t="s">
        <v>489</v>
      </c>
      <c r="C62" s="44" t="s">
        <v>663</v>
      </c>
      <c r="D62" s="122" t="s">
        <v>68</v>
      </c>
      <c r="E62" s="45">
        <v>4500</v>
      </c>
      <c r="F62" s="45">
        <v>4600</v>
      </c>
      <c r="G62" s="45">
        <v>4600</v>
      </c>
    </row>
    <row r="63" spans="1:11" ht="47.25" x14ac:dyDescent="0.25">
      <c r="A63" s="46" t="s">
        <v>664</v>
      </c>
      <c r="B63" s="47" t="s">
        <v>489</v>
      </c>
      <c r="C63" s="47" t="s">
        <v>665</v>
      </c>
      <c r="D63" s="57" t="s">
        <v>68</v>
      </c>
      <c r="E63" s="48">
        <v>4500</v>
      </c>
      <c r="F63" s="48">
        <v>4600</v>
      </c>
      <c r="G63" s="48">
        <v>4600</v>
      </c>
    </row>
    <row r="64" spans="1:11" ht="31.5" x14ac:dyDescent="0.25">
      <c r="A64" s="46" t="s">
        <v>219</v>
      </c>
      <c r="B64" s="47" t="s">
        <v>489</v>
      </c>
      <c r="C64" s="47" t="s">
        <v>665</v>
      </c>
      <c r="D64" s="47" t="s">
        <v>220</v>
      </c>
      <c r="E64" s="48">
        <v>4500</v>
      </c>
      <c r="F64" s="48">
        <v>4600</v>
      </c>
      <c r="G64" s="48">
        <v>4600</v>
      </c>
    </row>
    <row r="65" spans="1:7" ht="31.5" x14ac:dyDescent="0.25">
      <c r="A65" s="43" t="s">
        <v>526</v>
      </c>
      <c r="B65" s="44" t="s">
        <v>489</v>
      </c>
      <c r="C65" s="44" t="s">
        <v>527</v>
      </c>
      <c r="D65" s="122" t="s">
        <v>68</v>
      </c>
      <c r="E65" s="45">
        <v>2314.80555</v>
      </c>
      <c r="F65" s="45" t="s">
        <v>68</v>
      </c>
      <c r="G65" s="45" t="s">
        <v>68</v>
      </c>
    </row>
    <row r="66" spans="1:7" ht="31.5" x14ac:dyDescent="0.25">
      <c r="A66" s="46" t="s">
        <v>219</v>
      </c>
      <c r="B66" s="47" t="s">
        <v>489</v>
      </c>
      <c r="C66" s="47" t="s">
        <v>527</v>
      </c>
      <c r="D66" s="47" t="s">
        <v>220</v>
      </c>
      <c r="E66" s="48">
        <v>725</v>
      </c>
      <c r="F66" s="48" t="s">
        <v>68</v>
      </c>
      <c r="G66" s="48" t="s">
        <v>68</v>
      </c>
    </row>
    <row r="67" spans="1:7" ht="63" x14ac:dyDescent="0.25">
      <c r="A67" s="46" t="s">
        <v>615</v>
      </c>
      <c r="B67" s="47" t="s">
        <v>489</v>
      </c>
      <c r="C67" s="47" t="s">
        <v>528</v>
      </c>
      <c r="D67" s="57" t="s">
        <v>68</v>
      </c>
      <c r="E67" s="48">
        <v>1589.80555</v>
      </c>
      <c r="F67" s="48" t="s">
        <v>68</v>
      </c>
      <c r="G67" s="48" t="s">
        <v>68</v>
      </c>
    </row>
    <row r="68" spans="1:7" ht="31.5" x14ac:dyDescent="0.25">
      <c r="A68" s="46" t="s">
        <v>219</v>
      </c>
      <c r="B68" s="47" t="s">
        <v>489</v>
      </c>
      <c r="C68" s="47" t="s">
        <v>528</v>
      </c>
      <c r="D68" s="47" t="s">
        <v>220</v>
      </c>
      <c r="E68" s="48">
        <v>1589.80555</v>
      </c>
      <c r="F68" s="48" t="s">
        <v>68</v>
      </c>
      <c r="G68" s="48" t="s">
        <v>68</v>
      </c>
    </row>
    <row r="69" spans="1:7" ht="47.25" x14ac:dyDescent="0.25">
      <c r="A69" s="43" t="s">
        <v>616</v>
      </c>
      <c r="B69" s="44" t="s">
        <v>489</v>
      </c>
      <c r="C69" s="44" t="s">
        <v>253</v>
      </c>
      <c r="D69" s="122" t="s">
        <v>68</v>
      </c>
      <c r="E69" s="45">
        <v>670</v>
      </c>
      <c r="F69" s="45" t="s">
        <v>68</v>
      </c>
      <c r="G69" s="45" t="s">
        <v>68</v>
      </c>
    </row>
    <row r="70" spans="1:7" ht="47.25" x14ac:dyDescent="0.25">
      <c r="A70" s="46" t="s">
        <v>617</v>
      </c>
      <c r="B70" s="47" t="s">
        <v>489</v>
      </c>
      <c r="C70" s="47" t="s">
        <v>529</v>
      </c>
      <c r="D70" s="57" t="s">
        <v>68</v>
      </c>
      <c r="E70" s="48">
        <v>670</v>
      </c>
      <c r="F70" s="48" t="s">
        <v>68</v>
      </c>
      <c r="G70" s="48" t="s">
        <v>68</v>
      </c>
    </row>
    <row r="71" spans="1:7" ht="31.5" x14ac:dyDescent="0.25">
      <c r="A71" s="46" t="s">
        <v>219</v>
      </c>
      <c r="B71" s="47" t="s">
        <v>489</v>
      </c>
      <c r="C71" s="47" t="s">
        <v>529</v>
      </c>
      <c r="D71" s="47" t="s">
        <v>220</v>
      </c>
      <c r="E71" s="48">
        <v>670</v>
      </c>
      <c r="F71" s="48" t="s">
        <v>68</v>
      </c>
      <c r="G71" s="48" t="s">
        <v>68</v>
      </c>
    </row>
    <row r="72" spans="1:7" ht="15.75" x14ac:dyDescent="0.25">
      <c r="A72" s="43" t="s">
        <v>530</v>
      </c>
      <c r="B72" s="44" t="s">
        <v>489</v>
      </c>
      <c r="C72" s="44" t="s">
        <v>531</v>
      </c>
      <c r="D72" s="122" t="s">
        <v>68</v>
      </c>
      <c r="E72" s="45">
        <v>2820.6357400000002</v>
      </c>
      <c r="F72" s="45">
        <v>4777.7839999999997</v>
      </c>
      <c r="G72" s="45">
        <v>3271.7539999999999</v>
      </c>
    </row>
    <row r="73" spans="1:7" ht="47.25" x14ac:dyDescent="0.25">
      <c r="A73" s="46" t="s">
        <v>618</v>
      </c>
      <c r="B73" s="47" t="s">
        <v>489</v>
      </c>
      <c r="C73" s="47" t="s">
        <v>532</v>
      </c>
      <c r="D73" s="57" t="s">
        <v>68</v>
      </c>
      <c r="E73" s="48">
        <v>2820.6357400000002</v>
      </c>
      <c r="F73" s="48">
        <v>4777.7839999999997</v>
      </c>
      <c r="G73" s="48">
        <v>3271.7539999999999</v>
      </c>
    </row>
    <row r="74" spans="1:7" ht="31.5" x14ac:dyDescent="0.25">
      <c r="A74" s="46" t="s">
        <v>219</v>
      </c>
      <c r="B74" s="47" t="s">
        <v>489</v>
      </c>
      <c r="C74" s="47" t="s">
        <v>532</v>
      </c>
      <c r="D74" s="47" t="s">
        <v>220</v>
      </c>
      <c r="E74" s="48">
        <v>2820.6357400000002</v>
      </c>
      <c r="F74" s="48">
        <v>4777.7839999999997</v>
      </c>
      <c r="G74" s="48">
        <v>3271.7539999999999</v>
      </c>
    </row>
    <row r="75" spans="1:7" ht="63" x14ac:dyDescent="0.25">
      <c r="A75" s="43" t="s">
        <v>254</v>
      </c>
      <c r="B75" s="44" t="s">
        <v>489</v>
      </c>
      <c r="C75" s="44" t="s">
        <v>255</v>
      </c>
      <c r="D75" s="122" t="s">
        <v>68</v>
      </c>
      <c r="E75" s="45">
        <v>673.36699999999996</v>
      </c>
      <c r="F75" s="45" t="s">
        <v>68</v>
      </c>
      <c r="G75" s="45" t="s">
        <v>68</v>
      </c>
    </row>
    <row r="76" spans="1:7" ht="63" x14ac:dyDescent="0.25">
      <c r="A76" s="46" t="s">
        <v>254</v>
      </c>
      <c r="B76" s="47" t="s">
        <v>489</v>
      </c>
      <c r="C76" s="47" t="s">
        <v>256</v>
      </c>
      <c r="D76" s="57" t="s">
        <v>68</v>
      </c>
      <c r="E76" s="48">
        <v>673.36699999999996</v>
      </c>
      <c r="F76" s="48" t="s">
        <v>68</v>
      </c>
      <c r="G76" s="48" t="s">
        <v>68</v>
      </c>
    </row>
    <row r="77" spans="1:7" ht="31.5" x14ac:dyDescent="0.25">
      <c r="A77" s="46" t="s">
        <v>219</v>
      </c>
      <c r="B77" s="47" t="s">
        <v>489</v>
      </c>
      <c r="C77" s="47" t="s">
        <v>256</v>
      </c>
      <c r="D77" s="47" t="s">
        <v>220</v>
      </c>
      <c r="E77" s="48">
        <v>673.36699999999996</v>
      </c>
      <c r="F77" s="48" t="s">
        <v>68</v>
      </c>
      <c r="G77" s="48" t="s">
        <v>68</v>
      </c>
    </row>
    <row r="78" spans="1:7" ht="31.5" x14ac:dyDescent="0.25">
      <c r="A78" s="43" t="s">
        <v>257</v>
      </c>
      <c r="B78" s="44" t="s">
        <v>489</v>
      </c>
      <c r="C78" s="44" t="s">
        <v>258</v>
      </c>
      <c r="D78" s="122" t="s">
        <v>68</v>
      </c>
      <c r="E78" s="45">
        <v>1.8160000000000001</v>
      </c>
      <c r="F78" s="45" t="s">
        <v>68</v>
      </c>
      <c r="G78" s="45" t="s">
        <v>68</v>
      </c>
    </row>
    <row r="79" spans="1:7" ht="31.5" x14ac:dyDescent="0.25">
      <c r="A79" s="43" t="s">
        <v>259</v>
      </c>
      <c r="B79" s="44" t="s">
        <v>489</v>
      </c>
      <c r="C79" s="44" t="s">
        <v>260</v>
      </c>
      <c r="D79" s="122" t="s">
        <v>68</v>
      </c>
      <c r="E79" s="45">
        <v>1.8160000000000001</v>
      </c>
      <c r="F79" s="45" t="s">
        <v>68</v>
      </c>
      <c r="G79" s="45" t="s">
        <v>68</v>
      </c>
    </row>
    <row r="80" spans="1:7" ht="31.5" x14ac:dyDescent="0.25">
      <c r="A80" s="46" t="s">
        <v>259</v>
      </c>
      <c r="B80" s="47" t="s">
        <v>489</v>
      </c>
      <c r="C80" s="47" t="s">
        <v>261</v>
      </c>
      <c r="D80" s="57" t="s">
        <v>68</v>
      </c>
      <c r="E80" s="48">
        <v>1.8160000000000001</v>
      </c>
      <c r="F80" s="48" t="s">
        <v>68</v>
      </c>
      <c r="G80" s="48" t="s">
        <v>68</v>
      </c>
    </row>
    <row r="81" spans="1:7" ht="31.5" x14ac:dyDescent="0.25">
      <c r="A81" s="46" t="s">
        <v>219</v>
      </c>
      <c r="B81" s="47" t="s">
        <v>489</v>
      </c>
      <c r="C81" s="47" t="s">
        <v>261</v>
      </c>
      <c r="D81" s="47" t="s">
        <v>220</v>
      </c>
      <c r="E81" s="48">
        <v>1.8160000000000001</v>
      </c>
      <c r="F81" s="48" t="s">
        <v>68</v>
      </c>
      <c r="G81" s="48" t="s">
        <v>68</v>
      </c>
    </row>
    <row r="82" spans="1:7" ht="15.75" x14ac:dyDescent="0.25">
      <c r="A82" s="43" t="s">
        <v>619</v>
      </c>
      <c r="B82" s="44" t="s">
        <v>489</v>
      </c>
      <c r="C82" s="44" t="s">
        <v>620</v>
      </c>
      <c r="D82" s="122" t="s">
        <v>68</v>
      </c>
      <c r="E82" s="45">
        <v>7371.25</v>
      </c>
      <c r="F82" s="45">
        <v>6279.2259999999997</v>
      </c>
      <c r="G82" s="45">
        <v>3750.3310000000001</v>
      </c>
    </row>
    <row r="83" spans="1:7" ht="31.5" x14ac:dyDescent="0.25">
      <c r="A83" s="43" t="s">
        <v>621</v>
      </c>
      <c r="B83" s="44" t="s">
        <v>489</v>
      </c>
      <c r="C83" s="44" t="s">
        <v>622</v>
      </c>
      <c r="D83" s="122" t="s">
        <v>68</v>
      </c>
      <c r="E83" s="45" t="s">
        <v>68</v>
      </c>
      <c r="F83" s="45">
        <v>825.5</v>
      </c>
      <c r="G83" s="45">
        <v>3750.3310000000001</v>
      </c>
    </row>
    <row r="84" spans="1:7" ht="47.25" x14ac:dyDescent="0.25">
      <c r="A84" s="46" t="s">
        <v>667</v>
      </c>
      <c r="B84" s="47" t="s">
        <v>489</v>
      </c>
      <c r="C84" s="47" t="s">
        <v>668</v>
      </c>
      <c r="D84" s="57" t="s">
        <v>68</v>
      </c>
      <c r="E84" s="48" t="s">
        <v>68</v>
      </c>
      <c r="F84" s="48">
        <v>825.5</v>
      </c>
      <c r="G84" s="48">
        <v>825.5</v>
      </c>
    </row>
    <row r="85" spans="1:7" ht="31.5" x14ac:dyDescent="0.25">
      <c r="A85" s="46" t="s">
        <v>219</v>
      </c>
      <c r="B85" s="47" t="s">
        <v>489</v>
      </c>
      <c r="C85" s="47" t="s">
        <v>668</v>
      </c>
      <c r="D85" s="47" t="s">
        <v>220</v>
      </c>
      <c r="E85" s="48" t="s">
        <v>68</v>
      </c>
      <c r="F85" s="48">
        <v>825.5</v>
      </c>
      <c r="G85" s="48">
        <v>825.5</v>
      </c>
    </row>
    <row r="86" spans="1:7" ht="47.25" x14ac:dyDescent="0.25">
      <c r="A86" s="46" t="s">
        <v>623</v>
      </c>
      <c r="B86" s="47" t="s">
        <v>489</v>
      </c>
      <c r="C86" s="47" t="s">
        <v>624</v>
      </c>
      <c r="D86" s="57" t="s">
        <v>68</v>
      </c>
      <c r="E86" s="48" t="s">
        <v>68</v>
      </c>
      <c r="F86" s="48" t="s">
        <v>68</v>
      </c>
      <c r="G86" s="48">
        <v>2924.8310000000001</v>
      </c>
    </row>
    <row r="87" spans="1:7" ht="31.5" x14ac:dyDescent="0.25">
      <c r="A87" s="46" t="s">
        <v>219</v>
      </c>
      <c r="B87" s="47" t="s">
        <v>489</v>
      </c>
      <c r="C87" s="47" t="s">
        <v>624</v>
      </c>
      <c r="D87" s="47" t="s">
        <v>220</v>
      </c>
      <c r="E87" s="48" t="s">
        <v>68</v>
      </c>
      <c r="F87" s="48" t="s">
        <v>68</v>
      </c>
      <c r="G87" s="48">
        <v>2924.8310000000001</v>
      </c>
    </row>
    <row r="88" spans="1:7" ht="15.75" x14ac:dyDescent="0.25">
      <c r="A88" s="43" t="s">
        <v>710</v>
      </c>
      <c r="B88" s="44" t="s">
        <v>489</v>
      </c>
      <c r="C88" s="44" t="s">
        <v>711</v>
      </c>
      <c r="D88" s="122" t="s">
        <v>68</v>
      </c>
      <c r="E88" s="45">
        <v>1156.155</v>
      </c>
      <c r="F88" s="45" t="s">
        <v>68</v>
      </c>
      <c r="G88" s="45" t="s">
        <v>68</v>
      </c>
    </row>
    <row r="89" spans="1:7" ht="15.75" x14ac:dyDescent="0.25">
      <c r="A89" s="46" t="s">
        <v>710</v>
      </c>
      <c r="B89" s="47" t="s">
        <v>489</v>
      </c>
      <c r="C89" s="47" t="s">
        <v>712</v>
      </c>
      <c r="D89" s="57" t="s">
        <v>68</v>
      </c>
      <c r="E89" s="48">
        <v>1156.155</v>
      </c>
      <c r="F89" s="48" t="s">
        <v>68</v>
      </c>
      <c r="G89" s="48" t="s">
        <v>68</v>
      </c>
    </row>
    <row r="90" spans="1:7" ht="31.5" x14ac:dyDescent="0.25">
      <c r="A90" s="46" t="s">
        <v>219</v>
      </c>
      <c r="B90" s="47" t="s">
        <v>489</v>
      </c>
      <c r="C90" s="47" t="s">
        <v>712</v>
      </c>
      <c r="D90" s="47" t="s">
        <v>220</v>
      </c>
      <c r="E90" s="48">
        <v>1156.155</v>
      </c>
      <c r="F90" s="48" t="s">
        <v>68</v>
      </c>
      <c r="G90" s="48" t="s">
        <v>68</v>
      </c>
    </row>
    <row r="91" spans="1:7" ht="47.25" x14ac:dyDescent="0.25">
      <c r="A91" s="43" t="s">
        <v>250</v>
      </c>
      <c r="B91" s="44" t="s">
        <v>489</v>
      </c>
      <c r="C91" s="44" t="s">
        <v>713</v>
      </c>
      <c r="D91" s="122" t="s">
        <v>68</v>
      </c>
      <c r="E91" s="45">
        <v>1123.1120000000001</v>
      </c>
      <c r="F91" s="45" t="s">
        <v>68</v>
      </c>
      <c r="G91" s="45" t="s">
        <v>68</v>
      </c>
    </row>
    <row r="92" spans="1:7" ht="47.25" x14ac:dyDescent="0.25">
      <c r="A92" s="46" t="s">
        <v>250</v>
      </c>
      <c r="B92" s="47" t="s">
        <v>489</v>
      </c>
      <c r="C92" s="47" t="s">
        <v>714</v>
      </c>
      <c r="D92" s="57" t="s">
        <v>68</v>
      </c>
      <c r="E92" s="48">
        <v>1123.1120000000001</v>
      </c>
      <c r="F92" s="48" t="s">
        <v>68</v>
      </c>
      <c r="G92" s="48" t="s">
        <v>68</v>
      </c>
    </row>
    <row r="93" spans="1:7" ht="31.5" x14ac:dyDescent="0.25">
      <c r="A93" s="46" t="s">
        <v>219</v>
      </c>
      <c r="B93" s="47" t="s">
        <v>489</v>
      </c>
      <c r="C93" s="47" t="s">
        <v>714</v>
      </c>
      <c r="D93" s="47" t="s">
        <v>220</v>
      </c>
      <c r="E93" s="48">
        <v>1123.1120000000001</v>
      </c>
      <c r="F93" s="48" t="s">
        <v>68</v>
      </c>
      <c r="G93" s="48" t="s">
        <v>68</v>
      </c>
    </row>
    <row r="94" spans="1:7" ht="31.5" x14ac:dyDescent="0.25">
      <c r="A94" s="43" t="s">
        <v>625</v>
      </c>
      <c r="B94" s="44" t="s">
        <v>489</v>
      </c>
      <c r="C94" s="44" t="s">
        <v>626</v>
      </c>
      <c r="D94" s="122" t="s">
        <v>68</v>
      </c>
      <c r="E94" s="45">
        <v>5091.9830000000002</v>
      </c>
      <c r="F94" s="45">
        <v>5453.7259999999997</v>
      </c>
      <c r="G94" s="45" t="s">
        <v>68</v>
      </c>
    </row>
    <row r="95" spans="1:7" ht="47.25" x14ac:dyDescent="0.25">
      <c r="A95" s="46" t="s">
        <v>623</v>
      </c>
      <c r="B95" s="47" t="s">
        <v>489</v>
      </c>
      <c r="C95" s="47" t="s">
        <v>627</v>
      </c>
      <c r="D95" s="57" t="s">
        <v>68</v>
      </c>
      <c r="E95" s="48">
        <v>5091.9830000000002</v>
      </c>
      <c r="F95" s="48">
        <v>5453.7259999999997</v>
      </c>
      <c r="G95" s="48" t="s">
        <v>68</v>
      </c>
    </row>
    <row r="96" spans="1:7" ht="31.5" x14ac:dyDescent="0.25">
      <c r="A96" s="46" t="s">
        <v>219</v>
      </c>
      <c r="B96" s="47" t="s">
        <v>489</v>
      </c>
      <c r="C96" s="47" t="s">
        <v>627</v>
      </c>
      <c r="D96" s="47" t="s">
        <v>220</v>
      </c>
      <c r="E96" s="48">
        <v>5091.9830000000002</v>
      </c>
      <c r="F96" s="48">
        <v>5453.7259999999997</v>
      </c>
      <c r="G96" s="48" t="s">
        <v>68</v>
      </c>
    </row>
    <row r="97" spans="1:7" ht="31.5" x14ac:dyDescent="0.25">
      <c r="A97" s="43" t="s">
        <v>384</v>
      </c>
      <c r="B97" s="44" t="s">
        <v>489</v>
      </c>
      <c r="C97" s="44" t="s">
        <v>385</v>
      </c>
      <c r="D97" s="122" t="s">
        <v>68</v>
      </c>
      <c r="E97" s="45">
        <v>71997.816959999996</v>
      </c>
      <c r="F97" s="45">
        <v>57513.902650000004</v>
      </c>
      <c r="G97" s="45">
        <v>56918.877650000002</v>
      </c>
    </row>
    <row r="98" spans="1:7" ht="15.75" x14ac:dyDescent="0.25">
      <c r="A98" s="43" t="s">
        <v>403</v>
      </c>
      <c r="B98" s="44" t="s">
        <v>489</v>
      </c>
      <c r="C98" s="44" t="s">
        <v>404</v>
      </c>
      <c r="D98" s="122" t="s">
        <v>68</v>
      </c>
      <c r="E98" s="45">
        <v>63956.156159999999</v>
      </c>
      <c r="F98" s="45">
        <v>50584.536650000002</v>
      </c>
      <c r="G98" s="45">
        <v>49989.51165</v>
      </c>
    </row>
    <row r="99" spans="1:7" ht="39" customHeight="1" x14ac:dyDescent="0.25">
      <c r="A99" s="43" t="s">
        <v>554</v>
      </c>
      <c r="B99" s="44" t="s">
        <v>489</v>
      </c>
      <c r="C99" s="44" t="s">
        <v>555</v>
      </c>
      <c r="D99" s="122" t="s">
        <v>68</v>
      </c>
      <c r="E99" s="45">
        <v>63956.156159999999</v>
      </c>
      <c r="F99" s="45">
        <v>50584.536650000002</v>
      </c>
      <c r="G99" s="45">
        <v>49989.51165</v>
      </c>
    </row>
    <row r="100" spans="1:7" ht="81" customHeight="1" x14ac:dyDescent="0.25">
      <c r="A100" s="46" t="s">
        <v>329</v>
      </c>
      <c r="B100" s="47" t="s">
        <v>489</v>
      </c>
      <c r="C100" s="47" t="s">
        <v>555</v>
      </c>
      <c r="D100" s="47" t="s">
        <v>330</v>
      </c>
      <c r="E100" s="48">
        <v>21976.5674</v>
      </c>
      <c r="F100" s="48">
        <v>17237.819</v>
      </c>
      <c r="G100" s="48">
        <v>17237.819</v>
      </c>
    </row>
    <row r="101" spans="1:7" ht="31.5" x14ac:dyDescent="0.25">
      <c r="A101" s="46" t="s">
        <v>219</v>
      </c>
      <c r="B101" s="47" t="s">
        <v>489</v>
      </c>
      <c r="C101" s="47" t="s">
        <v>555</v>
      </c>
      <c r="D101" s="47" t="s">
        <v>220</v>
      </c>
      <c r="E101" s="48">
        <v>3560.45615</v>
      </c>
      <c r="F101" s="48">
        <v>660</v>
      </c>
      <c r="G101" s="48" t="s">
        <v>68</v>
      </c>
    </row>
    <row r="102" spans="1:7" ht="15.75" x14ac:dyDescent="0.25">
      <c r="A102" s="46" t="s">
        <v>212</v>
      </c>
      <c r="B102" s="47" t="s">
        <v>489</v>
      </c>
      <c r="C102" s="47" t="s">
        <v>555</v>
      </c>
      <c r="D102" s="47" t="s">
        <v>29</v>
      </c>
      <c r="E102" s="48">
        <v>120</v>
      </c>
      <c r="F102" s="48" t="s">
        <v>68</v>
      </c>
      <c r="G102" s="48" t="s">
        <v>68</v>
      </c>
    </row>
    <row r="103" spans="1:7" ht="36.75" customHeight="1" x14ac:dyDescent="0.25">
      <c r="A103" s="46" t="s">
        <v>556</v>
      </c>
      <c r="B103" s="47" t="s">
        <v>489</v>
      </c>
      <c r="C103" s="47" t="s">
        <v>557</v>
      </c>
      <c r="D103" s="57" t="s">
        <v>68</v>
      </c>
      <c r="E103" s="48">
        <v>18909.076000000001</v>
      </c>
      <c r="F103" s="48">
        <v>18786.717649999999</v>
      </c>
      <c r="G103" s="48">
        <v>18786.717649999999</v>
      </c>
    </row>
    <row r="104" spans="1:7" ht="81" customHeight="1" x14ac:dyDescent="0.25">
      <c r="A104" s="46" t="s">
        <v>329</v>
      </c>
      <c r="B104" s="47" t="s">
        <v>489</v>
      </c>
      <c r="C104" s="47" t="s">
        <v>557</v>
      </c>
      <c r="D104" s="47" t="s">
        <v>330</v>
      </c>
      <c r="E104" s="48">
        <v>18909.076000000001</v>
      </c>
      <c r="F104" s="48">
        <v>18786.717649999999</v>
      </c>
      <c r="G104" s="48">
        <v>18786.717649999999</v>
      </c>
    </row>
    <row r="105" spans="1:7" ht="47.25" x14ac:dyDescent="0.25">
      <c r="A105" s="46" t="s">
        <v>558</v>
      </c>
      <c r="B105" s="47" t="s">
        <v>489</v>
      </c>
      <c r="C105" s="47" t="s">
        <v>559</v>
      </c>
      <c r="D105" s="57" t="s">
        <v>68</v>
      </c>
      <c r="E105" s="48">
        <v>19390.05661</v>
      </c>
      <c r="F105" s="48">
        <v>13900</v>
      </c>
      <c r="G105" s="48">
        <v>13964.975</v>
      </c>
    </row>
    <row r="106" spans="1:7" ht="15.75" x14ac:dyDescent="0.25">
      <c r="A106" s="46" t="s">
        <v>252</v>
      </c>
      <c r="B106" s="47" t="s">
        <v>489</v>
      </c>
      <c r="C106" s="47" t="s">
        <v>559</v>
      </c>
      <c r="D106" s="47" t="s">
        <v>12</v>
      </c>
      <c r="E106" s="48">
        <v>19390.05661</v>
      </c>
      <c r="F106" s="48">
        <v>13900</v>
      </c>
      <c r="G106" s="48">
        <v>13964.975</v>
      </c>
    </row>
    <row r="107" spans="1:7" ht="47.25" x14ac:dyDescent="0.25">
      <c r="A107" s="43" t="s">
        <v>560</v>
      </c>
      <c r="B107" s="44" t="s">
        <v>489</v>
      </c>
      <c r="C107" s="44" t="s">
        <v>561</v>
      </c>
      <c r="D107" s="122" t="s">
        <v>68</v>
      </c>
      <c r="E107" s="45">
        <v>8041.6607999999997</v>
      </c>
      <c r="F107" s="45">
        <v>6929.366</v>
      </c>
      <c r="G107" s="45">
        <v>6929.366</v>
      </c>
    </row>
    <row r="108" spans="1:7" ht="31.5" x14ac:dyDescent="0.25">
      <c r="A108" s="43" t="s">
        <v>397</v>
      </c>
      <c r="B108" s="44" t="s">
        <v>489</v>
      </c>
      <c r="C108" s="44" t="s">
        <v>562</v>
      </c>
      <c r="D108" s="122" t="s">
        <v>68</v>
      </c>
      <c r="E108" s="45">
        <v>8041.6607999999997</v>
      </c>
      <c r="F108" s="45">
        <v>6929.366</v>
      </c>
      <c r="G108" s="45">
        <v>6929.366</v>
      </c>
    </row>
    <row r="109" spans="1:7" ht="47.25" x14ac:dyDescent="0.25">
      <c r="A109" s="46" t="s">
        <v>563</v>
      </c>
      <c r="B109" s="47" t="s">
        <v>489</v>
      </c>
      <c r="C109" s="47" t="s">
        <v>564</v>
      </c>
      <c r="D109" s="57" t="s">
        <v>68</v>
      </c>
      <c r="E109" s="48">
        <v>8041.6607999999997</v>
      </c>
      <c r="F109" s="48">
        <v>6929.366</v>
      </c>
      <c r="G109" s="48">
        <v>6929.366</v>
      </c>
    </row>
    <row r="110" spans="1:7" ht="81.75" customHeight="1" x14ac:dyDescent="0.25">
      <c r="A110" s="46" t="s">
        <v>329</v>
      </c>
      <c r="B110" s="47" t="s">
        <v>489</v>
      </c>
      <c r="C110" s="47" t="s">
        <v>564</v>
      </c>
      <c r="D110" s="47" t="s">
        <v>330</v>
      </c>
      <c r="E110" s="48">
        <v>7483.2824600000004</v>
      </c>
      <c r="F110" s="48">
        <v>6929.366</v>
      </c>
      <c r="G110" s="48">
        <v>6929.366</v>
      </c>
    </row>
    <row r="111" spans="1:7" ht="31.5" x14ac:dyDescent="0.25">
      <c r="A111" s="46" t="s">
        <v>219</v>
      </c>
      <c r="B111" s="47" t="s">
        <v>489</v>
      </c>
      <c r="C111" s="47" t="s">
        <v>564</v>
      </c>
      <c r="D111" s="47" t="s">
        <v>220</v>
      </c>
      <c r="E111" s="48">
        <v>558.37833999999998</v>
      </c>
      <c r="F111" s="48" t="s">
        <v>68</v>
      </c>
      <c r="G111" s="48" t="s">
        <v>68</v>
      </c>
    </row>
    <row r="112" spans="1:7" ht="47.25" x14ac:dyDescent="0.25">
      <c r="A112" s="43" t="s">
        <v>405</v>
      </c>
      <c r="B112" s="44" t="s">
        <v>489</v>
      </c>
      <c r="C112" s="44" t="s">
        <v>406</v>
      </c>
      <c r="D112" s="122" t="s">
        <v>68</v>
      </c>
      <c r="E112" s="45">
        <v>3678.31826</v>
      </c>
      <c r="F112" s="45">
        <v>7524.8</v>
      </c>
      <c r="G112" s="45">
        <v>5524.8</v>
      </c>
    </row>
    <row r="113" spans="1:7" ht="31.5" x14ac:dyDescent="0.25">
      <c r="A113" s="43" t="s">
        <v>407</v>
      </c>
      <c r="B113" s="44" t="s">
        <v>489</v>
      </c>
      <c r="C113" s="44" t="s">
        <v>408</v>
      </c>
      <c r="D113" s="122" t="s">
        <v>68</v>
      </c>
      <c r="E113" s="45">
        <v>299.8</v>
      </c>
      <c r="F113" s="45">
        <v>249.8</v>
      </c>
      <c r="G113" s="45">
        <v>249.8</v>
      </c>
    </row>
    <row r="114" spans="1:7" ht="31.5" x14ac:dyDescent="0.25">
      <c r="A114" s="43" t="s">
        <v>409</v>
      </c>
      <c r="B114" s="44" t="s">
        <v>489</v>
      </c>
      <c r="C114" s="44" t="s">
        <v>410</v>
      </c>
      <c r="D114" s="122" t="s">
        <v>68</v>
      </c>
      <c r="E114" s="45">
        <v>249.8</v>
      </c>
      <c r="F114" s="45">
        <v>249.8</v>
      </c>
      <c r="G114" s="45">
        <v>249.8</v>
      </c>
    </row>
    <row r="115" spans="1:7" ht="112.5" customHeight="1" x14ac:dyDescent="0.25">
      <c r="A115" s="46" t="s">
        <v>411</v>
      </c>
      <c r="B115" s="47" t="s">
        <v>489</v>
      </c>
      <c r="C115" s="47" t="s">
        <v>412</v>
      </c>
      <c r="D115" s="57" t="s">
        <v>68</v>
      </c>
      <c r="E115" s="48">
        <v>240.8</v>
      </c>
      <c r="F115" s="48">
        <v>240.8</v>
      </c>
      <c r="G115" s="48">
        <v>240.8</v>
      </c>
    </row>
    <row r="116" spans="1:7" ht="79.5" customHeight="1" x14ac:dyDescent="0.25">
      <c r="A116" s="46" t="s">
        <v>329</v>
      </c>
      <c r="B116" s="47" t="s">
        <v>489</v>
      </c>
      <c r="C116" s="47" t="s">
        <v>412</v>
      </c>
      <c r="D116" s="47" t="s">
        <v>330</v>
      </c>
      <c r="E116" s="48">
        <v>1.522</v>
      </c>
      <c r="F116" s="48" t="s">
        <v>68</v>
      </c>
      <c r="G116" s="48" t="s">
        <v>68</v>
      </c>
    </row>
    <row r="117" spans="1:7" ht="31.5" x14ac:dyDescent="0.25">
      <c r="A117" s="46" t="s">
        <v>219</v>
      </c>
      <c r="B117" s="47" t="s">
        <v>489</v>
      </c>
      <c r="C117" s="47" t="s">
        <v>412</v>
      </c>
      <c r="D117" s="47" t="s">
        <v>220</v>
      </c>
      <c r="E117" s="48">
        <v>3.42</v>
      </c>
      <c r="F117" s="48">
        <v>4.9420000000000002</v>
      </c>
      <c r="G117" s="48">
        <v>4.9420000000000002</v>
      </c>
    </row>
    <row r="118" spans="1:7" ht="15.75" x14ac:dyDescent="0.25">
      <c r="A118" s="46" t="s">
        <v>252</v>
      </c>
      <c r="B118" s="47" t="s">
        <v>489</v>
      </c>
      <c r="C118" s="47" t="s">
        <v>412</v>
      </c>
      <c r="D118" s="47" t="s">
        <v>12</v>
      </c>
      <c r="E118" s="48">
        <v>235.858</v>
      </c>
      <c r="F118" s="48">
        <v>235.858</v>
      </c>
      <c r="G118" s="48">
        <v>235.858</v>
      </c>
    </row>
    <row r="119" spans="1:7" ht="173.25" x14ac:dyDescent="0.25">
      <c r="A119" s="46" t="s">
        <v>413</v>
      </c>
      <c r="B119" s="47" t="s">
        <v>489</v>
      </c>
      <c r="C119" s="47" t="s">
        <v>414</v>
      </c>
      <c r="D119" s="57" t="s">
        <v>68</v>
      </c>
      <c r="E119" s="48">
        <v>9</v>
      </c>
      <c r="F119" s="48">
        <v>9</v>
      </c>
      <c r="G119" s="48">
        <v>9</v>
      </c>
    </row>
    <row r="120" spans="1:7" ht="31.5" x14ac:dyDescent="0.25">
      <c r="A120" s="46" t="s">
        <v>219</v>
      </c>
      <c r="B120" s="47" t="s">
        <v>489</v>
      </c>
      <c r="C120" s="47" t="s">
        <v>414</v>
      </c>
      <c r="D120" s="47" t="s">
        <v>220</v>
      </c>
      <c r="E120" s="48">
        <v>9</v>
      </c>
      <c r="F120" s="48">
        <v>9</v>
      </c>
      <c r="G120" s="48">
        <v>9</v>
      </c>
    </row>
    <row r="121" spans="1:7" ht="15.75" x14ac:dyDescent="0.25">
      <c r="A121" s="43" t="s">
        <v>632</v>
      </c>
      <c r="B121" s="44" t="s">
        <v>489</v>
      </c>
      <c r="C121" s="44" t="s">
        <v>633</v>
      </c>
      <c r="D121" s="122" t="s">
        <v>68</v>
      </c>
      <c r="E121" s="45">
        <v>50</v>
      </c>
      <c r="F121" s="45" t="s">
        <v>68</v>
      </c>
      <c r="G121" s="45" t="s">
        <v>68</v>
      </c>
    </row>
    <row r="122" spans="1:7" ht="31.5" x14ac:dyDescent="0.25">
      <c r="A122" s="46" t="s">
        <v>743</v>
      </c>
      <c r="B122" s="47" t="s">
        <v>489</v>
      </c>
      <c r="C122" s="47" t="s">
        <v>744</v>
      </c>
      <c r="D122" s="57" t="s">
        <v>68</v>
      </c>
      <c r="E122" s="48">
        <v>50</v>
      </c>
      <c r="F122" s="48" t="s">
        <v>68</v>
      </c>
      <c r="G122" s="48" t="s">
        <v>68</v>
      </c>
    </row>
    <row r="123" spans="1:7" ht="15.75" x14ac:dyDescent="0.25">
      <c r="A123" s="46" t="s">
        <v>252</v>
      </c>
      <c r="B123" s="47" t="s">
        <v>489</v>
      </c>
      <c r="C123" s="47" t="s">
        <v>744</v>
      </c>
      <c r="D123" s="47" t="s">
        <v>12</v>
      </c>
      <c r="E123" s="48">
        <v>50</v>
      </c>
      <c r="F123" s="48" t="s">
        <v>68</v>
      </c>
      <c r="G123" s="48" t="s">
        <v>68</v>
      </c>
    </row>
    <row r="124" spans="1:7" ht="47.25" x14ac:dyDescent="0.25">
      <c r="A124" s="43" t="s">
        <v>427</v>
      </c>
      <c r="B124" s="44" t="s">
        <v>489</v>
      </c>
      <c r="C124" s="44" t="s">
        <v>428</v>
      </c>
      <c r="D124" s="122" t="s">
        <v>68</v>
      </c>
      <c r="E124" s="45">
        <v>1579.78026</v>
      </c>
      <c r="F124" s="45">
        <v>500</v>
      </c>
      <c r="G124" s="45">
        <v>500</v>
      </c>
    </row>
    <row r="125" spans="1:7" ht="47.25" x14ac:dyDescent="0.25">
      <c r="A125" s="43" t="s">
        <v>673</v>
      </c>
      <c r="B125" s="44" t="s">
        <v>489</v>
      </c>
      <c r="C125" s="44" t="s">
        <v>674</v>
      </c>
      <c r="D125" s="122" t="s">
        <v>68</v>
      </c>
      <c r="E125" s="45">
        <v>702.08407999999997</v>
      </c>
      <c r="F125" s="45" t="s">
        <v>68</v>
      </c>
      <c r="G125" s="45" t="s">
        <v>68</v>
      </c>
    </row>
    <row r="126" spans="1:7" ht="63" x14ac:dyDescent="0.25">
      <c r="A126" s="46" t="s">
        <v>675</v>
      </c>
      <c r="B126" s="47" t="s">
        <v>489</v>
      </c>
      <c r="C126" s="47" t="s">
        <v>676</v>
      </c>
      <c r="D126" s="57" t="s">
        <v>68</v>
      </c>
      <c r="E126" s="48">
        <v>702.08407999999997</v>
      </c>
      <c r="F126" s="48" t="s">
        <v>68</v>
      </c>
      <c r="G126" s="48" t="s">
        <v>68</v>
      </c>
    </row>
    <row r="127" spans="1:7" ht="31.5" x14ac:dyDescent="0.25">
      <c r="A127" s="46" t="s">
        <v>219</v>
      </c>
      <c r="B127" s="47" t="s">
        <v>489</v>
      </c>
      <c r="C127" s="47" t="s">
        <v>676</v>
      </c>
      <c r="D127" s="47" t="s">
        <v>220</v>
      </c>
      <c r="E127" s="48">
        <v>702.08407999999997</v>
      </c>
      <c r="F127" s="48" t="s">
        <v>68</v>
      </c>
      <c r="G127" s="48" t="s">
        <v>68</v>
      </c>
    </row>
    <row r="128" spans="1:7" ht="52.5" customHeight="1" x14ac:dyDescent="0.25">
      <c r="A128" s="43" t="s">
        <v>634</v>
      </c>
      <c r="B128" s="44" t="s">
        <v>489</v>
      </c>
      <c r="C128" s="44" t="s">
        <v>635</v>
      </c>
      <c r="D128" s="122" t="s">
        <v>68</v>
      </c>
      <c r="E128" s="45">
        <v>377.69618000000003</v>
      </c>
      <c r="F128" s="45" t="s">
        <v>68</v>
      </c>
      <c r="G128" s="45" t="s">
        <v>68</v>
      </c>
    </row>
    <row r="129" spans="1:7" ht="31.5" x14ac:dyDescent="0.25">
      <c r="A129" s="46" t="s">
        <v>219</v>
      </c>
      <c r="B129" s="47" t="s">
        <v>489</v>
      </c>
      <c r="C129" s="47" t="s">
        <v>635</v>
      </c>
      <c r="D129" s="47" t="s">
        <v>220</v>
      </c>
      <c r="E129" s="48">
        <v>10</v>
      </c>
      <c r="F129" s="48" t="s">
        <v>68</v>
      </c>
      <c r="G129" s="48" t="s">
        <v>68</v>
      </c>
    </row>
    <row r="130" spans="1:7" ht="94.5" x14ac:dyDescent="0.25">
      <c r="A130" s="46" t="s">
        <v>755</v>
      </c>
      <c r="B130" s="47" t="s">
        <v>489</v>
      </c>
      <c r="C130" s="47" t="s">
        <v>756</v>
      </c>
      <c r="D130" s="57" t="s">
        <v>68</v>
      </c>
      <c r="E130" s="48">
        <v>63.696179999999998</v>
      </c>
      <c r="F130" s="48" t="s">
        <v>68</v>
      </c>
      <c r="G130" s="48" t="s">
        <v>68</v>
      </c>
    </row>
    <row r="131" spans="1:7" ht="31.5" x14ac:dyDescent="0.25">
      <c r="A131" s="46" t="s">
        <v>219</v>
      </c>
      <c r="B131" s="47" t="s">
        <v>489</v>
      </c>
      <c r="C131" s="47" t="s">
        <v>756</v>
      </c>
      <c r="D131" s="47" t="s">
        <v>220</v>
      </c>
      <c r="E131" s="48">
        <v>63.696179999999998</v>
      </c>
      <c r="F131" s="48" t="s">
        <v>68</v>
      </c>
      <c r="G131" s="48" t="s">
        <v>68</v>
      </c>
    </row>
    <row r="132" spans="1:7" ht="50.25" customHeight="1" x14ac:dyDescent="0.25">
      <c r="A132" s="46" t="s">
        <v>634</v>
      </c>
      <c r="B132" s="47" t="s">
        <v>489</v>
      </c>
      <c r="C132" s="47" t="s">
        <v>636</v>
      </c>
      <c r="D132" s="57" t="s">
        <v>68</v>
      </c>
      <c r="E132" s="48">
        <v>304</v>
      </c>
      <c r="F132" s="48" t="s">
        <v>68</v>
      </c>
      <c r="G132" s="48" t="s">
        <v>68</v>
      </c>
    </row>
    <row r="133" spans="1:7" ht="15.75" x14ac:dyDescent="0.25">
      <c r="A133" s="46" t="s">
        <v>252</v>
      </c>
      <c r="B133" s="47" t="s">
        <v>489</v>
      </c>
      <c r="C133" s="47" t="s">
        <v>636</v>
      </c>
      <c r="D133" s="47" t="s">
        <v>12</v>
      </c>
      <c r="E133" s="48">
        <v>304</v>
      </c>
      <c r="F133" s="48" t="s">
        <v>68</v>
      </c>
      <c r="G133" s="48" t="s">
        <v>68</v>
      </c>
    </row>
    <row r="134" spans="1:7" ht="47.25" x14ac:dyDescent="0.25">
      <c r="A134" s="43" t="s">
        <v>429</v>
      </c>
      <c r="B134" s="44" t="s">
        <v>489</v>
      </c>
      <c r="C134" s="44" t="s">
        <v>430</v>
      </c>
      <c r="D134" s="122" t="s">
        <v>68</v>
      </c>
      <c r="E134" s="45">
        <v>500</v>
      </c>
      <c r="F134" s="45">
        <v>500</v>
      </c>
      <c r="G134" s="45">
        <v>500</v>
      </c>
    </row>
    <row r="135" spans="1:7" ht="47.25" x14ac:dyDescent="0.25">
      <c r="A135" s="46" t="s">
        <v>431</v>
      </c>
      <c r="B135" s="47" t="s">
        <v>489</v>
      </c>
      <c r="C135" s="47" t="s">
        <v>637</v>
      </c>
      <c r="D135" s="57" t="s">
        <v>68</v>
      </c>
      <c r="E135" s="48">
        <v>500</v>
      </c>
      <c r="F135" s="48">
        <v>500</v>
      </c>
      <c r="G135" s="48">
        <v>500</v>
      </c>
    </row>
    <row r="136" spans="1:7" ht="15.75" x14ac:dyDescent="0.25">
      <c r="A136" s="46" t="s">
        <v>212</v>
      </c>
      <c r="B136" s="47" t="s">
        <v>489</v>
      </c>
      <c r="C136" s="47" t="s">
        <v>637</v>
      </c>
      <c r="D136" s="47" t="s">
        <v>29</v>
      </c>
      <c r="E136" s="48">
        <v>500</v>
      </c>
      <c r="F136" s="48">
        <v>500</v>
      </c>
      <c r="G136" s="48">
        <v>500</v>
      </c>
    </row>
    <row r="137" spans="1:7" ht="31.5" x14ac:dyDescent="0.25">
      <c r="A137" s="43" t="s">
        <v>432</v>
      </c>
      <c r="B137" s="44" t="s">
        <v>489</v>
      </c>
      <c r="C137" s="44" t="s">
        <v>433</v>
      </c>
      <c r="D137" s="122" t="s">
        <v>68</v>
      </c>
      <c r="E137" s="45">
        <v>300</v>
      </c>
      <c r="F137" s="45" t="s">
        <v>68</v>
      </c>
      <c r="G137" s="45" t="s">
        <v>68</v>
      </c>
    </row>
    <row r="138" spans="1:7" ht="37.5" customHeight="1" x14ac:dyDescent="0.25">
      <c r="A138" s="43" t="s">
        <v>434</v>
      </c>
      <c r="B138" s="44" t="s">
        <v>489</v>
      </c>
      <c r="C138" s="44" t="s">
        <v>435</v>
      </c>
      <c r="D138" s="122" t="s">
        <v>68</v>
      </c>
      <c r="E138" s="45">
        <v>300</v>
      </c>
      <c r="F138" s="45" t="s">
        <v>68</v>
      </c>
      <c r="G138" s="45" t="s">
        <v>68</v>
      </c>
    </row>
    <row r="139" spans="1:7" ht="31.5" x14ac:dyDescent="0.25">
      <c r="A139" s="46" t="s">
        <v>219</v>
      </c>
      <c r="B139" s="47" t="s">
        <v>489</v>
      </c>
      <c r="C139" s="47" t="s">
        <v>435</v>
      </c>
      <c r="D139" s="47" t="s">
        <v>220</v>
      </c>
      <c r="E139" s="48">
        <v>200</v>
      </c>
      <c r="F139" s="48" t="s">
        <v>68</v>
      </c>
      <c r="G139" s="48" t="s">
        <v>68</v>
      </c>
    </row>
    <row r="140" spans="1:7" ht="63" x14ac:dyDescent="0.25">
      <c r="A140" s="46" t="s">
        <v>638</v>
      </c>
      <c r="B140" s="47" t="s">
        <v>489</v>
      </c>
      <c r="C140" s="47" t="s">
        <v>639</v>
      </c>
      <c r="D140" s="57" t="s">
        <v>68</v>
      </c>
      <c r="E140" s="48">
        <v>100</v>
      </c>
      <c r="F140" s="48" t="s">
        <v>68</v>
      </c>
      <c r="G140" s="48" t="s">
        <v>68</v>
      </c>
    </row>
    <row r="141" spans="1:7" ht="31.5" x14ac:dyDescent="0.25">
      <c r="A141" s="46" t="s">
        <v>219</v>
      </c>
      <c r="B141" s="47" t="s">
        <v>489</v>
      </c>
      <c r="C141" s="47" t="s">
        <v>639</v>
      </c>
      <c r="D141" s="47" t="s">
        <v>220</v>
      </c>
      <c r="E141" s="48">
        <v>100</v>
      </c>
      <c r="F141" s="48" t="s">
        <v>68</v>
      </c>
      <c r="G141" s="48" t="s">
        <v>68</v>
      </c>
    </row>
    <row r="142" spans="1:7" ht="15.75" x14ac:dyDescent="0.25">
      <c r="A142" s="43" t="s">
        <v>640</v>
      </c>
      <c r="B142" s="44" t="s">
        <v>489</v>
      </c>
      <c r="C142" s="44" t="s">
        <v>583</v>
      </c>
      <c r="D142" s="122" t="s">
        <v>68</v>
      </c>
      <c r="E142" s="45">
        <v>1498.7380000000001</v>
      </c>
      <c r="F142" s="45">
        <v>6775</v>
      </c>
      <c r="G142" s="45">
        <v>4775</v>
      </c>
    </row>
    <row r="143" spans="1:7" ht="47.25" x14ac:dyDescent="0.25">
      <c r="A143" s="43" t="s">
        <v>655</v>
      </c>
      <c r="B143" s="44" t="s">
        <v>489</v>
      </c>
      <c r="C143" s="44" t="s">
        <v>565</v>
      </c>
      <c r="D143" s="122" t="s">
        <v>68</v>
      </c>
      <c r="E143" s="45">
        <v>165</v>
      </c>
      <c r="F143" s="45">
        <v>675</v>
      </c>
      <c r="G143" s="45">
        <v>675</v>
      </c>
    </row>
    <row r="144" spans="1:7" ht="31.5" x14ac:dyDescent="0.25">
      <c r="A144" s="46" t="s">
        <v>219</v>
      </c>
      <c r="B144" s="47" t="s">
        <v>489</v>
      </c>
      <c r="C144" s="47" t="s">
        <v>565</v>
      </c>
      <c r="D144" s="47" t="s">
        <v>220</v>
      </c>
      <c r="E144" s="48">
        <v>165</v>
      </c>
      <c r="F144" s="48">
        <v>675</v>
      </c>
      <c r="G144" s="48">
        <v>675</v>
      </c>
    </row>
    <row r="145" spans="1:7" ht="31.5" x14ac:dyDescent="0.25">
      <c r="A145" s="43" t="s">
        <v>642</v>
      </c>
      <c r="B145" s="44" t="s">
        <v>489</v>
      </c>
      <c r="C145" s="44" t="s">
        <v>643</v>
      </c>
      <c r="D145" s="122" t="s">
        <v>68</v>
      </c>
      <c r="E145" s="45" t="s">
        <v>68</v>
      </c>
      <c r="F145" s="45">
        <v>3000</v>
      </c>
      <c r="G145" s="45">
        <v>4000</v>
      </c>
    </row>
    <row r="146" spans="1:7" ht="31.5" x14ac:dyDescent="0.25">
      <c r="A146" s="46" t="s">
        <v>219</v>
      </c>
      <c r="B146" s="47" t="s">
        <v>489</v>
      </c>
      <c r="C146" s="47" t="s">
        <v>643</v>
      </c>
      <c r="D146" s="47" t="s">
        <v>220</v>
      </c>
      <c r="E146" s="48" t="s">
        <v>68</v>
      </c>
      <c r="F146" s="48">
        <v>3000</v>
      </c>
      <c r="G146" s="48">
        <v>4000</v>
      </c>
    </row>
    <row r="147" spans="1:7" ht="15.75" x14ac:dyDescent="0.25">
      <c r="A147" s="43" t="s">
        <v>646</v>
      </c>
      <c r="B147" s="44" t="s">
        <v>489</v>
      </c>
      <c r="C147" s="44" t="s">
        <v>647</v>
      </c>
      <c r="D147" s="122" t="s">
        <v>68</v>
      </c>
      <c r="E147" s="45">
        <v>100</v>
      </c>
      <c r="F147" s="45">
        <v>100</v>
      </c>
      <c r="G147" s="45">
        <v>100</v>
      </c>
    </row>
    <row r="148" spans="1:7" ht="31.5" x14ac:dyDescent="0.25">
      <c r="A148" s="46" t="s">
        <v>219</v>
      </c>
      <c r="B148" s="47" t="s">
        <v>489</v>
      </c>
      <c r="C148" s="47" t="s">
        <v>647</v>
      </c>
      <c r="D148" s="47" t="s">
        <v>220</v>
      </c>
      <c r="E148" s="48">
        <v>100</v>
      </c>
      <c r="F148" s="48">
        <v>100</v>
      </c>
      <c r="G148" s="48">
        <v>100</v>
      </c>
    </row>
    <row r="149" spans="1:7" ht="15.75" x14ac:dyDescent="0.25">
      <c r="A149" s="43" t="s">
        <v>648</v>
      </c>
      <c r="B149" s="44" t="s">
        <v>489</v>
      </c>
      <c r="C149" s="44" t="s">
        <v>649</v>
      </c>
      <c r="D149" s="122" t="s">
        <v>68</v>
      </c>
      <c r="E149" s="45">
        <v>1233.7380000000001</v>
      </c>
      <c r="F149" s="45">
        <v>3000</v>
      </c>
      <c r="G149" s="45" t="s">
        <v>68</v>
      </c>
    </row>
    <row r="150" spans="1:7" ht="31.5" x14ac:dyDescent="0.25">
      <c r="A150" s="46" t="s">
        <v>219</v>
      </c>
      <c r="B150" s="47" t="s">
        <v>489</v>
      </c>
      <c r="C150" s="47" t="s">
        <v>649</v>
      </c>
      <c r="D150" s="47" t="s">
        <v>220</v>
      </c>
      <c r="E150" s="48">
        <v>1233.7380000000001</v>
      </c>
      <c r="F150" s="48">
        <v>3000</v>
      </c>
      <c r="G150" s="48" t="s">
        <v>68</v>
      </c>
    </row>
    <row r="151" spans="1:7" ht="31.5" x14ac:dyDescent="0.25">
      <c r="A151" s="43" t="s">
        <v>438</v>
      </c>
      <c r="B151" s="44" t="s">
        <v>489</v>
      </c>
      <c r="C151" s="44" t="s">
        <v>439</v>
      </c>
      <c r="D151" s="122" t="s">
        <v>68</v>
      </c>
      <c r="E151" s="45">
        <v>288.88900000000001</v>
      </c>
      <c r="F151" s="45" t="s">
        <v>68</v>
      </c>
      <c r="G151" s="45" t="s">
        <v>68</v>
      </c>
    </row>
    <row r="152" spans="1:7" ht="24" customHeight="1" x14ac:dyDescent="0.25">
      <c r="A152" s="43" t="s">
        <v>440</v>
      </c>
      <c r="B152" s="44" t="s">
        <v>489</v>
      </c>
      <c r="C152" s="44" t="s">
        <v>441</v>
      </c>
      <c r="D152" s="122" t="s">
        <v>68</v>
      </c>
      <c r="E152" s="45">
        <v>88.888999999999996</v>
      </c>
      <c r="F152" s="45" t="s">
        <v>68</v>
      </c>
      <c r="G152" s="45" t="s">
        <v>68</v>
      </c>
    </row>
    <row r="153" spans="1:7" ht="15.75" x14ac:dyDescent="0.25">
      <c r="A153" s="43" t="s">
        <v>442</v>
      </c>
      <c r="B153" s="44" t="s">
        <v>489</v>
      </c>
      <c r="C153" s="44" t="s">
        <v>443</v>
      </c>
      <c r="D153" s="122" t="s">
        <v>68</v>
      </c>
      <c r="E153" s="45">
        <v>88.888999999999996</v>
      </c>
      <c r="F153" s="45" t="s">
        <v>68</v>
      </c>
      <c r="G153" s="45" t="s">
        <v>68</v>
      </c>
    </row>
    <row r="154" spans="1:7" ht="47.25" x14ac:dyDescent="0.25">
      <c r="A154" s="46" t="s">
        <v>444</v>
      </c>
      <c r="B154" s="47" t="s">
        <v>489</v>
      </c>
      <c r="C154" s="47" t="s">
        <v>445</v>
      </c>
      <c r="D154" s="57" t="s">
        <v>68</v>
      </c>
      <c r="E154" s="48">
        <v>88.888999999999996</v>
      </c>
      <c r="F154" s="48" t="s">
        <v>68</v>
      </c>
      <c r="G154" s="48" t="s">
        <v>68</v>
      </c>
    </row>
    <row r="155" spans="1:7" ht="15.75" x14ac:dyDescent="0.25">
      <c r="A155" s="46" t="s">
        <v>252</v>
      </c>
      <c r="B155" s="47" t="s">
        <v>489</v>
      </c>
      <c r="C155" s="47" t="s">
        <v>445</v>
      </c>
      <c r="D155" s="47" t="s">
        <v>12</v>
      </c>
      <c r="E155" s="48">
        <v>88.888999999999996</v>
      </c>
      <c r="F155" s="48" t="s">
        <v>68</v>
      </c>
      <c r="G155" s="48" t="s">
        <v>68</v>
      </c>
    </row>
    <row r="156" spans="1:7" ht="15.75" x14ac:dyDescent="0.25">
      <c r="A156" s="43" t="s">
        <v>446</v>
      </c>
      <c r="B156" s="44" t="s">
        <v>489</v>
      </c>
      <c r="C156" s="44" t="s">
        <v>447</v>
      </c>
      <c r="D156" s="122" t="s">
        <v>68</v>
      </c>
      <c r="E156" s="45">
        <v>50</v>
      </c>
      <c r="F156" s="45" t="s">
        <v>68</v>
      </c>
      <c r="G156" s="45" t="s">
        <v>68</v>
      </c>
    </row>
    <row r="157" spans="1:7" ht="39" customHeight="1" x14ac:dyDescent="0.25">
      <c r="A157" s="43" t="s">
        <v>566</v>
      </c>
      <c r="B157" s="44" t="s">
        <v>489</v>
      </c>
      <c r="C157" s="44" t="s">
        <v>567</v>
      </c>
      <c r="D157" s="122" t="s">
        <v>68</v>
      </c>
      <c r="E157" s="45">
        <v>50</v>
      </c>
      <c r="F157" s="45" t="s">
        <v>68</v>
      </c>
      <c r="G157" s="45" t="s">
        <v>68</v>
      </c>
    </row>
    <row r="158" spans="1:7" ht="31.5" x14ac:dyDescent="0.25">
      <c r="A158" s="46" t="s">
        <v>219</v>
      </c>
      <c r="B158" s="47" t="s">
        <v>489</v>
      </c>
      <c r="C158" s="47" t="s">
        <v>567</v>
      </c>
      <c r="D158" s="47" t="s">
        <v>220</v>
      </c>
      <c r="E158" s="48">
        <v>50</v>
      </c>
      <c r="F158" s="48" t="s">
        <v>68</v>
      </c>
      <c r="G158" s="48" t="s">
        <v>68</v>
      </c>
    </row>
    <row r="159" spans="1:7" ht="31.5" x14ac:dyDescent="0.25">
      <c r="A159" s="43" t="s">
        <v>568</v>
      </c>
      <c r="B159" s="44" t="s">
        <v>489</v>
      </c>
      <c r="C159" s="44" t="s">
        <v>569</v>
      </c>
      <c r="D159" s="122" t="s">
        <v>68</v>
      </c>
      <c r="E159" s="45">
        <v>150</v>
      </c>
      <c r="F159" s="45" t="s">
        <v>68</v>
      </c>
      <c r="G159" s="45" t="s">
        <v>68</v>
      </c>
    </row>
    <row r="160" spans="1:7" ht="47.25" x14ac:dyDescent="0.25">
      <c r="A160" s="43" t="s">
        <v>570</v>
      </c>
      <c r="B160" s="44" t="s">
        <v>489</v>
      </c>
      <c r="C160" s="44" t="s">
        <v>571</v>
      </c>
      <c r="D160" s="122" t="s">
        <v>68</v>
      </c>
      <c r="E160" s="45">
        <v>150</v>
      </c>
      <c r="F160" s="45" t="s">
        <v>68</v>
      </c>
      <c r="G160" s="45" t="s">
        <v>68</v>
      </c>
    </row>
    <row r="161" spans="1:7" ht="47.25" x14ac:dyDescent="0.25">
      <c r="A161" s="46" t="s">
        <v>268</v>
      </c>
      <c r="B161" s="47" t="s">
        <v>489</v>
      </c>
      <c r="C161" s="47" t="s">
        <v>571</v>
      </c>
      <c r="D161" s="47" t="s">
        <v>19</v>
      </c>
      <c r="E161" s="48">
        <v>150</v>
      </c>
      <c r="F161" s="48" t="s">
        <v>68</v>
      </c>
      <c r="G161" s="48" t="s">
        <v>68</v>
      </c>
    </row>
    <row r="162" spans="1:7" ht="15.75" x14ac:dyDescent="0.25">
      <c r="A162" s="43" t="s">
        <v>452</v>
      </c>
      <c r="B162" s="44" t="s">
        <v>489</v>
      </c>
      <c r="C162" s="44" t="s">
        <v>453</v>
      </c>
      <c r="D162" s="122" t="s">
        <v>68</v>
      </c>
      <c r="E162" s="45">
        <v>20255.086520000001</v>
      </c>
      <c r="F162" s="45">
        <v>8397.2965199999999</v>
      </c>
      <c r="G162" s="45">
        <v>8396.7325199999996</v>
      </c>
    </row>
    <row r="163" spans="1:7" ht="15.75" x14ac:dyDescent="0.25">
      <c r="A163" s="43" t="s">
        <v>454</v>
      </c>
      <c r="B163" s="44" t="s">
        <v>489</v>
      </c>
      <c r="C163" s="44" t="s">
        <v>455</v>
      </c>
      <c r="D163" s="122" t="s">
        <v>68</v>
      </c>
      <c r="E163" s="45">
        <v>20255.086520000001</v>
      </c>
      <c r="F163" s="45">
        <v>8397.2965199999999</v>
      </c>
      <c r="G163" s="45">
        <v>8396.7325199999996</v>
      </c>
    </row>
    <row r="164" spans="1:7" ht="31.5" x14ac:dyDescent="0.25">
      <c r="A164" s="46" t="s">
        <v>456</v>
      </c>
      <c r="B164" s="47" t="s">
        <v>489</v>
      </c>
      <c r="C164" s="47" t="s">
        <v>457</v>
      </c>
      <c r="D164" s="57" t="s">
        <v>68</v>
      </c>
      <c r="E164" s="48">
        <v>3857.1220400000002</v>
      </c>
      <c r="F164" s="48">
        <v>3527.7434800000001</v>
      </c>
      <c r="G164" s="48">
        <v>3527.7434800000001</v>
      </c>
    </row>
    <row r="165" spans="1:7" ht="81" customHeight="1" x14ac:dyDescent="0.25">
      <c r="A165" s="46" t="s">
        <v>329</v>
      </c>
      <c r="B165" s="47" t="s">
        <v>489</v>
      </c>
      <c r="C165" s="47" t="s">
        <v>457</v>
      </c>
      <c r="D165" s="47" t="s">
        <v>330</v>
      </c>
      <c r="E165" s="48">
        <v>3857.1220400000002</v>
      </c>
      <c r="F165" s="48">
        <v>3527.7434800000001</v>
      </c>
      <c r="G165" s="48">
        <v>3527.7434800000001</v>
      </c>
    </row>
    <row r="166" spans="1:7" ht="47.25" x14ac:dyDescent="0.25">
      <c r="A166" s="46" t="s">
        <v>460</v>
      </c>
      <c r="B166" s="47" t="s">
        <v>489</v>
      </c>
      <c r="C166" s="47" t="s">
        <v>461</v>
      </c>
      <c r="D166" s="57" t="s">
        <v>68</v>
      </c>
      <c r="E166" s="48">
        <v>40.222999999999999</v>
      </c>
      <c r="F166" s="48">
        <v>5.2030000000000003</v>
      </c>
      <c r="G166" s="48">
        <v>4.6390000000000002</v>
      </c>
    </row>
    <row r="167" spans="1:7" ht="31.5" x14ac:dyDescent="0.25">
      <c r="A167" s="46" t="s">
        <v>219</v>
      </c>
      <c r="B167" s="47" t="s">
        <v>489</v>
      </c>
      <c r="C167" s="47" t="s">
        <v>461</v>
      </c>
      <c r="D167" s="47" t="s">
        <v>220</v>
      </c>
      <c r="E167" s="48">
        <v>40.222999999999999</v>
      </c>
      <c r="F167" s="48">
        <v>5.2030000000000003</v>
      </c>
      <c r="G167" s="48">
        <v>4.6390000000000002</v>
      </c>
    </row>
    <row r="168" spans="1:7" ht="31.5" x14ac:dyDescent="0.25">
      <c r="A168" s="46" t="s">
        <v>463</v>
      </c>
      <c r="B168" s="47" t="s">
        <v>489</v>
      </c>
      <c r="C168" s="47" t="s">
        <v>464</v>
      </c>
      <c r="D168" s="57" t="s">
        <v>68</v>
      </c>
      <c r="E168" s="48">
        <v>9188.0339999999997</v>
      </c>
      <c r="F168" s="48">
        <v>6</v>
      </c>
      <c r="G168" s="48">
        <v>6</v>
      </c>
    </row>
    <row r="169" spans="1:7" ht="15.75" x14ac:dyDescent="0.25">
      <c r="A169" s="46" t="s">
        <v>252</v>
      </c>
      <c r="B169" s="47" t="s">
        <v>489</v>
      </c>
      <c r="C169" s="47" t="s">
        <v>464</v>
      </c>
      <c r="D169" s="47" t="s">
        <v>12</v>
      </c>
      <c r="E169" s="48">
        <v>9188.0339999999997</v>
      </c>
      <c r="F169" s="48">
        <v>6</v>
      </c>
      <c r="G169" s="48">
        <v>6</v>
      </c>
    </row>
    <row r="170" spans="1:7" ht="47.25" x14ac:dyDescent="0.25">
      <c r="A170" s="46" t="s">
        <v>653</v>
      </c>
      <c r="B170" s="47" t="s">
        <v>489</v>
      </c>
      <c r="C170" s="47" t="s">
        <v>654</v>
      </c>
      <c r="D170" s="57" t="s">
        <v>68</v>
      </c>
      <c r="E170" s="48">
        <v>3.718</v>
      </c>
      <c r="F170" s="48">
        <v>3.718</v>
      </c>
      <c r="G170" s="48">
        <v>3.718</v>
      </c>
    </row>
    <row r="171" spans="1:7" ht="15.75" x14ac:dyDescent="0.25">
      <c r="A171" s="46" t="s">
        <v>252</v>
      </c>
      <c r="B171" s="47" t="s">
        <v>489</v>
      </c>
      <c r="C171" s="47" t="s">
        <v>654</v>
      </c>
      <c r="D171" s="47" t="s">
        <v>12</v>
      </c>
      <c r="E171" s="48">
        <v>3.718</v>
      </c>
      <c r="F171" s="48">
        <v>3.718</v>
      </c>
      <c r="G171" s="48">
        <v>3.718</v>
      </c>
    </row>
    <row r="172" spans="1:7" ht="110.25" x14ac:dyDescent="0.25">
      <c r="A172" s="46" t="s">
        <v>692</v>
      </c>
      <c r="B172" s="47" t="s">
        <v>489</v>
      </c>
      <c r="C172" s="47" t="s">
        <v>572</v>
      </c>
      <c r="D172" s="57" t="s">
        <v>68</v>
      </c>
      <c r="E172" s="48">
        <v>101.23699999999999</v>
      </c>
      <c r="F172" s="48">
        <v>101.23699999999999</v>
      </c>
      <c r="G172" s="48">
        <v>101.23699999999999</v>
      </c>
    </row>
    <row r="173" spans="1:7" ht="82.5" customHeight="1" x14ac:dyDescent="0.25">
      <c r="A173" s="46" t="s">
        <v>329</v>
      </c>
      <c r="B173" s="47" t="s">
        <v>489</v>
      </c>
      <c r="C173" s="47" t="s">
        <v>572</v>
      </c>
      <c r="D173" s="47" t="s">
        <v>330</v>
      </c>
      <c r="E173" s="48">
        <v>96.236999999999995</v>
      </c>
      <c r="F173" s="48" t="s">
        <v>68</v>
      </c>
      <c r="G173" s="48" t="s">
        <v>68</v>
      </c>
    </row>
    <row r="174" spans="1:7" ht="31.5" x14ac:dyDescent="0.25">
      <c r="A174" s="46" t="s">
        <v>219</v>
      </c>
      <c r="B174" s="47" t="s">
        <v>489</v>
      </c>
      <c r="C174" s="47" t="s">
        <v>572</v>
      </c>
      <c r="D174" s="47" t="s">
        <v>220</v>
      </c>
      <c r="E174" s="48">
        <v>5</v>
      </c>
      <c r="F174" s="48">
        <v>101.23699999999999</v>
      </c>
      <c r="G174" s="48">
        <v>101.23699999999999</v>
      </c>
    </row>
    <row r="175" spans="1:7" ht="95.25" customHeight="1" x14ac:dyDescent="0.25">
      <c r="A175" s="46" t="s">
        <v>466</v>
      </c>
      <c r="B175" s="47" t="s">
        <v>489</v>
      </c>
      <c r="C175" s="47" t="s">
        <v>467</v>
      </c>
      <c r="D175" s="57" t="s">
        <v>68</v>
      </c>
      <c r="E175" s="48">
        <v>244.3</v>
      </c>
      <c r="F175" s="48">
        <v>244.3</v>
      </c>
      <c r="G175" s="48">
        <v>244.3</v>
      </c>
    </row>
    <row r="176" spans="1:7" ht="78.75" customHeight="1" x14ac:dyDescent="0.25">
      <c r="A176" s="46" t="s">
        <v>329</v>
      </c>
      <c r="B176" s="47" t="s">
        <v>489</v>
      </c>
      <c r="C176" s="47" t="s">
        <v>467</v>
      </c>
      <c r="D176" s="47" t="s">
        <v>330</v>
      </c>
      <c r="E176" s="48">
        <v>240.59299999999999</v>
      </c>
      <c r="F176" s="48" t="s">
        <v>68</v>
      </c>
      <c r="G176" s="48" t="s">
        <v>68</v>
      </c>
    </row>
    <row r="177" spans="1:7" ht="31.5" x14ac:dyDescent="0.25">
      <c r="A177" s="46" t="s">
        <v>219</v>
      </c>
      <c r="B177" s="47" t="s">
        <v>489</v>
      </c>
      <c r="C177" s="47" t="s">
        <v>467</v>
      </c>
      <c r="D177" s="47" t="s">
        <v>220</v>
      </c>
      <c r="E177" s="48">
        <v>3.7069999999999999</v>
      </c>
      <c r="F177" s="48">
        <v>244.3</v>
      </c>
      <c r="G177" s="48">
        <v>244.3</v>
      </c>
    </row>
    <row r="178" spans="1:7" ht="157.5" x14ac:dyDescent="0.25">
      <c r="A178" s="46" t="s">
        <v>927</v>
      </c>
      <c r="B178" s="47" t="s">
        <v>489</v>
      </c>
      <c r="C178" s="47" t="s">
        <v>928</v>
      </c>
      <c r="D178" s="57" t="s">
        <v>68</v>
      </c>
      <c r="E178" s="48">
        <v>700</v>
      </c>
      <c r="F178" s="48" t="s">
        <v>68</v>
      </c>
      <c r="G178" s="48" t="s">
        <v>68</v>
      </c>
    </row>
    <row r="179" spans="1:7" ht="31.5" x14ac:dyDescent="0.25">
      <c r="A179" s="46" t="s">
        <v>219</v>
      </c>
      <c r="B179" s="47" t="s">
        <v>489</v>
      </c>
      <c r="C179" s="47" t="s">
        <v>928</v>
      </c>
      <c r="D179" s="47" t="s">
        <v>220</v>
      </c>
      <c r="E179" s="48">
        <v>700</v>
      </c>
      <c r="F179" s="48" t="s">
        <v>68</v>
      </c>
      <c r="G179" s="48" t="s">
        <v>68</v>
      </c>
    </row>
    <row r="180" spans="1:7" ht="15.75" x14ac:dyDescent="0.25">
      <c r="A180" s="46" t="s">
        <v>472</v>
      </c>
      <c r="B180" s="47" t="s">
        <v>489</v>
      </c>
      <c r="C180" s="47" t="s">
        <v>473</v>
      </c>
      <c r="D180" s="57" t="s">
        <v>68</v>
      </c>
      <c r="E180" s="48">
        <v>6120.4524799999999</v>
      </c>
      <c r="F180" s="48">
        <v>4509.0950400000002</v>
      </c>
      <c r="G180" s="48">
        <v>4509.0950400000002</v>
      </c>
    </row>
    <row r="181" spans="1:7" ht="31.5" x14ac:dyDescent="0.25">
      <c r="A181" s="46" t="s">
        <v>219</v>
      </c>
      <c r="B181" s="47" t="s">
        <v>489</v>
      </c>
      <c r="C181" s="47" t="s">
        <v>473</v>
      </c>
      <c r="D181" s="47" t="s">
        <v>220</v>
      </c>
      <c r="E181" s="48">
        <v>181.61</v>
      </c>
      <c r="F181" s="48" t="s">
        <v>68</v>
      </c>
      <c r="G181" s="48" t="s">
        <v>68</v>
      </c>
    </row>
    <row r="182" spans="1:7" ht="31.5" x14ac:dyDescent="0.25">
      <c r="A182" s="46" t="s">
        <v>237</v>
      </c>
      <c r="B182" s="47" t="s">
        <v>489</v>
      </c>
      <c r="C182" s="47" t="s">
        <v>473</v>
      </c>
      <c r="D182" s="47" t="s">
        <v>238</v>
      </c>
      <c r="E182" s="48">
        <v>4884.8526400000001</v>
      </c>
      <c r="F182" s="48">
        <v>4509.0950400000002</v>
      </c>
      <c r="G182" s="48">
        <v>4509.0950400000002</v>
      </c>
    </row>
    <row r="183" spans="1:7" ht="15.75" x14ac:dyDescent="0.25">
      <c r="A183" s="46" t="s">
        <v>212</v>
      </c>
      <c r="B183" s="47" t="s">
        <v>489</v>
      </c>
      <c r="C183" s="47" t="s">
        <v>473</v>
      </c>
      <c r="D183" s="47" t="s">
        <v>29</v>
      </c>
      <c r="E183" s="48">
        <v>1053.98984</v>
      </c>
      <c r="F183" s="48" t="s">
        <v>68</v>
      </c>
      <c r="G183" s="48" t="s">
        <v>68</v>
      </c>
    </row>
    <row r="184" spans="1:7" ht="47.25" x14ac:dyDescent="0.25">
      <c r="A184" s="56" t="s">
        <v>490</v>
      </c>
      <c r="B184" s="57" t="s">
        <v>491</v>
      </c>
      <c r="C184" s="50" t="s">
        <v>68</v>
      </c>
      <c r="D184" s="50" t="s">
        <v>68</v>
      </c>
      <c r="E184" s="59">
        <v>153638.94912999999</v>
      </c>
      <c r="F184" s="59">
        <v>113200.87619</v>
      </c>
      <c r="G184" s="59">
        <v>130002.38679</v>
      </c>
    </row>
    <row r="185" spans="1:7" ht="53.25" customHeight="1" x14ac:dyDescent="0.25">
      <c r="A185" s="43" t="s">
        <v>233</v>
      </c>
      <c r="B185" s="44" t="s">
        <v>491</v>
      </c>
      <c r="C185" s="44" t="s">
        <v>234</v>
      </c>
      <c r="D185" s="122" t="s">
        <v>68</v>
      </c>
      <c r="E185" s="45">
        <v>433.98892000000001</v>
      </c>
      <c r="F185" s="45">
        <v>289.25</v>
      </c>
      <c r="G185" s="45">
        <v>289.25</v>
      </c>
    </row>
    <row r="186" spans="1:7" ht="47.25" x14ac:dyDescent="0.25">
      <c r="A186" s="43" t="s">
        <v>246</v>
      </c>
      <c r="B186" s="44" t="s">
        <v>491</v>
      </c>
      <c r="C186" s="44" t="s">
        <v>247</v>
      </c>
      <c r="D186" s="122" t="s">
        <v>68</v>
      </c>
      <c r="E186" s="45">
        <v>148.82292000000001</v>
      </c>
      <c r="F186" s="45" t="s">
        <v>68</v>
      </c>
      <c r="G186" s="45" t="s">
        <v>68</v>
      </c>
    </row>
    <row r="187" spans="1:7" ht="15.75" x14ac:dyDescent="0.25">
      <c r="A187" s="43" t="s">
        <v>891</v>
      </c>
      <c r="B187" s="44" t="s">
        <v>491</v>
      </c>
      <c r="C187" s="44" t="s">
        <v>248</v>
      </c>
      <c r="D187" s="122" t="s">
        <v>68</v>
      </c>
      <c r="E187" s="45">
        <v>128.97792000000001</v>
      </c>
      <c r="F187" s="45" t="s">
        <v>68</v>
      </c>
      <c r="G187" s="45" t="s">
        <v>68</v>
      </c>
    </row>
    <row r="188" spans="1:7" ht="31.5" x14ac:dyDescent="0.25">
      <c r="A188" s="46" t="s">
        <v>892</v>
      </c>
      <c r="B188" s="47" t="s">
        <v>491</v>
      </c>
      <c r="C188" s="47" t="s">
        <v>893</v>
      </c>
      <c r="D188" s="57" t="s">
        <v>68</v>
      </c>
      <c r="E188" s="48">
        <v>128.97792000000001</v>
      </c>
      <c r="F188" s="48" t="s">
        <v>68</v>
      </c>
      <c r="G188" s="48" t="s">
        <v>68</v>
      </c>
    </row>
    <row r="189" spans="1:7" ht="31.5" x14ac:dyDescent="0.25">
      <c r="A189" s="46" t="s">
        <v>219</v>
      </c>
      <c r="B189" s="47" t="s">
        <v>491</v>
      </c>
      <c r="C189" s="47" t="s">
        <v>893</v>
      </c>
      <c r="D189" s="47" t="s">
        <v>220</v>
      </c>
      <c r="E189" s="48">
        <v>128.97792000000001</v>
      </c>
      <c r="F189" s="48" t="s">
        <v>68</v>
      </c>
      <c r="G189" s="48" t="s">
        <v>68</v>
      </c>
    </row>
    <row r="190" spans="1:7" ht="38.25" customHeight="1" x14ac:dyDescent="0.25">
      <c r="A190" s="43" t="s">
        <v>894</v>
      </c>
      <c r="B190" s="44" t="s">
        <v>491</v>
      </c>
      <c r="C190" s="44" t="s">
        <v>895</v>
      </c>
      <c r="D190" s="122" t="s">
        <v>68</v>
      </c>
      <c r="E190" s="45">
        <v>19.844999999999999</v>
      </c>
      <c r="F190" s="45" t="s">
        <v>68</v>
      </c>
      <c r="G190" s="45" t="s">
        <v>68</v>
      </c>
    </row>
    <row r="191" spans="1:7" ht="49.5" customHeight="1" x14ac:dyDescent="0.25">
      <c r="A191" s="46" t="s">
        <v>896</v>
      </c>
      <c r="B191" s="47" t="s">
        <v>491</v>
      </c>
      <c r="C191" s="47" t="s">
        <v>897</v>
      </c>
      <c r="D191" s="57" t="s">
        <v>68</v>
      </c>
      <c r="E191" s="48">
        <v>19.844999999999999</v>
      </c>
      <c r="F191" s="48" t="s">
        <v>68</v>
      </c>
      <c r="G191" s="48" t="s">
        <v>68</v>
      </c>
    </row>
    <row r="192" spans="1:7" ht="47.25" x14ac:dyDescent="0.25">
      <c r="A192" s="46" t="s">
        <v>268</v>
      </c>
      <c r="B192" s="47" t="s">
        <v>491</v>
      </c>
      <c r="C192" s="47" t="s">
        <v>897</v>
      </c>
      <c r="D192" s="47" t="s">
        <v>19</v>
      </c>
      <c r="E192" s="48">
        <v>19.844999999999999</v>
      </c>
      <c r="F192" s="48" t="s">
        <v>68</v>
      </c>
      <c r="G192" s="48" t="s">
        <v>68</v>
      </c>
    </row>
    <row r="193" spans="1:7" ht="31.5" x14ac:dyDescent="0.25">
      <c r="A193" s="43" t="s">
        <v>262</v>
      </c>
      <c r="B193" s="44" t="s">
        <v>491</v>
      </c>
      <c r="C193" s="44" t="s">
        <v>263</v>
      </c>
      <c r="D193" s="122" t="s">
        <v>68</v>
      </c>
      <c r="E193" s="45">
        <v>285.166</v>
      </c>
      <c r="F193" s="45">
        <v>289.25</v>
      </c>
      <c r="G193" s="45">
        <v>289.25</v>
      </c>
    </row>
    <row r="194" spans="1:7" ht="47.25" x14ac:dyDescent="0.25">
      <c r="A194" s="43" t="s">
        <v>264</v>
      </c>
      <c r="B194" s="44" t="s">
        <v>491</v>
      </c>
      <c r="C194" s="44" t="s">
        <v>265</v>
      </c>
      <c r="D194" s="122" t="s">
        <v>68</v>
      </c>
      <c r="E194" s="45">
        <v>285.166</v>
      </c>
      <c r="F194" s="45">
        <v>289.25</v>
      </c>
      <c r="G194" s="45">
        <v>289.25</v>
      </c>
    </row>
    <row r="195" spans="1:7" ht="35.25" customHeight="1" x14ac:dyDescent="0.25">
      <c r="A195" s="46" t="s">
        <v>266</v>
      </c>
      <c r="B195" s="47" t="s">
        <v>491</v>
      </c>
      <c r="C195" s="47" t="s">
        <v>267</v>
      </c>
      <c r="D195" s="57" t="s">
        <v>68</v>
      </c>
      <c r="E195" s="48">
        <v>285.166</v>
      </c>
      <c r="F195" s="48">
        <v>289.25</v>
      </c>
      <c r="G195" s="48">
        <v>289.25</v>
      </c>
    </row>
    <row r="196" spans="1:7" ht="47.25" x14ac:dyDescent="0.25">
      <c r="A196" s="46" t="s">
        <v>268</v>
      </c>
      <c r="B196" s="47" t="s">
        <v>491</v>
      </c>
      <c r="C196" s="47" t="s">
        <v>267</v>
      </c>
      <c r="D196" s="47" t="s">
        <v>19</v>
      </c>
      <c r="E196" s="48">
        <v>285.166</v>
      </c>
      <c r="F196" s="48">
        <v>289.25</v>
      </c>
      <c r="G196" s="48">
        <v>289.25</v>
      </c>
    </row>
    <row r="197" spans="1:7" ht="31.5" x14ac:dyDescent="0.25">
      <c r="A197" s="43" t="s">
        <v>331</v>
      </c>
      <c r="B197" s="44" t="s">
        <v>491</v>
      </c>
      <c r="C197" s="44" t="s">
        <v>332</v>
      </c>
      <c r="D197" s="122" t="s">
        <v>68</v>
      </c>
      <c r="E197" s="45">
        <v>118665.12955</v>
      </c>
      <c r="F197" s="45">
        <v>94697.430940000006</v>
      </c>
      <c r="G197" s="45">
        <v>105521.21154</v>
      </c>
    </row>
    <row r="198" spans="1:7" ht="31.5" x14ac:dyDescent="0.25">
      <c r="A198" s="43" t="s">
        <v>333</v>
      </c>
      <c r="B198" s="44" t="s">
        <v>491</v>
      </c>
      <c r="C198" s="44" t="s">
        <v>334</v>
      </c>
      <c r="D198" s="122" t="s">
        <v>68</v>
      </c>
      <c r="E198" s="45">
        <v>17683.412319999999</v>
      </c>
      <c r="F198" s="45">
        <v>16386.95192</v>
      </c>
      <c r="G198" s="45">
        <v>16386.95192</v>
      </c>
    </row>
    <row r="199" spans="1:7" ht="15.75" x14ac:dyDescent="0.25">
      <c r="A199" s="43" t="s">
        <v>335</v>
      </c>
      <c r="B199" s="44" t="s">
        <v>491</v>
      </c>
      <c r="C199" s="44" t="s">
        <v>336</v>
      </c>
      <c r="D199" s="122" t="s">
        <v>68</v>
      </c>
      <c r="E199" s="45">
        <v>17683.412319999999</v>
      </c>
      <c r="F199" s="45">
        <v>16386.95192</v>
      </c>
      <c r="G199" s="45">
        <v>16386.95192</v>
      </c>
    </row>
    <row r="200" spans="1:7" ht="47.25" x14ac:dyDescent="0.25">
      <c r="A200" s="46" t="s">
        <v>268</v>
      </c>
      <c r="B200" s="47" t="s">
        <v>491</v>
      </c>
      <c r="C200" s="47" t="s">
        <v>336</v>
      </c>
      <c r="D200" s="47" t="s">
        <v>19</v>
      </c>
      <c r="E200" s="48">
        <v>11371.20809</v>
      </c>
      <c r="F200" s="48">
        <v>10847.76</v>
      </c>
      <c r="G200" s="48">
        <v>10847.76</v>
      </c>
    </row>
    <row r="201" spans="1:7" ht="63" x14ac:dyDescent="0.25">
      <c r="A201" s="46" t="s">
        <v>283</v>
      </c>
      <c r="B201" s="47" t="s">
        <v>491</v>
      </c>
      <c r="C201" s="47" t="s">
        <v>337</v>
      </c>
      <c r="D201" s="57" t="s">
        <v>68</v>
      </c>
      <c r="E201" s="48">
        <v>5539.1919200000002</v>
      </c>
      <c r="F201" s="48">
        <v>5539.1919200000002</v>
      </c>
      <c r="G201" s="48">
        <v>5539.1919200000002</v>
      </c>
    </row>
    <row r="202" spans="1:7" ht="47.25" x14ac:dyDescent="0.25">
      <c r="A202" s="46" t="s">
        <v>268</v>
      </c>
      <c r="B202" s="47" t="s">
        <v>491</v>
      </c>
      <c r="C202" s="47" t="s">
        <v>337</v>
      </c>
      <c r="D202" s="47" t="s">
        <v>19</v>
      </c>
      <c r="E202" s="48">
        <v>5539.1919200000002</v>
      </c>
      <c r="F202" s="48">
        <v>5539.1919200000002</v>
      </c>
      <c r="G202" s="48">
        <v>5539.1919200000002</v>
      </c>
    </row>
    <row r="203" spans="1:7" ht="31.5" x14ac:dyDescent="0.25">
      <c r="A203" s="46" t="s">
        <v>892</v>
      </c>
      <c r="B203" s="47" t="s">
        <v>491</v>
      </c>
      <c r="C203" s="47" t="s">
        <v>907</v>
      </c>
      <c r="D203" s="57" t="s">
        <v>68</v>
      </c>
      <c r="E203" s="48">
        <v>773.01230999999996</v>
      </c>
      <c r="F203" s="48" t="s">
        <v>68</v>
      </c>
      <c r="G203" s="48" t="s">
        <v>68</v>
      </c>
    </row>
    <row r="204" spans="1:7" ht="47.25" x14ac:dyDescent="0.25">
      <c r="A204" s="46" t="s">
        <v>268</v>
      </c>
      <c r="B204" s="47" t="s">
        <v>491</v>
      </c>
      <c r="C204" s="47" t="s">
        <v>907</v>
      </c>
      <c r="D204" s="47" t="s">
        <v>19</v>
      </c>
      <c r="E204" s="48">
        <v>773.01230999999996</v>
      </c>
      <c r="F204" s="48" t="s">
        <v>68</v>
      </c>
      <c r="G204" s="48" t="s">
        <v>68</v>
      </c>
    </row>
    <row r="205" spans="1:7" ht="15.75" x14ac:dyDescent="0.25">
      <c r="A205" s="43" t="s">
        <v>338</v>
      </c>
      <c r="B205" s="44" t="s">
        <v>491</v>
      </c>
      <c r="C205" s="44" t="s">
        <v>339</v>
      </c>
      <c r="D205" s="122" t="s">
        <v>68</v>
      </c>
      <c r="E205" s="45">
        <v>22106.19299</v>
      </c>
      <c r="F205" s="45">
        <v>17158.995780000001</v>
      </c>
      <c r="G205" s="45">
        <v>20809.817780000001</v>
      </c>
    </row>
    <row r="206" spans="1:7" ht="28.5" customHeight="1" x14ac:dyDescent="0.25">
      <c r="A206" s="43" t="s">
        <v>628</v>
      </c>
      <c r="B206" s="44" t="s">
        <v>491</v>
      </c>
      <c r="C206" s="44" t="s">
        <v>629</v>
      </c>
      <c r="D206" s="122" t="s">
        <v>68</v>
      </c>
      <c r="E206" s="45">
        <v>324.61505</v>
      </c>
      <c r="F206" s="45" t="s">
        <v>68</v>
      </c>
      <c r="G206" s="45" t="s">
        <v>68</v>
      </c>
    </row>
    <row r="207" spans="1:7" ht="15.75" x14ac:dyDescent="0.25">
      <c r="A207" s="46" t="s">
        <v>630</v>
      </c>
      <c r="B207" s="47" t="s">
        <v>491</v>
      </c>
      <c r="C207" s="47" t="s">
        <v>669</v>
      </c>
      <c r="D207" s="57" t="s">
        <v>68</v>
      </c>
      <c r="E207" s="48">
        <v>110.52632</v>
      </c>
      <c r="F207" s="48" t="s">
        <v>68</v>
      </c>
      <c r="G207" s="48" t="s">
        <v>68</v>
      </c>
    </row>
    <row r="208" spans="1:7" ht="47.25" x14ac:dyDescent="0.25">
      <c r="A208" s="46" t="s">
        <v>268</v>
      </c>
      <c r="B208" s="47" t="s">
        <v>491</v>
      </c>
      <c r="C208" s="47" t="s">
        <v>669</v>
      </c>
      <c r="D208" s="47" t="s">
        <v>19</v>
      </c>
      <c r="E208" s="48">
        <v>110.52632</v>
      </c>
      <c r="F208" s="48" t="s">
        <v>68</v>
      </c>
      <c r="G208" s="48" t="s">
        <v>68</v>
      </c>
    </row>
    <row r="209" spans="1:7" ht="15.75" x14ac:dyDescent="0.25">
      <c r="A209" s="46" t="s">
        <v>630</v>
      </c>
      <c r="B209" s="47" t="s">
        <v>491</v>
      </c>
      <c r="C209" s="47" t="s">
        <v>631</v>
      </c>
      <c r="D209" s="57" t="s">
        <v>68</v>
      </c>
      <c r="E209" s="48">
        <v>214.08873</v>
      </c>
      <c r="F209" s="48" t="s">
        <v>68</v>
      </c>
      <c r="G209" s="48" t="s">
        <v>68</v>
      </c>
    </row>
    <row r="210" spans="1:7" ht="47.25" x14ac:dyDescent="0.25">
      <c r="A210" s="46" t="s">
        <v>268</v>
      </c>
      <c r="B210" s="47" t="s">
        <v>491</v>
      </c>
      <c r="C210" s="47" t="s">
        <v>631</v>
      </c>
      <c r="D210" s="47" t="s">
        <v>19</v>
      </c>
      <c r="E210" s="48">
        <v>214.08873</v>
      </c>
      <c r="F210" s="48" t="s">
        <v>68</v>
      </c>
      <c r="G210" s="48" t="s">
        <v>68</v>
      </c>
    </row>
    <row r="211" spans="1:7" ht="15.75" x14ac:dyDescent="0.25">
      <c r="A211" s="43" t="s">
        <v>908</v>
      </c>
      <c r="B211" s="44" t="s">
        <v>491</v>
      </c>
      <c r="C211" s="44" t="s">
        <v>340</v>
      </c>
      <c r="D211" s="122" t="s">
        <v>68</v>
      </c>
      <c r="E211" s="45">
        <v>21521.56335</v>
      </c>
      <c r="F211" s="45">
        <v>17158.995780000001</v>
      </c>
      <c r="G211" s="45">
        <v>20809.817780000001</v>
      </c>
    </row>
    <row r="212" spans="1:7" ht="47.25" x14ac:dyDescent="0.25">
      <c r="A212" s="46" t="s">
        <v>268</v>
      </c>
      <c r="B212" s="47" t="s">
        <v>491</v>
      </c>
      <c r="C212" s="47" t="s">
        <v>340</v>
      </c>
      <c r="D212" s="47" t="s">
        <v>19</v>
      </c>
      <c r="E212" s="48">
        <v>10130.849249999999</v>
      </c>
      <c r="F212" s="48">
        <v>6351.2179999999998</v>
      </c>
      <c r="G212" s="48">
        <v>10002.040000000001</v>
      </c>
    </row>
    <row r="213" spans="1:7" ht="63" x14ac:dyDescent="0.25">
      <c r="A213" s="46" t="s">
        <v>341</v>
      </c>
      <c r="B213" s="47" t="s">
        <v>491</v>
      </c>
      <c r="C213" s="47" t="s">
        <v>342</v>
      </c>
      <c r="D213" s="57" t="s">
        <v>68</v>
      </c>
      <c r="E213" s="48">
        <v>10807.77778</v>
      </c>
      <c r="F213" s="48">
        <v>10807.77778</v>
      </c>
      <c r="G213" s="48">
        <v>10807.77778</v>
      </c>
    </row>
    <row r="214" spans="1:7" ht="47.25" x14ac:dyDescent="0.25">
      <c r="A214" s="46" t="s">
        <v>268</v>
      </c>
      <c r="B214" s="47" t="s">
        <v>491</v>
      </c>
      <c r="C214" s="47" t="s">
        <v>342</v>
      </c>
      <c r="D214" s="47" t="s">
        <v>19</v>
      </c>
      <c r="E214" s="48">
        <v>10807.77778</v>
      </c>
      <c r="F214" s="48">
        <v>10807.77778</v>
      </c>
      <c r="G214" s="48">
        <v>10807.77778</v>
      </c>
    </row>
    <row r="215" spans="1:7" ht="31.5" x14ac:dyDescent="0.25">
      <c r="A215" s="46" t="s">
        <v>892</v>
      </c>
      <c r="B215" s="47" t="s">
        <v>491</v>
      </c>
      <c r="C215" s="47" t="s">
        <v>909</v>
      </c>
      <c r="D215" s="57" t="s">
        <v>68</v>
      </c>
      <c r="E215" s="48">
        <v>582.93632000000002</v>
      </c>
      <c r="F215" s="48" t="s">
        <v>68</v>
      </c>
      <c r="G215" s="48" t="s">
        <v>68</v>
      </c>
    </row>
    <row r="216" spans="1:7" ht="47.25" x14ac:dyDescent="0.25">
      <c r="A216" s="46" t="s">
        <v>268</v>
      </c>
      <c r="B216" s="47" t="s">
        <v>491</v>
      </c>
      <c r="C216" s="47" t="s">
        <v>909</v>
      </c>
      <c r="D216" s="47" t="s">
        <v>19</v>
      </c>
      <c r="E216" s="48">
        <v>582.93632000000002</v>
      </c>
      <c r="F216" s="48" t="s">
        <v>68</v>
      </c>
      <c r="G216" s="48" t="s">
        <v>68</v>
      </c>
    </row>
    <row r="217" spans="1:7" ht="15.75" x14ac:dyDescent="0.25">
      <c r="A217" s="43" t="s">
        <v>725</v>
      </c>
      <c r="B217" s="44" t="s">
        <v>491</v>
      </c>
      <c r="C217" s="44" t="s">
        <v>726</v>
      </c>
      <c r="D217" s="122" t="s">
        <v>68</v>
      </c>
      <c r="E217" s="45">
        <v>260.01459</v>
      </c>
      <c r="F217" s="45" t="s">
        <v>68</v>
      </c>
      <c r="G217" s="45" t="s">
        <v>68</v>
      </c>
    </row>
    <row r="218" spans="1:7" ht="31.5" x14ac:dyDescent="0.25">
      <c r="A218" s="46" t="s">
        <v>727</v>
      </c>
      <c r="B218" s="47" t="s">
        <v>491</v>
      </c>
      <c r="C218" s="47" t="s">
        <v>728</v>
      </c>
      <c r="D218" s="57" t="s">
        <v>68</v>
      </c>
      <c r="E218" s="48">
        <v>260.01459</v>
      </c>
      <c r="F218" s="48" t="s">
        <v>68</v>
      </c>
      <c r="G218" s="48" t="s">
        <v>68</v>
      </c>
    </row>
    <row r="219" spans="1:7" ht="47.25" x14ac:dyDescent="0.25">
      <c r="A219" s="46" t="s">
        <v>268</v>
      </c>
      <c r="B219" s="47" t="s">
        <v>491</v>
      </c>
      <c r="C219" s="47" t="s">
        <v>728</v>
      </c>
      <c r="D219" s="47" t="s">
        <v>19</v>
      </c>
      <c r="E219" s="48">
        <v>260.01459</v>
      </c>
      <c r="F219" s="48" t="s">
        <v>68</v>
      </c>
      <c r="G219" s="48" t="s">
        <v>68</v>
      </c>
    </row>
    <row r="220" spans="1:7" ht="15.75" x14ac:dyDescent="0.25">
      <c r="A220" s="43" t="s">
        <v>344</v>
      </c>
      <c r="B220" s="44" t="s">
        <v>491</v>
      </c>
      <c r="C220" s="44" t="s">
        <v>345</v>
      </c>
      <c r="D220" s="122" t="s">
        <v>68</v>
      </c>
      <c r="E220" s="45">
        <v>4422.7479199999998</v>
      </c>
      <c r="F220" s="45">
        <v>3349.16192</v>
      </c>
      <c r="G220" s="45">
        <v>3483.16192</v>
      </c>
    </row>
    <row r="221" spans="1:7" ht="15.75" x14ac:dyDescent="0.25">
      <c r="A221" s="43" t="s">
        <v>910</v>
      </c>
      <c r="B221" s="44" t="s">
        <v>491</v>
      </c>
      <c r="C221" s="44" t="s">
        <v>346</v>
      </c>
      <c r="D221" s="122" t="s">
        <v>68</v>
      </c>
      <c r="E221" s="45">
        <v>3455.2919200000001</v>
      </c>
      <c r="F221" s="45">
        <v>3349.16192</v>
      </c>
      <c r="G221" s="45">
        <v>3483.16192</v>
      </c>
    </row>
    <row r="222" spans="1:7" ht="47.25" x14ac:dyDescent="0.25">
      <c r="A222" s="46" t="s">
        <v>268</v>
      </c>
      <c r="B222" s="47" t="s">
        <v>491</v>
      </c>
      <c r="C222" s="47" t="s">
        <v>346</v>
      </c>
      <c r="D222" s="47" t="s">
        <v>19</v>
      </c>
      <c r="E222" s="48">
        <v>1321.03638</v>
      </c>
      <c r="F222" s="48">
        <v>1429.97</v>
      </c>
      <c r="G222" s="48">
        <v>1563.97</v>
      </c>
    </row>
    <row r="223" spans="1:7" ht="63" x14ac:dyDescent="0.25">
      <c r="A223" s="46" t="s">
        <v>341</v>
      </c>
      <c r="B223" s="47" t="s">
        <v>491</v>
      </c>
      <c r="C223" s="47" t="s">
        <v>347</v>
      </c>
      <c r="D223" s="57" t="s">
        <v>68</v>
      </c>
      <c r="E223" s="48">
        <v>1919.19192</v>
      </c>
      <c r="F223" s="48">
        <v>1919.19192</v>
      </c>
      <c r="G223" s="48">
        <v>1919.19192</v>
      </c>
    </row>
    <row r="224" spans="1:7" ht="47.25" x14ac:dyDescent="0.25">
      <c r="A224" s="46" t="s">
        <v>268</v>
      </c>
      <c r="B224" s="47" t="s">
        <v>491</v>
      </c>
      <c r="C224" s="47" t="s">
        <v>347</v>
      </c>
      <c r="D224" s="47" t="s">
        <v>19</v>
      </c>
      <c r="E224" s="48">
        <v>1919.19192</v>
      </c>
      <c r="F224" s="48">
        <v>1919.19192</v>
      </c>
      <c r="G224" s="48">
        <v>1919.19192</v>
      </c>
    </row>
    <row r="225" spans="1:7" ht="31.5" x14ac:dyDescent="0.25">
      <c r="A225" s="46" t="s">
        <v>892</v>
      </c>
      <c r="B225" s="47" t="s">
        <v>491</v>
      </c>
      <c r="C225" s="47" t="s">
        <v>911</v>
      </c>
      <c r="D225" s="57" t="s">
        <v>68</v>
      </c>
      <c r="E225" s="48">
        <v>215.06361999999999</v>
      </c>
      <c r="F225" s="48" t="s">
        <v>68</v>
      </c>
      <c r="G225" s="48" t="s">
        <v>68</v>
      </c>
    </row>
    <row r="226" spans="1:7" ht="47.25" x14ac:dyDescent="0.25">
      <c r="A226" s="46" t="s">
        <v>268</v>
      </c>
      <c r="B226" s="47" t="s">
        <v>491</v>
      </c>
      <c r="C226" s="47" t="s">
        <v>911</v>
      </c>
      <c r="D226" s="47" t="s">
        <v>19</v>
      </c>
      <c r="E226" s="48">
        <v>215.06361999999999</v>
      </c>
      <c r="F226" s="48" t="s">
        <v>68</v>
      </c>
      <c r="G226" s="48" t="s">
        <v>68</v>
      </c>
    </row>
    <row r="227" spans="1:7" ht="47.25" x14ac:dyDescent="0.25">
      <c r="A227" s="43" t="s">
        <v>343</v>
      </c>
      <c r="B227" s="44" t="s">
        <v>491</v>
      </c>
      <c r="C227" s="44" t="s">
        <v>545</v>
      </c>
      <c r="D227" s="122" t="s">
        <v>68</v>
      </c>
      <c r="E227" s="45">
        <v>667.45600000000002</v>
      </c>
      <c r="F227" s="45" t="s">
        <v>68</v>
      </c>
      <c r="G227" s="45" t="s">
        <v>68</v>
      </c>
    </row>
    <row r="228" spans="1:7" ht="47.25" x14ac:dyDescent="0.25">
      <c r="A228" s="46" t="s">
        <v>343</v>
      </c>
      <c r="B228" s="47" t="s">
        <v>491</v>
      </c>
      <c r="C228" s="47" t="s">
        <v>546</v>
      </c>
      <c r="D228" s="57" t="s">
        <v>68</v>
      </c>
      <c r="E228" s="48">
        <v>667.45600000000002</v>
      </c>
      <c r="F228" s="48" t="s">
        <v>68</v>
      </c>
      <c r="G228" s="48" t="s">
        <v>68</v>
      </c>
    </row>
    <row r="229" spans="1:7" ht="47.25" x14ac:dyDescent="0.25">
      <c r="A229" s="46" t="s">
        <v>268</v>
      </c>
      <c r="B229" s="47" t="s">
        <v>491</v>
      </c>
      <c r="C229" s="47" t="s">
        <v>546</v>
      </c>
      <c r="D229" s="47" t="s">
        <v>19</v>
      </c>
      <c r="E229" s="48">
        <v>667.45600000000002</v>
      </c>
      <c r="F229" s="48" t="s">
        <v>68</v>
      </c>
      <c r="G229" s="48" t="s">
        <v>68</v>
      </c>
    </row>
    <row r="230" spans="1:7" ht="15.75" x14ac:dyDescent="0.25">
      <c r="A230" s="43" t="s">
        <v>304</v>
      </c>
      <c r="B230" s="44" t="s">
        <v>491</v>
      </c>
      <c r="C230" s="44" t="s">
        <v>697</v>
      </c>
      <c r="D230" s="122" t="s">
        <v>68</v>
      </c>
      <c r="E230" s="45">
        <v>300</v>
      </c>
      <c r="F230" s="45" t="s">
        <v>68</v>
      </c>
      <c r="G230" s="45" t="s">
        <v>68</v>
      </c>
    </row>
    <row r="231" spans="1:7" ht="51" customHeight="1" x14ac:dyDescent="0.25">
      <c r="A231" s="46" t="s">
        <v>698</v>
      </c>
      <c r="B231" s="47" t="s">
        <v>491</v>
      </c>
      <c r="C231" s="47" t="s">
        <v>699</v>
      </c>
      <c r="D231" s="57" t="s">
        <v>68</v>
      </c>
      <c r="E231" s="48">
        <v>300</v>
      </c>
      <c r="F231" s="48" t="s">
        <v>68</v>
      </c>
      <c r="G231" s="48" t="s">
        <v>68</v>
      </c>
    </row>
    <row r="232" spans="1:7" ht="47.25" x14ac:dyDescent="0.25">
      <c r="A232" s="46" t="s">
        <v>268</v>
      </c>
      <c r="B232" s="47" t="s">
        <v>491</v>
      </c>
      <c r="C232" s="47" t="s">
        <v>699</v>
      </c>
      <c r="D232" s="47" t="s">
        <v>19</v>
      </c>
      <c r="E232" s="48">
        <v>300</v>
      </c>
      <c r="F232" s="48" t="s">
        <v>68</v>
      </c>
      <c r="G232" s="48" t="s">
        <v>68</v>
      </c>
    </row>
    <row r="233" spans="1:7" ht="47.25" x14ac:dyDescent="0.25">
      <c r="A233" s="43" t="s">
        <v>348</v>
      </c>
      <c r="B233" s="44" t="s">
        <v>491</v>
      </c>
      <c r="C233" s="44" t="s">
        <v>349</v>
      </c>
      <c r="D233" s="122" t="s">
        <v>68</v>
      </c>
      <c r="E233" s="45">
        <v>31307.85684</v>
      </c>
      <c r="F233" s="45">
        <v>22516.371719999999</v>
      </c>
      <c r="G233" s="45">
        <v>22516.371719999999</v>
      </c>
    </row>
    <row r="234" spans="1:7" ht="31.5" x14ac:dyDescent="0.25">
      <c r="A234" s="43" t="s">
        <v>350</v>
      </c>
      <c r="B234" s="44" t="s">
        <v>491</v>
      </c>
      <c r="C234" s="44" t="s">
        <v>351</v>
      </c>
      <c r="D234" s="122" t="s">
        <v>68</v>
      </c>
      <c r="E234" s="45">
        <v>29536.62284</v>
      </c>
      <c r="F234" s="45">
        <v>22516.371719999999</v>
      </c>
      <c r="G234" s="45">
        <v>22516.371719999999</v>
      </c>
    </row>
    <row r="235" spans="1:7" ht="47.25" x14ac:dyDescent="0.25">
      <c r="A235" s="46" t="s">
        <v>268</v>
      </c>
      <c r="B235" s="47" t="s">
        <v>491</v>
      </c>
      <c r="C235" s="47" t="s">
        <v>351</v>
      </c>
      <c r="D235" s="47" t="s">
        <v>19</v>
      </c>
      <c r="E235" s="48">
        <v>13684.60391</v>
      </c>
      <c r="F235" s="48">
        <v>10799.2</v>
      </c>
      <c r="G235" s="48">
        <v>10799.2</v>
      </c>
    </row>
    <row r="236" spans="1:7" ht="63" x14ac:dyDescent="0.25">
      <c r="A236" s="46" t="s">
        <v>341</v>
      </c>
      <c r="B236" s="47" t="s">
        <v>491</v>
      </c>
      <c r="C236" s="47" t="s">
        <v>352</v>
      </c>
      <c r="D236" s="57" t="s">
        <v>68</v>
      </c>
      <c r="E236" s="48">
        <v>11717.17172</v>
      </c>
      <c r="F236" s="48">
        <v>11717.17172</v>
      </c>
      <c r="G236" s="48">
        <v>11717.17172</v>
      </c>
    </row>
    <row r="237" spans="1:7" ht="47.25" x14ac:dyDescent="0.25">
      <c r="A237" s="46" t="s">
        <v>268</v>
      </c>
      <c r="B237" s="47" t="s">
        <v>491</v>
      </c>
      <c r="C237" s="47" t="s">
        <v>352</v>
      </c>
      <c r="D237" s="47" t="s">
        <v>19</v>
      </c>
      <c r="E237" s="48">
        <v>11717.17172</v>
      </c>
      <c r="F237" s="48">
        <v>11717.17172</v>
      </c>
      <c r="G237" s="48">
        <v>11717.17172</v>
      </c>
    </row>
    <row r="238" spans="1:7" ht="31.5" x14ac:dyDescent="0.25">
      <c r="A238" s="46" t="s">
        <v>892</v>
      </c>
      <c r="B238" s="47" t="s">
        <v>491</v>
      </c>
      <c r="C238" s="47" t="s">
        <v>912</v>
      </c>
      <c r="D238" s="57" t="s">
        <v>68</v>
      </c>
      <c r="E238" s="48">
        <v>4134.8472099999999</v>
      </c>
      <c r="F238" s="48" t="s">
        <v>68</v>
      </c>
      <c r="G238" s="48" t="s">
        <v>68</v>
      </c>
    </row>
    <row r="239" spans="1:7" ht="47.25" x14ac:dyDescent="0.25">
      <c r="A239" s="46" t="s">
        <v>268</v>
      </c>
      <c r="B239" s="47" t="s">
        <v>491</v>
      </c>
      <c r="C239" s="47" t="s">
        <v>912</v>
      </c>
      <c r="D239" s="47" t="s">
        <v>19</v>
      </c>
      <c r="E239" s="48">
        <v>4134.8472099999999</v>
      </c>
      <c r="F239" s="48" t="s">
        <v>68</v>
      </c>
      <c r="G239" s="48" t="s">
        <v>68</v>
      </c>
    </row>
    <row r="240" spans="1:7" ht="15.75" x14ac:dyDescent="0.25">
      <c r="A240" s="43" t="s">
        <v>353</v>
      </c>
      <c r="B240" s="44" t="s">
        <v>491</v>
      </c>
      <c r="C240" s="44" t="s">
        <v>354</v>
      </c>
      <c r="D240" s="122" t="s">
        <v>68</v>
      </c>
      <c r="E240" s="45">
        <v>260</v>
      </c>
      <c r="F240" s="45" t="s">
        <v>68</v>
      </c>
      <c r="G240" s="45" t="s">
        <v>68</v>
      </c>
    </row>
    <row r="241" spans="1:7" ht="47.25" x14ac:dyDescent="0.25">
      <c r="A241" s="46" t="s">
        <v>268</v>
      </c>
      <c r="B241" s="47" t="s">
        <v>491</v>
      </c>
      <c r="C241" s="47" t="s">
        <v>354</v>
      </c>
      <c r="D241" s="47" t="s">
        <v>19</v>
      </c>
      <c r="E241" s="48">
        <v>260</v>
      </c>
      <c r="F241" s="48" t="s">
        <v>68</v>
      </c>
      <c r="G241" s="48" t="s">
        <v>68</v>
      </c>
    </row>
    <row r="242" spans="1:7" ht="15.75" x14ac:dyDescent="0.25">
      <c r="A242" s="43" t="s">
        <v>729</v>
      </c>
      <c r="B242" s="44" t="s">
        <v>491</v>
      </c>
      <c r="C242" s="44" t="s">
        <v>730</v>
      </c>
      <c r="D242" s="122" t="s">
        <v>68</v>
      </c>
      <c r="E242" s="45">
        <v>400</v>
      </c>
      <c r="F242" s="45" t="s">
        <v>68</v>
      </c>
      <c r="G242" s="45" t="s">
        <v>68</v>
      </c>
    </row>
    <row r="243" spans="1:7" ht="31.5" x14ac:dyDescent="0.25">
      <c r="A243" s="46" t="s">
        <v>731</v>
      </c>
      <c r="B243" s="47" t="s">
        <v>491</v>
      </c>
      <c r="C243" s="47" t="s">
        <v>732</v>
      </c>
      <c r="D243" s="57" t="s">
        <v>68</v>
      </c>
      <c r="E243" s="48">
        <v>400</v>
      </c>
      <c r="F243" s="48" t="s">
        <v>68</v>
      </c>
      <c r="G243" s="48" t="s">
        <v>68</v>
      </c>
    </row>
    <row r="244" spans="1:7" ht="47.25" x14ac:dyDescent="0.25">
      <c r="A244" s="46" t="s">
        <v>268</v>
      </c>
      <c r="B244" s="47" t="s">
        <v>491</v>
      </c>
      <c r="C244" s="47" t="s">
        <v>732</v>
      </c>
      <c r="D244" s="47" t="s">
        <v>19</v>
      </c>
      <c r="E244" s="48">
        <v>400</v>
      </c>
      <c r="F244" s="48" t="s">
        <v>68</v>
      </c>
      <c r="G244" s="48" t="s">
        <v>68</v>
      </c>
    </row>
    <row r="245" spans="1:7" ht="15.75" x14ac:dyDescent="0.25">
      <c r="A245" s="43" t="s">
        <v>670</v>
      </c>
      <c r="B245" s="44" t="s">
        <v>491</v>
      </c>
      <c r="C245" s="44" t="s">
        <v>671</v>
      </c>
      <c r="D245" s="122" t="s">
        <v>68</v>
      </c>
      <c r="E245" s="45">
        <v>1111.2339999999999</v>
      </c>
      <c r="F245" s="45" t="s">
        <v>68</v>
      </c>
      <c r="G245" s="45" t="s">
        <v>68</v>
      </c>
    </row>
    <row r="246" spans="1:7" ht="47.25" x14ac:dyDescent="0.25">
      <c r="A246" s="46" t="s">
        <v>343</v>
      </c>
      <c r="B246" s="47" t="s">
        <v>491</v>
      </c>
      <c r="C246" s="47" t="s">
        <v>672</v>
      </c>
      <c r="D246" s="57" t="s">
        <v>68</v>
      </c>
      <c r="E246" s="48">
        <v>1111.2339999999999</v>
      </c>
      <c r="F246" s="48" t="s">
        <v>68</v>
      </c>
      <c r="G246" s="48" t="s">
        <v>68</v>
      </c>
    </row>
    <row r="247" spans="1:7" ht="47.25" x14ac:dyDescent="0.25">
      <c r="A247" s="46" t="s">
        <v>268</v>
      </c>
      <c r="B247" s="47" t="s">
        <v>491</v>
      </c>
      <c r="C247" s="47" t="s">
        <v>672</v>
      </c>
      <c r="D247" s="47" t="s">
        <v>19</v>
      </c>
      <c r="E247" s="48">
        <v>1111.2339999999999</v>
      </c>
      <c r="F247" s="48" t="s">
        <v>68</v>
      </c>
      <c r="G247" s="48" t="s">
        <v>68</v>
      </c>
    </row>
    <row r="248" spans="1:7" ht="31.5" x14ac:dyDescent="0.25">
      <c r="A248" s="43" t="s">
        <v>355</v>
      </c>
      <c r="B248" s="44" t="s">
        <v>491</v>
      </c>
      <c r="C248" s="44" t="s">
        <v>356</v>
      </c>
      <c r="D248" s="122" t="s">
        <v>68</v>
      </c>
      <c r="E248" s="45">
        <v>7742.6742800000002</v>
      </c>
      <c r="F248" s="45">
        <v>7251.9380000000001</v>
      </c>
      <c r="G248" s="45">
        <v>7251.9380000000001</v>
      </c>
    </row>
    <row r="249" spans="1:7" ht="31.5" x14ac:dyDescent="0.25">
      <c r="A249" s="43" t="s">
        <v>357</v>
      </c>
      <c r="B249" s="44" t="s">
        <v>491</v>
      </c>
      <c r="C249" s="44" t="s">
        <v>358</v>
      </c>
      <c r="D249" s="122" t="s">
        <v>68</v>
      </c>
      <c r="E249" s="45">
        <v>7742.6742800000002</v>
      </c>
      <c r="F249" s="45">
        <v>7251.9380000000001</v>
      </c>
      <c r="G249" s="45">
        <v>7251.9380000000001</v>
      </c>
    </row>
    <row r="250" spans="1:7" ht="80.25" customHeight="1" x14ac:dyDescent="0.25">
      <c r="A250" s="46" t="s">
        <v>329</v>
      </c>
      <c r="B250" s="47" t="s">
        <v>491</v>
      </c>
      <c r="C250" s="47" t="s">
        <v>358</v>
      </c>
      <c r="D250" s="47" t="s">
        <v>330</v>
      </c>
      <c r="E250" s="48">
        <v>5117.2395999999999</v>
      </c>
      <c r="F250" s="48">
        <v>5148.8670000000002</v>
      </c>
      <c r="G250" s="48">
        <v>5148.8670000000002</v>
      </c>
    </row>
    <row r="251" spans="1:7" ht="31.5" x14ac:dyDescent="0.25">
      <c r="A251" s="46" t="s">
        <v>219</v>
      </c>
      <c r="B251" s="47" t="s">
        <v>491</v>
      </c>
      <c r="C251" s="47" t="s">
        <v>358</v>
      </c>
      <c r="D251" s="47" t="s">
        <v>220</v>
      </c>
      <c r="E251" s="48">
        <v>522.36368000000004</v>
      </c>
      <c r="F251" s="48" t="s">
        <v>68</v>
      </c>
      <c r="G251" s="48" t="s">
        <v>68</v>
      </c>
    </row>
    <row r="252" spans="1:7" ht="31.5" x14ac:dyDescent="0.25">
      <c r="A252" s="46" t="s">
        <v>543</v>
      </c>
      <c r="B252" s="47" t="s">
        <v>491</v>
      </c>
      <c r="C252" s="47" t="s">
        <v>547</v>
      </c>
      <c r="D252" s="57" t="s">
        <v>68</v>
      </c>
      <c r="E252" s="48">
        <v>2103.0709999999999</v>
      </c>
      <c r="F252" s="48">
        <v>2103.0709999999999</v>
      </c>
      <c r="G252" s="48">
        <v>2103.0709999999999</v>
      </c>
    </row>
    <row r="253" spans="1:7" ht="81" customHeight="1" x14ac:dyDescent="0.25">
      <c r="A253" s="46" t="s">
        <v>329</v>
      </c>
      <c r="B253" s="47" t="s">
        <v>491</v>
      </c>
      <c r="C253" s="47" t="s">
        <v>547</v>
      </c>
      <c r="D253" s="47" t="s">
        <v>330</v>
      </c>
      <c r="E253" s="48">
        <v>2103.0709999999999</v>
      </c>
      <c r="F253" s="48">
        <v>2103.0709999999999</v>
      </c>
      <c r="G253" s="48">
        <v>2103.0709999999999</v>
      </c>
    </row>
    <row r="254" spans="1:7" ht="31.5" x14ac:dyDescent="0.25">
      <c r="A254" s="43" t="s">
        <v>359</v>
      </c>
      <c r="B254" s="44" t="s">
        <v>491</v>
      </c>
      <c r="C254" s="44" t="s">
        <v>360</v>
      </c>
      <c r="D254" s="122" t="s">
        <v>68</v>
      </c>
      <c r="E254" s="45">
        <v>31565.333279999999</v>
      </c>
      <c r="F254" s="45">
        <v>24536.219679999998</v>
      </c>
      <c r="G254" s="45">
        <v>31457.828280000002</v>
      </c>
    </row>
    <row r="255" spans="1:7" ht="15.75" x14ac:dyDescent="0.25">
      <c r="A255" s="43" t="s">
        <v>361</v>
      </c>
      <c r="B255" s="44" t="s">
        <v>491</v>
      </c>
      <c r="C255" s="44" t="s">
        <v>362</v>
      </c>
      <c r="D255" s="122" t="s">
        <v>68</v>
      </c>
      <c r="E255" s="45">
        <v>31565.333279999999</v>
      </c>
      <c r="F255" s="45">
        <v>24536.219679999998</v>
      </c>
      <c r="G255" s="45">
        <v>31457.828280000002</v>
      </c>
    </row>
    <row r="256" spans="1:7" ht="47.25" x14ac:dyDescent="0.25">
      <c r="A256" s="46" t="s">
        <v>268</v>
      </c>
      <c r="B256" s="47" t="s">
        <v>491</v>
      </c>
      <c r="C256" s="47" t="s">
        <v>362</v>
      </c>
      <c r="D256" s="47" t="s">
        <v>19</v>
      </c>
      <c r="E256" s="48">
        <v>17289.641530000001</v>
      </c>
      <c r="F256" s="48">
        <v>10323.3914</v>
      </c>
      <c r="G256" s="48">
        <v>17245</v>
      </c>
    </row>
    <row r="257" spans="1:7" ht="63" x14ac:dyDescent="0.25">
      <c r="A257" s="46" t="s">
        <v>341</v>
      </c>
      <c r="B257" s="47" t="s">
        <v>491</v>
      </c>
      <c r="C257" s="47" t="s">
        <v>363</v>
      </c>
      <c r="D257" s="57" t="s">
        <v>68</v>
      </c>
      <c r="E257" s="48">
        <v>14212.82828</v>
      </c>
      <c r="F257" s="48">
        <v>14212.82828</v>
      </c>
      <c r="G257" s="48">
        <v>14212.82828</v>
      </c>
    </row>
    <row r="258" spans="1:7" ht="47.25" x14ac:dyDescent="0.25">
      <c r="A258" s="46" t="s">
        <v>268</v>
      </c>
      <c r="B258" s="47" t="s">
        <v>491</v>
      </c>
      <c r="C258" s="47" t="s">
        <v>363</v>
      </c>
      <c r="D258" s="47" t="s">
        <v>19</v>
      </c>
      <c r="E258" s="48">
        <v>14212.82828</v>
      </c>
      <c r="F258" s="48">
        <v>14212.82828</v>
      </c>
      <c r="G258" s="48">
        <v>14212.82828</v>
      </c>
    </row>
    <row r="259" spans="1:7" ht="31.5" x14ac:dyDescent="0.25">
      <c r="A259" s="46" t="s">
        <v>892</v>
      </c>
      <c r="B259" s="47" t="s">
        <v>491</v>
      </c>
      <c r="C259" s="47" t="s">
        <v>913</v>
      </c>
      <c r="D259" s="57" t="s">
        <v>68</v>
      </c>
      <c r="E259" s="48">
        <v>62.86347</v>
      </c>
      <c r="F259" s="48" t="s">
        <v>68</v>
      </c>
      <c r="G259" s="48" t="s">
        <v>68</v>
      </c>
    </row>
    <row r="260" spans="1:7" ht="47.25" x14ac:dyDescent="0.25">
      <c r="A260" s="46" t="s">
        <v>268</v>
      </c>
      <c r="B260" s="47" t="s">
        <v>491</v>
      </c>
      <c r="C260" s="47" t="s">
        <v>913</v>
      </c>
      <c r="D260" s="47" t="s">
        <v>19</v>
      </c>
      <c r="E260" s="48">
        <v>62.86347</v>
      </c>
      <c r="F260" s="48" t="s">
        <v>68</v>
      </c>
      <c r="G260" s="48" t="s">
        <v>68</v>
      </c>
    </row>
    <row r="261" spans="1:7" ht="31.5" x14ac:dyDescent="0.25">
      <c r="A261" s="43" t="s">
        <v>364</v>
      </c>
      <c r="B261" s="44" t="s">
        <v>491</v>
      </c>
      <c r="C261" s="44" t="s">
        <v>365</v>
      </c>
      <c r="D261" s="122" t="s">
        <v>68</v>
      </c>
      <c r="E261" s="45">
        <v>3836.91192</v>
      </c>
      <c r="F261" s="45">
        <v>3497.7919200000001</v>
      </c>
      <c r="G261" s="45">
        <v>3615.14192</v>
      </c>
    </row>
    <row r="262" spans="1:7" ht="15.75" x14ac:dyDescent="0.25">
      <c r="A262" s="43" t="s">
        <v>366</v>
      </c>
      <c r="B262" s="44" t="s">
        <v>491</v>
      </c>
      <c r="C262" s="44" t="s">
        <v>367</v>
      </c>
      <c r="D262" s="122" t="s">
        <v>68</v>
      </c>
      <c r="E262" s="45">
        <v>3836.91192</v>
      </c>
      <c r="F262" s="45">
        <v>3497.7919200000001</v>
      </c>
      <c r="G262" s="45">
        <v>3615.14192</v>
      </c>
    </row>
    <row r="263" spans="1:7" ht="47.25" x14ac:dyDescent="0.25">
      <c r="A263" s="46" t="s">
        <v>268</v>
      </c>
      <c r="B263" s="47" t="s">
        <v>491</v>
      </c>
      <c r="C263" s="47" t="s">
        <v>367</v>
      </c>
      <c r="D263" s="47" t="s">
        <v>19</v>
      </c>
      <c r="E263" s="48">
        <v>1816.76847</v>
      </c>
      <c r="F263" s="48">
        <v>1578.6</v>
      </c>
      <c r="G263" s="48">
        <v>1695.95</v>
      </c>
    </row>
    <row r="264" spans="1:7" ht="63" x14ac:dyDescent="0.25">
      <c r="A264" s="46" t="s">
        <v>341</v>
      </c>
      <c r="B264" s="47" t="s">
        <v>491</v>
      </c>
      <c r="C264" s="47" t="s">
        <v>368</v>
      </c>
      <c r="D264" s="57" t="s">
        <v>68</v>
      </c>
      <c r="E264" s="48">
        <v>1919.19192</v>
      </c>
      <c r="F264" s="48">
        <v>1919.19192</v>
      </c>
      <c r="G264" s="48">
        <v>1919.19192</v>
      </c>
    </row>
    <row r="265" spans="1:7" ht="47.25" x14ac:dyDescent="0.25">
      <c r="A265" s="46" t="s">
        <v>268</v>
      </c>
      <c r="B265" s="47" t="s">
        <v>491</v>
      </c>
      <c r="C265" s="47" t="s">
        <v>368</v>
      </c>
      <c r="D265" s="47" t="s">
        <v>19</v>
      </c>
      <c r="E265" s="48">
        <v>1919.19192</v>
      </c>
      <c r="F265" s="48">
        <v>1919.19192</v>
      </c>
      <c r="G265" s="48">
        <v>1919.19192</v>
      </c>
    </row>
    <row r="266" spans="1:7" ht="31.5" x14ac:dyDescent="0.25">
      <c r="A266" s="46" t="s">
        <v>892</v>
      </c>
      <c r="B266" s="47" t="s">
        <v>491</v>
      </c>
      <c r="C266" s="47" t="s">
        <v>914</v>
      </c>
      <c r="D266" s="57" t="s">
        <v>68</v>
      </c>
      <c r="E266" s="48">
        <v>100.95153000000001</v>
      </c>
      <c r="F266" s="48" t="s">
        <v>68</v>
      </c>
      <c r="G266" s="48" t="s">
        <v>68</v>
      </c>
    </row>
    <row r="267" spans="1:7" ht="47.25" x14ac:dyDescent="0.25">
      <c r="A267" s="46" t="s">
        <v>268</v>
      </c>
      <c r="B267" s="47" t="s">
        <v>491</v>
      </c>
      <c r="C267" s="47" t="s">
        <v>914</v>
      </c>
      <c r="D267" s="47" t="s">
        <v>19</v>
      </c>
      <c r="E267" s="48">
        <v>100.95153000000001</v>
      </c>
      <c r="F267" s="48" t="s">
        <v>68</v>
      </c>
      <c r="G267" s="48" t="s">
        <v>68</v>
      </c>
    </row>
    <row r="268" spans="1:7" ht="47.25" x14ac:dyDescent="0.25">
      <c r="A268" s="43" t="s">
        <v>369</v>
      </c>
      <c r="B268" s="44" t="s">
        <v>491</v>
      </c>
      <c r="C268" s="44" t="s">
        <v>370</v>
      </c>
      <c r="D268" s="122" t="s">
        <v>68</v>
      </c>
      <c r="E268" s="45">
        <v>33108.149440000001</v>
      </c>
      <c r="F268" s="45">
        <v>18144.195250000001</v>
      </c>
      <c r="G268" s="45">
        <v>24121.92525</v>
      </c>
    </row>
    <row r="269" spans="1:7" ht="31.5" x14ac:dyDescent="0.25">
      <c r="A269" s="43" t="s">
        <v>733</v>
      </c>
      <c r="B269" s="44" t="s">
        <v>491</v>
      </c>
      <c r="C269" s="44" t="s">
        <v>734</v>
      </c>
      <c r="D269" s="122" t="s">
        <v>68</v>
      </c>
      <c r="E269" s="45">
        <v>1337.893</v>
      </c>
      <c r="F269" s="45" t="s">
        <v>68</v>
      </c>
      <c r="G269" s="45" t="s">
        <v>68</v>
      </c>
    </row>
    <row r="270" spans="1:7" ht="31.5" x14ac:dyDescent="0.25">
      <c r="A270" s="43" t="s">
        <v>735</v>
      </c>
      <c r="B270" s="44" t="s">
        <v>491</v>
      </c>
      <c r="C270" s="44" t="s">
        <v>736</v>
      </c>
      <c r="D270" s="122" t="s">
        <v>68</v>
      </c>
      <c r="E270" s="45">
        <v>1337.893</v>
      </c>
      <c r="F270" s="45" t="s">
        <v>68</v>
      </c>
      <c r="G270" s="45" t="s">
        <v>68</v>
      </c>
    </row>
    <row r="271" spans="1:7" ht="47.25" x14ac:dyDescent="0.25">
      <c r="A271" s="46" t="s">
        <v>268</v>
      </c>
      <c r="B271" s="47" t="s">
        <v>491</v>
      </c>
      <c r="C271" s="47" t="s">
        <v>736</v>
      </c>
      <c r="D271" s="47" t="s">
        <v>19</v>
      </c>
      <c r="E271" s="48">
        <v>867.89300000000003</v>
      </c>
      <c r="F271" s="48" t="s">
        <v>68</v>
      </c>
      <c r="G271" s="48" t="s">
        <v>68</v>
      </c>
    </row>
    <row r="272" spans="1:7" ht="31.5" x14ac:dyDescent="0.25">
      <c r="A272" s="46" t="s">
        <v>737</v>
      </c>
      <c r="B272" s="47" t="s">
        <v>491</v>
      </c>
      <c r="C272" s="47" t="s">
        <v>738</v>
      </c>
      <c r="D272" s="57" t="s">
        <v>68</v>
      </c>
      <c r="E272" s="48">
        <v>470</v>
      </c>
      <c r="F272" s="48" t="s">
        <v>68</v>
      </c>
      <c r="G272" s="48" t="s">
        <v>68</v>
      </c>
    </row>
    <row r="273" spans="1:7" ht="47.25" x14ac:dyDescent="0.25">
      <c r="A273" s="46" t="s">
        <v>268</v>
      </c>
      <c r="B273" s="47" t="s">
        <v>491</v>
      </c>
      <c r="C273" s="47" t="s">
        <v>738</v>
      </c>
      <c r="D273" s="47" t="s">
        <v>19</v>
      </c>
      <c r="E273" s="48">
        <v>470</v>
      </c>
      <c r="F273" s="48" t="s">
        <v>68</v>
      </c>
      <c r="G273" s="48" t="s">
        <v>68</v>
      </c>
    </row>
    <row r="274" spans="1:7" ht="15.75" x14ac:dyDescent="0.25">
      <c r="A274" s="43" t="s">
        <v>371</v>
      </c>
      <c r="B274" s="44" t="s">
        <v>491</v>
      </c>
      <c r="C274" s="44" t="s">
        <v>372</v>
      </c>
      <c r="D274" s="122" t="s">
        <v>68</v>
      </c>
      <c r="E274" s="45">
        <v>250</v>
      </c>
      <c r="F274" s="45" t="s">
        <v>68</v>
      </c>
      <c r="G274" s="45" t="s">
        <v>68</v>
      </c>
    </row>
    <row r="275" spans="1:7" ht="63" x14ac:dyDescent="0.25">
      <c r="A275" s="43" t="s">
        <v>373</v>
      </c>
      <c r="B275" s="44" t="s">
        <v>491</v>
      </c>
      <c r="C275" s="44" t="s">
        <v>374</v>
      </c>
      <c r="D275" s="122" t="s">
        <v>68</v>
      </c>
      <c r="E275" s="45">
        <v>250</v>
      </c>
      <c r="F275" s="45" t="s">
        <v>68</v>
      </c>
      <c r="G275" s="45" t="s">
        <v>68</v>
      </c>
    </row>
    <row r="276" spans="1:7" ht="47.25" x14ac:dyDescent="0.25">
      <c r="A276" s="46" t="s">
        <v>268</v>
      </c>
      <c r="B276" s="47" t="s">
        <v>491</v>
      </c>
      <c r="C276" s="47" t="s">
        <v>374</v>
      </c>
      <c r="D276" s="47" t="s">
        <v>19</v>
      </c>
      <c r="E276" s="48">
        <v>250</v>
      </c>
      <c r="F276" s="48" t="s">
        <v>68</v>
      </c>
      <c r="G276" s="48" t="s">
        <v>68</v>
      </c>
    </row>
    <row r="277" spans="1:7" ht="15.75" x14ac:dyDescent="0.25">
      <c r="A277" s="43" t="s">
        <v>375</v>
      </c>
      <c r="B277" s="44" t="s">
        <v>491</v>
      </c>
      <c r="C277" s="44" t="s">
        <v>376</v>
      </c>
      <c r="D277" s="122" t="s">
        <v>68</v>
      </c>
      <c r="E277" s="45">
        <v>1080</v>
      </c>
      <c r="F277" s="45" t="s">
        <v>68</v>
      </c>
      <c r="G277" s="45" t="s">
        <v>68</v>
      </c>
    </row>
    <row r="278" spans="1:7" ht="47.25" x14ac:dyDescent="0.25">
      <c r="A278" s="43" t="s">
        <v>377</v>
      </c>
      <c r="B278" s="44" t="s">
        <v>491</v>
      </c>
      <c r="C278" s="44" t="s">
        <v>378</v>
      </c>
      <c r="D278" s="122" t="s">
        <v>68</v>
      </c>
      <c r="E278" s="45">
        <v>1080</v>
      </c>
      <c r="F278" s="45" t="s">
        <v>68</v>
      </c>
      <c r="G278" s="45" t="s">
        <v>68</v>
      </c>
    </row>
    <row r="279" spans="1:7" ht="47.25" x14ac:dyDescent="0.25">
      <c r="A279" s="46" t="s">
        <v>268</v>
      </c>
      <c r="B279" s="47" t="s">
        <v>491</v>
      </c>
      <c r="C279" s="47" t="s">
        <v>378</v>
      </c>
      <c r="D279" s="47" t="s">
        <v>19</v>
      </c>
      <c r="E279" s="48">
        <v>1080</v>
      </c>
      <c r="F279" s="48" t="s">
        <v>68</v>
      </c>
      <c r="G279" s="48" t="s">
        <v>68</v>
      </c>
    </row>
    <row r="280" spans="1:7" ht="31.5" x14ac:dyDescent="0.25">
      <c r="A280" s="43" t="s">
        <v>379</v>
      </c>
      <c r="B280" s="44" t="s">
        <v>491</v>
      </c>
      <c r="C280" s="44" t="s">
        <v>380</v>
      </c>
      <c r="D280" s="122" t="s">
        <v>68</v>
      </c>
      <c r="E280" s="45">
        <v>11173.844419999999</v>
      </c>
      <c r="F280" s="45">
        <v>3370</v>
      </c>
      <c r="G280" s="45">
        <v>3555</v>
      </c>
    </row>
    <row r="281" spans="1:7" ht="31.5" x14ac:dyDescent="0.25">
      <c r="A281" s="43" t="s">
        <v>915</v>
      </c>
      <c r="B281" s="44" t="s">
        <v>491</v>
      </c>
      <c r="C281" s="44" t="s">
        <v>381</v>
      </c>
      <c r="D281" s="122" t="s">
        <v>68</v>
      </c>
      <c r="E281" s="45">
        <v>5125.7915400000002</v>
      </c>
      <c r="F281" s="45">
        <v>3370</v>
      </c>
      <c r="G281" s="45">
        <v>3555</v>
      </c>
    </row>
    <row r="282" spans="1:7" ht="47.25" x14ac:dyDescent="0.25">
      <c r="A282" s="46" t="s">
        <v>268</v>
      </c>
      <c r="B282" s="47" t="s">
        <v>491</v>
      </c>
      <c r="C282" s="47" t="s">
        <v>381</v>
      </c>
      <c r="D282" s="47" t="s">
        <v>19</v>
      </c>
      <c r="E282" s="48">
        <v>4748.8977699999996</v>
      </c>
      <c r="F282" s="48">
        <v>3370</v>
      </c>
      <c r="G282" s="48">
        <v>3555</v>
      </c>
    </row>
    <row r="283" spans="1:7" ht="63" x14ac:dyDescent="0.25">
      <c r="A283" s="46" t="s">
        <v>283</v>
      </c>
      <c r="B283" s="47" t="s">
        <v>491</v>
      </c>
      <c r="C283" s="47" t="s">
        <v>382</v>
      </c>
      <c r="D283" s="57" t="s">
        <v>68</v>
      </c>
      <c r="E283" s="48">
        <v>303.03030000000001</v>
      </c>
      <c r="F283" s="48" t="s">
        <v>68</v>
      </c>
      <c r="G283" s="48" t="s">
        <v>68</v>
      </c>
    </row>
    <row r="284" spans="1:7" ht="47.25" x14ac:dyDescent="0.25">
      <c r="A284" s="46" t="s">
        <v>268</v>
      </c>
      <c r="B284" s="47" t="s">
        <v>491</v>
      </c>
      <c r="C284" s="47" t="s">
        <v>382</v>
      </c>
      <c r="D284" s="47" t="s">
        <v>19</v>
      </c>
      <c r="E284" s="48">
        <v>303.03030000000001</v>
      </c>
      <c r="F284" s="48" t="s">
        <v>68</v>
      </c>
      <c r="G284" s="48" t="s">
        <v>68</v>
      </c>
    </row>
    <row r="285" spans="1:7" ht="31.5" x14ac:dyDescent="0.25">
      <c r="A285" s="46" t="s">
        <v>892</v>
      </c>
      <c r="B285" s="47" t="s">
        <v>491</v>
      </c>
      <c r="C285" s="47" t="s">
        <v>916</v>
      </c>
      <c r="D285" s="57" t="s">
        <v>68</v>
      </c>
      <c r="E285" s="48">
        <v>73.863470000000007</v>
      </c>
      <c r="F285" s="48" t="s">
        <v>68</v>
      </c>
      <c r="G285" s="48" t="s">
        <v>68</v>
      </c>
    </row>
    <row r="286" spans="1:7" ht="47.25" x14ac:dyDescent="0.25">
      <c r="A286" s="46" t="s">
        <v>268</v>
      </c>
      <c r="B286" s="47" t="s">
        <v>491</v>
      </c>
      <c r="C286" s="47" t="s">
        <v>916</v>
      </c>
      <c r="D286" s="47" t="s">
        <v>19</v>
      </c>
      <c r="E286" s="48">
        <v>73.863470000000007</v>
      </c>
      <c r="F286" s="48" t="s">
        <v>68</v>
      </c>
      <c r="G286" s="48" t="s">
        <v>68</v>
      </c>
    </row>
    <row r="287" spans="1:7" ht="47.25" x14ac:dyDescent="0.25">
      <c r="A287" s="43" t="s">
        <v>739</v>
      </c>
      <c r="B287" s="44" t="s">
        <v>491</v>
      </c>
      <c r="C287" s="44" t="s">
        <v>740</v>
      </c>
      <c r="D287" s="122" t="s">
        <v>68</v>
      </c>
      <c r="E287" s="45">
        <v>200</v>
      </c>
      <c r="F287" s="45" t="s">
        <v>68</v>
      </c>
      <c r="G287" s="45" t="s">
        <v>68</v>
      </c>
    </row>
    <row r="288" spans="1:7" ht="63" x14ac:dyDescent="0.25">
      <c r="A288" s="46" t="s">
        <v>741</v>
      </c>
      <c r="B288" s="47" t="s">
        <v>491</v>
      </c>
      <c r="C288" s="47" t="s">
        <v>742</v>
      </c>
      <c r="D288" s="57" t="s">
        <v>68</v>
      </c>
      <c r="E288" s="48">
        <v>200</v>
      </c>
      <c r="F288" s="48" t="s">
        <v>68</v>
      </c>
      <c r="G288" s="48" t="s">
        <v>68</v>
      </c>
    </row>
    <row r="289" spans="1:7" ht="47.25" x14ac:dyDescent="0.25">
      <c r="A289" s="46" t="s">
        <v>268</v>
      </c>
      <c r="B289" s="47" t="s">
        <v>491</v>
      </c>
      <c r="C289" s="47" t="s">
        <v>742</v>
      </c>
      <c r="D289" s="47" t="s">
        <v>19</v>
      </c>
      <c r="E289" s="48">
        <v>200</v>
      </c>
      <c r="F289" s="48" t="s">
        <v>68</v>
      </c>
      <c r="G289" s="48" t="s">
        <v>68</v>
      </c>
    </row>
    <row r="290" spans="1:7" ht="31.5" x14ac:dyDescent="0.25">
      <c r="A290" s="43" t="s">
        <v>767</v>
      </c>
      <c r="B290" s="44" t="s">
        <v>491</v>
      </c>
      <c r="C290" s="44" t="s">
        <v>383</v>
      </c>
      <c r="D290" s="122" t="s">
        <v>68</v>
      </c>
      <c r="E290" s="45">
        <v>5848.0528800000002</v>
      </c>
      <c r="F290" s="45" t="s">
        <v>68</v>
      </c>
      <c r="G290" s="45" t="s">
        <v>68</v>
      </c>
    </row>
    <row r="291" spans="1:7" ht="47.25" x14ac:dyDescent="0.25">
      <c r="A291" s="46" t="s">
        <v>268</v>
      </c>
      <c r="B291" s="47" t="s">
        <v>491</v>
      </c>
      <c r="C291" s="47" t="s">
        <v>383</v>
      </c>
      <c r="D291" s="47" t="s">
        <v>19</v>
      </c>
      <c r="E291" s="48">
        <v>4641.93138</v>
      </c>
      <c r="F291" s="48" t="s">
        <v>68</v>
      </c>
      <c r="G291" s="48" t="s">
        <v>68</v>
      </c>
    </row>
    <row r="292" spans="1:7" ht="31.5" x14ac:dyDescent="0.25">
      <c r="A292" s="46" t="s">
        <v>892</v>
      </c>
      <c r="B292" s="47" t="s">
        <v>491</v>
      </c>
      <c r="C292" s="47" t="s">
        <v>917</v>
      </c>
      <c r="D292" s="57" t="s">
        <v>68</v>
      </c>
      <c r="E292" s="48">
        <v>1206.1215</v>
      </c>
      <c r="F292" s="48" t="s">
        <v>68</v>
      </c>
      <c r="G292" s="48" t="s">
        <v>68</v>
      </c>
    </row>
    <row r="293" spans="1:7" ht="47.25" x14ac:dyDescent="0.25">
      <c r="A293" s="46" t="s">
        <v>268</v>
      </c>
      <c r="B293" s="47" t="s">
        <v>491</v>
      </c>
      <c r="C293" s="47" t="s">
        <v>917</v>
      </c>
      <c r="D293" s="47" t="s">
        <v>19</v>
      </c>
      <c r="E293" s="48">
        <v>1206.1215</v>
      </c>
      <c r="F293" s="48" t="s">
        <v>68</v>
      </c>
      <c r="G293" s="48" t="s">
        <v>68</v>
      </c>
    </row>
    <row r="294" spans="1:7" ht="31.5" x14ac:dyDescent="0.25">
      <c r="A294" s="43" t="s">
        <v>918</v>
      </c>
      <c r="B294" s="44" t="s">
        <v>491</v>
      </c>
      <c r="C294" s="44" t="s">
        <v>919</v>
      </c>
      <c r="D294" s="122" t="s">
        <v>68</v>
      </c>
      <c r="E294" s="45">
        <v>19266.41202</v>
      </c>
      <c r="F294" s="45">
        <v>14774.195250000001</v>
      </c>
      <c r="G294" s="45">
        <v>20566.92525</v>
      </c>
    </row>
    <row r="295" spans="1:7" ht="31.5" x14ac:dyDescent="0.25">
      <c r="A295" s="43" t="s">
        <v>920</v>
      </c>
      <c r="B295" s="44" t="s">
        <v>491</v>
      </c>
      <c r="C295" s="44" t="s">
        <v>921</v>
      </c>
      <c r="D295" s="122" t="s">
        <v>68</v>
      </c>
      <c r="E295" s="45">
        <v>19266.41202</v>
      </c>
      <c r="F295" s="45">
        <v>14774.195250000001</v>
      </c>
      <c r="G295" s="45">
        <v>20566.92525</v>
      </c>
    </row>
    <row r="296" spans="1:7" ht="47.25" x14ac:dyDescent="0.25">
      <c r="A296" s="46" t="s">
        <v>268</v>
      </c>
      <c r="B296" s="47" t="s">
        <v>491</v>
      </c>
      <c r="C296" s="47" t="s">
        <v>921</v>
      </c>
      <c r="D296" s="47" t="s">
        <v>19</v>
      </c>
      <c r="E296" s="48">
        <v>13379.697</v>
      </c>
      <c r="F296" s="48">
        <v>14171.67</v>
      </c>
      <c r="G296" s="48">
        <v>19964.400000000001</v>
      </c>
    </row>
    <row r="297" spans="1:7" ht="63" x14ac:dyDescent="0.25">
      <c r="A297" s="46" t="s">
        <v>283</v>
      </c>
      <c r="B297" s="47" t="s">
        <v>491</v>
      </c>
      <c r="C297" s="47" t="s">
        <v>922</v>
      </c>
      <c r="D297" s="57" t="s">
        <v>68</v>
      </c>
      <c r="E297" s="48">
        <v>299.49495000000002</v>
      </c>
      <c r="F297" s="48">
        <v>602.52525000000003</v>
      </c>
      <c r="G297" s="48">
        <v>602.52525000000003</v>
      </c>
    </row>
    <row r="298" spans="1:7" ht="47.25" x14ac:dyDescent="0.25">
      <c r="A298" s="46" t="s">
        <v>268</v>
      </c>
      <c r="B298" s="47" t="s">
        <v>491</v>
      </c>
      <c r="C298" s="47" t="s">
        <v>922</v>
      </c>
      <c r="D298" s="47" t="s">
        <v>19</v>
      </c>
      <c r="E298" s="48">
        <v>299.49495000000002</v>
      </c>
      <c r="F298" s="48">
        <v>602.52525000000003</v>
      </c>
      <c r="G298" s="48">
        <v>602.52525000000003</v>
      </c>
    </row>
    <row r="299" spans="1:7" ht="31.5" x14ac:dyDescent="0.25">
      <c r="A299" s="46" t="s">
        <v>892</v>
      </c>
      <c r="B299" s="47" t="s">
        <v>491</v>
      </c>
      <c r="C299" s="47" t="s">
        <v>923</v>
      </c>
      <c r="D299" s="57" t="s">
        <v>68</v>
      </c>
      <c r="E299" s="48">
        <v>5587.2200700000003</v>
      </c>
      <c r="F299" s="48" t="s">
        <v>68</v>
      </c>
      <c r="G299" s="48" t="s">
        <v>68</v>
      </c>
    </row>
    <row r="300" spans="1:7" ht="47.25" x14ac:dyDescent="0.25">
      <c r="A300" s="46" t="s">
        <v>268</v>
      </c>
      <c r="B300" s="47" t="s">
        <v>491</v>
      </c>
      <c r="C300" s="47" t="s">
        <v>923</v>
      </c>
      <c r="D300" s="47" t="s">
        <v>19</v>
      </c>
      <c r="E300" s="48">
        <v>5587.2200700000003</v>
      </c>
      <c r="F300" s="48" t="s">
        <v>68</v>
      </c>
      <c r="G300" s="48" t="s">
        <v>68</v>
      </c>
    </row>
    <row r="301" spans="1:7" ht="47.25" x14ac:dyDescent="0.25">
      <c r="A301" s="43" t="s">
        <v>405</v>
      </c>
      <c r="B301" s="44" t="s">
        <v>491</v>
      </c>
      <c r="C301" s="44" t="s">
        <v>406</v>
      </c>
      <c r="D301" s="122" t="s">
        <v>68</v>
      </c>
      <c r="E301" s="45">
        <v>1431.6812199999999</v>
      </c>
      <c r="F301" s="45">
        <v>70</v>
      </c>
      <c r="G301" s="45">
        <v>70</v>
      </c>
    </row>
    <row r="302" spans="1:7" ht="31.5" x14ac:dyDescent="0.25">
      <c r="A302" s="43" t="s">
        <v>432</v>
      </c>
      <c r="B302" s="44" t="s">
        <v>491</v>
      </c>
      <c r="C302" s="44" t="s">
        <v>433</v>
      </c>
      <c r="D302" s="122" t="s">
        <v>68</v>
      </c>
      <c r="E302" s="45">
        <v>1361.6812199999999</v>
      </c>
      <c r="F302" s="45" t="s">
        <v>68</v>
      </c>
      <c r="G302" s="45" t="s">
        <v>68</v>
      </c>
    </row>
    <row r="303" spans="1:7" ht="37.5" customHeight="1" x14ac:dyDescent="0.25">
      <c r="A303" s="43" t="s">
        <v>434</v>
      </c>
      <c r="B303" s="44" t="s">
        <v>491</v>
      </c>
      <c r="C303" s="44" t="s">
        <v>435</v>
      </c>
      <c r="D303" s="122" t="s">
        <v>68</v>
      </c>
      <c r="E303" s="45">
        <v>1361.6812199999999</v>
      </c>
      <c r="F303" s="45" t="s">
        <v>68</v>
      </c>
      <c r="G303" s="45" t="s">
        <v>68</v>
      </c>
    </row>
    <row r="304" spans="1:7" ht="31.5" x14ac:dyDescent="0.25">
      <c r="A304" s="46" t="s">
        <v>219</v>
      </c>
      <c r="B304" s="47" t="s">
        <v>491</v>
      </c>
      <c r="C304" s="47" t="s">
        <v>435</v>
      </c>
      <c r="D304" s="47" t="s">
        <v>220</v>
      </c>
      <c r="E304" s="48">
        <v>12</v>
      </c>
      <c r="F304" s="48" t="s">
        <v>68</v>
      </c>
      <c r="G304" s="48" t="s">
        <v>68</v>
      </c>
    </row>
    <row r="305" spans="1:7" ht="47.25" x14ac:dyDescent="0.25">
      <c r="A305" s="46" t="s">
        <v>268</v>
      </c>
      <c r="B305" s="47" t="s">
        <v>491</v>
      </c>
      <c r="C305" s="47" t="s">
        <v>435</v>
      </c>
      <c r="D305" s="47" t="s">
        <v>19</v>
      </c>
      <c r="E305" s="48">
        <v>1103.0624700000001</v>
      </c>
      <c r="F305" s="48" t="s">
        <v>68</v>
      </c>
      <c r="G305" s="48" t="s">
        <v>68</v>
      </c>
    </row>
    <row r="306" spans="1:7" ht="78.75" x14ac:dyDescent="0.25">
      <c r="A306" s="46" t="s">
        <v>436</v>
      </c>
      <c r="B306" s="47" t="s">
        <v>491</v>
      </c>
      <c r="C306" s="47" t="s">
        <v>437</v>
      </c>
      <c r="D306" s="57" t="s">
        <v>68</v>
      </c>
      <c r="E306" s="48">
        <v>246.61875000000001</v>
      </c>
      <c r="F306" s="48" t="s">
        <v>68</v>
      </c>
      <c r="G306" s="48" t="s">
        <v>68</v>
      </c>
    </row>
    <row r="307" spans="1:7" ht="47.25" x14ac:dyDescent="0.25">
      <c r="A307" s="46" t="s">
        <v>268</v>
      </c>
      <c r="B307" s="47" t="s">
        <v>491</v>
      </c>
      <c r="C307" s="47" t="s">
        <v>437</v>
      </c>
      <c r="D307" s="47" t="s">
        <v>19</v>
      </c>
      <c r="E307" s="48">
        <v>246.61875000000001</v>
      </c>
      <c r="F307" s="48" t="s">
        <v>68</v>
      </c>
      <c r="G307" s="48" t="s">
        <v>68</v>
      </c>
    </row>
    <row r="308" spans="1:7" ht="15.75" x14ac:dyDescent="0.25">
      <c r="A308" s="43" t="s">
        <v>640</v>
      </c>
      <c r="B308" s="44" t="s">
        <v>491</v>
      </c>
      <c r="C308" s="44" t="s">
        <v>583</v>
      </c>
      <c r="D308" s="122" t="s">
        <v>68</v>
      </c>
      <c r="E308" s="45">
        <v>70</v>
      </c>
      <c r="F308" s="45">
        <v>70</v>
      </c>
      <c r="G308" s="45">
        <v>70</v>
      </c>
    </row>
    <row r="309" spans="1:7" ht="47.25" x14ac:dyDescent="0.25">
      <c r="A309" s="43" t="s">
        <v>655</v>
      </c>
      <c r="B309" s="44" t="s">
        <v>491</v>
      </c>
      <c r="C309" s="44" t="s">
        <v>565</v>
      </c>
      <c r="D309" s="122" t="s">
        <v>68</v>
      </c>
      <c r="E309" s="45">
        <v>70</v>
      </c>
      <c r="F309" s="45">
        <v>70</v>
      </c>
      <c r="G309" s="45">
        <v>70</v>
      </c>
    </row>
    <row r="310" spans="1:7" ht="47.25" x14ac:dyDescent="0.25">
      <c r="A310" s="46" t="s">
        <v>268</v>
      </c>
      <c r="B310" s="47" t="s">
        <v>491</v>
      </c>
      <c r="C310" s="47" t="s">
        <v>565</v>
      </c>
      <c r="D310" s="47" t="s">
        <v>19</v>
      </c>
      <c r="E310" s="48">
        <v>70</v>
      </c>
      <c r="F310" s="48">
        <v>70</v>
      </c>
      <c r="G310" s="48">
        <v>70</v>
      </c>
    </row>
    <row r="311" spans="1:7" ht="63" x14ac:dyDescent="0.25">
      <c r="A311" s="56" t="s">
        <v>492</v>
      </c>
      <c r="B311" s="57" t="s">
        <v>493</v>
      </c>
      <c r="C311" s="50" t="s">
        <v>68</v>
      </c>
      <c r="D311" s="50" t="s">
        <v>68</v>
      </c>
      <c r="E311" s="59">
        <v>84764.720950000003</v>
      </c>
      <c r="F311" s="59">
        <v>54068.900860000002</v>
      </c>
      <c r="G311" s="59">
        <v>59560.472880000001</v>
      </c>
    </row>
    <row r="312" spans="1:7" ht="47.25" x14ac:dyDescent="0.25">
      <c r="A312" s="43" t="s">
        <v>213</v>
      </c>
      <c r="B312" s="44" t="s">
        <v>493</v>
      </c>
      <c r="C312" s="44" t="s">
        <v>214</v>
      </c>
      <c r="D312" s="122" t="s">
        <v>68</v>
      </c>
      <c r="E312" s="45">
        <v>33577.754209999999</v>
      </c>
      <c r="F312" s="45">
        <v>26379.49</v>
      </c>
      <c r="G312" s="45">
        <v>25948.802</v>
      </c>
    </row>
    <row r="313" spans="1:7" ht="47.25" x14ac:dyDescent="0.25">
      <c r="A313" s="43" t="s">
        <v>215</v>
      </c>
      <c r="B313" s="44" t="s">
        <v>493</v>
      </c>
      <c r="C313" s="44" t="s">
        <v>216</v>
      </c>
      <c r="D313" s="122" t="s">
        <v>68</v>
      </c>
      <c r="E313" s="45">
        <v>33577.754209999999</v>
      </c>
      <c r="F313" s="45">
        <v>26379.49</v>
      </c>
      <c r="G313" s="45">
        <v>25948.802</v>
      </c>
    </row>
    <row r="314" spans="1:7" ht="31.5" x14ac:dyDescent="0.25">
      <c r="A314" s="43" t="s">
        <v>217</v>
      </c>
      <c r="B314" s="44" t="s">
        <v>493</v>
      </c>
      <c r="C314" s="44" t="s">
        <v>218</v>
      </c>
      <c r="D314" s="122" t="s">
        <v>68</v>
      </c>
      <c r="E314" s="45">
        <v>15318.489009999999</v>
      </c>
      <c r="F314" s="45">
        <v>16264.5</v>
      </c>
      <c r="G314" s="45">
        <v>16665.349999999999</v>
      </c>
    </row>
    <row r="315" spans="1:7" ht="31.5" x14ac:dyDescent="0.25">
      <c r="A315" s="46" t="s">
        <v>219</v>
      </c>
      <c r="B315" s="47" t="s">
        <v>493</v>
      </c>
      <c r="C315" s="47" t="s">
        <v>218</v>
      </c>
      <c r="D315" s="47" t="s">
        <v>220</v>
      </c>
      <c r="E315" s="48">
        <v>6465.4587099999999</v>
      </c>
      <c r="F315" s="48">
        <v>7411.4696999999996</v>
      </c>
      <c r="G315" s="48">
        <v>7812.3197</v>
      </c>
    </row>
    <row r="316" spans="1:7" ht="31.5" x14ac:dyDescent="0.25">
      <c r="A316" s="46" t="s">
        <v>217</v>
      </c>
      <c r="B316" s="47" t="s">
        <v>493</v>
      </c>
      <c r="C316" s="47" t="s">
        <v>221</v>
      </c>
      <c r="D316" s="57" t="s">
        <v>68</v>
      </c>
      <c r="E316" s="48">
        <v>8853.0303000000004</v>
      </c>
      <c r="F316" s="48">
        <v>8853.0303000000004</v>
      </c>
      <c r="G316" s="48">
        <v>8853.0303000000004</v>
      </c>
    </row>
    <row r="317" spans="1:7" ht="31.5" x14ac:dyDescent="0.25">
      <c r="A317" s="46" t="s">
        <v>219</v>
      </c>
      <c r="B317" s="47" t="s">
        <v>493</v>
      </c>
      <c r="C317" s="47" t="s">
        <v>221</v>
      </c>
      <c r="D317" s="47" t="s">
        <v>220</v>
      </c>
      <c r="E317" s="48">
        <v>8853.0303000000004</v>
      </c>
      <c r="F317" s="48">
        <v>8853.0303000000004</v>
      </c>
      <c r="G317" s="48">
        <v>8853.0303000000004</v>
      </c>
    </row>
    <row r="318" spans="1:7" ht="31.5" x14ac:dyDescent="0.25">
      <c r="A318" s="43" t="s">
        <v>222</v>
      </c>
      <c r="B318" s="44" t="s">
        <v>493</v>
      </c>
      <c r="C318" s="44" t="s">
        <v>223</v>
      </c>
      <c r="D318" s="122" t="s">
        <v>68</v>
      </c>
      <c r="E318" s="45">
        <v>2568.2351199999998</v>
      </c>
      <c r="F318" s="45">
        <v>4179.18</v>
      </c>
      <c r="G318" s="45">
        <v>4607.42</v>
      </c>
    </row>
    <row r="319" spans="1:7" ht="31.5" x14ac:dyDescent="0.25">
      <c r="A319" s="46" t="s">
        <v>219</v>
      </c>
      <c r="B319" s="47" t="s">
        <v>493</v>
      </c>
      <c r="C319" s="47" t="s">
        <v>223</v>
      </c>
      <c r="D319" s="47" t="s">
        <v>220</v>
      </c>
      <c r="E319" s="48">
        <v>2568.2351199999998</v>
      </c>
      <c r="F319" s="48">
        <v>4179.18</v>
      </c>
      <c r="G319" s="48">
        <v>4607.42</v>
      </c>
    </row>
    <row r="320" spans="1:7" ht="15.75" x14ac:dyDescent="0.25">
      <c r="A320" s="43" t="s">
        <v>224</v>
      </c>
      <c r="B320" s="44" t="s">
        <v>493</v>
      </c>
      <c r="C320" s="44" t="s">
        <v>225</v>
      </c>
      <c r="D320" s="122" t="s">
        <v>68</v>
      </c>
      <c r="E320" s="45">
        <v>825</v>
      </c>
      <c r="F320" s="45">
        <v>737.4</v>
      </c>
      <c r="G320" s="45">
        <v>737.4</v>
      </c>
    </row>
    <row r="321" spans="1:7" ht="31.5" x14ac:dyDescent="0.25">
      <c r="A321" s="46" t="s">
        <v>219</v>
      </c>
      <c r="B321" s="47" t="s">
        <v>493</v>
      </c>
      <c r="C321" s="47" t="s">
        <v>225</v>
      </c>
      <c r="D321" s="47" t="s">
        <v>220</v>
      </c>
      <c r="E321" s="48">
        <v>385.63157999999999</v>
      </c>
      <c r="F321" s="48">
        <v>298.03158000000002</v>
      </c>
      <c r="G321" s="48">
        <v>298.03158000000002</v>
      </c>
    </row>
    <row r="322" spans="1:7" ht="15.75" x14ac:dyDescent="0.25">
      <c r="A322" s="46" t="s">
        <v>224</v>
      </c>
      <c r="B322" s="47" t="s">
        <v>493</v>
      </c>
      <c r="C322" s="47" t="s">
        <v>226</v>
      </c>
      <c r="D322" s="57" t="s">
        <v>68</v>
      </c>
      <c r="E322" s="48">
        <v>439.36842000000001</v>
      </c>
      <c r="F322" s="48">
        <v>439.36842000000001</v>
      </c>
      <c r="G322" s="48">
        <v>439.36842000000001</v>
      </c>
    </row>
    <row r="323" spans="1:7" ht="31.5" x14ac:dyDescent="0.25">
      <c r="A323" s="46" t="s">
        <v>219</v>
      </c>
      <c r="B323" s="47" t="s">
        <v>493</v>
      </c>
      <c r="C323" s="47" t="s">
        <v>226</v>
      </c>
      <c r="D323" s="47" t="s">
        <v>220</v>
      </c>
      <c r="E323" s="48">
        <v>439.36842000000001</v>
      </c>
      <c r="F323" s="48">
        <v>439.36842000000001</v>
      </c>
      <c r="G323" s="48">
        <v>439.36842000000001</v>
      </c>
    </row>
    <row r="324" spans="1:7" ht="31.5" x14ac:dyDescent="0.25">
      <c r="A324" s="43" t="s">
        <v>227</v>
      </c>
      <c r="B324" s="44" t="s">
        <v>493</v>
      </c>
      <c r="C324" s="44" t="s">
        <v>228</v>
      </c>
      <c r="D324" s="122" t="s">
        <v>68</v>
      </c>
      <c r="E324" s="45">
        <v>2228.0320000000002</v>
      </c>
      <c r="F324" s="45" t="s">
        <v>68</v>
      </c>
      <c r="G324" s="45" t="s">
        <v>68</v>
      </c>
    </row>
    <row r="325" spans="1:7" ht="47.25" x14ac:dyDescent="0.25">
      <c r="A325" s="46" t="s">
        <v>229</v>
      </c>
      <c r="B325" s="47" t="s">
        <v>493</v>
      </c>
      <c r="C325" s="47" t="s">
        <v>230</v>
      </c>
      <c r="D325" s="57" t="s">
        <v>68</v>
      </c>
      <c r="E325" s="48">
        <v>2228.0320000000002</v>
      </c>
      <c r="F325" s="48" t="s">
        <v>68</v>
      </c>
      <c r="G325" s="48" t="s">
        <v>68</v>
      </c>
    </row>
    <row r="326" spans="1:7" ht="31.5" x14ac:dyDescent="0.25">
      <c r="A326" s="46" t="s">
        <v>219</v>
      </c>
      <c r="B326" s="47" t="s">
        <v>493</v>
      </c>
      <c r="C326" s="47" t="s">
        <v>230</v>
      </c>
      <c r="D326" s="47" t="s">
        <v>220</v>
      </c>
      <c r="E326" s="48">
        <v>2228.0320000000002</v>
      </c>
      <c r="F326" s="48" t="s">
        <v>68</v>
      </c>
      <c r="G326" s="48" t="s">
        <v>68</v>
      </c>
    </row>
    <row r="327" spans="1:7" ht="15.75" x14ac:dyDescent="0.25">
      <c r="A327" s="43" t="s">
        <v>231</v>
      </c>
      <c r="B327" s="44" t="s">
        <v>493</v>
      </c>
      <c r="C327" s="44" t="s">
        <v>232</v>
      </c>
      <c r="D327" s="122" t="s">
        <v>68</v>
      </c>
      <c r="E327" s="45">
        <v>12499.998079999999</v>
      </c>
      <c r="F327" s="45">
        <v>5198.41</v>
      </c>
      <c r="G327" s="45">
        <v>3938.6320000000001</v>
      </c>
    </row>
    <row r="328" spans="1:7" ht="31.5" x14ac:dyDescent="0.25">
      <c r="A328" s="46" t="s">
        <v>219</v>
      </c>
      <c r="B328" s="47" t="s">
        <v>493</v>
      </c>
      <c r="C328" s="47" t="s">
        <v>232</v>
      </c>
      <c r="D328" s="47" t="s">
        <v>220</v>
      </c>
      <c r="E328" s="48">
        <v>8355.9980799999994</v>
      </c>
      <c r="F328" s="48">
        <v>1116.1500000000001</v>
      </c>
      <c r="G328" s="48" t="s">
        <v>68</v>
      </c>
    </row>
    <row r="329" spans="1:7" ht="63" x14ac:dyDescent="0.25">
      <c r="A329" s="46" t="s">
        <v>518</v>
      </c>
      <c r="B329" s="47" t="s">
        <v>493</v>
      </c>
      <c r="C329" s="47" t="s">
        <v>519</v>
      </c>
      <c r="D329" s="57" t="s">
        <v>68</v>
      </c>
      <c r="E329" s="48">
        <v>4144</v>
      </c>
      <c r="F329" s="48">
        <v>4082.26</v>
      </c>
      <c r="G329" s="48">
        <v>3938.6320000000001</v>
      </c>
    </row>
    <row r="330" spans="1:7" ht="31.5" x14ac:dyDescent="0.25">
      <c r="A330" s="46" t="s">
        <v>219</v>
      </c>
      <c r="B330" s="47" t="s">
        <v>493</v>
      </c>
      <c r="C330" s="47" t="s">
        <v>519</v>
      </c>
      <c r="D330" s="47" t="s">
        <v>220</v>
      </c>
      <c r="E330" s="48">
        <v>4144</v>
      </c>
      <c r="F330" s="48">
        <v>4082.26</v>
      </c>
      <c r="G330" s="48">
        <v>3938.6320000000001</v>
      </c>
    </row>
    <row r="331" spans="1:7" ht="15.75" x14ac:dyDescent="0.25">
      <c r="A331" s="43" t="s">
        <v>520</v>
      </c>
      <c r="B331" s="44" t="s">
        <v>493</v>
      </c>
      <c r="C331" s="44" t="s">
        <v>521</v>
      </c>
      <c r="D331" s="122" t="s">
        <v>68</v>
      </c>
      <c r="E331" s="45">
        <v>138</v>
      </c>
      <c r="F331" s="45" t="s">
        <v>68</v>
      </c>
      <c r="G331" s="45" t="s">
        <v>68</v>
      </c>
    </row>
    <row r="332" spans="1:7" ht="31.5" x14ac:dyDescent="0.25">
      <c r="A332" s="46" t="s">
        <v>658</v>
      </c>
      <c r="B332" s="47" t="s">
        <v>493</v>
      </c>
      <c r="C332" s="47" t="s">
        <v>659</v>
      </c>
      <c r="D332" s="57" t="s">
        <v>68</v>
      </c>
      <c r="E332" s="48">
        <v>138</v>
      </c>
      <c r="F332" s="48" t="s">
        <v>68</v>
      </c>
      <c r="G332" s="48" t="s">
        <v>68</v>
      </c>
    </row>
    <row r="333" spans="1:7" ht="15.75" x14ac:dyDescent="0.25">
      <c r="A333" s="46" t="s">
        <v>252</v>
      </c>
      <c r="B333" s="47" t="s">
        <v>493</v>
      </c>
      <c r="C333" s="47" t="s">
        <v>659</v>
      </c>
      <c r="D333" s="47" t="s">
        <v>12</v>
      </c>
      <c r="E333" s="48">
        <v>138</v>
      </c>
      <c r="F333" s="48" t="s">
        <v>68</v>
      </c>
      <c r="G333" s="48" t="s">
        <v>68</v>
      </c>
    </row>
    <row r="334" spans="1:7" ht="56.25" customHeight="1" x14ac:dyDescent="0.25">
      <c r="A334" s="43" t="s">
        <v>233</v>
      </c>
      <c r="B334" s="44" t="s">
        <v>493</v>
      </c>
      <c r="C334" s="44" t="s">
        <v>234</v>
      </c>
      <c r="D334" s="122" t="s">
        <v>68</v>
      </c>
      <c r="E334" s="45">
        <v>33257.256090000003</v>
      </c>
      <c r="F334" s="45">
        <v>5842.3429999999998</v>
      </c>
      <c r="G334" s="45">
        <v>7862.5810199999996</v>
      </c>
    </row>
    <row r="335" spans="1:7" ht="47.25" x14ac:dyDescent="0.25">
      <c r="A335" s="43" t="s">
        <v>235</v>
      </c>
      <c r="B335" s="44" t="s">
        <v>493</v>
      </c>
      <c r="C335" s="44" t="s">
        <v>236</v>
      </c>
      <c r="D335" s="122" t="s">
        <v>68</v>
      </c>
      <c r="E335" s="45">
        <v>5186.8710000000001</v>
      </c>
      <c r="F335" s="45">
        <v>5050.4849999999997</v>
      </c>
      <c r="G335" s="45">
        <v>7070.7230200000004</v>
      </c>
    </row>
    <row r="336" spans="1:7" ht="94.5" x14ac:dyDescent="0.25">
      <c r="A336" s="43" t="s">
        <v>523</v>
      </c>
      <c r="B336" s="44" t="s">
        <v>493</v>
      </c>
      <c r="C336" s="44" t="s">
        <v>524</v>
      </c>
      <c r="D336" s="122" t="s">
        <v>68</v>
      </c>
      <c r="E336" s="45">
        <v>100</v>
      </c>
      <c r="F336" s="45" t="s">
        <v>68</v>
      </c>
      <c r="G336" s="45">
        <v>2020.2020199999999</v>
      </c>
    </row>
    <row r="337" spans="1:7" ht="31.5" x14ac:dyDescent="0.25">
      <c r="A337" s="46" t="s">
        <v>219</v>
      </c>
      <c r="B337" s="47" t="s">
        <v>493</v>
      </c>
      <c r="C337" s="47" t="s">
        <v>524</v>
      </c>
      <c r="D337" s="47" t="s">
        <v>220</v>
      </c>
      <c r="E337" s="48">
        <v>100</v>
      </c>
      <c r="F337" s="48" t="s">
        <v>68</v>
      </c>
      <c r="G337" s="48" t="s">
        <v>68</v>
      </c>
    </row>
    <row r="338" spans="1:7" ht="31.5" x14ac:dyDescent="0.25">
      <c r="A338" s="46" t="s">
        <v>612</v>
      </c>
      <c r="B338" s="47" t="s">
        <v>493</v>
      </c>
      <c r="C338" s="47" t="s">
        <v>613</v>
      </c>
      <c r="D338" s="57" t="s">
        <v>68</v>
      </c>
      <c r="E338" s="48" t="s">
        <v>68</v>
      </c>
      <c r="F338" s="48" t="s">
        <v>68</v>
      </c>
      <c r="G338" s="48">
        <v>2020.2020199999999</v>
      </c>
    </row>
    <row r="339" spans="1:7" ht="31.5" x14ac:dyDescent="0.25">
      <c r="A339" s="46" t="s">
        <v>219</v>
      </c>
      <c r="B339" s="47" t="s">
        <v>493</v>
      </c>
      <c r="C339" s="47" t="s">
        <v>613</v>
      </c>
      <c r="D339" s="47" t="s">
        <v>220</v>
      </c>
      <c r="E339" s="48" t="s">
        <v>68</v>
      </c>
      <c r="F339" s="48" t="s">
        <v>68</v>
      </c>
      <c r="G339" s="48">
        <v>2020.2020199999999</v>
      </c>
    </row>
    <row r="340" spans="1:7" ht="94.5" x14ac:dyDescent="0.25">
      <c r="A340" s="43" t="s">
        <v>239</v>
      </c>
      <c r="B340" s="44" t="s">
        <v>493</v>
      </c>
      <c r="C340" s="44" t="s">
        <v>240</v>
      </c>
      <c r="D340" s="122" t="s">
        <v>68</v>
      </c>
      <c r="E340" s="45">
        <v>5050.4849999999997</v>
      </c>
      <c r="F340" s="45">
        <v>5050.4849999999997</v>
      </c>
      <c r="G340" s="45">
        <v>5050.5209999999997</v>
      </c>
    </row>
    <row r="341" spans="1:7" ht="94.5" x14ac:dyDescent="0.25">
      <c r="A341" s="46" t="s">
        <v>241</v>
      </c>
      <c r="B341" s="47" t="s">
        <v>493</v>
      </c>
      <c r="C341" s="47" t="s">
        <v>242</v>
      </c>
      <c r="D341" s="57" t="s">
        <v>68</v>
      </c>
      <c r="E341" s="48">
        <v>1109.039</v>
      </c>
      <c r="F341" s="48">
        <v>824.11500000000001</v>
      </c>
      <c r="G341" s="48">
        <v>813.78700000000003</v>
      </c>
    </row>
    <row r="342" spans="1:7" ht="33" customHeight="1" x14ac:dyDescent="0.25">
      <c r="A342" s="46" t="s">
        <v>243</v>
      </c>
      <c r="B342" s="47" t="s">
        <v>493</v>
      </c>
      <c r="C342" s="47" t="s">
        <v>242</v>
      </c>
      <c r="D342" s="47" t="s">
        <v>244</v>
      </c>
      <c r="E342" s="48">
        <v>1109.039</v>
      </c>
      <c r="F342" s="48">
        <v>824.11500000000001</v>
      </c>
      <c r="G342" s="48">
        <v>813.78700000000003</v>
      </c>
    </row>
    <row r="343" spans="1:7" ht="94.5" x14ac:dyDescent="0.25">
      <c r="A343" s="46" t="s">
        <v>241</v>
      </c>
      <c r="B343" s="47" t="s">
        <v>493</v>
      </c>
      <c r="C343" s="47" t="s">
        <v>245</v>
      </c>
      <c r="D343" s="57" t="s">
        <v>68</v>
      </c>
      <c r="E343" s="48">
        <v>3941.4459999999999</v>
      </c>
      <c r="F343" s="48">
        <v>4226.37</v>
      </c>
      <c r="G343" s="48">
        <v>4236.7340000000004</v>
      </c>
    </row>
    <row r="344" spans="1:7" ht="32.25" customHeight="1" x14ac:dyDescent="0.25">
      <c r="A344" s="46" t="s">
        <v>243</v>
      </c>
      <c r="B344" s="47" t="s">
        <v>493</v>
      </c>
      <c r="C344" s="47" t="s">
        <v>245</v>
      </c>
      <c r="D344" s="47" t="s">
        <v>244</v>
      </c>
      <c r="E344" s="48">
        <v>3941.4459999999999</v>
      </c>
      <c r="F344" s="48">
        <v>4226.37</v>
      </c>
      <c r="G344" s="48">
        <v>4236.7340000000004</v>
      </c>
    </row>
    <row r="345" spans="1:7" ht="31.5" x14ac:dyDescent="0.25">
      <c r="A345" s="43" t="s">
        <v>889</v>
      </c>
      <c r="B345" s="44" t="s">
        <v>493</v>
      </c>
      <c r="C345" s="44" t="s">
        <v>890</v>
      </c>
      <c r="D345" s="122" t="s">
        <v>68</v>
      </c>
      <c r="E345" s="45">
        <v>36.386000000000003</v>
      </c>
      <c r="F345" s="45" t="s">
        <v>68</v>
      </c>
      <c r="G345" s="45" t="s">
        <v>68</v>
      </c>
    </row>
    <row r="346" spans="1:7" ht="31.5" x14ac:dyDescent="0.25">
      <c r="A346" s="46" t="s">
        <v>219</v>
      </c>
      <c r="B346" s="47" t="s">
        <v>493</v>
      </c>
      <c r="C346" s="47" t="s">
        <v>890</v>
      </c>
      <c r="D346" s="47" t="s">
        <v>220</v>
      </c>
      <c r="E346" s="48">
        <v>36.386000000000003</v>
      </c>
      <c r="F346" s="48" t="s">
        <v>68</v>
      </c>
      <c r="G346" s="48" t="s">
        <v>68</v>
      </c>
    </row>
    <row r="347" spans="1:7" ht="47.25" x14ac:dyDescent="0.25">
      <c r="A347" s="43" t="s">
        <v>246</v>
      </c>
      <c r="B347" s="44" t="s">
        <v>493</v>
      </c>
      <c r="C347" s="44" t="s">
        <v>247</v>
      </c>
      <c r="D347" s="122" t="s">
        <v>68</v>
      </c>
      <c r="E347" s="45">
        <v>26945.19209</v>
      </c>
      <c r="F347" s="45" t="s">
        <v>68</v>
      </c>
      <c r="G347" s="45" t="s">
        <v>68</v>
      </c>
    </row>
    <row r="348" spans="1:7" ht="31.5" x14ac:dyDescent="0.25">
      <c r="A348" s="43" t="s">
        <v>660</v>
      </c>
      <c r="B348" s="44" t="s">
        <v>493</v>
      </c>
      <c r="C348" s="44" t="s">
        <v>661</v>
      </c>
      <c r="D348" s="122" t="s">
        <v>68</v>
      </c>
      <c r="E348" s="45">
        <v>20478.059010000001</v>
      </c>
      <c r="F348" s="45" t="s">
        <v>68</v>
      </c>
      <c r="G348" s="45" t="s">
        <v>68</v>
      </c>
    </row>
    <row r="349" spans="1:7" ht="31.5" x14ac:dyDescent="0.25">
      <c r="A349" s="46" t="s">
        <v>219</v>
      </c>
      <c r="B349" s="47" t="s">
        <v>493</v>
      </c>
      <c r="C349" s="47" t="s">
        <v>661</v>
      </c>
      <c r="D349" s="47" t="s">
        <v>220</v>
      </c>
      <c r="E349" s="48">
        <v>20478.059010000001</v>
      </c>
      <c r="F349" s="48" t="s">
        <v>68</v>
      </c>
      <c r="G349" s="48" t="s">
        <v>68</v>
      </c>
    </row>
    <row r="350" spans="1:7" ht="15.75" x14ac:dyDescent="0.25">
      <c r="A350" s="43" t="s">
        <v>891</v>
      </c>
      <c r="B350" s="44" t="s">
        <v>493</v>
      </c>
      <c r="C350" s="44" t="s">
        <v>248</v>
      </c>
      <c r="D350" s="122" t="s">
        <v>68</v>
      </c>
      <c r="E350" s="45">
        <v>3180.99208</v>
      </c>
      <c r="F350" s="45" t="s">
        <v>68</v>
      </c>
      <c r="G350" s="45" t="s">
        <v>68</v>
      </c>
    </row>
    <row r="351" spans="1:7" ht="31.5" x14ac:dyDescent="0.25">
      <c r="A351" s="46" t="s">
        <v>892</v>
      </c>
      <c r="B351" s="47" t="s">
        <v>493</v>
      </c>
      <c r="C351" s="47" t="s">
        <v>893</v>
      </c>
      <c r="D351" s="57" t="s">
        <v>68</v>
      </c>
      <c r="E351" s="48">
        <v>3180.99208</v>
      </c>
      <c r="F351" s="48" t="s">
        <v>68</v>
      </c>
      <c r="G351" s="48" t="s">
        <v>68</v>
      </c>
    </row>
    <row r="352" spans="1:7" ht="31.5" x14ac:dyDescent="0.25">
      <c r="A352" s="46" t="s">
        <v>219</v>
      </c>
      <c r="B352" s="47" t="s">
        <v>493</v>
      </c>
      <c r="C352" s="47" t="s">
        <v>893</v>
      </c>
      <c r="D352" s="47" t="s">
        <v>220</v>
      </c>
      <c r="E352" s="48">
        <v>3180.99208</v>
      </c>
      <c r="F352" s="48" t="s">
        <v>68</v>
      </c>
      <c r="G352" s="48" t="s">
        <v>68</v>
      </c>
    </row>
    <row r="353" spans="1:8" ht="31.5" x14ac:dyDescent="0.25">
      <c r="A353" s="43" t="s">
        <v>666</v>
      </c>
      <c r="B353" s="44" t="s">
        <v>493</v>
      </c>
      <c r="C353" s="44" t="s">
        <v>249</v>
      </c>
      <c r="D353" s="122" t="s">
        <v>68</v>
      </c>
      <c r="E353" s="45">
        <v>444.44600000000003</v>
      </c>
      <c r="F353" s="45" t="s">
        <v>68</v>
      </c>
      <c r="G353" s="45" t="s">
        <v>68</v>
      </c>
    </row>
    <row r="354" spans="1:8" ht="47.25" x14ac:dyDescent="0.25">
      <c r="A354" s="46" t="s">
        <v>250</v>
      </c>
      <c r="B354" s="47" t="s">
        <v>493</v>
      </c>
      <c r="C354" s="47" t="s">
        <v>251</v>
      </c>
      <c r="D354" s="57" t="s">
        <v>68</v>
      </c>
      <c r="E354" s="48">
        <v>444.44600000000003</v>
      </c>
      <c r="F354" s="48" t="s">
        <v>68</v>
      </c>
      <c r="G354" s="48" t="s">
        <v>68</v>
      </c>
    </row>
    <row r="355" spans="1:8" ht="15.75" x14ac:dyDescent="0.25">
      <c r="A355" s="46" t="s">
        <v>252</v>
      </c>
      <c r="B355" s="47" t="s">
        <v>493</v>
      </c>
      <c r="C355" s="47" t="s">
        <v>251</v>
      </c>
      <c r="D355" s="47" t="s">
        <v>12</v>
      </c>
      <c r="E355" s="48">
        <v>444.44600000000003</v>
      </c>
      <c r="F355" s="48" t="s">
        <v>68</v>
      </c>
      <c r="G355" s="48" t="s">
        <v>68</v>
      </c>
    </row>
    <row r="356" spans="1:8" ht="31.5" x14ac:dyDescent="0.25">
      <c r="A356" s="43" t="s">
        <v>526</v>
      </c>
      <c r="B356" s="44" t="s">
        <v>493</v>
      </c>
      <c r="C356" s="44" t="s">
        <v>527</v>
      </c>
      <c r="D356" s="122" t="s">
        <v>68</v>
      </c>
      <c r="E356" s="45">
        <v>1334.5447999999999</v>
      </c>
      <c r="F356" s="45" t="s">
        <v>68</v>
      </c>
      <c r="G356" s="45" t="s">
        <v>68</v>
      </c>
    </row>
    <row r="357" spans="1:8" ht="31.5" x14ac:dyDescent="0.25">
      <c r="A357" s="46" t="s">
        <v>219</v>
      </c>
      <c r="B357" s="47" t="s">
        <v>493</v>
      </c>
      <c r="C357" s="47" t="s">
        <v>527</v>
      </c>
      <c r="D357" s="47" t="s">
        <v>220</v>
      </c>
      <c r="E357" s="48">
        <v>1334.5447999999999</v>
      </c>
      <c r="F357" s="48" t="s">
        <v>68</v>
      </c>
      <c r="G357" s="48" t="s">
        <v>68</v>
      </c>
    </row>
    <row r="358" spans="1:8" ht="63" x14ac:dyDescent="0.25">
      <c r="A358" s="43" t="s">
        <v>254</v>
      </c>
      <c r="B358" s="44" t="s">
        <v>493</v>
      </c>
      <c r="C358" s="44" t="s">
        <v>255</v>
      </c>
      <c r="D358" s="122" t="s">
        <v>68</v>
      </c>
      <c r="E358" s="45">
        <v>222.22300000000001</v>
      </c>
      <c r="F358" s="45" t="s">
        <v>68</v>
      </c>
      <c r="G358" s="45" t="s">
        <v>68</v>
      </c>
      <c r="H358" s="20"/>
    </row>
    <row r="359" spans="1:8" ht="63" x14ac:dyDescent="0.25">
      <c r="A359" s="46" t="s">
        <v>254</v>
      </c>
      <c r="B359" s="47" t="s">
        <v>493</v>
      </c>
      <c r="C359" s="47" t="s">
        <v>256</v>
      </c>
      <c r="D359" s="57" t="s">
        <v>68</v>
      </c>
      <c r="E359" s="48">
        <v>222.22300000000001</v>
      </c>
      <c r="F359" s="48" t="s">
        <v>68</v>
      </c>
      <c r="G359" s="48" t="s">
        <v>68</v>
      </c>
    </row>
    <row r="360" spans="1:8" ht="15.75" x14ac:dyDescent="0.25">
      <c r="A360" s="46" t="s">
        <v>252</v>
      </c>
      <c r="B360" s="47" t="s">
        <v>493</v>
      </c>
      <c r="C360" s="47" t="s">
        <v>256</v>
      </c>
      <c r="D360" s="47" t="s">
        <v>12</v>
      </c>
      <c r="E360" s="48">
        <v>222.22300000000001</v>
      </c>
      <c r="F360" s="48" t="s">
        <v>68</v>
      </c>
      <c r="G360" s="48" t="s">
        <v>68</v>
      </c>
    </row>
    <row r="361" spans="1:8" ht="47.25" x14ac:dyDescent="0.25">
      <c r="A361" s="43" t="s">
        <v>765</v>
      </c>
      <c r="B361" s="44" t="s">
        <v>493</v>
      </c>
      <c r="C361" s="44" t="s">
        <v>766</v>
      </c>
      <c r="D361" s="122" t="s">
        <v>68</v>
      </c>
      <c r="E361" s="45">
        <v>1284.9272000000001</v>
      </c>
      <c r="F361" s="45" t="s">
        <v>68</v>
      </c>
      <c r="G361" s="45" t="s">
        <v>68</v>
      </c>
    </row>
    <row r="362" spans="1:8" ht="31.5" x14ac:dyDescent="0.25">
      <c r="A362" s="46" t="s">
        <v>219</v>
      </c>
      <c r="B362" s="47" t="s">
        <v>493</v>
      </c>
      <c r="C362" s="47" t="s">
        <v>766</v>
      </c>
      <c r="D362" s="47" t="s">
        <v>220</v>
      </c>
      <c r="E362" s="48">
        <v>1284.9272000000001</v>
      </c>
      <c r="F362" s="48" t="s">
        <v>68</v>
      </c>
      <c r="G362" s="48" t="s">
        <v>68</v>
      </c>
    </row>
    <row r="363" spans="1:8" ht="15.75" x14ac:dyDescent="0.25">
      <c r="A363" s="43" t="s">
        <v>619</v>
      </c>
      <c r="B363" s="44" t="s">
        <v>493</v>
      </c>
      <c r="C363" s="44" t="s">
        <v>620</v>
      </c>
      <c r="D363" s="122" t="s">
        <v>68</v>
      </c>
      <c r="E363" s="45">
        <v>111.11199999999999</v>
      </c>
      <c r="F363" s="45" t="s">
        <v>68</v>
      </c>
      <c r="G363" s="45" t="s">
        <v>68</v>
      </c>
    </row>
    <row r="364" spans="1:8" ht="31.5" x14ac:dyDescent="0.25">
      <c r="A364" s="43" t="s">
        <v>898</v>
      </c>
      <c r="B364" s="44" t="s">
        <v>493</v>
      </c>
      <c r="C364" s="44" t="s">
        <v>899</v>
      </c>
      <c r="D364" s="122" t="s">
        <v>68</v>
      </c>
      <c r="E364" s="45">
        <v>111.11199999999999</v>
      </c>
      <c r="F364" s="45" t="s">
        <v>68</v>
      </c>
      <c r="G364" s="45" t="s">
        <v>68</v>
      </c>
    </row>
    <row r="365" spans="1:8" ht="31.5" x14ac:dyDescent="0.25">
      <c r="A365" s="46" t="s">
        <v>898</v>
      </c>
      <c r="B365" s="47" t="s">
        <v>493</v>
      </c>
      <c r="C365" s="47" t="s">
        <v>900</v>
      </c>
      <c r="D365" s="57" t="s">
        <v>68</v>
      </c>
      <c r="E365" s="48">
        <v>111.11199999999999</v>
      </c>
      <c r="F365" s="48" t="s">
        <v>68</v>
      </c>
      <c r="G365" s="48" t="s">
        <v>68</v>
      </c>
    </row>
    <row r="366" spans="1:8" ht="15.75" x14ac:dyDescent="0.25">
      <c r="A366" s="46" t="s">
        <v>252</v>
      </c>
      <c r="B366" s="47" t="s">
        <v>493</v>
      </c>
      <c r="C366" s="47" t="s">
        <v>900</v>
      </c>
      <c r="D366" s="47" t="s">
        <v>12</v>
      </c>
      <c r="E366" s="48">
        <v>111.11199999999999</v>
      </c>
      <c r="F366" s="48" t="s">
        <v>68</v>
      </c>
      <c r="G366" s="48" t="s">
        <v>68</v>
      </c>
    </row>
    <row r="367" spans="1:8" ht="31.5" x14ac:dyDescent="0.25">
      <c r="A367" s="43" t="s">
        <v>262</v>
      </c>
      <c r="B367" s="44" t="s">
        <v>493</v>
      </c>
      <c r="C367" s="44" t="s">
        <v>263</v>
      </c>
      <c r="D367" s="122" t="s">
        <v>68</v>
      </c>
      <c r="E367" s="45">
        <v>222.22300000000001</v>
      </c>
      <c r="F367" s="45" t="s">
        <v>68</v>
      </c>
      <c r="G367" s="45" t="s">
        <v>68</v>
      </c>
    </row>
    <row r="368" spans="1:8" ht="31.5" x14ac:dyDescent="0.25">
      <c r="A368" s="43" t="s">
        <v>533</v>
      </c>
      <c r="B368" s="44" t="s">
        <v>493</v>
      </c>
      <c r="C368" s="44" t="s">
        <v>534</v>
      </c>
      <c r="D368" s="122" t="s">
        <v>68</v>
      </c>
      <c r="E368" s="45">
        <v>222.22300000000001</v>
      </c>
      <c r="F368" s="45" t="s">
        <v>68</v>
      </c>
      <c r="G368" s="45" t="s">
        <v>68</v>
      </c>
    </row>
    <row r="369" spans="1:7" ht="47.25" x14ac:dyDescent="0.25">
      <c r="A369" s="46" t="s">
        <v>250</v>
      </c>
      <c r="B369" s="47" t="s">
        <v>493</v>
      </c>
      <c r="C369" s="47" t="s">
        <v>535</v>
      </c>
      <c r="D369" s="57" t="s">
        <v>68</v>
      </c>
      <c r="E369" s="48">
        <v>222.22300000000001</v>
      </c>
      <c r="F369" s="48" t="s">
        <v>68</v>
      </c>
      <c r="G369" s="48" t="s">
        <v>68</v>
      </c>
    </row>
    <row r="370" spans="1:7" ht="15.75" x14ac:dyDescent="0.25">
      <c r="A370" s="46" t="s">
        <v>252</v>
      </c>
      <c r="B370" s="47" t="s">
        <v>493</v>
      </c>
      <c r="C370" s="47" t="s">
        <v>535</v>
      </c>
      <c r="D370" s="47" t="s">
        <v>12</v>
      </c>
      <c r="E370" s="48">
        <v>222.22300000000001</v>
      </c>
      <c r="F370" s="48" t="s">
        <v>68</v>
      </c>
      <c r="G370" s="48" t="s">
        <v>68</v>
      </c>
    </row>
    <row r="371" spans="1:7" ht="31.5" x14ac:dyDescent="0.25">
      <c r="A371" s="43" t="s">
        <v>269</v>
      </c>
      <c r="B371" s="44" t="s">
        <v>493</v>
      </c>
      <c r="C371" s="44" t="s">
        <v>270</v>
      </c>
      <c r="D371" s="122" t="s">
        <v>68</v>
      </c>
      <c r="E371" s="45">
        <v>791.85799999999995</v>
      </c>
      <c r="F371" s="45">
        <v>791.85799999999995</v>
      </c>
      <c r="G371" s="45">
        <v>791.85799999999995</v>
      </c>
    </row>
    <row r="372" spans="1:7" ht="63" x14ac:dyDescent="0.25">
      <c r="A372" s="43" t="s">
        <v>271</v>
      </c>
      <c r="B372" s="44" t="s">
        <v>493</v>
      </c>
      <c r="C372" s="44" t="s">
        <v>272</v>
      </c>
      <c r="D372" s="122" t="s">
        <v>68</v>
      </c>
      <c r="E372" s="45">
        <v>791.85799999999995</v>
      </c>
      <c r="F372" s="45">
        <v>791.85799999999995</v>
      </c>
      <c r="G372" s="45">
        <v>791.85799999999995</v>
      </c>
    </row>
    <row r="373" spans="1:7" ht="80.25" customHeight="1" x14ac:dyDescent="0.25">
      <c r="A373" s="46" t="s">
        <v>273</v>
      </c>
      <c r="B373" s="47" t="s">
        <v>493</v>
      </c>
      <c r="C373" s="47" t="s">
        <v>274</v>
      </c>
      <c r="D373" s="57" t="s">
        <v>68</v>
      </c>
      <c r="E373" s="48">
        <v>791.85799999999995</v>
      </c>
      <c r="F373" s="48">
        <v>791.85799999999995</v>
      </c>
      <c r="G373" s="48">
        <v>791.85799999999995</v>
      </c>
    </row>
    <row r="374" spans="1:7" ht="81" customHeight="1" x14ac:dyDescent="0.25">
      <c r="A374" s="46" t="s">
        <v>329</v>
      </c>
      <c r="B374" s="47" t="s">
        <v>493</v>
      </c>
      <c r="C374" s="47" t="s">
        <v>274</v>
      </c>
      <c r="D374" s="47" t="s">
        <v>330</v>
      </c>
      <c r="E374" s="48">
        <v>96.236999999999995</v>
      </c>
      <c r="F374" s="48">
        <v>96.236999999999995</v>
      </c>
      <c r="G374" s="48">
        <v>96.236999999999995</v>
      </c>
    </row>
    <row r="375" spans="1:7" ht="31.5" x14ac:dyDescent="0.25">
      <c r="A375" s="46" t="s">
        <v>219</v>
      </c>
      <c r="B375" s="47" t="s">
        <v>493</v>
      </c>
      <c r="C375" s="47" t="s">
        <v>274</v>
      </c>
      <c r="D375" s="47" t="s">
        <v>220</v>
      </c>
      <c r="E375" s="48">
        <v>695.62099999999998</v>
      </c>
      <c r="F375" s="48">
        <v>695.62099999999998</v>
      </c>
      <c r="G375" s="48">
        <v>695.62099999999998</v>
      </c>
    </row>
    <row r="376" spans="1:7" ht="31.5" x14ac:dyDescent="0.25">
      <c r="A376" s="43" t="s">
        <v>384</v>
      </c>
      <c r="B376" s="44" t="s">
        <v>493</v>
      </c>
      <c r="C376" s="44" t="s">
        <v>385</v>
      </c>
      <c r="D376" s="122" t="s">
        <v>68</v>
      </c>
      <c r="E376" s="45">
        <v>16106.38665</v>
      </c>
      <c r="F376" s="45">
        <v>14122.682860000001</v>
      </c>
      <c r="G376" s="45">
        <v>15683.70786</v>
      </c>
    </row>
    <row r="377" spans="1:7" ht="31.5" x14ac:dyDescent="0.25">
      <c r="A377" s="43" t="s">
        <v>395</v>
      </c>
      <c r="B377" s="44" t="s">
        <v>493</v>
      </c>
      <c r="C377" s="44" t="s">
        <v>396</v>
      </c>
      <c r="D377" s="122" t="s">
        <v>68</v>
      </c>
      <c r="E377" s="45">
        <v>16106.38665</v>
      </c>
      <c r="F377" s="45">
        <v>14122.682860000001</v>
      </c>
      <c r="G377" s="45">
        <v>15683.70786</v>
      </c>
    </row>
    <row r="378" spans="1:7" ht="31.5" x14ac:dyDescent="0.25">
      <c r="A378" s="43" t="s">
        <v>397</v>
      </c>
      <c r="B378" s="44" t="s">
        <v>493</v>
      </c>
      <c r="C378" s="44" t="s">
        <v>398</v>
      </c>
      <c r="D378" s="122" t="s">
        <v>68</v>
      </c>
      <c r="E378" s="45">
        <v>15920.843790000001</v>
      </c>
      <c r="F378" s="45">
        <v>13937.14</v>
      </c>
      <c r="G378" s="45">
        <v>15498.165000000001</v>
      </c>
    </row>
    <row r="379" spans="1:7" ht="81.75" customHeight="1" x14ac:dyDescent="0.25">
      <c r="A379" s="46" t="s">
        <v>329</v>
      </c>
      <c r="B379" s="47" t="s">
        <v>493</v>
      </c>
      <c r="C379" s="47" t="s">
        <v>398</v>
      </c>
      <c r="D379" s="47" t="s">
        <v>330</v>
      </c>
      <c r="E379" s="48">
        <v>7995.39714</v>
      </c>
      <c r="F379" s="48">
        <v>7207.1620000000003</v>
      </c>
      <c r="G379" s="48">
        <v>8768.1869999999999</v>
      </c>
    </row>
    <row r="380" spans="1:7" ht="31.5" x14ac:dyDescent="0.25">
      <c r="A380" s="46" t="s">
        <v>219</v>
      </c>
      <c r="B380" s="47" t="s">
        <v>493</v>
      </c>
      <c r="C380" s="47" t="s">
        <v>398</v>
      </c>
      <c r="D380" s="47" t="s">
        <v>220</v>
      </c>
      <c r="E380" s="48">
        <v>487.11</v>
      </c>
      <c r="F380" s="48" t="s">
        <v>68</v>
      </c>
      <c r="G380" s="48" t="s">
        <v>68</v>
      </c>
    </row>
    <row r="381" spans="1:7" ht="15.75" x14ac:dyDescent="0.25">
      <c r="A381" s="46" t="s">
        <v>212</v>
      </c>
      <c r="B381" s="47" t="s">
        <v>493</v>
      </c>
      <c r="C381" s="47" t="s">
        <v>398</v>
      </c>
      <c r="D381" s="47" t="s">
        <v>29</v>
      </c>
      <c r="E381" s="48">
        <v>115.13200000000001</v>
      </c>
      <c r="F381" s="48" t="s">
        <v>68</v>
      </c>
      <c r="G381" s="48" t="s">
        <v>68</v>
      </c>
    </row>
    <row r="382" spans="1:7" ht="31.5" x14ac:dyDescent="0.25">
      <c r="A382" s="46" t="s">
        <v>552</v>
      </c>
      <c r="B382" s="47" t="s">
        <v>493</v>
      </c>
      <c r="C382" s="47" t="s">
        <v>553</v>
      </c>
      <c r="D382" s="57" t="s">
        <v>68</v>
      </c>
      <c r="E382" s="48">
        <v>7323.2046499999997</v>
      </c>
      <c r="F382" s="48">
        <v>6729.9780000000001</v>
      </c>
      <c r="G382" s="48">
        <v>6729.9780000000001</v>
      </c>
    </row>
    <row r="383" spans="1:7" ht="82.5" customHeight="1" x14ac:dyDescent="0.25">
      <c r="A383" s="46" t="s">
        <v>329</v>
      </c>
      <c r="B383" s="47" t="s">
        <v>493</v>
      </c>
      <c r="C383" s="47" t="s">
        <v>553</v>
      </c>
      <c r="D383" s="47" t="s">
        <v>330</v>
      </c>
      <c r="E383" s="48">
        <v>7323.2046499999997</v>
      </c>
      <c r="F383" s="48">
        <v>6729.9780000000001</v>
      </c>
      <c r="G383" s="48">
        <v>6729.9780000000001</v>
      </c>
    </row>
    <row r="384" spans="1:7" ht="84.75" customHeight="1" x14ac:dyDescent="0.25">
      <c r="A384" s="43" t="s">
        <v>399</v>
      </c>
      <c r="B384" s="44" t="s">
        <v>493</v>
      </c>
      <c r="C384" s="44" t="s">
        <v>400</v>
      </c>
      <c r="D384" s="122" t="s">
        <v>68</v>
      </c>
      <c r="E384" s="45">
        <v>185.54285999999999</v>
      </c>
      <c r="F384" s="45">
        <v>185.54285999999999</v>
      </c>
      <c r="G384" s="45">
        <v>185.54285999999999</v>
      </c>
    </row>
    <row r="385" spans="1:7" ht="94.5" x14ac:dyDescent="0.25">
      <c r="A385" s="46" t="s">
        <v>401</v>
      </c>
      <c r="B385" s="47" t="s">
        <v>493</v>
      </c>
      <c r="C385" s="47" t="s">
        <v>402</v>
      </c>
      <c r="D385" s="57" t="s">
        <v>68</v>
      </c>
      <c r="E385" s="48">
        <v>185.54285999999999</v>
      </c>
      <c r="F385" s="48">
        <v>185.54285999999999</v>
      </c>
      <c r="G385" s="48">
        <v>185.54285999999999</v>
      </c>
    </row>
    <row r="386" spans="1:7" ht="31.5" x14ac:dyDescent="0.25">
      <c r="A386" s="46" t="s">
        <v>219</v>
      </c>
      <c r="B386" s="47" t="s">
        <v>493</v>
      </c>
      <c r="C386" s="47" t="s">
        <v>402</v>
      </c>
      <c r="D386" s="47" t="s">
        <v>220</v>
      </c>
      <c r="E386" s="48">
        <v>185.54285999999999</v>
      </c>
      <c r="F386" s="48">
        <v>185.54285999999999</v>
      </c>
      <c r="G386" s="48">
        <v>185.54285999999999</v>
      </c>
    </row>
    <row r="387" spans="1:7" ht="47.25" x14ac:dyDescent="0.25">
      <c r="A387" s="43" t="s">
        <v>405</v>
      </c>
      <c r="B387" s="44" t="s">
        <v>493</v>
      </c>
      <c r="C387" s="44" t="s">
        <v>406</v>
      </c>
      <c r="D387" s="122" t="s">
        <v>68</v>
      </c>
      <c r="E387" s="45">
        <v>1804.7239999999999</v>
      </c>
      <c r="F387" s="45">
        <v>7707.7849999999999</v>
      </c>
      <c r="G387" s="45">
        <v>10048.781999999999</v>
      </c>
    </row>
    <row r="388" spans="1:7" ht="47.25" x14ac:dyDescent="0.25">
      <c r="A388" s="43" t="s">
        <v>427</v>
      </c>
      <c r="B388" s="44" t="s">
        <v>493</v>
      </c>
      <c r="C388" s="44" t="s">
        <v>428</v>
      </c>
      <c r="D388" s="122" t="s">
        <v>68</v>
      </c>
      <c r="E388" s="45">
        <v>300</v>
      </c>
      <c r="F388" s="45" t="s">
        <v>68</v>
      </c>
      <c r="G388" s="45" t="s">
        <v>68</v>
      </c>
    </row>
    <row r="389" spans="1:7" ht="47.25" x14ac:dyDescent="0.25">
      <c r="A389" s="43" t="s">
        <v>745</v>
      </c>
      <c r="B389" s="44" t="s">
        <v>493</v>
      </c>
      <c r="C389" s="44" t="s">
        <v>746</v>
      </c>
      <c r="D389" s="122" t="s">
        <v>68</v>
      </c>
      <c r="E389" s="45">
        <v>300</v>
      </c>
      <c r="F389" s="45" t="s">
        <v>68</v>
      </c>
      <c r="G389" s="45" t="s">
        <v>68</v>
      </c>
    </row>
    <row r="390" spans="1:7" ht="63" x14ac:dyDescent="0.25">
      <c r="A390" s="46" t="s">
        <v>747</v>
      </c>
      <c r="B390" s="47" t="s">
        <v>493</v>
      </c>
      <c r="C390" s="47" t="s">
        <v>748</v>
      </c>
      <c r="D390" s="57" t="s">
        <v>68</v>
      </c>
      <c r="E390" s="48">
        <v>300</v>
      </c>
      <c r="F390" s="48" t="s">
        <v>68</v>
      </c>
      <c r="G390" s="48" t="s">
        <v>68</v>
      </c>
    </row>
    <row r="391" spans="1:7" ht="15.75" x14ac:dyDescent="0.25">
      <c r="A391" s="46" t="s">
        <v>252</v>
      </c>
      <c r="B391" s="47" t="s">
        <v>493</v>
      </c>
      <c r="C391" s="47" t="s">
        <v>748</v>
      </c>
      <c r="D391" s="47" t="s">
        <v>12</v>
      </c>
      <c r="E391" s="48">
        <v>300</v>
      </c>
      <c r="F391" s="48" t="s">
        <v>68</v>
      </c>
      <c r="G391" s="48" t="s">
        <v>68</v>
      </c>
    </row>
    <row r="392" spans="1:7" ht="15.75" x14ac:dyDescent="0.25">
      <c r="A392" s="43" t="s">
        <v>640</v>
      </c>
      <c r="B392" s="44" t="s">
        <v>493</v>
      </c>
      <c r="C392" s="44" t="s">
        <v>583</v>
      </c>
      <c r="D392" s="122" t="s">
        <v>68</v>
      </c>
      <c r="E392" s="45">
        <v>1504.7239999999999</v>
      </c>
      <c r="F392" s="45">
        <v>7707.7849999999999</v>
      </c>
      <c r="G392" s="45">
        <v>10048.781999999999</v>
      </c>
    </row>
    <row r="393" spans="1:7" ht="47.25" x14ac:dyDescent="0.25">
      <c r="A393" s="43" t="s">
        <v>655</v>
      </c>
      <c r="B393" s="44" t="s">
        <v>493</v>
      </c>
      <c r="C393" s="44" t="s">
        <v>565</v>
      </c>
      <c r="D393" s="122" t="s">
        <v>68</v>
      </c>
      <c r="E393" s="45">
        <v>60</v>
      </c>
      <c r="F393" s="45" t="s">
        <v>68</v>
      </c>
      <c r="G393" s="45" t="s">
        <v>68</v>
      </c>
    </row>
    <row r="394" spans="1:7" ht="15.75" x14ac:dyDescent="0.25">
      <c r="A394" s="46" t="s">
        <v>677</v>
      </c>
      <c r="B394" s="47" t="s">
        <v>493</v>
      </c>
      <c r="C394" s="47" t="s">
        <v>641</v>
      </c>
      <c r="D394" s="57" t="s">
        <v>68</v>
      </c>
      <c r="E394" s="48">
        <v>60</v>
      </c>
      <c r="F394" s="48" t="s">
        <v>68</v>
      </c>
      <c r="G394" s="48" t="s">
        <v>68</v>
      </c>
    </row>
    <row r="395" spans="1:7" ht="15.75" x14ac:dyDescent="0.25">
      <c r="A395" s="46" t="s">
        <v>252</v>
      </c>
      <c r="B395" s="47" t="s">
        <v>493</v>
      </c>
      <c r="C395" s="47" t="s">
        <v>641</v>
      </c>
      <c r="D395" s="47" t="s">
        <v>12</v>
      </c>
      <c r="E395" s="48">
        <v>60</v>
      </c>
      <c r="F395" s="48" t="s">
        <v>68</v>
      </c>
      <c r="G395" s="48" t="s">
        <v>68</v>
      </c>
    </row>
    <row r="396" spans="1:7" ht="31.5" x14ac:dyDescent="0.25">
      <c r="A396" s="43" t="s">
        <v>642</v>
      </c>
      <c r="B396" s="44" t="s">
        <v>493</v>
      </c>
      <c r="C396" s="44" t="s">
        <v>643</v>
      </c>
      <c r="D396" s="122" t="s">
        <v>68</v>
      </c>
      <c r="E396" s="45">
        <v>1411.424</v>
      </c>
      <c r="F396" s="45">
        <v>4707.7849999999999</v>
      </c>
      <c r="G396" s="45">
        <v>8048.7820000000002</v>
      </c>
    </row>
    <row r="397" spans="1:7" ht="31.5" x14ac:dyDescent="0.25">
      <c r="A397" s="46" t="s">
        <v>219</v>
      </c>
      <c r="B397" s="47" t="s">
        <v>493</v>
      </c>
      <c r="C397" s="47" t="s">
        <v>643</v>
      </c>
      <c r="D397" s="47" t="s">
        <v>220</v>
      </c>
      <c r="E397" s="48">
        <v>151.262</v>
      </c>
      <c r="F397" s="48">
        <v>4007.7849999999999</v>
      </c>
      <c r="G397" s="48">
        <v>7348.7820000000002</v>
      </c>
    </row>
    <row r="398" spans="1:7" ht="31.5" x14ac:dyDescent="0.25">
      <c r="A398" s="46" t="s">
        <v>642</v>
      </c>
      <c r="B398" s="47" t="s">
        <v>493</v>
      </c>
      <c r="C398" s="47" t="s">
        <v>644</v>
      </c>
      <c r="D398" s="57" t="s">
        <v>68</v>
      </c>
      <c r="E398" s="48">
        <v>1193.05</v>
      </c>
      <c r="F398" s="48">
        <v>700</v>
      </c>
      <c r="G398" s="48">
        <v>700</v>
      </c>
    </row>
    <row r="399" spans="1:7" ht="15.75" x14ac:dyDescent="0.25">
      <c r="A399" s="46" t="s">
        <v>252</v>
      </c>
      <c r="B399" s="47" t="s">
        <v>493</v>
      </c>
      <c r="C399" s="47" t="s">
        <v>644</v>
      </c>
      <c r="D399" s="47" t="s">
        <v>12</v>
      </c>
      <c r="E399" s="48">
        <v>1193.05</v>
      </c>
      <c r="F399" s="48">
        <v>700</v>
      </c>
      <c r="G399" s="48">
        <v>700</v>
      </c>
    </row>
    <row r="400" spans="1:7" ht="47.25" x14ac:dyDescent="0.25">
      <c r="A400" s="46" t="s">
        <v>536</v>
      </c>
      <c r="B400" s="47" t="s">
        <v>493</v>
      </c>
      <c r="C400" s="47" t="s">
        <v>645</v>
      </c>
      <c r="D400" s="57" t="s">
        <v>68</v>
      </c>
      <c r="E400" s="48">
        <v>67.111999999999995</v>
      </c>
      <c r="F400" s="48" t="s">
        <v>68</v>
      </c>
      <c r="G400" s="48" t="s">
        <v>68</v>
      </c>
    </row>
    <row r="401" spans="1:7" ht="15.75" x14ac:dyDescent="0.25">
      <c r="A401" s="46" t="s">
        <v>252</v>
      </c>
      <c r="B401" s="47" t="s">
        <v>493</v>
      </c>
      <c r="C401" s="47" t="s">
        <v>645</v>
      </c>
      <c r="D401" s="47" t="s">
        <v>12</v>
      </c>
      <c r="E401" s="48">
        <v>67.111999999999995</v>
      </c>
      <c r="F401" s="48" t="s">
        <v>68</v>
      </c>
      <c r="G401" s="48" t="s">
        <v>68</v>
      </c>
    </row>
    <row r="402" spans="1:7" ht="15.75" x14ac:dyDescent="0.25">
      <c r="A402" s="43" t="s">
        <v>648</v>
      </c>
      <c r="B402" s="44" t="s">
        <v>493</v>
      </c>
      <c r="C402" s="44" t="s">
        <v>649</v>
      </c>
      <c r="D402" s="122" t="s">
        <v>68</v>
      </c>
      <c r="E402" s="45">
        <v>33.299999999999997</v>
      </c>
      <c r="F402" s="45">
        <v>1000</v>
      </c>
      <c r="G402" s="45" t="s">
        <v>68</v>
      </c>
    </row>
    <row r="403" spans="1:7" ht="15.75" x14ac:dyDescent="0.25">
      <c r="A403" s="46" t="s">
        <v>648</v>
      </c>
      <c r="B403" s="47" t="s">
        <v>493</v>
      </c>
      <c r="C403" s="47" t="s">
        <v>650</v>
      </c>
      <c r="D403" s="57" t="s">
        <v>68</v>
      </c>
      <c r="E403" s="48">
        <v>33.299999999999997</v>
      </c>
      <c r="F403" s="48">
        <v>1000</v>
      </c>
      <c r="G403" s="48" t="s">
        <v>68</v>
      </c>
    </row>
    <row r="404" spans="1:7" ht="15.75" x14ac:dyDescent="0.25">
      <c r="A404" s="46" t="s">
        <v>252</v>
      </c>
      <c r="B404" s="47" t="s">
        <v>493</v>
      </c>
      <c r="C404" s="47" t="s">
        <v>650</v>
      </c>
      <c r="D404" s="47" t="s">
        <v>12</v>
      </c>
      <c r="E404" s="48">
        <v>33.299999999999997</v>
      </c>
      <c r="F404" s="48">
        <v>1000</v>
      </c>
      <c r="G404" s="48" t="s">
        <v>68</v>
      </c>
    </row>
    <row r="405" spans="1:7" ht="31.5" x14ac:dyDescent="0.25">
      <c r="A405" s="43" t="s">
        <v>651</v>
      </c>
      <c r="B405" s="44" t="s">
        <v>493</v>
      </c>
      <c r="C405" s="44" t="s">
        <v>652</v>
      </c>
      <c r="D405" s="122" t="s">
        <v>68</v>
      </c>
      <c r="E405" s="45" t="s">
        <v>68</v>
      </c>
      <c r="F405" s="45">
        <v>2000</v>
      </c>
      <c r="G405" s="45">
        <v>2000</v>
      </c>
    </row>
    <row r="406" spans="1:7" ht="31.5" x14ac:dyDescent="0.25">
      <c r="A406" s="46" t="s">
        <v>219</v>
      </c>
      <c r="B406" s="47" t="s">
        <v>493</v>
      </c>
      <c r="C406" s="47" t="s">
        <v>652</v>
      </c>
      <c r="D406" s="47" t="s">
        <v>220</v>
      </c>
      <c r="E406" s="48" t="s">
        <v>68</v>
      </c>
      <c r="F406" s="48">
        <v>2000</v>
      </c>
      <c r="G406" s="48">
        <v>2000</v>
      </c>
    </row>
    <row r="407" spans="1:7" ht="15.75" x14ac:dyDescent="0.25">
      <c r="A407" s="43" t="s">
        <v>452</v>
      </c>
      <c r="B407" s="44" t="s">
        <v>493</v>
      </c>
      <c r="C407" s="44" t="s">
        <v>453</v>
      </c>
      <c r="D407" s="122" t="s">
        <v>68</v>
      </c>
      <c r="E407" s="45">
        <v>18.600000000000001</v>
      </c>
      <c r="F407" s="45">
        <v>16.600000000000001</v>
      </c>
      <c r="G407" s="45">
        <v>16.600000000000001</v>
      </c>
    </row>
    <row r="408" spans="1:7" ht="15.75" x14ac:dyDescent="0.25">
      <c r="A408" s="43" t="s">
        <v>454</v>
      </c>
      <c r="B408" s="44" t="s">
        <v>493</v>
      </c>
      <c r="C408" s="44" t="s">
        <v>455</v>
      </c>
      <c r="D408" s="122" t="s">
        <v>68</v>
      </c>
      <c r="E408" s="45">
        <v>18.600000000000001</v>
      </c>
      <c r="F408" s="45">
        <v>16.600000000000001</v>
      </c>
      <c r="G408" s="45">
        <v>16.600000000000001</v>
      </c>
    </row>
    <row r="409" spans="1:7" ht="95.25" customHeight="1" x14ac:dyDescent="0.25">
      <c r="A409" s="46" t="s">
        <v>573</v>
      </c>
      <c r="B409" s="47" t="s">
        <v>493</v>
      </c>
      <c r="C409" s="47" t="s">
        <v>574</v>
      </c>
      <c r="D409" s="57" t="s">
        <v>68</v>
      </c>
      <c r="E409" s="48">
        <v>16.600000000000001</v>
      </c>
      <c r="F409" s="48">
        <v>16.600000000000001</v>
      </c>
      <c r="G409" s="48">
        <v>16.600000000000001</v>
      </c>
    </row>
    <row r="410" spans="1:7" ht="78.75" customHeight="1" x14ac:dyDescent="0.25">
      <c r="A410" s="46" t="s">
        <v>329</v>
      </c>
      <c r="B410" s="47" t="s">
        <v>493</v>
      </c>
      <c r="C410" s="47" t="s">
        <v>574</v>
      </c>
      <c r="D410" s="47" t="s">
        <v>330</v>
      </c>
      <c r="E410" s="48">
        <v>6.6</v>
      </c>
      <c r="F410" s="48">
        <v>6.6</v>
      </c>
      <c r="G410" s="48">
        <v>6.6</v>
      </c>
    </row>
    <row r="411" spans="1:7" ht="31.5" x14ac:dyDescent="0.25">
      <c r="A411" s="46" t="s">
        <v>219</v>
      </c>
      <c r="B411" s="47" t="s">
        <v>493</v>
      </c>
      <c r="C411" s="47" t="s">
        <v>574</v>
      </c>
      <c r="D411" s="47" t="s">
        <v>220</v>
      </c>
      <c r="E411" s="48">
        <v>10</v>
      </c>
      <c r="F411" s="48">
        <v>10</v>
      </c>
      <c r="G411" s="48">
        <v>10</v>
      </c>
    </row>
    <row r="412" spans="1:7" ht="15.75" x14ac:dyDescent="0.25">
      <c r="A412" s="46" t="s">
        <v>472</v>
      </c>
      <c r="B412" s="47" t="s">
        <v>493</v>
      </c>
      <c r="C412" s="47" t="s">
        <v>473</v>
      </c>
      <c r="D412" s="57" t="s">
        <v>68</v>
      </c>
      <c r="E412" s="48">
        <v>2</v>
      </c>
      <c r="F412" s="48" t="s">
        <v>68</v>
      </c>
      <c r="G412" s="48" t="s">
        <v>68</v>
      </c>
    </row>
    <row r="413" spans="1:7" ht="15.75" x14ac:dyDescent="0.25">
      <c r="A413" s="46" t="s">
        <v>212</v>
      </c>
      <c r="B413" s="47" t="s">
        <v>493</v>
      </c>
      <c r="C413" s="47" t="s">
        <v>473</v>
      </c>
      <c r="D413" s="47" t="s">
        <v>29</v>
      </c>
      <c r="E413" s="48">
        <v>2</v>
      </c>
      <c r="F413" s="48" t="s">
        <v>68</v>
      </c>
      <c r="G413" s="48" t="s">
        <v>68</v>
      </c>
    </row>
    <row r="414" spans="1:7" ht="47.25" x14ac:dyDescent="0.25">
      <c r="A414" s="56" t="s">
        <v>494</v>
      </c>
      <c r="B414" s="57" t="s">
        <v>495</v>
      </c>
      <c r="C414" s="50" t="s">
        <v>68</v>
      </c>
      <c r="D414" s="50" t="s">
        <v>68</v>
      </c>
      <c r="E414" s="59">
        <v>480201.48514</v>
      </c>
      <c r="F414" s="59">
        <v>449465.21425000002</v>
      </c>
      <c r="G414" s="59">
        <v>442408.86703999998</v>
      </c>
    </row>
    <row r="415" spans="1:7" ht="51.75" customHeight="1" x14ac:dyDescent="0.25">
      <c r="A415" s="43" t="s">
        <v>233</v>
      </c>
      <c r="B415" s="44" t="s">
        <v>495</v>
      </c>
      <c r="C415" s="44" t="s">
        <v>234</v>
      </c>
      <c r="D415" s="122" t="s">
        <v>68</v>
      </c>
      <c r="E415" s="45">
        <v>867.59400000000005</v>
      </c>
      <c r="F415" s="45">
        <v>886.11</v>
      </c>
      <c r="G415" s="45">
        <v>886.11</v>
      </c>
    </row>
    <row r="416" spans="1:7" ht="31.5" x14ac:dyDescent="0.25">
      <c r="A416" s="43" t="s">
        <v>262</v>
      </c>
      <c r="B416" s="44" t="s">
        <v>495</v>
      </c>
      <c r="C416" s="44" t="s">
        <v>263</v>
      </c>
      <c r="D416" s="122" t="s">
        <v>68</v>
      </c>
      <c r="E416" s="45">
        <v>867.59400000000005</v>
      </c>
      <c r="F416" s="45">
        <v>886.11</v>
      </c>
      <c r="G416" s="45">
        <v>886.11</v>
      </c>
    </row>
    <row r="417" spans="1:7" ht="47.25" x14ac:dyDescent="0.25">
      <c r="A417" s="43" t="s">
        <v>264</v>
      </c>
      <c r="B417" s="44" t="s">
        <v>495</v>
      </c>
      <c r="C417" s="44" t="s">
        <v>265</v>
      </c>
      <c r="D417" s="122" t="s">
        <v>68</v>
      </c>
      <c r="E417" s="45">
        <v>867.59400000000005</v>
      </c>
      <c r="F417" s="45">
        <v>886.11</v>
      </c>
      <c r="G417" s="45">
        <v>886.11</v>
      </c>
    </row>
    <row r="418" spans="1:7" ht="33.75" customHeight="1" x14ac:dyDescent="0.25">
      <c r="A418" s="46" t="s">
        <v>266</v>
      </c>
      <c r="B418" s="47" t="s">
        <v>495</v>
      </c>
      <c r="C418" s="47" t="s">
        <v>267</v>
      </c>
      <c r="D418" s="57" t="s">
        <v>68</v>
      </c>
      <c r="E418" s="48">
        <v>867.59400000000005</v>
      </c>
      <c r="F418" s="48">
        <v>886.11</v>
      </c>
      <c r="G418" s="48">
        <v>886.11</v>
      </c>
    </row>
    <row r="419" spans="1:7" ht="47.25" x14ac:dyDescent="0.25">
      <c r="A419" s="46" t="s">
        <v>268</v>
      </c>
      <c r="B419" s="47" t="s">
        <v>495</v>
      </c>
      <c r="C419" s="47" t="s">
        <v>267</v>
      </c>
      <c r="D419" s="47" t="s">
        <v>19</v>
      </c>
      <c r="E419" s="48">
        <v>867.59400000000005</v>
      </c>
      <c r="F419" s="48">
        <v>886.11</v>
      </c>
      <c r="G419" s="48">
        <v>886.11</v>
      </c>
    </row>
    <row r="420" spans="1:7" ht="31.5" x14ac:dyDescent="0.25">
      <c r="A420" s="43" t="s">
        <v>275</v>
      </c>
      <c r="B420" s="44" t="s">
        <v>495</v>
      </c>
      <c r="C420" s="44" t="s">
        <v>276</v>
      </c>
      <c r="D420" s="122" t="s">
        <v>68</v>
      </c>
      <c r="E420" s="45">
        <v>468572.62247</v>
      </c>
      <c r="F420" s="45">
        <v>441182.83578999998</v>
      </c>
      <c r="G420" s="45">
        <v>434126.48858</v>
      </c>
    </row>
    <row r="421" spans="1:7" ht="31.5" x14ac:dyDescent="0.25">
      <c r="A421" s="43" t="s">
        <v>277</v>
      </c>
      <c r="B421" s="44" t="s">
        <v>495</v>
      </c>
      <c r="C421" s="44" t="s">
        <v>278</v>
      </c>
      <c r="D421" s="122" t="s">
        <v>68</v>
      </c>
      <c r="E421" s="45">
        <v>151827.20885</v>
      </c>
      <c r="F421" s="45">
        <v>156780.71088</v>
      </c>
      <c r="G421" s="45">
        <v>149080.71088</v>
      </c>
    </row>
    <row r="422" spans="1:7" ht="47.25" x14ac:dyDescent="0.25">
      <c r="A422" s="43" t="s">
        <v>279</v>
      </c>
      <c r="B422" s="44" t="s">
        <v>495</v>
      </c>
      <c r="C422" s="44" t="s">
        <v>280</v>
      </c>
      <c r="D422" s="122" t="s">
        <v>68</v>
      </c>
      <c r="E422" s="45">
        <v>147358.87040000001</v>
      </c>
      <c r="F422" s="45">
        <v>154613.71088</v>
      </c>
      <c r="G422" s="45">
        <v>146913.71088</v>
      </c>
    </row>
    <row r="423" spans="1:7" ht="47.25" x14ac:dyDescent="0.25">
      <c r="A423" s="46" t="s">
        <v>268</v>
      </c>
      <c r="B423" s="47" t="s">
        <v>495</v>
      </c>
      <c r="C423" s="47" t="s">
        <v>280</v>
      </c>
      <c r="D423" s="47" t="s">
        <v>19</v>
      </c>
      <c r="E423" s="48">
        <v>25907.69152</v>
      </c>
      <c r="F423" s="48">
        <v>41913.622000000003</v>
      </c>
      <c r="G423" s="48">
        <v>34213.622000000003</v>
      </c>
    </row>
    <row r="424" spans="1:7" ht="63" x14ac:dyDescent="0.25">
      <c r="A424" s="46" t="s">
        <v>281</v>
      </c>
      <c r="B424" s="47" t="s">
        <v>495</v>
      </c>
      <c r="C424" s="47" t="s">
        <v>282</v>
      </c>
      <c r="D424" s="57" t="s">
        <v>68</v>
      </c>
      <c r="E424" s="48">
        <v>104301.2</v>
      </c>
      <c r="F424" s="48">
        <v>111121.2</v>
      </c>
      <c r="G424" s="48">
        <v>111121.2</v>
      </c>
    </row>
    <row r="425" spans="1:7" ht="47.25" x14ac:dyDescent="0.25">
      <c r="A425" s="46" t="s">
        <v>268</v>
      </c>
      <c r="B425" s="47" t="s">
        <v>495</v>
      </c>
      <c r="C425" s="47" t="s">
        <v>282</v>
      </c>
      <c r="D425" s="47" t="s">
        <v>19</v>
      </c>
      <c r="E425" s="48">
        <v>104301.2</v>
      </c>
      <c r="F425" s="48">
        <v>111121.2</v>
      </c>
      <c r="G425" s="48">
        <v>111121.2</v>
      </c>
    </row>
    <row r="426" spans="1:7" ht="63" x14ac:dyDescent="0.25">
      <c r="A426" s="46" t="s">
        <v>283</v>
      </c>
      <c r="B426" s="47" t="s">
        <v>495</v>
      </c>
      <c r="C426" s="47" t="s">
        <v>284</v>
      </c>
      <c r="D426" s="57" t="s">
        <v>68</v>
      </c>
      <c r="E426" s="48">
        <v>1578.88888</v>
      </c>
      <c r="F426" s="48">
        <v>1578.88888</v>
      </c>
      <c r="G426" s="48">
        <v>1578.88888</v>
      </c>
    </row>
    <row r="427" spans="1:7" ht="47.25" x14ac:dyDescent="0.25">
      <c r="A427" s="46" t="s">
        <v>268</v>
      </c>
      <c r="B427" s="47" t="s">
        <v>495</v>
      </c>
      <c r="C427" s="47" t="s">
        <v>284</v>
      </c>
      <c r="D427" s="47" t="s">
        <v>19</v>
      </c>
      <c r="E427" s="48">
        <v>1578.88888</v>
      </c>
      <c r="F427" s="48">
        <v>1578.88888</v>
      </c>
      <c r="G427" s="48">
        <v>1578.88888</v>
      </c>
    </row>
    <row r="428" spans="1:7" ht="31.5" x14ac:dyDescent="0.25">
      <c r="A428" s="46" t="s">
        <v>892</v>
      </c>
      <c r="B428" s="47" t="s">
        <v>495</v>
      </c>
      <c r="C428" s="47" t="s">
        <v>901</v>
      </c>
      <c r="D428" s="57" t="s">
        <v>68</v>
      </c>
      <c r="E428" s="48">
        <v>15571.09</v>
      </c>
      <c r="F428" s="48" t="s">
        <v>68</v>
      </c>
      <c r="G428" s="48" t="s">
        <v>68</v>
      </c>
    </row>
    <row r="429" spans="1:7" ht="47.25" x14ac:dyDescent="0.25">
      <c r="A429" s="46" t="s">
        <v>268</v>
      </c>
      <c r="B429" s="47" t="s">
        <v>495</v>
      </c>
      <c r="C429" s="47" t="s">
        <v>901</v>
      </c>
      <c r="D429" s="47" t="s">
        <v>19</v>
      </c>
      <c r="E429" s="48">
        <v>15571.09</v>
      </c>
      <c r="F429" s="48" t="s">
        <v>68</v>
      </c>
      <c r="G429" s="48" t="s">
        <v>68</v>
      </c>
    </row>
    <row r="430" spans="1:7" ht="99.75" customHeight="1" x14ac:dyDescent="0.25">
      <c r="A430" s="43" t="s">
        <v>285</v>
      </c>
      <c r="B430" s="44" t="s">
        <v>495</v>
      </c>
      <c r="C430" s="44" t="s">
        <v>286</v>
      </c>
      <c r="D430" s="122" t="s">
        <v>68</v>
      </c>
      <c r="E430" s="45">
        <v>2167</v>
      </c>
      <c r="F430" s="45">
        <v>2167</v>
      </c>
      <c r="G430" s="45">
        <v>2167</v>
      </c>
    </row>
    <row r="431" spans="1:7" ht="97.5" customHeight="1" x14ac:dyDescent="0.25">
      <c r="A431" s="46" t="s">
        <v>285</v>
      </c>
      <c r="B431" s="47" t="s">
        <v>495</v>
      </c>
      <c r="C431" s="47" t="s">
        <v>287</v>
      </c>
      <c r="D431" s="57" t="s">
        <v>68</v>
      </c>
      <c r="E431" s="48">
        <v>2167</v>
      </c>
      <c r="F431" s="48">
        <v>2167</v>
      </c>
      <c r="G431" s="48">
        <v>2167</v>
      </c>
    </row>
    <row r="432" spans="1:7" ht="47.25" x14ac:dyDescent="0.25">
      <c r="A432" s="46" t="s">
        <v>268</v>
      </c>
      <c r="B432" s="47" t="s">
        <v>495</v>
      </c>
      <c r="C432" s="47" t="s">
        <v>287</v>
      </c>
      <c r="D432" s="47" t="s">
        <v>19</v>
      </c>
      <c r="E432" s="48">
        <v>2167</v>
      </c>
      <c r="F432" s="48">
        <v>2167</v>
      </c>
      <c r="G432" s="48">
        <v>2167</v>
      </c>
    </row>
    <row r="433" spans="1:7" ht="31.5" x14ac:dyDescent="0.25">
      <c r="A433" s="43" t="s">
        <v>288</v>
      </c>
      <c r="B433" s="44" t="s">
        <v>495</v>
      </c>
      <c r="C433" s="44" t="s">
        <v>289</v>
      </c>
      <c r="D433" s="122" t="s">
        <v>68</v>
      </c>
      <c r="E433" s="45">
        <v>2200.05845</v>
      </c>
      <c r="F433" s="45" t="s">
        <v>68</v>
      </c>
      <c r="G433" s="45" t="s">
        <v>68</v>
      </c>
    </row>
    <row r="434" spans="1:7" ht="47.25" x14ac:dyDescent="0.25">
      <c r="A434" s="46" t="s">
        <v>268</v>
      </c>
      <c r="B434" s="47" t="s">
        <v>495</v>
      </c>
      <c r="C434" s="47" t="s">
        <v>289</v>
      </c>
      <c r="D434" s="47" t="s">
        <v>19</v>
      </c>
      <c r="E434" s="48">
        <v>109.09564</v>
      </c>
      <c r="F434" s="48" t="s">
        <v>68</v>
      </c>
      <c r="G434" s="48" t="s">
        <v>68</v>
      </c>
    </row>
    <row r="435" spans="1:7" ht="63" x14ac:dyDescent="0.25">
      <c r="A435" s="46" t="s">
        <v>715</v>
      </c>
      <c r="B435" s="47" t="s">
        <v>495</v>
      </c>
      <c r="C435" s="47" t="s">
        <v>716</v>
      </c>
      <c r="D435" s="57" t="s">
        <v>68</v>
      </c>
      <c r="E435" s="48">
        <v>690.96280999999999</v>
      </c>
      <c r="F435" s="48" t="s">
        <v>68</v>
      </c>
      <c r="G435" s="48" t="s">
        <v>68</v>
      </c>
    </row>
    <row r="436" spans="1:7" ht="47.25" x14ac:dyDescent="0.25">
      <c r="A436" s="46" t="s">
        <v>268</v>
      </c>
      <c r="B436" s="47" t="s">
        <v>495</v>
      </c>
      <c r="C436" s="47" t="s">
        <v>716</v>
      </c>
      <c r="D436" s="47" t="s">
        <v>19</v>
      </c>
      <c r="E436" s="48">
        <v>690.96280999999999</v>
      </c>
      <c r="F436" s="48" t="s">
        <v>68</v>
      </c>
      <c r="G436" s="48" t="s">
        <v>68</v>
      </c>
    </row>
    <row r="437" spans="1:7" ht="47.25" x14ac:dyDescent="0.25">
      <c r="A437" s="46" t="s">
        <v>290</v>
      </c>
      <c r="B437" s="47" t="s">
        <v>495</v>
      </c>
      <c r="C437" s="47" t="s">
        <v>291</v>
      </c>
      <c r="D437" s="57" t="s">
        <v>68</v>
      </c>
      <c r="E437" s="48">
        <v>1400</v>
      </c>
      <c r="F437" s="48" t="s">
        <v>68</v>
      </c>
      <c r="G437" s="48" t="s">
        <v>68</v>
      </c>
    </row>
    <row r="438" spans="1:7" ht="47.25" x14ac:dyDescent="0.25">
      <c r="A438" s="46" t="s">
        <v>268</v>
      </c>
      <c r="B438" s="47" t="s">
        <v>495</v>
      </c>
      <c r="C438" s="47" t="s">
        <v>291</v>
      </c>
      <c r="D438" s="47" t="s">
        <v>19</v>
      </c>
      <c r="E438" s="48">
        <v>1400</v>
      </c>
      <c r="F438" s="48" t="s">
        <v>68</v>
      </c>
      <c r="G438" s="48" t="s">
        <v>68</v>
      </c>
    </row>
    <row r="439" spans="1:7" ht="15.75" x14ac:dyDescent="0.25">
      <c r="A439" s="43" t="s">
        <v>292</v>
      </c>
      <c r="B439" s="44" t="s">
        <v>495</v>
      </c>
      <c r="C439" s="44" t="s">
        <v>293</v>
      </c>
      <c r="D439" s="122" t="s">
        <v>68</v>
      </c>
      <c r="E439" s="45">
        <v>101.28</v>
      </c>
      <c r="F439" s="45" t="s">
        <v>68</v>
      </c>
      <c r="G439" s="45" t="s">
        <v>68</v>
      </c>
    </row>
    <row r="440" spans="1:7" ht="47.25" x14ac:dyDescent="0.25">
      <c r="A440" s="46" t="s">
        <v>268</v>
      </c>
      <c r="B440" s="47" t="s">
        <v>495</v>
      </c>
      <c r="C440" s="47" t="s">
        <v>293</v>
      </c>
      <c r="D440" s="47" t="s">
        <v>19</v>
      </c>
      <c r="E440" s="48">
        <v>101.28</v>
      </c>
      <c r="F440" s="48" t="s">
        <v>68</v>
      </c>
      <c r="G440" s="48" t="s">
        <v>68</v>
      </c>
    </row>
    <row r="441" spans="1:7" ht="31.5" x14ac:dyDescent="0.25">
      <c r="A441" s="43" t="s">
        <v>295</v>
      </c>
      <c r="B441" s="44" t="s">
        <v>495</v>
      </c>
      <c r="C441" s="44" t="s">
        <v>296</v>
      </c>
      <c r="D441" s="122" t="s">
        <v>68</v>
      </c>
      <c r="E441" s="45">
        <v>266641.10891000001</v>
      </c>
      <c r="F441" s="45">
        <v>243610.45074999999</v>
      </c>
      <c r="G441" s="45">
        <v>250754.10354000001</v>
      </c>
    </row>
    <row r="442" spans="1:7" ht="31.5" x14ac:dyDescent="0.25">
      <c r="A442" s="43" t="s">
        <v>297</v>
      </c>
      <c r="B442" s="44" t="s">
        <v>495</v>
      </c>
      <c r="C442" s="44" t="s">
        <v>298</v>
      </c>
      <c r="D442" s="122" t="s">
        <v>68</v>
      </c>
      <c r="E442" s="45">
        <v>237223.11731</v>
      </c>
      <c r="F442" s="45">
        <v>211066.25281999999</v>
      </c>
      <c r="G442" s="45">
        <v>220804.67525</v>
      </c>
    </row>
    <row r="443" spans="1:7" ht="47.25" x14ac:dyDescent="0.25">
      <c r="A443" s="46" t="s">
        <v>268</v>
      </c>
      <c r="B443" s="47" t="s">
        <v>495</v>
      </c>
      <c r="C443" s="47" t="s">
        <v>298</v>
      </c>
      <c r="D443" s="47" t="s">
        <v>19</v>
      </c>
      <c r="E443" s="48">
        <v>22459.466489999999</v>
      </c>
      <c r="F443" s="48">
        <v>27237.371999999999</v>
      </c>
      <c r="G443" s="48">
        <v>36975.794430000002</v>
      </c>
    </row>
    <row r="444" spans="1:7" ht="63" x14ac:dyDescent="0.25">
      <c r="A444" s="46" t="s">
        <v>281</v>
      </c>
      <c r="B444" s="47" t="s">
        <v>495</v>
      </c>
      <c r="C444" s="47" t="s">
        <v>299</v>
      </c>
      <c r="D444" s="57" t="s">
        <v>68</v>
      </c>
      <c r="E444" s="48">
        <v>191011.6</v>
      </c>
      <c r="F444" s="48">
        <v>181900.79999999999</v>
      </c>
      <c r="G444" s="48">
        <v>181900.79999999999</v>
      </c>
    </row>
    <row r="445" spans="1:7" ht="47.25" x14ac:dyDescent="0.25">
      <c r="A445" s="46" t="s">
        <v>268</v>
      </c>
      <c r="B445" s="47" t="s">
        <v>495</v>
      </c>
      <c r="C445" s="47" t="s">
        <v>299</v>
      </c>
      <c r="D445" s="47" t="s">
        <v>19</v>
      </c>
      <c r="E445" s="48">
        <v>191011.6</v>
      </c>
      <c r="F445" s="48">
        <v>181900.79999999999</v>
      </c>
      <c r="G445" s="48">
        <v>181900.79999999999</v>
      </c>
    </row>
    <row r="446" spans="1:7" ht="63" x14ac:dyDescent="0.25">
      <c r="A446" s="46" t="s">
        <v>283</v>
      </c>
      <c r="B446" s="47" t="s">
        <v>495</v>
      </c>
      <c r="C446" s="47" t="s">
        <v>300</v>
      </c>
      <c r="D446" s="57" t="s">
        <v>68</v>
      </c>
      <c r="E446" s="48">
        <v>1928.0808199999999</v>
      </c>
      <c r="F446" s="48">
        <v>1928.0808199999999</v>
      </c>
      <c r="G446" s="48">
        <v>1928.0808199999999</v>
      </c>
    </row>
    <row r="447" spans="1:7" ht="47.25" x14ac:dyDescent="0.25">
      <c r="A447" s="46" t="s">
        <v>268</v>
      </c>
      <c r="B447" s="47" t="s">
        <v>495</v>
      </c>
      <c r="C447" s="47" t="s">
        <v>300</v>
      </c>
      <c r="D447" s="47" t="s">
        <v>19</v>
      </c>
      <c r="E447" s="48">
        <v>1928.0808199999999</v>
      </c>
      <c r="F447" s="48">
        <v>1928.0808199999999</v>
      </c>
      <c r="G447" s="48">
        <v>1928.0808199999999</v>
      </c>
    </row>
    <row r="448" spans="1:7" ht="31.5" x14ac:dyDescent="0.25">
      <c r="A448" s="46" t="s">
        <v>892</v>
      </c>
      <c r="B448" s="47" t="s">
        <v>495</v>
      </c>
      <c r="C448" s="47" t="s">
        <v>902</v>
      </c>
      <c r="D448" s="57" t="s">
        <v>68</v>
      </c>
      <c r="E448" s="48">
        <v>21823.97</v>
      </c>
      <c r="F448" s="48" t="s">
        <v>68</v>
      </c>
      <c r="G448" s="48" t="s">
        <v>68</v>
      </c>
    </row>
    <row r="449" spans="1:7" ht="47.25" x14ac:dyDescent="0.25">
      <c r="A449" s="46" t="s">
        <v>268</v>
      </c>
      <c r="B449" s="47" t="s">
        <v>495</v>
      </c>
      <c r="C449" s="47" t="s">
        <v>902</v>
      </c>
      <c r="D449" s="47" t="s">
        <v>19</v>
      </c>
      <c r="E449" s="48">
        <v>21823.97</v>
      </c>
      <c r="F449" s="48" t="s">
        <v>68</v>
      </c>
      <c r="G449" s="48" t="s">
        <v>68</v>
      </c>
    </row>
    <row r="450" spans="1:7" ht="99.75" customHeight="1" x14ac:dyDescent="0.25">
      <c r="A450" s="43" t="s">
        <v>285</v>
      </c>
      <c r="B450" s="44" t="s">
        <v>495</v>
      </c>
      <c r="C450" s="44" t="s">
        <v>301</v>
      </c>
      <c r="D450" s="122" t="s">
        <v>68</v>
      </c>
      <c r="E450" s="45">
        <v>363.2</v>
      </c>
      <c r="F450" s="45">
        <v>363.2</v>
      </c>
      <c r="G450" s="45">
        <v>363.2</v>
      </c>
    </row>
    <row r="451" spans="1:7" ht="97.5" customHeight="1" x14ac:dyDescent="0.25">
      <c r="A451" s="46" t="s">
        <v>285</v>
      </c>
      <c r="B451" s="47" t="s">
        <v>495</v>
      </c>
      <c r="C451" s="47" t="s">
        <v>302</v>
      </c>
      <c r="D451" s="57" t="s">
        <v>68</v>
      </c>
      <c r="E451" s="48">
        <v>363.2</v>
      </c>
      <c r="F451" s="48">
        <v>363.2</v>
      </c>
      <c r="G451" s="48">
        <v>363.2</v>
      </c>
    </row>
    <row r="452" spans="1:7" ht="47.25" x14ac:dyDescent="0.25">
      <c r="A452" s="46" t="s">
        <v>268</v>
      </c>
      <c r="B452" s="47" t="s">
        <v>495</v>
      </c>
      <c r="C452" s="47" t="s">
        <v>302</v>
      </c>
      <c r="D452" s="47" t="s">
        <v>19</v>
      </c>
      <c r="E452" s="48">
        <v>363.2</v>
      </c>
      <c r="F452" s="48">
        <v>363.2</v>
      </c>
      <c r="G452" s="48">
        <v>363.2</v>
      </c>
    </row>
    <row r="453" spans="1:7" ht="15.75" x14ac:dyDescent="0.25">
      <c r="A453" s="43" t="s">
        <v>292</v>
      </c>
      <c r="B453" s="44" t="s">
        <v>495</v>
      </c>
      <c r="C453" s="44" t="s">
        <v>303</v>
      </c>
      <c r="D453" s="122" t="s">
        <v>68</v>
      </c>
      <c r="E453" s="45">
        <v>33.58</v>
      </c>
      <c r="F453" s="45" t="s">
        <v>68</v>
      </c>
      <c r="G453" s="45" t="s">
        <v>68</v>
      </c>
    </row>
    <row r="454" spans="1:7" ht="47.25" x14ac:dyDescent="0.25">
      <c r="A454" s="46" t="s">
        <v>268</v>
      </c>
      <c r="B454" s="47" t="s">
        <v>495</v>
      </c>
      <c r="C454" s="47" t="s">
        <v>303</v>
      </c>
      <c r="D454" s="47" t="s">
        <v>19</v>
      </c>
      <c r="E454" s="48">
        <v>33.58</v>
      </c>
      <c r="F454" s="48" t="s">
        <v>68</v>
      </c>
      <c r="G454" s="48" t="s">
        <v>68</v>
      </c>
    </row>
    <row r="455" spans="1:7" ht="15.75" x14ac:dyDescent="0.25">
      <c r="A455" s="43" t="s">
        <v>304</v>
      </c>
      <c r="B455" s="44" t="s">
        <v>495</v>
      </c>
      <c r="C455" s="44" t="s">
        <v>305</v>
      </c>
      <c r="D455" s="122" t="s">
        <v>68</v>
      </c>
      <c r="E455" s="45">
        <v>1046.9690800000001</v>
      </c>
      <c r="F455" s="45">
        <v>1876.11112</v>
      </c>
      <c r="G455" s="45">
        <v>1965.8888899999999</v>
      </c>
    </row>
    <row r="456" spans="1:7" ht="63" x14ac:dyDescent="0.25">
      <c r="A456" s="46" t="s">
        <v>715</v>
      </c>
      <c r="B456" s="47" t="s">
        <v>495</v>
      </c>
      <c r="C456" s="47" t="s">
        <v>717</v>
      </c>
      <c r="D456" s="57" t="s">
        <v>68</v>
      </c>
      <c r="E456" s="48">
        <v>481.08019000000002</v>
      </c>
      <c r="F456" s="48" t="s">
        <v>68</v>
      </c>
      <c r="G456" s="48" t="s">
        <v>68</v>
      </c>
    </row>
    <row r="457" spans="1:7" ht="47.25" x14ac:dyDescent="0.25">
      <c r="A457" s="46" t="s">
        <v>268</v>
      </c>
      <c r="B457" s="47" t="s">
        <v>495</v>
      </c>
      <c r="C457" s="47" t="s">
        <v>717</v>
      </c>
      <c r="D457" s="47" t="s">
        <v>19</v>
      </c>
      <c r="E457" s="48">
        <v>481.08019000000002</v>
      </c>
      <c r="F457" s="48" t="s">
        <v>68</v>
      </c>
      <c r="G457" s="48" t="s">
        <v>68</v>
      </c>
    </row>
    <row r="458" spans="1:7" ht="47.25" x14ac:dyDescent="0.25">
      <c r="A458" s="46" t="s">
        <v>290</v>
      </c>
      <c r="B458" s="47" t="s">
        <v>495</v>
      </c>
      <c r="C458" s="47" t="s">
        <v>306</v>
      </c>
      <c r="D458" s="57" t="s">
        <v>68</v>
      </c>
      <c r="E458" s="48">
        <v>565.88888999999995</v>
      </c>
      <c r="F458" s="48">
        <v>1876.11112</v>
      </c>
      <c r="G458" s="48">
        <v>1965.8888899999999</v>
      </c>
    </row>
    <row r="459" spans="1:7" ht="47.25" x14ac:dyDescent="0.25">
      <c r="A459" s="46" t="s">
        <v>268</v>
      </c>
      <c r="B459" s="47" t="s">
        <v>495</v>
      </c>
      <c r="C459" s="47" t="s">
        <v>306</v>
      </c>
      <c r="D459" s="47" t="s">
        <v>19</v>
      </c>
      <c r="E459" s="48">
        <v>565.88888999999995</v>
      </c>
      <c r="F459" s="48">
        <v>1876.11112</v>
      </c>
      <c r="G459" s="48">
        <v>1965.8888899999999</v>
      </c>
    </row>
    <row r="460" spans="1:7" ht="63" x14ac:dyDescent="0.25">
      <c r="A460" s="43" t="s">
        <v>307</v>
      </c>
      <c r="B460" s="44" t="s">
        <v>495</v>
      </c>
      <c r="C460" s="44" t="s">
        <v>308</v>
      </c>
      <c r="D460" s="122" t="s">
        <v>68</v>
      </c>
      <c r="E460" s="45">
        <v>16103.2</v>
      </c>
      <c r="F460" s="45">
        <v>16216.4</v>
      </c>
      <c r="G460" s="45">
        <v>16216.4</v>
      </c>
    </row>
    <row r="461" spans="1:7" ht="63" x14ac:dyDescent="0.25">
      <c r="A461" s="46" t="s">
        <v>537</v>
      </c>
      <c r="B461" s="47" t="s">
        <v>495</v>
      </c>
      <c r="C461" s="47" t="s">
        <v>309</v>
      </c>
      <c r="D461" s="57" t="s">
        <v>68</v>
      </c>
      <c r="E461" s="48">
        <v>16103.2</v>
      </c>
      <c r="F461" s="48">
        <v>16216.4</v>
      </c>
      <c r="G461" s="48">
        <v>16216.4</v>
      </c>
    </row>
    <row r="462" spans="1:7" ht="47.25" x14ac:dyDescent="0.25">
      <c r="A462" s="46" t="s">
        <v>268</v>
      </c>
      <c r="B462" s="47" t="s">
        <v>495</v>
      </c>
      <c r="C462" s="47" t="s">
        <v>309</v>
      </c>
      <c r="D462" s="47" t="s">
        <v>19</v>
      </c>
      <c r="E462" s="48">
        <v>16103.2</v>
      </c>
      <c r="F462" s="48">
        <v>16216.4</v>
      </c>
      <c r="G462" s="48">
        <v>16216.4</v>
      </c>
    </row>
    <row r="463" spans="1:7" ht="15.75" x14ac:dyDescent="0.25">
      <c r="A463" s="43" t="s">
        <v>538</v>
      </c>
      <c r="B463" s="44" t="s">
        <v>495</v>
      </c>
      <c r="C463" s="44" t="s">
        <v>539</v>
      </c>
      <c r="D463" s="122" t="s">
        <v>68</v>
      </c>
      <c r="E463" s="45">
        <v>18.46686</v>
      </c>
      <c r="F463" s="45" t="s">
        <v>68</v>
      </c>
      <c r="G463" s="45" t="s">
        <v>68</v>
      </c>
    </row>
    <row r="464" spans="1:7" ht="47.25" x14ac:dyDescent="0.25">
      <c r="A464" s="46" t="s">
        <v>268</v>
      </c>
      <c r="B464" s="47" t="s">
        <v>495</v>
      </c>
      <c r="C464" s="47" t="s">
        <v>539</v>
      </c>
      <c r="D464" s="47" t="s">
        <v>19</v>
      </c>
      <c r="E464" s="48">
        <v>18.46686</v>
      </c>
      <c r="F464" s="48" t="s">
        <v>68</v>
      </c>
      <c r="G464" s="48" t="s">
        <v>68</v>
      </c>
    </row>
    <row r="465" spans="1:7" ht="15.75" x14ac:dyDescent="0.25">
      <c r="A465" s="43" t="s">
        <v>718</v>
      </c>
      <c r="B465" s="44" t="s">
        <v>495</v>
      </c>
      <c r="C465" s="44" t="s">
        <v>719</v>
      </c>
      <c r="D465" s="122" t="s">
        <v>68</v>
      </c>
      <c r="E465" s="45">
        <v>19.82</v>
      </c>
      <c r="F465" s="45" t="s">
        <v>68</v>
      </c>
      <c r="G465" s="45" t="s">
        <v>68</v>
      </c>
    </row>
    <row r="466" spans="1:7" ht="31.5" x14ac:dyDescent="0.25">
      <c r="A466" s="46" t="s">
        <v>219</v>
      </c>
      <c r="B466" s="47" t="s">
        <v>495</v>
      </c>
      <c r="C466" s="47" t="s">
        <v>719</v>
      </c>
      <c r="D466" s="47" t="s">
        <v>220</v>
      </c>
      <c r="E466" s="48">
        <v>19.82</v>
      </c>
      <c r="F466" s="48" t="s">
        <v>68</v>
      </c>
      <c r="G466" s="48" t="s">
        <v>68</v>
      </c>
    </row>
    <row r="467" spans="1:7" ht="54" customHeight="1" x14ac:dyDescent="0.25">
      <c r="A467" s="43" t="s">
        <v>310</v>
      </c>
      <c r="B467" s="44" t="s">
        <v>495</v>
      </c>
      <c r="C467" s="44" t="s">
        <v>311</v>
      </c>
      <c r="D467" s="122" t="s">
        <v>68</v>
      </c>
      <c r="E467" s="45">
        <v>9438.7878799999999</v>
      </c>
      <c r="F467" s="45">
        <v>9348.3838400000004</v>
      </c>
      <c r="G467" s="45">
        <v>9073.9393999999993</v>
      </c>
    </row>
    <row r="468" spans="1:7" ht="63" x14ac:dyDescent="0.25">
      <c r="A468" s="46" t="s">
        <v>540</v>
      </c>
      <c r="B468" s="47" t="s">
        <v>495</v>
      </c>
      <c r="C468" s="47" t="s">
        <v>312</v>
      </c>
      <c r="D468" s="57" t="s">
        <v>68</v>
      </c>
      <c r="E468" s="48">
        <v>9438.7878799999999</v>
      </c>
      <c r="F468" s="48">
        <v>9348.3838400000004</v>
      </c>
      <c r="G468" s="48">
        <v>9073.9393999999993</v>
      </c>
    </row>
    <row r="469" spans="1:7" ht="47.25" x14ac:dyDescent="0.25">
      <c r="A469" s="46" t="s">
        <v>268</v>
      </c>
      <c r="B469" s="47" t="s">
        <v>495</v>
      </c>
      <c r="C469" s="47" t="s">
        <v>312</v>
      </c>
      <c r="D469" s="47" t="s">
        <v>19</v>
      </c>
      <c r="E469" s="48">
        <v>9438.7878799999999</v>
      </c>
      <c r="F469" s="48">
        <v>9348.3838400000004</v>
      </c>
      <c r="G469" s="48">
        <v>9073.9393999999993</v>
      </c>
    </row>
    <row r="470" spans="1:7" ht="47.25" x14ac:dyDescent="0.25">
      <c r="A470" s="43" t="s">
        <v>294</v>
      </c>
      <c r="B470" s="44" t="s">
        <v>495</v>
      </c>
      <c r="C470" s="44" t="s">
        <v>313</v>
      </c>
      <c r="D470" s="122" t="s">
        <v>68</v>
      </c>
      <c r="E470" s="45">
        <v>1865.5877800000001</v>
      </c>
      <c r="F470" s="45" t="s">
        <v>68</v>
      </c>
      <c r="G470" s="45" t="s">
        <v>68</v>
      </c>
    </row>
    <row r="471" spans="1:7" ht="47.25" x14ac:dyDescent="0.25">
      <c r="A471" s="46" t="s">
        <v>294</v>
      </c>
      <c r="B471" s="47" t="s">
        <v>495</v>
      </c>
      <c r="C471" s="47" t="s">
        <v>314</v>
      </c>
      <c r="D471" s="57" t="s">
        <v>68</v>
      </c>
      <c r="E471" s="48">
        <v>1865.5877800000001</v>
      </c>
      <c r="F471" s="48" t="s">
        <v>68</v>
      </c>
      <c r="G471" s="48" t="s">
        <v>68</v>
      </c>
    </row>
    <row r="472" spans="1:7" ht="47.25" x14ac:dyDescent="0.25">
      <c r="A472" s="46" t="s">
        <v>268</v>
      </c>
      <c r="B472" s="47" t="s">
        <v>495</v>
      </c>
      <c r="C472" s="47" t="s">
        <v>314</v>
      </c>
      <c r="D472" s="47" t="s">
        <v>19</v>
      </c>
      <c r="E472" s="48">
        <v>1865.5877800000001</v>
      </c>
      <c r="F472" s="48" t="s">
        <v>68</v>
      </c>
      <c r="G472" s="48" t="s">
        <v>68</v>
      </c>
    </row>
    <row r="473" spans="1:7" ht="47.25" x14ac:dyDescent="0.25">
      <c r="A473" s="43" t="s">
        <v>290</v>
      </c>
      <c r="B473" s="44" t="s">
        <v>495</v>
      </c>
      <c r="C473" s="44" t="s">
        <v>690</v>
      </c>
      <c r="D473" s="122" t="s">
        <v>68</v>
      </c>
      <c r="E473" s="45" t="s">
        <v>68</v>
      </c>
      <c r="F473" s="45">
        <v>2557.6629699999999</v>
      </c>
      <c r="G473" s="45" t="s">
        <v>68</v>
      </c>
    </row>
    <row r="474" spans="1:7" ht="47.25" x14ac:dyDescent="0.25">
      <c r="A474" s="46" t="s">
        <v>290</v>
      </c>
      <c r="B474" s="47" t="s">
        <v>495</v>
      </c>
      <c r="C474" s="47" t="s">
        <v>691</v>
      </c>
      <c r="D474" s="57" t="s">
        <v>68</v>
      </c>
      <c r="E474" s="48" t="s">
        <v>68</v>
      </c>
      <c r="F474" s="48">
        <v>2182.88519</v>
      </c>
      <c r="G474" s="48" t="s">
        <v>68</v>
      </c>
    </row>
    <row r="475" spans="1:7" ht="47.25" x14ac:dyDescent="0.25">
      <c r="A475" s="46" t="s">
        <v>268</v>
      </c>
      <c r="B475" s="47" t="s">
        <v>495</v>
      </c>
      <c r="C475" s="47" t="s">
        <v>691</v>
      </c>
      <c r="D475" s="47" t="s">
        <v>19</v>
      </c>
      <c r="E475" s="48" t="s">
        <v>68</v>
      </c>
      <c r="F475" s="48">
        <v>2182.88519</v>
      </c>
      <c r="G475" s="48" t="s">
        <v>68</v>
      </c>
    </row>
    <row r="476" spans="1:7" ht="47.25" x14ac:dyDescent="0.25">
      <c r="A476" s="46" t="s">
        <v>290</v>
      </c>
      <c r="B476" s="47" t="s">
        <v>495</v>
      </c>
      <c r="C476" s="47" t="s">
        <v>720</v>
      </c>
      <c r="D476" s="57" t="s">
        <v>68</v>
      </c>
      <c r="E476" s="48" t="s">
        <v>68</v>
      </c>
      <c r="F476" s="48">
        <v>374.77778000000001</v>
      </c>
      <c r="G476" s="48" t="s">
        <v>68</v>
      </c>
    </row>
    <row r="477" spans="1:7" ht="47.25" x14ac:dyDescent="0.25">
      <c r="A477" s="46" t="s">
        <v>268</v>
      </c>
      <c r="B477" s="47" t="s">
        <v>495</v>
      </c>
      <c r="C477" s="47" t="s">
        <v>720</v>
      </c>
      <c r="D477" s="47" t="s">
        <v>19</v>
      </c>
      <c r="E477" s="48" t="s">
        <v>68</v>
      </c>
      <c r="F477" s="48">
        <v>374.77778000000001</v>
      </c>
      <c r="G477" s="48" t="s">
        <v>68</v>
      </c>
    </row>
    <row r="478" spans="1:7" ht="63" x14ac:dyDescent="0.25">
      <c r="A478" s="43" t="s">
        <v>903</v>
      </c>
      <c r="B478" s="44" t="s">
        <v>495</v>
      </c>
      <c r="C478" s="44" t="s">
        <v>904</v>
      </c>
      <c r="D478" s="122" t="s">
        <v>68</v>
      </c>
      <c r="E478" s="45">
        <v>528.38</v>
      </c>
      <c r="F478" s="45">
        <v>2182.44</v>
      </c>
      <c r="G478" s="45">
        <v>2330</v>
      </c>
    </row>
    <row r="479" spans="1:7" ht="63" x14ac:dyDescent="0.25">
      <c r="A479" s="46" t="s">
        <v>903</v>
      </c>
      <c r="B479" s="47" t="s">
        <v>495</v>
      </c>
      <c r="C479" s="47" t="s">
        <v>905</v>
      </c>
      <c r="D479" s="57" t="s">
        <v>68</v>
      </c>
      <c r="E479" s="48">
        <v>528.38</v>
      </c>
      <c r="F479" s="48">
        <v>2182.44</v>
      </c>
      <c r="G479" s="48">
        <v>2330</v>
      </c>
    </row>
    <row r="480" spans="1:7" ht="47.25" x14ac:dyDescent="0.25">
      <c r="A480" s="46" t="s">
        <v>268</v>
      </c>
      <c r="B480" s="47" t="s">
        <v>495</v>
      </c>
      <c r="C480" s="47" t="s">
        <v>905</v>
      </c>
      <c r="D480" s="47" t="s">
        <v>19</v>
      </c>
      <c r="E480" s="48">
        <v>528.38</v>
      </c>
      <c r="F480" s="48">
        <v>2182.44</v>
      </c>
      <c r="G480" s="48">
        <v>2330</v>
      </c>
    </row>
    <row r="481" spans="1:7" ht="31.5" x14ac:dyDescent="0.25">
      <c r="A481" s="43" t="s">
        <v>315</v>
      </c>
      <c r="B481" s="44" t="s">
        <v>495</v>
      </c>
      <c r="C481" s="44" t="s">
        <v>316</v>
      </c>
      <c r="D481" s="122" t="s">
        <v>68</v>
      </c>
      <c r="E481" s="45">
        <v>26600.860820000002</v>
      </c>
      <c r="F481" s="45">
        <v>18343.171719999998</v>
      </c>
      <c r="G481" s="45">
        <v>12343.17172</v>
      </c>
    </row>
    <row r="482" spans="1:7" ht="47.25" x14ac:dyDescent="0.25">
      <c r="A482" s="43" t="s">
        <v>279</v>
      </c>
      <c r="B482" s="44" t="s">
        <v>495</v>
      </c>
      <c r="C482" s="44" t="s">
        <v>317</v>
      </c>
      <c r="D482" s="122" t="s">
        <v>68</v>
      </c>
      <c r="E482" s="45">
        <v>25100.860820000002</v>
      </c>
      <c r="F482" s="45">
        <v>18343.171719999998</v>
      </c>
      <c r="G482" s="45">
        <v>12343.17172</v>
      </c>
    </row>
    <row r="483" spans="1:7" ht="47.25" x14ac:dyDescent="0.25">
      <c r="A483" s="46" t="s">
        <v>268</v>
      </c>
      <c r="B483" s="47" t="s">
        <v>495</v>
      </c>
      <c r="C483" s="47" t="s">
        <v>317</v>
      </c>
      <c r="D483" s="47" t="s">
        <v>19</v>
      </c>
      <c r="E483" s="48">
        <v>20243.499100000001</v>
      </c>
      <c r="F483" s="48">
        <v>16056</v>
      </c>
      <c r="G483" s="48">
        <v>10056</v>
      </c>
    </row>
    <row r="484" spans="1:7" ht="63" x14ac:dyDescent="0.25">
      <c r="A484" s="46" t="s">
        <v>283</v>
      </c>
      <c r="B484" s="47" t="s">
        <v>495</v>
      </c>
      <c r="C484" s="47" t="s">
        <v>318</v>
      </c>
      <c r="D484" s="57" t="s">
        <v>68</v>
      </c>
      <c r="E484" s="48">
        <v>2287.1717199999998</v>
      </c>
      <c r="F484" s="48">
        <v>2287.1717199999998</v>
      </c>
      <c r="G484" s="48">
        <v>2287.1717199999998</v>
      </c>
    </row>
    <row r="485" spans="1:7" ht="47.25" x14ac:dyDescent="0.25">
      <c r="A485" s="46" t="s">
        <v>268</v>
      </c>
      <c r="B485" s="47" t="s">
        <v>495</v>
      </c>
      <c r="C485" s="47" t="s">
        <v>318</v>
      </c>
      <c r="D485" s="47" t="s">
        <v>19</v>
      </c>
      <c r="E485" s="48">
        <v>2287.1717199999998</v>
      </c>
      <c r="F485" s="48">
        <v>2287.1717199999998</v>
      </c>
      <c r="G485" s="48">
        <v>2287.1717199999998</v>
      </c>
    </row>
    <row r="486" spans="1:7" ht="31.5" x14ac:dyDescent="0.25">
      <c r="A486" s="46" t="s">
        <v>892</v>
      </c>
      <c r="B486" s="47" t="s">
        <v>495</v>
      </c>
      <c r="C486" s="47" t="s">
        <v>906</v>
      </c>
      <c r="D486" s="57" t="s">
        <v>68</v>
      </c>
      <c r="E486" s="48">
        <v>2570.19</v>
      </c>
      <c r="F486" s="48" t="s">
        <v>68</v>
      </c>
      <c r="G486" s="48" t="s">
        <v>68</v>
      </c>
    </row>
    <row r="487" spans="1:7" ht="47.25" x14ac:dyDescent="0.25">
      <c r="A487" s="46" t="s">
        <v>268</v>
      </c>
      <c r="B487" s="47" t="s">
        <v>495</v>
      </c>
      <c r="C487" s="47" t="s">
        <v>906</v>
      </c>
      <c r="D487" s="47" t="s">
        <v>19</v>
      </c>
      <c r="E487" s="48">
        <v>2570.19</v>
      </c>
      <c r="F487" s="48" t="s">
        <v>68</v>
      </c>
      <c r="G487" s="48" t="s">
        <v>68</v>
      </c>
    </row>
    <row r="488" spans="1:7" ht="31.5" x14ac:dyDescent="0.25">
      <c r="A488" s="43" t="s">
        <v>721</v>
      </c>
      <c r="B488" s="44" t="s">
        <v>495</v>
      </c>
      <c r="C488" s="44" t="s">
        <v>722</v>
      </c>
      <c r="D488" s="122" t="s">
        <v>68</v>
      </c>
      <c r="E488" s="45">
        <v>1500</v>
      </c>
      <c r="F488" s="45" t="s">
        <v>68</v>
      </c>
      <c r="G488" s="45" t="s">
        <v>68</v>
      </c>
    </row>
    <row r="489" spans="1:7" ht="63" x14ac:dyDescent="0.25">
      <c r="A489" s="46" t="s">
        <v>723</v>
      </c>
      <c r="B489" s="47" t="s">
        <v>495</v>
      </c>
      <c r="C489" s="47" t="s">
        <v>724</v>
      </c>
      <c r="D489" s="57" t="s">
        <v>68</v>
      </c>
      <c r="E489" s="48">
        <v>1500</v>
      </c>
      <c r="F489" s="48" t="s">
        <v>68</v>
      </c>
      <c r="G489" s="48" t="s">
        <v>68</v>
      </c>
    </row>
    <row r="490" spans="1:7" ht="47.25" x14ac:dyDescent="0.25">
      <c r="A490" s="46" t="s">
        <v>268</v>
      </c>
      <c r="B490" s="47" t="s">
        <v>495</v>
      </c>
      <c r="C490" s="47" t="s">
        <v>724</v>
      </c>
      <c r="D490" s="47" t="s">
        <v>19</v>
      </c>
      <c r="E490" s="48">
        <v>1500</v>
      </c>
      <c r="F490" s="48" t="s">
        <v>68</v>
      </c>
      <c r="G490" s="48" t="s">
        <v>68</v>
      </c>
    </row>
    <row r="491" spans="1:7" ht="31.5" x14ac:dyDescent="0.25">
      <c r="A491" s="43" t="s">
        <v>319</v>
      </c>
      <c r="B491" s="44" t="s">
        <v>495</v>
      </c>
      <c r="C491" s="44" t="s">
        <v>320</v>
      </c>
      <c r="D491" s="122" t="s">
        <v>68</v>
      </c>
      <c r="E491" s="45">
        <v>1052.7113899999999</v>
      </c>
      <c r="F491" s="45">
        <v>907.72044000000005</v>
      </c>
      <c r="G491" s="45">
        <v>907.72044000000005</v>
      </c>
    </row>
    <row r="492" spans="1:7" ht="31.5" x14ac:dyDescent="0.25">
      <c r="A492" s="43" t="s">
        <v>321</v>
      </c>
      <c r="B492" s="44" t="s">
        <v>495</v>
      </c>
      <c r="C492" s="44" t="s">
        <v>322</v>
      </c>
      <c r="D492" s="122" t="s">
        <v>68</v>
      </c>
      <c r="E492" s="45">
        <v>906.76139000000001</v>
      </c>
      <c r="F492" s="45">
        <v>907.72044000000005</v>
      </c>
      <c r="G492" s="45">
        <v>907.72044000000005</v>
      </c>
    </row>
    <row r="493" spans="1:7" ht="47.25" x14ac:dyDescent="0.25">
      <c r="A493" s="46" t="s">
        <v>268</v>
      </c>
      <c r="B493" s="47" t="s">
        <v>495</v>
      </c>
      <c r="C493" s="47" t="s">
        <v>322</v>
      </c>
      <c r="D493" s="47" t="s">
        <v>19</v>
      </c>
      <c r="E493" s="48">
        <v>20</v>
      </c>
      <c r="F493" s="48" t="s">
        <v>68</v>
      </c>
      <c r="G493" s="48" t="s">
        <v>68</v>
      </c>
    </row>
    <row r="494" spans="1:7" ht="31.5" x14ac:dyDescent="0.25">
      <c r="A494" s="46" t="s">
        <v>541</v>
      </c>
      <c r="B494" s="47" t="s">
        <v>495</v>
      </c>
      <c r="C494" s="47" t="s">
        <v>542</v>
      </c>
      <c r="D494" s="57" t="s">
        <v>68</v>
      </c>
      <c r="E494" s="48">
        <v>886.76139000000001</v>
      </c>
      <c r="F494" s="48">
        <v>907.72044000000005</v>
      </c>
      <c r="G494" s="48">
        <v>907.72044000000005</v>
      </c>
    </row>
    <row r="495" spans="1:7" ht="47.25" x14ac:dyDescent="0.25">
      <c r="A495" s="46" t="s">
        <v>268</v>
      </c>
      <c r="B495" s="47" t="s">
        <v>495</v>
      </c>
      <c r="C495" s="47" t="s">
        <v>542</v>
      </c>
      <c r="D495" s="47" t="s">
        <v>19</v>
      </c>
      <c r="E495" s="48">
        <v>886.76139000000001</v>
      </c>
      <c r="F495" s="48">
        <v>907.72044000000005</v>
      </c>
      <c r="G495" s="48">
        <v>907.72044000000005</v>
      </c>
    </row>
    <row r="496" spans="1:7" ht="31.5" x14ac:dyDescent="0.25">
      <c r="A496" s="43" t="s">
        <v>323</v>
      </c>
      <c r="B496" s="44" t="s">
        <v>495</v>
      </c>
      <c r="C496" s="44" t="s">
        <v>324</v>
      </c>
      <c r="D496" s="122" t="s">
        <v>68</v>
      </c>
      <c r="E496" s="45">
        <v>145.94999999999999</v>
      </c>
      <c r="F496" s="45" t="s">
        <v>68</v>
      </c>
      <c r="G496" s="45" t="s">
        <v>68</v>
      </c>
    </row>
    <row r="497" spans="1:7" ht="47.25" x14ac:dyDescent="0.25">
      <c r="A497" s="46" t="s">
        <v>268</v>
      </c>
      <c r="B497" s="47" t="s">
        <v>495</v>
      </c>
      <c r="C497" s="47" t="s">
        <v>324</v>
      </c>
      <c r="D497" s="47" t="s">
        <v>19</v>
      </c>
      <c r="E497" s="48">
        <v>145.94999999999999</v>
      </c>
      <c r="F497" s="48" t="s">
        <v>68</v>
      </c>
      <c r="G497" s="48" t="s">
        <v>68</v>
      </c>
    </row>
    <row r="498" spans="1:7" ht="31.5" x14ac:dyDescent="0.25">
      <c r="A498" s="43" t="s">
        <v>325</v>
      </c>
      <c r="B498" s="44" t="s">
        <v>495</v>
      </c>
      <c r="C498" s="44" t="s">
        <v>326</v>
      </c>
      <c r="D498" s="122" t="s">
        <v>68</v>
      </c>
      <c r="E498" s="45">
        <v>22450.732499999998</v>
      </c>
      <c r="F498" s="45">
        <v>21540.781999999999</v>
      </c>
      <c r="G498" s="45">
        <v>21040.781999999999</v>
      </c>
    </row>
    <row r="499" spans="1:7" ht="31.5" x14ac:dyDescent="0.25">
      <c r="A499" s="43" t="s">
        <v>327</v>
      </c>
      <c r="B499" s="44" t="s">
        <v>495</v>
      </c>
      <c r="C499" s="44" t="s">
        <v>328</v>
      </c>
      <c r="D499" s="122" t="s">
        <v>68</v>
      </c>
      <c r="E499" s="45">
        <v>22450.732499999998</v>
      </c>
      <c r="F499" s="45">
        <v>21540.781999999999</v>
      </c>
      <c r="G499" s="45">
        <v>21040.781999999999</v>
      </c>
    </row>
    <row r="500" spans="1:7" ht="78.75" customHeight="1" x14ac:dyDescent="0.25">
      <c r="A500" s="46" t="s">
        <v>329</v>
      </c>
      <c r="B500" s="47" t="s">
        <v>495</v>
      </c>
      <c r="C500" s="47" t="s">
        <v>328</v>
      </c>
      <c r="D500" s="47" t="s">
        <v>330</v>
      </c>
      <c r="E500" s="48">
        <v>19224.431</v>
      </c>
      <c r="F500" s="48">
        <v>19146.679</v>
      </c>
      <c r="G500" s="48">
        <v>19146.679</v>
      </c>
    </row>
    <row r="501" spans="1:7" ht="31.5" x14ac:dyDescent="0.25">
      <c r="A501" s="46" t="s">
        <v>219</v>
      </c>
      <c r="B501" s="47" t="s">
        <v>495</v>
      </c>
      <c r="C501" s="47" t="s">
        <v>328</v>
      </c>
      <c r="D501" s="47" t="s">
        <v>220</v>
      </c>
      <c r="E501" s="48">
        <v>809.6105</v>
      </c>
      <c r="F501" s="48" t="s">
        <v>68</v>
      </c>
      <c r="G501" s="48" t="s">
        <v>68</v>
      </c>
    </row>
    <row r="502" spans="1:7" ht="31.5" x14ac:dyDescent="0.25">
      <c r="A502" s="46" t="s">
        <v>237</v>
      </c>
      <c r="B502" s="47" t="s">
        <v>495</v>
      </c>
      <c r="C502" s="47" t="s">
        <v>328</v>
      </c>
      <c r="D502" s="47" t="s">
        <v>238</v>
      </c>
      <c r="E502" s="48">
        <v>6</v>
      </c>
      <c r="F502" s="48" t="s">
        <v>68</v>
      </c>
      <c r="G502" s="48" t="s">
        <v>68</v>
      </c>
    </row>
    <row r="503" spans="1:7" ht="15.75" x14ac:dyDescent="0.25">
      <c r="A503" s="46" t="s">
        <v>212</v>
      </c>
      <c r="B503" s="47" t="s">
        <v>495</v>
      </c>
      <c r="C503" s="47" t="s">
        <v>328</v>
      </c>
      <c r="D503" s="47" t="s">
        <v>29</v>
      </c>
      <c r="E503" s="48">
        <v>16.588000000000001</v>
      </c>
      <c r="F503" s="48" t="s">
        <v>68</v>
      </c>
      <c r="G503" s="48" t="s">
        <v>68</v>
      </c>
    </row>
    <row r="504" spans="1:7" ht="31.5" x14ac:dyDescent="0.25">
      <c r="A504" s="46" t="s">
        <v>543</v>
      </c>
      <c r="B504" s="47" t="s">
        <v>495</v>
      </c>
      <c r="C504" s="47" t="s">
        <v>544</v>
      </c>
      <c r="D504" s="57" t="s">
        <v>68</v>
      </c>
      <c r="E504" s="48">
        <v>2394.1030000000001</v>
      </c>
      <c r="F504" s="48">
        <v>2394.1030000000001</v>
      </c>
      <c r="G504" s="48">
        <v>1894.1030000000001</v>
      </c>
    </row>
    <row r="505" spans="1:7" ht="81" customHeight="1" x14ac:dyDescent="0.25">
      <c r="A505" s="46" t="s">
        <v>329</v>
      </c>
      <c r="B505" s="47" t="s">
        <v>495</v>
      </c>
      <c r="C505" s="47" t="s">
        <v>544</v>
      </c>
      <c r="D505" s="47" t="s">
        <v>330</v>
      </c>
      <c r="E505" s="48">
        <v>2394.1030000000001</v>
      </c>
      <c r="F505" s="48">
        <v>2394.1030000000001</v>
      </c>
      <c r="G505" s="48">
        <v>1894.1030000000001</v>
      </c>
    </row>
    <row r="506" spans="1:7" ht="47.25" x14ac:dyDescent="0.25">
      <c r="A506" s="43" t="s">
        <v>405</v>
      </c>
      <c r="B506" s="44" t="s">
        <v>495</v>
      </c>
      <c r="C506" s="44" t="s">
        <v>406</v>
      </c>
      <c r="D506" s="122" t="s">
        <v>68</v>
      </c>
      <c r="E506" s="45">
        <v>5129.16867</v>
      </c>
      <c r="F506" s="45">
        <v>1764.1684600000001</v>
      </c>
      <c r="G506" s="45">
        <v>1764.1684600000001</v>
      </c>
    </row>
    <row r="507" spans="1:7" ht="31.5" x14ac:dyDescent="0.25">
      <c r="A507" s="43" t="s">
        <v>407</v>
      </c>
      <c r="B507" s="44" t="s">
        <v>495</v>
      </c>
      <c r="C507" s="44" t="s">
        <v>408</v>
      </c>
      <c r="D507" s="122" t="s">
        <v>68</v>
      </c>
      <c r="E507" s="45">
        <v>2020</v>
      </c>
      <c r="F507" s="45">
        <v>1358.55556</v>
      </c>
      <c r="G507" s="45">
        <v>1358.55556</v>
      </c>
    </row>
    <row r="508" spans="1:7" ht="31.5" x14ac:dyDescent="0.25">
      <c r="A508" s="43" t="s">
        <v>415</v>
      </c>
      <c r="B508" s="44" t="s">
        <v>495</v>
      </c>
      <c r="C508" s="44" t="s">
        <v>416</v>
      </c>
      <c r="D508" s="122" t="s">
        <v>68</v>
      </c>
      <c r="E508" s="45">
        <v>2020</v>
      </c>
      <c r="F508" s="45">
        <v>1358.55556</v>
      </c>
      <c r="G508" s="45">
        <v>1358.55556</v>
      </c>
    </row>
    <row r="509" spans="1:7" ht="47.25" x14ac:dyDescent="0.25">
      <c r="A509" s="46" t="s">
        <v>417</v>
      </c>
      <c r="B509" s="47" t="s">
        <v>495</v>
      </c>
      <c r="C509" s="47" t="s">
        <v>418</v>
      </c>
      <c r="D509" s="57" t="s">
        <v>68</v>
      </c>
      <c r="E509" s="48">
        <v>2020</v>
      </c>
      <c r="F509" s="48">
        <v>1358.55556</v>
      </c>
      <c r="G509" s="48">
        <v>1358.55556</v>
      </c>
    </row>
    <row r="510" spans="1:7" ht="47.25" x14ac:dyDescent="0.25">
      <c r="A510" s="46" t="s">
        <v>268</v>
      </c>
      <c r="B510" s="47" t="s">
        <v>495</v>
      </c>
      <c r="C510" s="47" t="s">
        <v>418</v>
      </c>
      <c r="D510" s="47" t="s">
        <v>19</v>
      </c>
      <c r="E510" s="48">
        <v>2020</v>
      </c>
      <c r="F510" s="48">
        <v>1358.55556</v>
      </c>
      <c r="G510" s="48">
        <v>1358.55556</v>
      </c>
    </row>
    <row r="511" spans="1:7" ht="47.25" x14ac:dyDescent="0.25">
      <c r="A511" s="43" t="s">
        <v>419</v>
      </c>
      <c r="B511" s="44" t="s">
        <v>495</v>
      </c>
      <c r="C511" s="44" t="s">
        <v>420</v>
      </c>
      <c r="D511" s="122" t="s">
        <v>68</v>
      </c>
      <c r="E511" s="45">
        <v>836.57195000000002</v>
      </c>
      <c r="F511" s="45">
        <v>315.61290000000002</v>
      </c>
      <c r="G511" s="45">
        <v>315.61290000000002</v>
      </c>
    </row>
    <row r="512" spans="1:7" ht="47.25" x14ac:dyDescent="0.25">
      <c r="A512" s="43" t="s">
        <v>421</v>
      </c>
      <c r="B512" s="44" t="s">
        <v>495</v>
      </c>
      <c r="C512" s="44" t="s">
        <v>422</v>
      </c>
      <c r="D512" s="122" t="s">
        <v>68</v>
      </c>
      <c r="E512" s="45">
        <v>500</v>
      </c>
      <c r="F512" s="45" t="s">
        <v>68</v>
      </c>
      <c r="G512" s="45" t="s">
        <v>68</v>
      </c>
    </row>
    <row r="513" spans="1:7" ht="31.5" x14ac:dyDescent="0.25">
      <c r="A513" s="46" t="s">
        <v>237</v>
      </c>
      <c r="B513" s="47" t="s">
        <v>495</v>
      </c>
      <c r="C513" s="47" t="s">
        <v>422</v>
      </c>
      <c r="D513" s="47" t="s">
        <v>238</v>
      </c>
      <c r="E513" s="48">
        <v>500</v>
      </c>
      <c r="F513" s="48" t="s">
        <v>68</v>
      </c>
      <c r="G513" s="48" t="s">
        <v>68</v>
      </c>
    </row>
    <row r="514" spans="1:7" ht="47.25" x14ac:dyDescent="0.25">
      <c r="A514" s="43" t="s">
        <v>423</v>
      </c>
      <c r="B514" s="44" t="s">
        <v>495</v>
      </c>
      <c r="C514" s="44" t="s">
        <v>424</v>
      </c>
      <c r="D514" s="122" t="s">
        <v>68</v>
      </c>
      <c r="E514" s="45">
        <v>336.57195000000002</v>
      </c>
      <c r="F514" s="45">
        <v>315.61290000000002</v>
      </c>
      <c r="G514" s="45">
        <v>315.61290000000002</v>
      </c>
    </row>
    <row r="515" spans="1:7" ht="63" x14ac:dyDescent="0.25">
      <c r="A515" s="46" t="s">
        <v>425</v>
      </c>
      <c r="B515" s="47" t="s">
        <v>495</v>
      </c>
      <c r="C515" s="47" t="s">
        <v>426</v>
      </c>
      <c r="D515" s="57" t="s">
        <v>68</v>
      </c>
      <c r="E515" s="48">
        <v>336.57195000000002</v>
      </c>
      <c r="F515" s="48">
        <v>315.61290000000002</v>
      </c>
      <c r="G515" s="48">
        <v>315.61290000000002</v>
      </c>
    </row>
    <row r="516" spans="1:7" ht="47.25" x14ac:dyDescent="0.25">
      <c r="A516" s="46" t="s">
        <v>268</v>
      </c>
      <c r="B516" s="47" t="s">
        <v>495</v>
      </c>
      <c r="C516" s="47" t="s">
        <v>426</v>
      </c>
      <c r="D516" s="47" t="s">
        <v>19</v>
      </c>
      <c r="E516" s="48">
        <v>336.57195000000002</v>
      </c>
      <c r="F516" s="48">
        <v>315.61290000000002</v>
      </c>
      <c r="G516" s="48">
        <v>315.61290000000002</v>
      </c>
    </row>
    <row r="517" spans="1:7" ht="31.5" x14ac:dyDescent="0.25">
      <c r="A517" s="43" t="s">
        <v>432</v>
      </c>
      <c r="B517" s="44" t="s">
        <v>495</v>
      </c>
      <c r="C517" s="44" t="s">
        <v>433</v>
      </c>
      <c r="D517" s="122" t="s">
        <v>68</v>
      </c>
      <c r="E517" s="45">
        <v>2182.59672</v>
      </c>
      <c r="F517" s="45" t="s">
        <v>68</v>
      </c>
      <c r="G517" s="45" t="s">
        <v>68</v>
      </c>
    </row>
    <row r="518" spans="1:7" ht="37.5" customHeight="1" x14ac:dyDescent="0.25">
      <c r="A518" s="43" t="s">
        <v>434</v>
      </c>
      <c r="B518" s="44" t="s">
        <v>495</v>
      </c>
      <c r="C518" s="44" t="s">
        <v>435</v>
      </c>
      <c r="D518" s="122" t="s">
        <v>68</v>
      </c>
      <c r="E518" s="45">
        <v>2182.59672</v>
      </c>
      <c r="F518" s="45" t="s">
        <v>68</v>
      </c>
      <c r="G518" s="45" t="s">
        <v>68</v>
      </c>
    </row>
    <row r="519" spans="1:7" ht="47.25" x14ac:dyDescent="0.25">
      <c r="A519" s="46" t="s">
        <v>268</v>
      </c>
      <c r="B519" s="47" t="s">
        <v>495</v>
      </c>
      <c r="C519" s="47" t="s">
        <v>435</v>
      </c>
      <c r="D519" s="47" t="s">
        <v>19</v>
      </c>
      <c r="E519" s="48">
        <v>2182.59672</v>
      </c>
      <c r="F519" s="48" t="s">
        <v>68</v>
      </c>
      <c r="G519" s="48" t="s">
        <v>68</v>
      </c>
    </row>
    <row r="520" spans="1:7" ht="15.75" x14ac:dyDescent="0.25">
      <c r="A520" s="43" t="s">
        <v>640</v>
      </c>
      <c r="B520" s="44" t="s">
        <v>495</v>
      </c>
      <c r="C520" s="44" t="s">
        <v>583</v>
      </c>
      <c r="D520" s="122" t="s">
        <v>68</v>
      </c>
      <c r="E520" s="45">
        <v>90</v>
      </c>
      <c r="F520" s="45">
        <v>90</v>
      </c>
      <c r="G520" s="45">
        <v>90</v>
      </c>
    </row>
    <row r="521" spans="1:7" ht="47.25" x14ac:dyDescent="0.25">
      <c r="A521" s="43" t="s">
        <v>655</v>
      </c>
      <c r="B521" s="44" t="s">
        <v>495</v>
      </c>
      <c r="C521" s="44" t="s">
        <v>565</v>
      </c>
      <c r="D521" s="122" t="s">
        <v>68</v>
      </c>
      <c r="E521" s="45">
        <v>90</v>
      </c>
      <c r="F521" s="45">
        <v>90</v>
      </c>
      <c r="G521" s="45">
        <v>90</v>
      </c>
    </row>
    <row r="522" spans="1:7" ht="47.25" x14ac:dyDescent="0.25">
      <c r="A522" s="46" t="s">
        <v>268</v>
      </c>
      <c r="B522" s="47" t="s">
        <v>495</v>
      </c>
      <c r="C522" s="47" t="s">
        <v>565</v>
      </c>
      <c r="D522" s="47" t="s">
        <v>19</v>
      </c>
      <c r="E522" s="48">
        <v>90</v>
      </c>
      <c r="F522" s="48">
        <v>90</v>
      </c>
      <c r="G522" s="48">
        <v>90</v>
      </c>
    </row>
    <row r="523" spans="1:7" ht="31.5" x14ac:dyDescent="0.25">
      <c r="A523" s="43" t="s">
        <v>438</v>
      </c>
      <c r="B523" s="44" t="s">
        <v>495</v>
      </c>
      <c r="C523" s="44" t="s">
        <v>439</v>
      </c>
      <c r="D523" s="122" t="s">
        <v>68</v>
      </c>
      <c r="E523" s="45">
        <v>2100</v>
      </c>
      <c r="F523" s="45">
        <v>2100</v>
      </c>
      <c r="G523" s="45">
        <v>2100</v>
      </c>
    </row>
    <row r="524" spans="1:7" ht="15.75" x14ac:dyDescent="0.25">
      <c r="A524" s="43" t="s">
        <v>446</v>
      </c>
      <c r="B524" s="44" t="s">
        <v>495</v>
      </c>
      <c r="C524" s="44" t="s">
        <v>447</v>
      </c>
      <c r="D524" s="122" t="s">
        <v>68</v>
      </c>
      <c r="E524" s="45">
        <v>2100</v>
      </c>
      <c r="F524" s="45">
        <v>2100</v>
      </c>
      <c r="G524" s="45">
        <v>2100</v>
      </c>
    </row>
    <row r="525" spans="1:7" ht="15.75" x14ac:dyDescent="0.25">
      <c r="A525" s="43" t="s">
        <v>448</v>
      </c>
      <c r="B525" s="44" t="s">
        <v>495</v>
      </c>
      <c r="C525" s="44" t="s">
        <v>449</v>
      </c>
      <c r="D525" s="122" t="s">
        <v>68</v>
      </c>
      <c r="E525" s="45">
        <v>2100</v>
      </c>
      <c r="F525" s="45">
        <v>2100</v>
      </c>
      <c r="G525" s="45">
        <v>2100</v>
      </c>
    </row>
    <row r="526" spans="1:7" ht="126" x14ac:dyDescent="0.25">
      <c r="A526" s="46" t="s">
        <v>450</v>
      </c>
      <c r="B526" s="47" t="s">
        <v>495</v>
      </c>
      <c r="C526" s="47" t="s">
        <v>451</v>
      </c>
      <c r="D526" s="57" t="s">
        <v>68</v>
      </c>
      <c r="E526" s="48">
        <v>2100</v>
      </c>
      <c r="F526" s="48">
        <v>2100</v>
      </c>
      <c r="G526" s="48">
        <v>2100</v>
      </c>
    </row>
    <row r="527" spans="1:7" ht="31.5" x14ac:dyDescent="0.25">
      <c r="A527" s="46" t="s">
        <v>237</v>
      </c>
      <c r="B527" s="47" t="s">
        <v>495</v>
      </c>
      <c r="C527" s="47" t="s">
        <v>451</v>
      </c>
      <c r="D527" s="47" t="s">
        <v>238</v>
      </c>
      <c r="E527" s="48">
        <v>2100</v>
      </c>
      <c r="F527" s="48">
        <v>2100</v>
      </c>
      <c r="G527" s="48">
        <v>2100</v>
      </c>
    </row>
    <row r="528" spans="1:7" ht="15.75" x14ac:dyDescent="0.25">
      <c r="A528" s="43" t="s">
        <v>452</v>
      </c>
      <c r="B528" s="44" t="s">
        <v>495</v>
      </c>
      <c r="C528" s="44" t="s">
        <v>453</v>
      </c>
      <c r="D528" s="122" t="s">
        <v>68</v>
      </c>
      <c r="E528" s="45">
        <v>3532.1</v>
      </c>
      <c r="F528" s="45">
        <v>3532.1</v>
      </c>
      <c r="G528" s="45">
        <v>3532.1</v>
      </c>
    </row>
    <row r="529" spans="1:7" ht="15.75" x14ac:dyDescent="0.25">
      <c r="A529" s="43" t="s">
        <v>454</v>
      </c>
      <c r="B529" s="44" t="s">
        <v>495</v>
      </c>
      <c r="C529" s="44" t="s">
        <v>455</v>
      </c>
      <c r="D529" s="122" t="s">
        <v>68</v>
      </c>
      <c r="E529" s="45">
        <v>3532.1</v>
      </c>
      <c r="F529" s="45">
        <v>3532.1</v>
      </c>
      <c r="G529" s="45">
        <v>3532.1</v>
      </c>
    </row>
    <row r="530" spans="1:7" ht="110.25" x14ac:dyDescent="0.25">
      <c r="A530" s="46" t="s">
        <v>577</v>
      </c>
      <c r="B530" s="47" t="s">
        <v>495</v>
      </c>
      <c r="C530" s="47" t="s">
        <v>465</v>
      </c>
      <c r="D530" s="57" t="s">
        <v>68</v>
      </c>
      <c r="E530" s="48">
        <v>3465.2</v>
      </c>
      <c r="F530" s="48">
        <v>3465.2</v>
      </c>
      <c r="G530" s="48">
        <v>3465.2</v>
      </c>
    </row>
    <row r="531" spans="1:7" ht="83.25" customHeight="1" x14ac:dyDescent="0.25">
      <c r="A531" s="46" t="s">
        <v>329</v>
      </c>
      <c r="B531" s="47" t="s">
        <v>495</v>
      </c>
      <c r="C531" s="47" t="s">
        <v>465</v>
      </c>
      <c r="D531" s="47" t="s">
        <v>330</v>
      </c>
      <c r="E531" s="48">
        <v>3365.2</v>
      </c>
      <c r="F531" s="48">
        <v>3365.2</v>
      </c>
      <c r="G531" s="48">
        <v>3365.2</v>
      </c>
    </row>
    <row r="532" spans="1:7" ht="31.5" x14ac:dyDescent="0.25">
      <c r="A532" s="46" t="s">
        <v>219</v>
      </c>
      <c r="B532" s="47" t="s">
        <v>495</v>
      </c>
      <c r="C532" s="47" t="s">
        <v>465</v>
      </c>
      <c r="D532" s="47" t="s">
        <v>220</v>
      </c>
      <c r="E532" s="48">
        <v>100</v>
      </c>
      <c r="F532" s="48">
        <v>100</v>
      </c>
      <c r="G532" s="48">
        <v>100</v>
      </c>
    </row>
    <row r="533" spans="1:7" ht="95.25" customHeight="1" x14ac:dyDescent="0.25">
      <c r="A533" s="46" t="s">
        <v>468</v>
      </c>
      <c r="B533" s="47" t="s">
        <v>495</v>
      </c>
      <c r="C533" s="47" t="s">
        <v>469</v>
      </c>
      <c r="D533" s="57" t="s">
        <v>68</v>
      </c>
      <c r="E533" s="48">
        <v>58.6</v>
      </c>
      <c r="F533" s="48">
        <v>58.6</v>
      </c>
      <c r="G533" s="48">
        <v>58.6</v>
      </c>
    </row>
    <row r="534" spans="1:7" ht="80.25" customHeight="1" x14ac:dyDescent="0.25">
      <c r="A534" s="46" t="s">
        <v>329</v>
      </c>
      <c r="B534" s="47" t="s">
        <v>495</v>
      </c>
      <c r="C534" s="47" t="s">
        <v>469</v>
      </c>
      <c r="D534" s="47" t="s">
        <v>330</v>
      </c>
      <c r="E534" s="48">
        <v>57.7</v>
      </c>
      <c r="F534" s="48">
        <v>57.7</v>
      </c>
      <c r="G534" s="48">
        <v>57.7</v>
      </c>
    </row>
    <row r="535" spans="1:7" ht="31.5" x14ac:dyDescent="0.25">
      <c r="A535" s="46" t="s">
        <v>219</v>
      </c>
      <c r="B535" s="47" t="s">
        <v>495</v>
      </c>
      <c r="C535" s="47" t="s">
        <v>469</v>
      </c>
      <c r="D535" s="47" t="s">
        <v>220</v>
      </c>
      <c r="E535" s="48">
        <v>0.9</v>
      </c>
      <c r="F535" s="48">
        <v>0.9</v>
      </c>
      <c r="G535" s="48">
        <v>0.9</v>
      </c>
    </row>
    <row r="536" spans="1:7" ht="94.5" customHeight="1" x14ac:dyDescent="0.25">
      <c r="A536" s="46" t="s">
        <v>575</v>
      </c>
      <c r="B536" s="47" t="s">
        <v>495</v>
      </c>
      <c r="C536" s="47" t="s">
        <v>576</v>
      </c>
      <c r="D536" s="57" t="s">
        <v>68</v>
      </c>
      <c r="E536" s="48">
        <v>8.3000000000000007</v>
      </c>
      <c r="F536" s="48">
        <v>8.3000000000000007</v>
      </c>
      <c r="G536" s="48">
        <v>8.3000000000000007</v>
      </c>
    </row>
    <row r="537" spans="1:7" ht="81" customHeight="1" x14ac:dyDescent="0.25">
      <c r="A537" s="46" t="s">
        <v>329</v>
      </c>
      <c r="B537" s="47" t="s">
        <v>495</v>
      </c>
      <c r="C537" s="47" t="s">
        <v>576</v>
      </c>
      <c r="D537" s="47" t="s">
        <v>330</v>
      </c>
      <c r="E537" s="48">
        <v>8.1999999999999993</v>
      </c>
      <c r="F537" s="48">
        <v>8.1999999999999993</v>
      </c>
      <c r="G537" s="48">
        <v>8.1999999999999993</v>
      </c>
    </row>
    <row r="538" spans="1:7" ht="31.5" x14ac:dyDescent="0.25">
      <c r="A538" s="46" t="s">
        <v>219</v>
      </c>
      <c r="B538" s="47" t="s">
        <v>495</v>
      </c>
      <c r="C538" s="47" t="s">
        <v>576</v>
      </c>
      <c r="D538" s="47" t="s">
        <v>220</v>
      </c>
      <c r="E538" s="48">
        <v>0.1</v>
      </c>
      <c r="F538" s="48">
        <v>0.1</v>
      </c>
      <c r="G538" s="48">
        <v>0.1</v>
      </c>
    </row>
    <row r="539" spans="1:7" ht="47.25" x14ac:dyDescent="0.25">
      <c r="A539" s="56" t="s">
        <v>496</v>
      </c>
      <c r="B539" s="57" t="s">
        <v>67</v>
      </c>
      <c r="C539" s="50" t="s">
        <v>68</v>
      </c>
      <c r="D539" s="50" t="s">
        <v>68</v>
      </c>
      <c r="E539" s="59">
        <v>23784.78486</v>
      </c>
      <c r="F539" s="59">
        <v>29170.098999999998</v>
      </c>
      <c r="G539" s="59">
        <v>38711.089</v>
      </c>
    </row>
    <row r="540" spans="1:7" ht="31.5" x14ac:dyDescent="0.25">
      <c r="A540" s="43" t="s">
        <v>384</v>
      </c>
      <c r="B540" s="44" t="s">
        <v>67</v>
      </c>
      <c r="C540" s="44" t="s">
        <v>385</v>
      </c>
      <c r="D540" s="122" t="s">
        <v>68</v>
      </c>
      <c r="E540" s="45">
        <v>23784.78486</v>
      </c>
      <c r="F540" s="45">
        <v>20170.098999999998</v>
      </c>
      <c r="G540" s="45">
        <v>19711.089</v>
      </c>
    </row>
    <row r="541" spans="1:7" ht="31.5" x14ac:dyDescent="0.25">
      <c r="A541" s="43" t="s">
        <v>386</v>
      </c>
      <c r="B541" s="44" t="s">
        <v>67</v>
      </c>
      <c r="C541" s="44" t="s">
        <v>387</v>
      </c>
      <c r="D541" s="122" t="s">
        <v>68</v>
      </c>
      <c r="E541" s="45">
        <v>23784.78486</v>
      </c>
      <c r="F541" s="45">
        <v>20170.098999999998</v>
      </c>
      <c r="G541" s="45">
        <v>19711.089</v>
      </c>
    </row>
    <row r="542" spans="1:7" ht="15.75" x14ac:dyDescent="0.25">
      <c r="A542" s="43" t="s">
        <v>388</v>
      </c>
      <c r="B542" s="44" t="s">
        <v>67</v>
      </c>
      <c r="C542" s="44" t="s">
        <v>389</v>
      </c>
      <c r="D542" s="122" t="s">
        <v>68</v>
      </c>
      <c r="E542" s="45">
        <v>17461.088</v>
      </c>
      <c r="F542" s="45">
        <v>17585.376</v>
      </c>
      <c r="G542" s="45">
        <v>17585.376</v>
      </c>
    </row>
    <row r="543" spans="1:7" ht="81.75" customHeight="1" x14ac:dyDescent="0.25">
      <c r="A543" s="46" t="s">
        <v>329</v>
      </c>
      <c r="B543" s="47" t="s">
        <v>67</v>
      </c>
      <c r="C543" s="47" t="s">
        <v>389</v>
      </c>
      <c r="D543" s="47" t="s">
        <v>330</v>
      </c>
      <c r="E543" s="48">
        <v>6570.6469999999999</v>
      </c>
      <c r="F543" s="48">
        <v>6754.9160000000002</v>
      </c>
      <c r="G543" s="48">
        <v>6754.9160000000002</v>
      </c>
    </row>
    <row r="544" spans="1:7" ht="31.5" x14ac:dyDescent="0.25">
      <c r="A544" s="46" t="s">
        <v>219</v>
      </c>
      <c r="B544" s="47" t="s">
        <v>67</v>
      </c>
      <c r="C544" s="47" t="s">
        <v>389</v>
      </c>
      <c r="D544" s="47" t="s">
        <v>220</v>
      </c>
      <c r="E544" s="48">
        <v>372.97199999999998</v>
      </c>
      <c r="F544" s="48" t="s">
        <v>68</v>
      </c>
      <c r="G544" s="48" t="s">
        <v>68</v>
      </c>
    </row>
    <row r="545" spans="1:7" ht="31.5" x14ac:dyDescent="0.25">
      <c r="A545" s="46" t="s">
        <v>548</v>
      </c>
      <c r="B545" s="47" t="s">
        <v>67</v>
      </c>
      <c r="C545" s="47" t="s">
        <v>549</v>
      </c>
      <c r="D545" s="57" t="s">
        <v>68</v>
      </c>
      <c r="E545" s="48">
        <v>10498.971</v>
      </c>
      <c r="F545" s="48">
        <v>10811.962</v>
      </c>
      <c r="G545" s="48">
        <v>10811.962</v>
      </c>
    </row>
    <row r="546" spans="1:7" ht="81" customHeight="1" x14ac:dyDescent="0.25">
      <c r="A546" s="46" t="s">
        <v>329</v>
      </c>
      <c r="B546" s="47" t="s">
        <v>67</v>
      </c>
      <c r="C546" s="47" t="s">
        <v>549</v>
      </c>
      <c r="D546" s="47" t="s">
        <v>330</v>
      </c>
      <c r="E546" s="48">
        <v>10498.971</v>
      </c>
      <c r="F546" s="48">
        <v>10811.962</v>
      </c>
      <c r="G546" s="48">
        <v>10811.962</v>
      </c>
    </row>
    <row r="547" spans="1:7" ht="47.25" x14ac:dyDescent="0.25">
      <c r="A547" s="46" t="s">
        <v>390</v>
      </c>
      <c r="B547" s="47" t="s">
        <v>67</v>
      </c>
      <c r="C547" s="47" t="s">
        <v>391</v>
      </c>
      <c r="D547" s="57" t="s">
        <v>68</v>
      </c>
      <c r="E547" s="48">
        <v>18.498000000000001</v>
      </c>
      <c r="F547" s="48">
        <v>18.498000000000001</v>
      </c>
      <c r="G547" s="48">
        <v>18.498000000000001</v>
      </c>
    </row>
    <row r="548" spans="1:7" ht="31.5" x14ac:dyDescent="0.25">
      <c r="A548" s="46" t="s">
        <v>219</v>
      </c>
      <c r="B548" s="47" t="s">
        <v>67</v>
      </c>
      <c r="C548" s="47" t="s">
        <v>391</v>
      </c>
      <c r="D548" s="47" t="s">
        <v>220</v>
      </c>
      <c r="E548" s="48">
        <v>18.498000000000001</v>
      </c>
      <c r="F548" s="48">
        <v>18.498000000000001</v>
      </c>
      <c r="G548" s="48">
        <v>18.498000000000001</v>
      </c>
    </row>
    <row r="549" spans="1:7" ht="47.25" x14ac:dyDescent="0.25">
      <c r="A549" s="43" t="s">
        <v>550</v>
      </c>
      <c r="B549" s="44" t="s">
        <v>67</v>
      </c>
      <c r="C549" s="44" t="s">
        <v>392</v>
      </c>
      <c r="D549" s="122" t="s">
        <v>68</v>
      </c>
      <c r="E549" s="45">
        <v>492.5</v>
      </c>
      <c r="F549" s="45">
        <v>488.5</v>
      </c>
      <c r="G549" s="45">
        <v>483.5</v>
      </c>
    </row>
    <row r="550" spans="1:7" ht="47.25" x14ac:dyDescent="0.25">
      <c r="A550" s="46" t="s">
        <v>550</v>
      </c>
      <c r="B550" s="47" t="s">
        <v>67</v>
      </c>
      <c r="C550" s="47" t="s">
        <v>393</v>
      </c>
      <c r="D550" s="57" t="s">
        <v>68</v>
      </c>
      <c r="E550" s="48">
        <v>492.5</v>
      </c>
      <c r="F550" s="48">
        <v>488.5</v>
      </c>
      <c r="G550" s="48">
        <v>483.5</v>
      </c>
    </row>
    <row r="551" spans="1:7" ht="15.75" x14ac:dyDescent="0.25">
      <c r="A551" s="46" t="s">
        <v>252</v>
      </c>
      <c r="B551" s="47" t="s">
        <v>67</v>
      </c>
      <c r="C551" s="47" t="s">
        <v>393</v>
      </c>
      <c r="D551" s="47" t="s">
        <v>12</v>
      </c>
      <c r="E551" s="48">
        <v>492.5</v>
      </c>
      <c r="F551" s="48">
        <v>488.5</v>
      </c>
      <c r="G551" s="48">
        <v>483.5</v>
      </c>
    </row>
    <row r="552" spans="1:7" ht="31.5" x14ac:dyDescent="0.25">
      <c r="A552" s="43" t="s">
        <v>551</v>
      </c>
      <c r="B552" s="44" t="s">
        <v>67</v>
      </c>
      <c r="C552" s="44" t="s">
        <v>394</v>
      </c>
      <c r="D552" s="122" t="s">
        <v>68</v>
      </c>
      <c r="E552" s="45">
        <v>5827.8270000000002</v>
      </c>
      <c r="F552" s="45">
        <v>2096.223</v>
      </c>
      <c r="G552" s="45">
        <v>1642.213</v>
      </c>
    </row>
    <row r="553" spans="1:7" ht="15.75" x14ac:dyDescent="0.25">
      <c r="A553" s="46" t="s">
        <v>252</v>
      </c>
      <c r="B553" s="47" t="s">
        <v>67</v>
      </c>
      <c r="C553" s="47" t="s">
        <v>394</v>
      </c>
      <c r="D553" s="47" t="s">
        <v>12</v>
      </c>
      <c r="E553" s="48">
        <v>5827.8270000000002</v>
      </c>
      <c r="F553" s="48">
        <v>2096.223</v>
      </c>
      <c r="G553" s="48">
        <v>1642.213</v>
      </c>
    </row>
    <row r="554" spans="1:7" ht="15.75" x14ac:dyDescent="0.25">
      <c r="A554" s="43" t="s">
        <v>924</v>
      </c>
      <c r="B554" s="44" t="s">
        <v>67</v>
      </c>
      <c r="C554" s="44" t="s">
        <v>925</v>
      </c>
      <c r="D554" s="122" t="s">
        <v>68</v>
      </c>
      <c r="E554" s="45">
        <v>3.3698600000000001</v>
      </c>
      <c r="F554" s="45" t="s">
        <v>68</v>
      </c>
      <c r="G554" s="45" t="s">
        <v>68</v>
      </c>
    </row>
    <row r="555" spans="1:7" ht="31.5" x14ac:dyDescent="0.25">
      <c r="A555" s="46" t="s">
        <v>926</v>
      </c>
      <c r="B555" s="47" t="s">
        <v>67</v>
      </c>
      <c r="C555" s="47" t="s">
        <v>925</v>
      </c>
      <c r="D555" s="47" t="s">
        <v>802</v>
      </c>
      <c r="E555" s="48">
        <v>3.3698600000000001</v>
      </c>
      <c r="F555" s="48" t="s">
        <v>68</v>
      </c>
      <c r="G555" s="48" t="s">
        <v>68</v>
      </c>
    </row>
    <row r="556" spans="1:7" ht="15.75" x14ac:dyDescent="0.25">
      <c r="A556" s="43" t="s">
        <v>452</v>
      </c>
      <c r="B556" s="44" t="s">
        <v>67</v>
      </c>
      <c r="C556" s="44" t="s">
        <v>453</v>
      </c>
      <c r="D556" s="122" t="s">
        <v>68</v>
      </c>
      <c r="E556" s="45" t="s">
        <v>68</v>
      </c>
      <c r="F556" s="45">
        <v>9000</v>
      </c>
      <c r="G556" s="45">
        <v>19000</v>
      </c>
    </row>
    <row r="557" spans="1:7" ht="15.75" x14ac:dyDescent="0.25">
      <c r="A557" s="43" t="s">
        <v>454</v>
      </c>
      <c r="B557" s="44" t="s">
        <v>67</v>
      </c>
      <c r="C557" s="44" t="s">
        <v>455</v>
      </c>
      <c r="D557" s="122" t="s">
        <v>68</v>
      </c>
      <c r="E557" s="45" t="s">
        <v>68</v>
      </c>
      <c r="F557" s="45">
        <v>9000</v>
      </c>
      <c r="G557" s="45">
        <v>19000</v>
      </c>
    </row>
    <row r="558" spans="1:7" ht="15.75" x14ac:dyDescent="0.25">
      <c r="A558" s="46" t="s">
        <v>474</v>
      </c>
      <c r="B558" s="47" t="s">
        <v>67</v>
      </c>
      <c r="C558" s="47" t="s">
        <v>475</v>
      </c>
      <c r="D558" s="57" t="s">
        <v>68</v>
      </c>
      <c r="E558" s="48" t="s">
        <v>68</v>
      </c>
      <c r="F558" s="48">
        <v>9000</v>
      </c>
      <c r="G558" s="48">
        <v>19000</v>
      </c>
    </row>
  </sheetData>
  <autoFilter ref="A13:G473"/>
  <mergeCells count="12">
    <mergeCell ref="D1:G1"/>
    <mergeCell ref="A2:G2"/>
    <mergeCell ref="A3:G3"/>
    <mergeCell ref="D5:G5"/>
    <mergeCell ref="A9:G9"/>
    <mergeCell ref="A6:G6"/>
    <mergeCell ref="A7:G7"/>
    <mergeCell ref="A11:A12"/>
    <mergeCell ref="B11:B12"/>
    <mergeCell ref="C11:C12"/>
    <mergeCell ref="D11:D12"/>
    <mergeCell ref="E11:G11"/>
  </mergeCells>
  <pageMargins left="0.70866141732283472" right="0.70866141732283472" top="0.74803149606299213" bottom="0.74803149606299213" header="0.31496062992125984" footer="0.31496062992125984"/>
  <pageSetup paperSize="9" scale="64" fitToHeight="51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view="pageBreakPreview" topLeftCell="A2" zoomScaleNormal="100" zoomScaleSheetLayoutView="100" workbookViewId="0">
      <selection activeCell="L2" sqref="L2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54.85546875" customWidth="1"/>
    <col min="9" max="9" width="19.85546875" customWidth="1"/>
    <col min="10" max="10" width="19.7109375" customWidth="1"/>
    <col min="11" max="11" width="18.42578125" customWidth="1"/>
    <col min="257" max="257" width="10.8554687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6" max="266" width="17.28515625" customWidth="1"/>
    <col min="267" max="267" width="18.42578125" customWidth="1"/>
    <col min="513" max="513" width="10.8554687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2" max="522" width="17.28515625" customWidth="1"/>
    <col min="523" max="523" width="18.42578125" customWidth="1"/>
    <col min="769" max="769" width="10.8554687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8" max="778" width="17.28515625" customWidth="1"/>
    <col min="779" max="779" width="18.42578125" customWidth="1"/>
    <col min="1025" max="1025" width="10.8554687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4" max="1034" width="17.28515625" customWidth="1"/>
    <col min="1035" max="1035" width="18.42578125" customWidth="1"/>
    <col min="1281" max="1281" width="10.8554687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0" max="1290" width="17.28515625" customWidth="1"/>
    <col min="1291" max="1291" width="18.42578125" customWidth="1"/>
    <col min="1537" max="1537" width="10.8554687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6" max="1546" width="17.28515625" customWidth="1"/>
    <col min="1547" max="1547" width="18.42578125" customWidth="1"/>
    <col min="1793" max="1793" width="10.8554687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2" max="1802" width="17.28515625" customWidth="1"/>
    <col min="1803" max="1803" width="18.42578125" customWidth="1"/>
    <col min="2049" max="2049" width="10.8554687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8" max="2058" width="17.28515625" customWidth="1"/>
    <col min="2059" max="2059" width="18.42578125" customWidth="1"/>
    <col min="2305" max="2305" width="10.8554687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4" max="2314" width="17.28515625" customWidth="1"/>
    <col min="2315" max="2315" width="18.42578125" customWidth="1"/>
    <col min="2561" max="2561" width="10.8554687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0" max="2570" width="17.28515625" customWidth="1"/>
    <col min="2571" max="2571" width="18.42578125" customWidth="1"/>
    <col min="2817" max="2817" width="10.8554687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6" max="2826" width="17.28515625" customWidth="1"/>
    <col min="2827" max="2827" width="18.42578125" customWidth="1"/>
    <col min="3073" max="3073" width="10.8554687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2" max="3082" width="17.28515625" customWidth="1"/>
    <col min="3083" max="3083" width="18.42578125" customWidth="1"/>
    <col min="3329" max="3329" width="10.8554687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8" max="3338" width="17.28515625" customWidth="1"/>
    <col min="3339" max="3339" width="18.42578125" customWidth="1"/>
    <col min="3585" max="3585" width="10.8554687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4" max="3594" width="17.28515625" customWidth="1"/>
    <col min="3595" max="3595" width="18.42578125" customWidth="1"/>
    <col min="3841" max="3841" width="10.8554687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0" max="3850" width="17.28515625" customWidth="1"/>
    <col min="3851" max="3851" width="18.42578125" customWidth="1"/>
    <col min="4097" max="4097" width="10.8554687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6" max="4106" width="17.28515625" customWidth="1"/>
    <col min="4107" max="4107" width="18.42578125" customWidth="1"/>
    <col min="4353" max="4353" width="10.8554687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2" max="4362" width="17.28515625" customWidth="1"/>
    <col min="4363" max="4363" width="18.42578125" customWidth="1"/>
    <col min="4609" max="4609" width="10.8554687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8" max="4618" width="17.28515625" customWidth="1"/>
    <col min="4619" max="4619" width="18.42578125" customWidth="1"/>
    <col min="4865" max="4865" width="10.8554687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4" max="4874" width="17.28515625" customWidth="1"/>
    <col min="4875" max="4875" width="18.42578125" customWidth="1"/>
    <col min="5121" max="5121" width="10.8554687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0" max="5130" width="17.28515625" customWidth="1"/>
    <col min="5131" max="5131" width="18.42578125" customWidth="1"/>
    <col min="5377" max="5377" width="10.8554687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6" max="5386" width="17.28515625" customWidth="1"/>
    <col min="5387" max="5387" width="18.42578125" customWidth="1"/>
    <col min="5633" max="5633" width="10.8554687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2" max="5642" width="17.28515625" customWidth="1"/>
    <col min="5643" max="5643" width="18.42578125" customWidth="1"/>
    <col min="5889" max="5889" width="10.8554687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8" max="5898" width="17.28515625" customWidth="1"/>
    <col min="5899" max="5899" width="18.42578125" customWidth="1"/>
    <col min="6145" max="6145" width="10.8554687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4" max="6154" width="17.28515625" customWidth="1"/>
    <col min="6155" max="6155" width="18.42578125" customWidth="1"/>
    <col min="6401" max="6401" width="10.8554687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0" max="6410" width="17.28515625" customWidth="1"/>
    <col min="6411" max="6411" width="18.42578125" customWidth="1"/>
    <col min="6657" max="6657" width="10.8554687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6" max="6666" width="17.28515625" customWidth="1"/>
    <col min="6667" max="6667" width="18.42578125" customWidth="1"/>
    <col min="6913" max="6913" width="10.8554687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2" max="6922" width="17.28515625" customWidth="1"/>
    <col min="6923" max="6923" width="18.42578125" customWidth="1"/>
    <col min="7169" max="7169" width="10.8554687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8" max="7178" width="17.28515625" customWidth="1"/>
    <col min="7179" max="7179" width="18.42578125" customWidth="1"/>
    <col min="7425" max="7425" width="10.8554687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4" max="7434" width="17.28515625" customWidth="1"/>
    <col min="7435" max="7435" width="18.42578125" customWidth="1"/>
    <col min="7681" max="7681" width="10.8554687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0" max="7690" width="17.28515625" customWidth="1"/>
    <col min="7691" max="7691" width="18.42578125" customWidth="1"/>
    <col min="7937" max="7937" width="10.8554687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6" max="7946" width="17.28515625" customWidth="1"/>
    <col min="7947" max="7947" width="18.42578125" customWidth="1"/>
    <col min="8193" max="8193" width="10.8554687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2" max="8202" width="17.28515625" customWidth="1"/>
    <col min="8203" max="8203" width="18.42578125" customWidth="1"/>
    <col min="8449" max="8449" width="10.8554687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8" max="8458" width="17.28515625" customWidth="1"/>
    <col min="8459" max="8459" width="18.42578125" customWidth="1"/>
    <col min="8705" max="8705" width="10.8554687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4" max="8714" width="17.28515625" customWidth="1"/>
    <col min="8715" max="8715" width="18.42578125" customWidth="1"/>
    <col min="8961" max="8961" width="10.8554687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0" max="8970" width="17.28515625" customWidth="1"/>
    <col min="8971" max="8971" width="18.42578125" customWidth="1"/>
    <col min="9217" max="9217" width="10.8554687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6" max="9226" width="17.28515625" customWidth="1"/>
    <col min="9227" max="9227" width="18.42578125" customWidth="1"/>
    <col min="9473" max="9473" width="10.8554687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2" max="9482" width="17.28515625" customWidth="1"/>
    <col min="9483" max="9483" width="18.42578125" customWidth="1"/>
    <col min="9729" max="9729" width="10.8554687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8" max="9738" width="17.28515625" customWidth="1"/>
    <col min="9739" max="9739" width="18.42578125" customWidth="1"/>
    <col min="9985" max="9985" width="10.8554687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4" max="9994" width="17.28515625" customWidth="1"/>
    <col min="9995" max="9995" width="18.42578125" customWidth="1"/>
    <col min="10241" max="10241" width="10.8554687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0" max="10250" width="17.28515625" customWidth="1"/>
    <col min="10251" max="10251" width="18.42578125" customWidth="1"/>
    <col min="10497" max="10497" width="10.8554687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6" max="10506" width="17.28515625" customWidth="1"/>
    <col min="10507" max="10507" width="18.42578125" customWidth="1"/>
    <col min="10753" max="10753" width="10.8554687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2" max="10762" width="17.28515625" customWidth="1"/>
    <col min="10763" max="10763" width="18.42578125" customWidth="1"/>
    <col min="11009" max="11009" width="10.8554687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8" max="11018" width="17.28515625" customWidth="1"/>
    <col min="11019" max="11019" width="18.42578125" customWidth="1"/>
    <col min="11265" max="11265" width="10.8554687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4" max="11274" width="17.28515625" customWidth="1"/>
    <col min="11275" max="11275" width="18.42578125" customWidth="1"/>
    <col min="11521" max="11521" width="10.8554687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0" max="11530" width="17.28515625" customWidth="1"/>
    <col min="11531" max="11531" width="18.42578125" customWidth="1"/>
    <col min="11777" max="11777" width="10.8554687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6" max="11786" width="17.28515625" customWidth="1"/>
    <col min="11787" max="11787" width="18.42578125" customWidth="1"/>
    <col min="12033" max="12033" width="10.8554687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2" max="12042" width="17.28515625" customWidth="1"/>
    <col min="12043" max="12043" width="18.42578125" customWidth="1"/>
    <col min="12289" max="12289" width="10.8554687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8" max="12298" width="17.28515625" customWidth="1"/>
    <col min="12299" max="12299" width="18.42578125" customWidth="1"/>
    <col min="12545" max="12545" width="10.8554687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4" max="12554" width="17.28515625" customWidth="1"/>
    <col min="12555" max="12555" width="18.42578125" customWidth="1"/>
    <col min="12801" max="12801" width="10.8554687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0" max="12810" width="17.28515625" customWidth="1"/>
    <col min="12811" max="12811" width="18.42578125" customWidth="1"/>
    <col min="13057" max="13057" width="10.8554687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6" max="13066" width="17.28515625" customWidth="1"/>
    <col min="13067" max="13067" width="18.42578125" customWidth="1"/>
    <col min="13313" max="13313" width="10.8554687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2" max="13322" width="17.28515625" customWidth="1"/>
    <col min="13323" max="13323" width="18.42578125" customWidth="1"/>
    <col min="13569" max="13569" width="10.8554687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8" max="13578" width="17.28515625" customWidth="1"/>
    <col min="13579" max="13579" width="18.42578125" customWidth="1"/>
    <col min="13825" max="13825" width="10.8554687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4" max="13834" width="17.28515625" customWidth="1"/>
    <col min="13835" max="13835" width="18.42578125" customWidth="1"/>
    <col min="14081" max="14081" width="10.8554687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0" max="14090" width="17.28515625" customWidth="1"/>
    <col min="14091" max="14091" width="18.42578125" customWidth="1"/>
    <col min="14337" max="14337" width="10.8554687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6" max="14346" width="17.28515625" customWidth="1"/>
    <col min="14347" max="14347" width="18.42578125" customWidth="1"/>
    <col min="14593" max="14593" width="10.8554687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2" max="14602" width="17.28515625" customWidth="1"/>
    <col min="14603" max="14603" width="18.42578125" customWidth="1"/>
    <col min="14849" max="14849" width="10.8554687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8" max="14858" width="17.28515625" customWidth="1"/>
    <col min="14859" max="14859" width="18.42578125" customWidth="1"/>
    <col min="15105" max="15105" width="10.8554687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4" max="15114" width="17.28515625" customWidth="1"/>
    <col min="15115" max="15115" width="18.42578125" customWidth="1"/>
    <col min="15361" max="15361" width="10.8554687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0" max="15370" width="17.28515625" customWidth="1"/>
    <col min="15371" max="15371" width="18.42578125" customWidth="1"/>
    <col min="15617" max="15617" width="10.8554687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6" max="15626" width="17.28515625" customWidth="1"/>
    <col min="15627" max="15627" width="18.42578125" customWidth="1"/>
    <col min="15873" max="15873" width="10.8554687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2" max="15882" width="17.28515625" customWidth="1"/>
    <col min="15883" max="15883" width="18.42578125" customWidth="1"/>
    <col min="16129" max="16129" width="10.8554687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8" max="16138" width="17.28515625" customWidth="1"/>
    <col min="16139" max="16139" width="18.42578125" customWidth="1"/>
  </cols>
  <sheetData>
    <row r="1" spans="1:11" hidden="1" x14ac:dyDescent="0.25"/>
    <row r="2" spans="1:11" ht="18.75" x14ac:dyDescent="0.3">
      <c r="A2" s="61"/>
      <c r="B2" s="61"/>
      <c r="C2" s="61"/>
      <c r="D2" s="61"/>
      <c r="E2" s="61"/>
      <c r="F2" s="61"/>
      <c r="G2" s="61"/>
      <c r="H2" s="154" t="s">
        <v>2</v>
      </c>
      <c r="I2" s="154"/>
      <c r="J2" s="154"/>
      <c r="K2" s="154"/>
    </row>
    <row r="3" spans="1:11" ht="18.75" x14ac:dyDescent="0.3">
      <c r="A3" s="154" t="str">
        <f>'Прил 1'!A2:E2</f>
        <v>к решению Совета муниципального района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ht="18.75" x14ac:dyDescent="0.3">
      <c r="A4" s="154" t="str">
        <f>'Прил 1'!A3:E3</f>
        <v>"Княжпогостский" от 26 октября 2023 года № 343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6" spans="1:11" ht="18.75" x14ac:dyDescent="0.3">
      <c r="A6" s="1"/>
      <c r="B6" s="26"/>
      <c r="C6" s="26"/>
      <c r="D6" s="26"/>
      <c r="E6" s="26"/>
      <c r="F6" s="26"/>
      <c r="G6" s="26"/>
      <c r="H6" s="140" t="s">
        <v>2</v>
      </c>
      <c r="I6" s="140"/>
      <c r="J6" s="144"/>
      <c r="K6" s="144"/>
    </row>
    <row r="7" spans="1:11" ht="22.5" customHeight="1" x14ac:dyDescent="0.25">
      <c r="A7" s="140" t="str">
        <f>'Прил 1'!A6:E6</f>
        <v>к решению Совета муниципального района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</row>
    <row r="8" spans="1:11" ht="18.75" customHeight="1" x14ac:dyDescent="0.25">
      <c r="A8" s="140" t="str">
        <f>'Прил 1'!A7:E7</f>
        <v>"Княжпогостский" от 21 декабря 2022 года № 288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</row>
    <row r="9" spans="1:11" ht="18.75" x14ac:dyDescent="0.3">
      <c r="A9" s="1"/>
      <c r="B9" s="1"/>
      <c r="C9" s="1"/>
      <c r="D9" s="1"/>
      <c r="E9" s="1"/>
      <c r="F9" s="1"/>
      <c r="G9" s="1"/>
      <c r="H9" s="1"/>
      <c r="I9" s="1"/>
    </row>
    <row r="10" spans="1:11" ht="18.75" x14ac:dyDescent="0.3">
      <c r="A10" s="148" t="s">
        <v>580</v>
      </c>
      <c r="B10" s="149"/>
      <c r="C10" s="149"/>
      <c r="D10" s="149"/>
      <c r="E10" s="149"/>
      <c r="F10" s="149"/>
      <c r="G10" s="149"/>
      <c r="H10" s="149"/>
      <c r="I10" s="149"/>
      <c r="J10" s="150"/>
      <c r="K10" s="150"/>
    </row>
    <row r="11" spans="1:11" ht="10.5" customHeight="1" x14ac:dyDescent="0.25">
      <c r="A11" s="148" t="s">
        <v>581</v>
      </c>
      <c r="B11" s="149"/>
      <c r="C11" s="149"/>
      <c r="D11" s="149"/>
      <c r="E11" s="149"/>
      <c r="F11" s="149"/>
      <c r="G11" s="149"/>
      <c r="H11" s="149"/>
      <c r="I11" s="149"/>
      <c r="J11" s="150"/>
      <c r="K11" s="150"/>
    </row>
    <row r="12" spans="1:11" ht="9.75" customHeight="1" x14ac:dyDescent="0.25">
      <c r="A12" s="150"/>
      <c r="B12" s="150"/>
      <c r="C12" s="150"/>
      <c r="D12" s="150"/>
      <c r="E12" s="150"/>
      <c r="F12" s="150"/>
      <c r="G12" s="150"/>
      <c r="H12" s="150"/>
      <c r="I12" s="150"/>
      <c r="J12" s="150"/>
      <c r="K12" s="150"/>
    </row>
    <row r="13" spans="1:11" ht="18.75" x14ac:dyDescent="0.3">
      <c r="A13" s="1"/>
      <c r="B13" s="1"/>
      <c r="C13" s="1"/>
      <c r="D13" s="1"/>
      <c r="E13" s="1"/>
      <c r="F13" s="1"/>
      <c r="G13" s="1"/>
      <c r="H13" s="1"/>
      <c r="I13" s="2"/>
    </row>
    <row r="14" spans="1:11" ht="29.25" customHeight="1" x14ac:dyDescent="0.25">
      <c r="A14" s="155" t="s">
        <v>3</v>
      </c>
      <c r="B14" s="156"/>
      <c r="C14" s="156"/>
      <c r="D14" s="156"/>
      <c r="E14" s="156"/>
      <c r="F14" s="156"/>
      <c r="G14" s="157"/>
      <c r="H14" s="161" t="s">
        <v>4</v>
      </c>
      <c r="I14" s="151" t="s">
        <v>582</v>
      </c>
      <c r="J14" s="152"/>
      <c r="K14" s="153"/>
    </row>
    <row r="15" spans="1:11" ht="23.25" customHeight="1" x14ac:dyDescent="0.25">
      <c r="A15" s="158"/>
      <c r="B15" s="159"/>
      <c r="C15" s="159"/>
      <c r="D15" s="159"/>
      <c r="E15" s="159"/>
      <c r="F15" s="159"/>
      <c r="G15" s="160"/>
      <c r="H15" s="162"/>
      <c r="I15" s="30" t="s">
        <v>0</v>
      </c>
      <c r="J15" s="31" t="s">
        <v>1</v>
      </c>
      <c r="K15" s="32" t="s">
        <v>499</v>
      </c>
    </row>
    <row r="16" spans="1:11" ht="18.75" x14ac:dyDescent="0.3">
      <c r="A16" s="145">
        <v>1</v>
      </c>
      <c r="B16" s="146"/>
      <c r="C16" s="146"/>
      <c r="D16" s="146"/>
      <c r="E16" s="146"/>
      <c r="F16" s="146"/>
      <c r="G16" s="147"/>
      <c r="H16" s="5">
        <v>2</v>
      </c>
      <c r="I16" s="3">
        <v>3</v>
      </c>
      <c r="J16" s="3">
        <v>4</v>
      </c>
      <c r="K16" s="4">
        <v>5</v>
      </c>
    </row>
    <row r="17" spans="1:11" ht="41.25" customHeight="1" x14ac:dyDescent="0.25">
      <c r="A17" s="112" t="s">
        <v>5</v>
      </c>
      <c r="B17" s="112" t="s">
        <v>6</v>
      </c>
      <c r="C17" s="112" t="s">
        <v>6</v>
      </c>
      <c r="D17" s="112" t="s">
        <v>6</v>
      </c>
      <c r="E17" s="112" t="s">
        <v>6</v>
      </c>
      <c r="F17" s="112" t="s">
        <v>7</v>
      </c>
      <c r="G17" s="112" t="s">
        <v>8</v>
      </c>
      <c r="H17" s="36" t="s">
        <v>9</v>
      </c>
      <c r="I17" s="37">
        <f>SUM(I24,I18)</f>
        <v>40484.877730000066</v>
      </c>
      <c r="J17" s="37">
        <f t="shared" ref="J17:K17" si="0">SUM(J24,J18)</f>
        <v>1113.1519200000912</v>
      </c>
      <c r="K17" s="37">
        <f t="shared" si="0"/>
        <v>900</v>
      </c>
    </row>
    <row r="18" spans="1:11" ht="41.25" customHeight="1" x14ac:dyDescent="0.25">
      <c r="A18" s="112" t="s">
        <v>5</v>
      </c>
      <c r="B18" s="112" t="s">
        <v>799</v>
      </c>
      <c r="C18" s="112" t="s">
        <v>6</v>
      </c>
      <c r="D18" s="112" t="s">
        <v>6</v>
      </c>
      <c r="E18" s="112" t="s">
        <v>6</v>
      </c>
      <c r="F18" s="112" t="s">
        <v>7</v>
      </c>
      <c r="G18" s="112" t="s">
        <v>8</v>
      </c>
      <c r="H18" s="36" t="s">
        <v>800</v>
      </c>
      <c r="I18" s="37">
        <f>I19</f>
        <v>0</v>
      </c>
      <c r="J18" s="37">
        <f t="shared" ref="J18:K18" si="1">SUM(J21:J23)</f>
        <v>0</v>
      </c>
      <c r="K18" s="37">
        <f t="shared" si="1"/>
        <v>0</v>
      </c>
    </row>
    <row r="19" spans="1:11" ht="57" customHeight="1" x14ac:dyDescent="0.25">
      <c r="A19" s="35" t="s">
        <v>5</v>
      </c>
      <c r="B19" s="35" t="s">
        <v>799</v>
      </c>
      <c r="C19" s="35" t="s">
        <v>5</v>
      </c>
      <c r="D19" s="35" t="s">
        <v>6</v>
      </c>
      <c r="E19" s="35" t="s">
        <v>6</v>
      </c>
      <c r="F19" s="35" t="s">
        <v>7</v>
      </c>
      <c r="G19" s="35" t="s">
        <v>8</v>
      </c>
      <c r="H19" s="39" t="s">
        <v>804</v>
      </c>
      <c r="I19" s="38">
        <f>I20+I22</f>
        <v>0</v>
      </c>
      <c r="J19" s="38">
        <f t="shared" ref="J19:K19" si="2">J20+J22</f>
        <v>0</v>
      </c>
      <c r="K19" s="38">
        <f t="shared" si="2"/>
        <v>0</v>
      </c>
    </row>
    <row r="20" spans="1:11" ht="41.25" customHeight="1" x14ac:dyDescent="0.25">
      <c r="A20" s="35" t="s">
        <v>5</v>
      </c>
      <c r="B20" s="35" t="s">
        <v>799</v>
      </c>
      <c r="C20" s="35" t="s">
        <v>5</v>
      </c>
      <c r="D20" s="35" t="s">
        <v>6</v>
      </c>
      <c r="E20" s="35" t="s">
        <v>6</v>
      </c>
      <c r="F20" s="35" t="s">
        <v>7</v>
      </c>
      <c r="G20" s="35" t="s">
        <v>802</v>
      </c>
      <c r="H20" s="39" t="s">
        <v>803</v>
      </c>
      <c r="I20" s="38">
        <f>I21</f>
        <v>15000</v>
      </c>
      <c r="J20" s="38">
        <f t="shared" ref="J20:K20" si="3">J21</f>
        <v>0</v>
      </c>
      <c r="K20" s="38">
        <f t="shared" si="3"/>
        <v>0</v>
      </c>
    </row>
    <row r="21" spans="1:11" ht="76.5" customHeight="1" x14ac:dyDescent="0.25">
      <c r="A21" s="35" t="s">
        <v>5</v>
      </c>
      <c r="B21" s="35" t="s">
        <v>799</v>
      </c>
      <c r="C21" s="35" t="s">
        <v>5</v>
      </c>
      <c r="D21" s="35" t="s">
        <v>6</v>
      </c>
      <c r="E21" s="35" t="s">
        <v>10</v>
      </c>
      <c r="F21" s="35" t="s">
        <v>7</v>
      </c>
      <c r="G21" s="35">
        <v>710</v>
      </c>
      <c r="H21" s="39" t="s">
        <v>797</v>
      </c>
      <c r="I21" s="38">
        <v>15000</v>
      </c>
      <c r="J21" s="38">
        <v>0</v>
      </c>
      <c r="K21" s="38">
        <v>0</v>
      </c>
    </row>
    <row r="22" spans="1:11" ht="77.25" customHeight="1" x14ac:dyDescent="0.25">
      <c r="A22" s="35" t="s">
        <v>5</v>
      </c>
      <c r="B22" s="35" t="s">
        <v>799</v>
      </c>
      <c r="C22" s="35" t="s">
        <v>5</v>
      </c>
      <c r="D22" s="35" t="s">
        <v>6</v>
      </c>
      <c r="E22" s="35" t="s">
        <v>6</v>
      </c>
      <c r="F22" s="35" t="s">
        <v>7</v>
      </c>
      <c r="G22" s="35" t="s">
        <v>29</v>
      </c>
      <c r="H22" s="39" t="s">
        <v>801</v>
      </c>
      <c r="I22" s="38">
        <f>I23</f>
        <v>-15000</v>
      </c>
      <c r="J22" s="38">
        <f t="shared" ref="J22:K22" si="4">J23</f>
        <v>0</v>
      </c>
      <c r="K22" s="38">
        <f t="shared" si="4"/>
        <v>0</v>
      </c>
    </row>
    <row r="23" spans="1:11" ht="77.25" customHeight="1" x14ac:dyDescent="0.25">
      <c r="A23" s="35" t="s">
        <v>5</v>
      </c>
      <c r="B23" s="35" t="s">
        <v>799</v>
      </c>
      <c r="C23" s="35" t="s">
        <v>5</v>
      </c>
      <c r="D23" s="35" t="s">
        <v>6</v>
      </c>
      <c r="E23" s="35" t="s">
        <v>10</v>
      </c>
      <c r="F23" s="35" t="s">
        <v>7</v>
      </c>
      <c r="G23" s="35">
        <v>810</v>
      </c>
      <c r="H23" s="39" t="s">
        <v>798</v>
      </c>
      <c r="I23" s="38">
        <v>-15000</v>
      </c>
      <c r="J23" s="38">
        <v>0</v>
      </c>
      <c r="K23" s="38">
        <v>0</v>
      </c>
    </row>
    <row r="24" spans="1:11" ht="38.25" customHeight="1" x14ac:dyDescent="0.25">
      <c r="A24" s="112" t="s">
        <v>5</v>
      </c>
      <c r="B24" s="112" t="s">
        <v>10</v>
      </c>
      <c r="C24" s="112" t="s">
        <v>6</v>
      </c>
      <c r="D24" s="112" t="s">
        <v>6</v>
      </c>
      <c r="E24" s="112" t="s">
        <v>6</v>
      </c>
      <c r="F24" s="112" t="s">
        <v>7</v>
      </c>
      <c r="G24" s="112" t="s">
        <v>8</v>
      </c>
      <c r="H24" s="36" t="s">
        <v>11</v>
      </c>
      <c r="I24" s="37">
        <f>SUM(I29,I26)</f>
        <v>40484.877730000066</v>
      </c>
      <c r="J24" s="37">
        <f>SUM(J29,J26)</f>
        <v>1113.1519200000912</v>
      </c>
      <c r="K24" s="37">
        <f>SUM(K29,K26)</f>
        <v>900</v>
      </c>
    </row>
    <row r="25" spans="1:11" ht="22.5" customHeight="1" x14ac:dyDescent="0.25">
      <c r="A25" s="35" t="s">
        <v>5</v>
      </c>
      <c r="B25" s="35" t="s">
        <v>10</v>
      </c>
      <c r="C25" s="35" t="s">
        <v>6</v>
      </c>
      <c r="D25" s="35" t="s">
        <v>6</v>
      </c>
      <c r="E25" s="35" t="s">
        <v>6</v>
      </c>
      <c r="F25" s="35" t="s">
        <v>7</v>
      </c>
      <c r="G25" s="35" t="s">
        <v>12</v>
      </c>
      <c r="H25" s="39" t="s">
        <v>13</v>
      </c>
      <c r="I25" s="38">
        <f>I26</f>
        <v>-845414.95872999995</v>
      </c>
      <c r="J25" s="38">
        <f t="shared" ref="J25:K25" si="5">J26</f>
        <v>-758875.24766999995</v>
      </c>
      <c r="K25" s="38">
        <f t="shared" si="5"/>
        <v>-777532.35100000002</v>
      </c>
    </row>
    <row r="26" spans="1:11" ht="37.5" x14ac:dyDescent="0.25">
      <c r="A26" s="35" t="s">
        <v>5</v>
      </c>
      <c r="B26" s="35" t="s">
        <v>10</v>
      </c>
      <c r="C26" s="35" t="s">
        <v>14</v>
      </c>
      <c r="D26" s="35" t="s">
        <v>6</v>
      </c>
      <c r="E26" s="35" t="s">
        <v>6</v>
      </c>
      <c r="F26" s="35" t="s">
        <v>7</v>
      </c>
      <c r="G26" s="35" t="s">
        <v>12</v>
      </c>
      <c r="H26" s="39" t="s">
        <v>15</v>
      </c>
      <c r="I26" s="38">
        <f>I27</f>
        <v>-845414.95872999995</v>
      </c>
      <c r="J26" s="38">
        <f t="shared" ref="J26:K26" si="6">J27</f>
        <v>-758875.24766999995</v>
      </c>
      <c r="K26" s="38">
        <f t="shared" si="6"/>
        <v>-777532.35100000002</v>
      </c>
    </row>
    <row r="27" spans="1:11" ht="37.5" x14ac:dyDescent="0.25">
      <c r="A27" s="35" t="s">
        <v>5</v>
      </c>
      <c r="B27" s="35" t="s">
        <v>10</v>
      </c>
      <c r="C27" s="35" t="s">
        <v>14</v>
      </c>
      <c r="D27" s="35" t="s">
        <v>5</v>
      </c>
      <c r="E27" s="35" t="s">
        <v>6</v>
      </c>
      <c r="F27" s="35" t="s">
        <v>7</v>
      </c>
      <c r="G27" s="35" t="s">
        <v>16</v>
      </c>
      <c r="H27" s="39" t="s">
        <v>17</v>
      </c>
      <c r="I27" s="38">
        <f>I28</f>
        <v>-845414.95872999995</v>
      </c>
      <c r="J27" s="38">
        <f t="shared" ref="J27:K27" si="7">J28</f>
        <v>-758875.24766999995</v>
      </c>
      <c r="K27" s="38">
        <f t="shared" si="7"/>
        <v>-777532.35100000002</v>
      </c>
    </row>
    <row r="28" spans="1:11" ht="41.25" customHeight="1" x14ac:dyDescent="0.25">
      <c r="A28" s="35" t="s">
        <v>5</v>
      </c>
      <c r="B28" s="35" t="s">
        <v>10</v>
      </c>
      <c r="C28" s="35" t="s">
        <v>14</v>
      </c>
      <c r="D28" s="35" t="s">
        <v>5</v>
      </c>
      <c r="E28" s="35" t="s">
        <v>10</v>
      </c>
      <c r="F28" s="35" t="s">
        <v>7</v>
      </c>
      <c r="G28" s="35" t="s">
        <v>16</v>
      </c>
      <c r="H28" s="39" t="s">
        <v>18</v>
      </c>
      <c r="I28" s="40">
        <f>-'Прил 1'!C185</f>
        <v>-845414.95872999995</v>
      </c>
      <c r="J28" s="40">
        <f>-'Прил 1'!D185</f>
        <v>-758875.24766999995</v>
      </c>
      <c r="K28" s="40">
        <f>-'Прил 1'!E185</f>
        <v>-777532.35100000002</v>
      </c>
    </row>
    <row r="29" spans="1:11" ht="21.75" customHeight="1" x14ac:dyDescent="0.25">
      <c r="A29" s="35" t="s">
        <v>5</v>
      </c>
      <c r="B29" s="35" t="s">
        <v>10</v>
      </c>
      <c r="C29" s="35" t="s">
        <v>6</v>
      </c>
      <c r="D29" s="35" t="s">
        <v>6</v>
      </c>
      <c r="E29" s="35" t="s">
        <v>6</v>
      </c>
      <c r="F29" s="35" t="s">
        <v>7</v>
      </c>
      <c r="G29" s="35" t="s">
        <v>19</v>
      </c>
      <c r="H29" s="39" t="s">
        <v>20</v>
      </c>
      <c r="I29" s="38">
        <f>I30</f>
        <v>885899.83646000002</v>
      </c>
      <c r="J29" s="38">
        <f t="shared" ref="J29:K29" si="8">J30</f>
        <v>759988.39959000004</v>
      </c>
      <c r="K29" s="38">
        <f t="shared" si="8"/>
        <v>778432.35100000002</v>
      </c>
    </row>
    <row r="30" spans="1:11" ht="37.5" x14ac:dyDescent="0.25">
      <c r="A30" s="35" t="s">
        <v>5</v>
      </c>
      <c r="B30" s="35" t="s">
        <v>10</v>
      </c>
      <c r="C30" s="35" t="s">
        <v>14</v>
      </c>
      <c r="D30" s="35" t="s">
        <v>6</v>
      </c>
      <c r="E30" s="35" t="s">
        <v>6</v>
      </c>
      <c r="F30" s="35" t="s">
        <v>7</v>
      </c>
      <c r="G30" s="35" t="s">
        <v>19</v>
      </c>
      <c r="H30" s="39" t="s">
        <v>21</v>
      </c>
      <c r="I30" s="38">
        <f>I31</f>
        <v>885899.83646000002</v>
      </c>
      <c r="J30" s="38">
        <f t="shared" ref="J30:K30" si="9">J31</f>
        <v>759988.39959000004</v>
      </c>
      <c r="K30" s="38">
        <f t="shared" si="9"/>
        <v>778432.35100000002</v>
      </c>
    </row>
    <row r="31" spans="1:11" ht="37.5" x14ac:dyDescent="0.25">
      <c r="A31" s="35" t="s">
        <v>5</v>
      </c>
      <c r="B31" s="35" t="s">
        <v>10</v>
      </c>
      <c r="C31" s="35" t="s">
        <v>14</v>
      </c>
      <c r="D31" s="35" t="s">
        <v>5</v>
      </c>
      <c r="E31" s="35" t="s">
        <v>6</v>
      </c>
      <c r="F31" s="35" t="s">
        <v>7</v>
      </c>
      <c r="G31" s="35" t="s">
        <v>22</v>
      </c>
      <c r="H31" s="39" t="s">
        <v>23</v>
      </c>
      <c r="I31" s="38">
        <f>I32</f>
        <v>885899.83646000002</v>
      </c>
      <c r="J31" s="38">
        <f t="shared" ref="J31:K31" si="10">J32</f>
        <v>759988.39959000004</v>
      </c>
      <c r="K31" s="38">
        <f t="shared" si="10"/>
        <v>778432.35100000002</v>
      </c>
    </row>
    <row r="32" spans="1:11" ht="40.5" customHeight="1" x14ac:dyDescent="0.25">
      <c r="A32" s="35" t="s">
        <v>5</v>
      </c>
      <c r="B32" s="35" t="s">
        <v>10</v>
      </c>
      <c r="C32" s="35" t="s">
        <v>14</v>
      </c>
      <c r="D32" s="35" t="s">
        <v>5</v>
      </c>
      <c r="E32" s="35" t="s">
        <v>10</v>
      </c>
      <c r="F32" s="35" t="s">
        <v>7</v>
      </c>
      <c r="G32" s="35" t="s">
        <v>22</v>
      </c>
      <c r="H32" s="39" t="s">
        <v>24</v>
      </c>
      <c r="I32" s="38">
        <f>'Прил 2'!D14</f>
        <v>885899.83646000002</v>
      </c>
      <c r="J32" s="38">
        <f>'Прил 2'!E14</f>
        <v>759988.39959000004</v>
      </c>
      <c r="K32" s="38">
        <f>'Прил 2'!F14</f>
        <v>778432.35100000002</v>
      </c>
    </row>
    <row r="33" spans="1:9" x14ac:dyDescent="0.25">
      <c r="A33" s="15"/>
      <c r="B33" s="15"/>
      <c r="C33" s="15"/>
      <c r="D33" s="15"/>
      <c r="E33" s="15"/>
      <c r="F33" s="15"/>
      <c r="G33" s="15"/>
      <c r="H33" s="16"/>
      <c r="I33" s="17"/>
    </row>
  </sheetData>
  <mergeCells count="12">
    <mergeCell ref="H2:K2"/>
    <mergeCell ref="A3:K3"/>
    <mergeCell ref="A4:K4"/>
    <mergeCell ref="A14:G15"/>
    <mergeCell ref="H14:H15"/>
    <mergeCell ref="A16:G16"/>
    <mergeCell ref="H6:K6"/>
    <mergeCell ref="A10:K10"/>
    <mergeCell ref="A11:K12"/>
    <mergeCell ref="I14:K14"/>
    <mergeCell ref="A7:K7"/>
    <mergeCell ref="A8:K8"/>
  </mergeCells>
  <pageMargins left="0.70866141732283472" right="0.70866141732283472" top="0.74803149606299213" bottom="0.74803149606299213" header="0.31496062992125984" footer="0.31496062992125984"/>
  <pageSetup paperSize="9" scale="58" firstPageNumber="45" fitToHeight="0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view="pageBreakPreview" zoomScaleNormal="100" zoomScaleSheetLayoutView="100" workbookViewId="0">
      <selection activeCell="E1" sqref="E1"/>
    </sheetView>
  </sheetViews>
  <sheetFormatPr defaultRowHeight="15" x14ac:dyDescent="0.25"/>
  <cols>
    <col min="1" max="1" width="43.5703125" customWidth="1"/>
    <col min="2" max="4" width="19.7109375" customWidth="1"/>
  </cols>
  <sheetData>
    <row r="1" spans="1:4" ht="18.75" x14ac:dyDescent="0.3">
      <c r="A1" s="113"/>
      <c r="B1" s="113"/>
      <c r="C1" s="113"/>
      <c r="D1" s="113" t="s">
        <v>792</v>
      </c>
    </row>
    <row r="2" spans="1:4" ht="18.75" x14ac:dyDescent="0.3">
      <c r="A2" s="174" t="str">
        <f>'Прил 1'!A2:E2</f>
        <v>к решению Совета муниципального района</v>
      </c>
      <c r="B2" s="174"/>
      <c r="C2" s="174"/>
      <c r="D2" s="174"/>
    </row>
    <row r="3" spans="1:4" ht="18.75" x14ac:dyDescent="0.3">
      <c r="A3" s="174" t="str">
        <f>'Прил 1'!A3:E3</f>
        <v>"Княжпогостский" от 26 октября 2023 года № 343</v>
      </c>
      <c r="B3" s="174"/>
      <c r="C3" s="174"/>
      <c r="D3" s="174"/>
    </row>
    <row r="4" spans="1:4" ht="15.75" x14ac:dyDescent="0.25">
      <c r="A4" s="86"/>
      <c r="B4" s="86"/>
      <c r="C4" s="86"/>
      <c r="D4" s="86"/>
    </row>
    <row r="5" spans="1:4" ht="18.75" x14ac:dyDescent="0.25">
      <c r="A5" s="173" t="s">
        <v>777</v>
      </c>
      <c r="B5" s="173"/>
      <c r="C5" s="175"/>
      <c r="D5" s="175"/>
    </row>
    <row r="6" spans="1:4" ht="18.75" x14ac:dyDescent="0.25">
      <c r="A6" s="173" t="str">
        <f>'Прил 1'!A6:E6</f>
        <v>к решению Совета муниципального района</v>
      </c>
      <c r="B6" s="173"/>
      <c r="C6" s="173"/>
      <c r="D6" s="173"/>
    </row>
    <row r="7" spans="1:4" ht="18.75" x14ac:dyDescent="0.25">
      <c r="A7" s="173" t="str">
        <f>'Прил 1'!A7:E7</f>
        <v>"Княжпогостский" от 21 декабря 2022 года № 288</v>
      </c>
      <c r="B7" s="173"/>
      <c r="C7" s="173"/>
      <c r="D7" s="173"/>
    </row>
    <row r="8" spans="1:4" ht="18.75" x14ac:dyDescent="0.3">
      <c r="A8" s="87"/>
      <c r="B8" s="87"/>
      <c r="C8" s="86"/>
      <c r="D8" s="86"/>
    </row>
    <row r="9" spans="1:4" ht="18.75" x14ac:dyDescent="0.3">
      <c r="A9" s="163" t="s">
        <v>809</v>
      </c>
      <c r="B9" s="163"/>
      <c r="C9" s="164"/>
      <c r="D9" s="164"/>
    </row>
    <row r="10" spans="1:4" ht="18.75" x14ac:dyDescent="0.3">
      <c r="A10" s="163"/>
      <c r="B10" s="163"/>
      <c r="C10" s="86"/>
      <c r="D10" s="86"/>
    </row>
    <row r="11" spans="1:4" ht="18.75" x14ac:dyDescent="0.3">
      <c r="A11" s="165" t="s">
        <v>779</v>
      </c>
      <c r="B11" s="166"/>
      <c r="C11" s="150"/>
      <c r="D11" s="150"/>
    </row>
    <row r="12" spans="1:4" x14ac:dyDescent="0.25">
      <c r="A12" s="167" t="s">
        <v>810</v>
      </c>
      <c r="B12" s="167"/>
      <c r="C12" s="167"/>
      <c r="D12" s="167"/>
    </row>
    <row r="13" spans="1:4" ht="45" customHeight="1" x14ac:dyDescent="0.25">
      <c r="A13" s="167"/>
      <c r="B13" s="167"/>
      <c r="C13" s="167"/>
      <c r="D13" s="167"/>
    </row>
    <row r="14" spans="1:4" ht="18.75" x14ac:dyDescent="0.3">
      <c r="A14" s="114"/>
      <c r="B14" s="115"/>
      <c r="C14" s="86"/>
      <c r="D14" s="86"/>
    </row>
    <row r="15" spans="1:4" x14ac:dyDescent="0.25">
      <c r="A15" s="168" t="s">
        <v>781</v>
      </c>
      <c r="B15" s="170" t="s">
        <v>72</v>
      </c>
      <c r="C15" s="171"/>
      <c r="D15" s="172"/>
    </row>
    <row r="16" spans="1:4" ht="18.75" x14ac:dyDescent="0.25">
      <c r="A16" s="169"/>
      <c r="B16" s="116" t="s">
        <v>0</v>
      </c>
      <c r="C16" s="92" t="s">
        <v>1</v>
      </c>
      <c r="D16" s="92" t="s">
        <v>499</v>
      </c>
    </row>
    <row r="17" spans="1:4" ht="18.75" x14ac:dyDescent="0.25">
      <c r="A17" s="117" t="s">
        <v>782</v>
      </c>
      <c r="B17" s="118">
        <f>SUM(B18:B26)</f>
        <v>19390.056610000003</v>
      </c>
      <c r="C17" s="118">
        <f>SUM(C18:C26)</f>
        <v>13900</v>
      </c>
      <c r="D17" s="118">
        <f t="shared" ref="D17" si="0">SUM(D18:D26)</f>
        <v>13964.975</v>
      </c>
    </row>
    <row r="18" spans="1:4" ht="18.75" x14ac:dyDescent="0.25">
      <c r="A18" s="119" t="s">
        <v>783</v>
      </c>
      <c r="B18" s="120">
        <v>0</v>
      </c>
      <c r="C18" s="96">
        <v>27.870999999999999</v>
      </c>
      <c r="D18" s="96">
        <v>299.166</v>
      </c>
    </row>
    <row r="19" spans="1:4" ht="18.75" x14ac:dyDescent="0.25">
      <c r="A19" s="119" t="s">
        <v>784</v>
      </c>
      <c r="B19" s="120">
        <v>1245.9960000000001</v>
      </c>
      <c r="C19" s="96">
        <v>1001</v>
      </c>
      <c r="D19" s="96">
        <v>800.73</v>
      </c>
    </row>
    <row r="20" spans="1:4" ht="18.75" x14ac:dyDescent="0.25">
      <c r="A20" s="119" t="s">
        <v>788</v>
      </c>
      <c r="B20" s="120">
        <v>4771.78</v>
      </c>
      <c r="C20" s="96">
        <v>2627.9520000000002</v>
      </c>
      <c r="D20" s="96">
        <v>2661.42</v>
      </c>
    </row>
    <row r="21" spans="1:4" ht="18.75" x14ac:dyDescent="0.25">
      <c r="A21" s="119" t="s">
        <v>787</v>
      </c>
      <c r="B21" s="120">
        <f>2431.117+1000+245+96.38</f>
        <v>3772.4970000000003</v>
      </c>
      <c r="C21" s="96">
        <v>1350.96</v>
      </c>
      <c r="D21" s="96">
        <v>1362.2180000000001</v>
      </c>
    </row>
    <row r="22" spans="1:4" ht="18.75" x14ac:dyDescent="0.25">
      <c r="A22" s="119" t="s">
        <v>791</v>
      </c>
      <c r="B22" s="120">
        <v>2067.5749999999998</v>
      </c>
      <c r="C22" s="96">
        <v>1790.1869999999999</v>
      </c>
      <c r="D22" s="96">
        <v>1796.0640000000001</v>
      </c>
    </row>
    <row r="23" spans="1:4" ht="18.75" x14ac:dyDescent="0.25">
      <c r="A23" s="119" t="s">
        <v>807</v>
      </c>
      <c r="B23" s="120">
        <v>2225.2179999999998</v>
      </c>
      <c r="C23" s="96">
        <v>1956.2909999999999</v>
      </c>
      <c r="D23" s="96">
        <v>1961.249</v>
      </c>
    </row>
    <row r="24" spans="1:4" ht="18.75" x14ac:dyDescent="0.25">
      <c r="A24" s="119" t="s">
        <v>786</v>
      </c>
      <c r="B24" s="120">
        <v>1925.867</v>
      </c>
      <c r="C24" s="96">
        <v>1853.7860000000001</v>
      </c>
      <c r="D24" s="96">
        <v>1860.7809999999999</v>
      </c>
    </row>
    <row r="25" spans="1:4" ht="18.75" x14ac:dyDescent="0.25">
      <c r="A25" s="121" t="s">
        <v>790</v>
      </c>
      <c r="B25" s="96">
        <f>49.925+120.589</f>
        <v>170.51400000000001</v>
      </c>
      <c r="C25" s="96">
        <v>66.924999999999997</v>
      </c>
      <c r="D25" s="96">
        <v>0</v>
      </c>
    </row>
    <row r="26" spans="1:4" ht="18.75" x14ac:dyDescent="0.25">
      <c r="A26" s="119" t="s">
        <v>785</v>
      </c>
      <c r="B26" s="120">
        <f>3181.007+29.60261</f>
        <v>3210.60961</v>
      </c>
      <c r="C26" s="96">
        <v>3225.0279999999998</v>
      </c>
      <c r="D26" s="96">
        <v>3223.3470000000002</v>
      </c>
    </row>
  </sheetData>
  <mergeCells count="11">
    <mergeCell ref="A7:D7"/>
    <mergeCell ref="A2:D2"/>
    <mergeCell ref="A3:D3"/>
    <mergeCell ref="A5:D5"/>
    <mergeCell ref="A6:D6"/>
    <mergeCell ref="A9:D9"/>
    <mergeCell ref="A10:B10"/>
    <mergeCell ref="A11:D11"/>
    <mergeCell ref="A12:D13"/>
    <mergeCell ref="A15:A16"/>
    <mergeCell ref="B15:D15"/>
  </mergeCells>
  <pageMargins left="0.7" right="0.7" top="0.75" bottom="0.75" header="0.3" footer="0.3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view="pageBreakPreview" zoomScaleNormal="100" zoomScaleSheetLayoutView="100" workbookViewId="0">
      <selection activeCell="E1" sqref="E1"/>
    </sheetView>
  </sheetViews>
  <sheetFormatPr defaultRowHeight="15" x14ac:dyDescent="0.25"/>
  <cols>
    <col min="1" max="1" width="43.5703125" customWidth="1"/>
    <col min="2" max="4" width="19.7109375" customWidth="1"/>
  </cols>
  <sheetData>
    <row r="1" spans="1:4" ht="18.75" x14ac:dyDescent="0.3">
      <c r="A1" s="113"/>
      <c r="B1" s="113"/>
      <c r="C1" s="113"/>
      <c r="D1" s="113" t="s">
        <v>768</v>
      </c>
    </row>
    <row r="2" spans="1:4" ht="18.75" x14ac:dyDescent="0.3">
      <c r="A2" s="174" t="str">
        <f>'Прил 1'!A2:E2</f>
        <v>к решению Совета муниципального района</v>
      </c>
      <c r="B2" s="174"/>
      <c r="C2" s="174"/>
      <c r="D2" s="174"/>
    </row>
    <row r="3" spans="1:4" ht="18.75" x14ac:dyDescent="0.3">
      <c r="A3" s="174" t="str">
        <f>'Прил 1'!A3:E3</f>
        <v>"Княжпогостский" от 26 октября 2023 года № 343</v>
      </c>
      <c r="B3" s="174"/>
      <c r="C3" s="174"/>
      <c r="D3" s="174"/>
    </row>
    <row r="4" spans="1:4" ht="15.75" x14ac:dyDescent="0.25">
      <c r="A4" s="86"/>
      <c r="B4" s="86"/>
      <c r="C4" s="86"/>
      <c r="D4" s="86"/>
    </row>
    <row r="5" spans="1:4" ht="18.75" x14ac:dyDescent="0.25">
      <c r="A5" s="173" t="s">
        <v>777</v>
      </c>
      <c r="B5" s="173"/>
      <c r="C5" s="175"/>
      <c r="D5" s="175"/>
    </row>
    <row r="6" spans="1:4" ht="18.75" x14ac:dyDescent="0.25">
      <c r="A6" s="173" t="str">
        <f>'Прил 1'!A6:E6</f>
        <v>к решению Совета муниципального района</v>
      </c>
      <c r="B6" s="173"/>
      <c r="C6" s="173"/>
      <c r="D6" s="173"/>
    </row>
    <row r="7" spans="1:4" ht="18.75" x14ac:dyDescent="0.25">
      <c r="A7" s="173" t="str">
        <f>'Прил 1'!A7:E7</f>
        <v>"Княжпогостский" от 21 декабря 2022 года № 288</v>
      </c>
      <c r="B7" s="173"/>
      <c r="C7" s="173"/>
      <c r="D7" s="173"/>
    </row>
    <row r="8" spans="1:4" ht="18.75" x14ac:dyDescent="0.3">
      <c r="A8" s="87"/>
      <c r="B8" s="87"/>
      <c r="C8" s="86"/>
      <c r="D8" s="86"/>
    </row>
    <row r="9" spans="1:4" ht="18.75" x14ac:dyDescent="0.3">
      <c r="A9" s="163" t="s">
        <v>805</v>
      </c>
      <c r="B9" s="163"/>
      <c r="C9" s="164"/>
      <c r="D9" s="164"/>
    </row>
    <row r="10" spans="1:4" ht="18.75" x14ac:dyDescent="0.3">
      <c r="A10" s="163"/>
      <c r="B10" s="163"/>
      <c r="C10" s="86"/>
      <c r="D10" s="86"/>
    </row>
    <row r="11" spans="1:4" ht="18.75" x14ac:dyDescent="0.3">
      <c r="A11" s="165" t="s">
        <v>779</v>
      </c>
      <c r="B11" s="166"/>
      <c r="C11" s="150"/>
      <c r="D11" s="150"/>
    </row>
    <row r="12" spans="1:4" x14ac:dyDescent="0.25">
      <c r="A12" s="167" t="s">
        <v>806</v>
      </c>
      <c r="B12" s="167"/>
      <c r="C12" s="167"/>
      <c r="D12" s="167"/>
    </row>
    <row r="13" spans="1:4" ht="24" customHeight="1" x14ac:dyDescent="0.25">
      <c r="A13" s="167"/>
      <c r="B13" s="167"/>
      <c r="C13" s="167"/>
      <c r="D13" s="167"/>
    </row>
    <row r="14" spans="1:4" ht="18.75" x14ac:dyDescent="0.3">
      <c r="A14" s="114"/>
      <c r="B14" s="115"/>
      <c r="C14" s="86"/>
      <c r="D14" s="86"/>
    </row>
    <row r="15" spans="1:4" x14ac:dyDescent="0.25">
      <c r="A15" s="168" t="s">
        <v>781</v>
      </c>
      <c r="B15" s="170" t="s">
        <v>72</v>
      </c>
      <c r="C15" s="171"/>
      <c r="D15" s="172"/>
    </row>
    <row r="16" spans="1:4" ht="18.75" x14ac:dyDescent="0.25">
      <c r="A16" s="169"/>
      <c r="B16" s="116" t="s">
        <v>0</v>
      </c>
      <c r="C16" s="92" t="s">
        <v>1</v>
      </c>
      <c r="D16" s="92" t="s">
        <v>499</v>
      </c>
    </row>
    <row r="17" spans="1:4" ht="18.75" x14ac:dyDescent="0.25">
      <c r="A17" s="117" t="s">
        <v>782</v>
      </c>
      <c r="B17" s="118">
        <f>SUM(B18:B23)</f>
        <v>9188.0339999999997</v>
      </c>
      <c r="C17" s="118">
        <f>SUM(C18:C23)</f>
        <v>6</v>
      </c>
      <c r="D17" s="118">
        <f t="shared" ref="D17" si="0">SUM(D18:D23)</f>
        <v>6</v>
      </c>
    </row>
    <row r="18" spans="1:4" ht="18.75" x14ac:dyDescent="0.25">
      <c r="A18" s="119" t="s">
        <v>791</v>
      </c>
      <c r="B18" s="120">
        <f>602.223+105</f>
        <v>707.22299999999996</v>
      </c>
      <c r="C18" s="96">
        <v>1</v>
      </c>
      <c r="D18" s="96">
        <v>1</v>
      </c>
    </row>
    <row r="19" spans="1:4" ht="18.75" x14ac:dyDescent="0.25">
      <c r="A19" s="119" t="s">
        <v>807</v>
      </c>
      <c r="B19" s="120">
        <v>371.23700000000002</v>
      </c>
      <c r="C19" s="96">
        <v>1</v>
      </c>
      <c r="D19" s="96">
        <v>1</v>
      </c>
    </row>
    <row r="20" spans="1:4" ht="18.75" x14ac:dyDescent="0.25">
      <c r="A20" s="119" t="s">
        <v>786</v>
      </c>
      <c r="B20" s="120">
        <f>421.723+14.5+159.3+116</f>
        <v>711.52300000000002</v>
      </c>
      <c r="C20" s="96">
        <v>1</v>
      </c>
      <c r="D20" s="96">
        <v>1</v>
      </c>
    </row>
    <row r="21" spans="1:4" ht="18.75" x14ac:dyDescent="0.25">
      <c r="A21" s="119" t="s">
        <v>787</v>
      </c>
      <c r="B21" s="120">
        <f>525.523+218</f>
        <v>743.52300000000002</v>
      </c>
      <c r="C21" s="96">
        <v>1</v>
      </c>
      <c r="D21" s="96">
        <v>1</v>
      </c>
    </row>
    <row r="22" spans="1:4" ht="18.75" x14ac:dyDescent="0.25">
      <c r="A22" s="121" t="s">
        <v>790</v>
      </c>
      <c r="B22" s="96">
        <f>3921.363+122.3</f>
        <v>4043.663</v>
      </c>
      <c r="C22" s="96">
        <v>1</v>
      </c>
      <c r="D22" s="96">
        <v>1</v>
      </c>
    </row>
    <row r="23" spans="1:4" ht="18.75" x14ac:dyDescent="0.25">
      <c r="A23" s="119" t="s">
        <v>785</v>
      </c>
      <c r="B23" s="120">
        <f>2411.175+199.69</f>
        <v>2610.8650000000002</v>
      </c>
      <c r="C23" s="96">
        <v>1</v>
      </c>
      <c r="D23" s="96">
        <v>1</v>
      </c>
    </row>
  </sheetData>
  <mergeCells count="11">
    <mergeCell ref="A7:D7"/>
    <mergeCell ref="A2:D2"/>
    <mergeCell ref="A3:D3"/>
    <mergeCell ref="A5:D5"/>
    <mergeCell ref="A6:D6"/>
    <mergeCell ref="A9:D9"/>
    <mergeCell ref="A10:B10"/>
    <mergeCell ref="A11:D11"/>
    <mergeCell ref="A12:D13"/>
    <mergeCell ref="A15:A16"/>
    <mergeCell ref="B15:D15"/>
  </mergeCells>
  <pageMargins left="0.7" right="0.7" top="0.75" bottom="0.75" header="0.3" footer="0.3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48"/>
  <sheetViews>
    <sheetView view="pageBreakPreview" zoomScaleNormal="100" zoomScaleSheetLayoutView="100" workbookViewId="0">
      <selection activeCell="E1" sqref="E1"/>
    </sheetView>
  </sheetViews>
  <sheetFormatPr defaultColWidth="15.7109375" defaultRowHeight="15.75" x14ac:dyDescent="0.25"/>
  <cols>
    <col min="1" max="1" width="46" style="86" customWidth="1"/>
    <col min="2" max="4" width="16.7109375" style="86" customWidth="1"/>
    <col min="5" max="5" width="14.5703125" style="86" customWidth="1"/>
    <col min="6" max="253" width="15.7109375" style="86"/>
    <col min="254" max="254" width="4.140625" style="86" customWidth="1"/>
    <col min="255" max="255" width="43.5703125" style="86" customWidth="1"/>
    <col min="256" max="256" width="15" style="86" customWidth="1"/>
    <col min="257" max="257" width="14.28515625" style="86" customWidth="1"/>
    <col min="258" max="258" width="15.140625" style="86" customWidth="1"/>
    <col min="259" max="259" width="9.140625" style="86" customWidth="1"/>
    <col min="260" max="260" width="15.7109375" style="86"/>
    <col min="261" max="261" width="14.5703125" style="86" customWidth="1"/>
    <col min="262" max="509" width="15.7109375" style="86"/>
    <col min="510" max="510" width="4.140625" style="86" customWidth="1"/>
    <col min="511" max="511" width="43.5703125" style="86" customWidth="1"/>
    <col min="512" max="512" width="15" style="86" customWidth="1"/>
    <col min="513" max="513" width="14.28515625" style="86" customWidth="1"/>
    <col min="514" max="514" width="15.140625" style="86" customWidth="1"/>
    <col min="515" max="515" width="9.140625" style="86" customWidth="1"/>
    <col min="516" max="516" width="15.7109375" style="86"/>
    <col min="517" max="517" width="14.5703125" style="86" customWidth="1"/>
    <col min="518" max="765" width="15.7109375" style="86"/>
    <col min="766" max="766" width="4.140625" style="86" customWidth="1"/>
    <col min="767" max="767" width="43.5703125" style="86" customWidth="1"/>
    <col min="768" max="768" width="15" style="86" customWidth="1"/>
    <col min="769" max="769" width="14.28515625" style="86" customWidth="1"/>
    <col min="770" max="770" width="15.140625" style="86" customWidth="1"/>
    <col min="771" max="771" width="9.140625" style="86" customWidth="1"/>
    <col min="772" max="772" width="15.7109375" style="86"/>
    <col min="773" max="773" width="14.5703125" style="86" customWidth="1"/>
    <col min="774" max="1021" width="15.7109375" style="86"/>
    <col min="1022" max="1022" width="4.140625" style="86" customWidth="1"/>
    <col min="1023" max="1023" width="43.5703125" style="86" customWidth="1"/>
    <col min="1024" max="1024" width="15" style="86" customWidth="1"/>
    <col min="1025" max="1025" width="14.28515625" style="86" customWidth="1"/>
    <col min="1026" max="1026" width="15.140625" style="86" customWidth="1"/>
    <col min="1027" max="1027" width="9.140625" style="86" customWidth="1"/>
    <col min="1028" max="1028" width="15.7109375" style="86"/>
    <col min="1029" max="1029" width="14.5703125" style="86" customWidth="1"/>
    <col min="1030" max="1277" width="15.7109375" style="86"/>
    <col min="1278" max="1278" width="4.140625" style="86" customWidth="1"/>
    <col min="1279" max="1279" width="43.5703125" style="86" customWidth="1"/>
    <col min="1280" max="1280" width="15" style="86" customWidth="1"/>
    <col min="1281" max="1281" width="14.28515625" style="86" customWidth="1"/>
    <col min="1282" max="1282" width="15.140625" style="86" customWidth="1"/>
    <col min="1283" max="1283" width="9.140625" style="86" customWidth="1"/>
    <col min="1284" max="1284" width="15.7109375" style="86"/>
    <col min="1285" max="1285" width="14.5703125" style="86" customWidth="1"/>
    <col min="1286" max="1533" width="15.7109375" style="86"/>
    <col min="1534" max="1534" width="4.140625" style="86" customWidth="1"/>
    <col min="1535" max="1535" width="43.5703125" style="86" customWidth="1"/>
    <col min="1536" max="1536" width="15" style="86" customWidth="1"/>
    <col min="1537" max="1537" width="14.28515625" style="86" customWidth="1"/>
    <col min="1538" max="1538" width="15.140625" style="86" customWidth="1"/>
    <col min="1539" max="1539" width="9.140625" style="86" customWidth="1"/>
    <col min="1540" max="1540" width="15.7109375" style="86"/>
    <col min="1541" max="1541" width="14.5703125" style="86" customWidth="1"/>
    <col min="1542" max="1789" width="15.7109375" style="86"/>
    <col min="1790" max="1790" width="4.140625" style="86" customWidth="1"/>
    <col min="1791" max="1791" width="43.5703125" style="86" customWidth="1"/>
    <col min="1792" max="1792" width="15" style="86" customWidth="1"/>
    <col min="1793" max="1793" width="14.28515625" style="86" customWidth="1"/>
    <col min="1794" max="1794" width="15.140625" style="86" customWidth="1"/>
    <col min="1795" max="1795" width="9.140625" style="86" customWidth="1"/>
    <col min="1796" max="1796" width="15.7109375" style="86"/>
    <col min="1797" max="1797" width="14.5703125" style="86" customWidth="1"/>
    <col min="1798" max="2045" width="15.7109375" style="86"/>
    <col min="2046" max="2046" width="4.140625" style="86" customWidth="1"/>
    <col min="2047" max="2047" width="43.5703125" style="86" customWidth="1"/>
    <col min="2048" max="2048" width="15" style="86" customWidth="1"/>
    <col min="2049" max="2049" width="14.28515625" style="86" customWidth="1"/>
    <col min="2050" max="2050" width="15.140625" style="86" customWidth="1"/>
    <col min="2051" max="2051" width="9.140625" style="86" customWidth="1"/>
    <col min="2052" max="2052" width="15.7109375" style="86"/>
    <col min="2053" max="2053" width="14.5703125" style="86" customWidth="1"/>
    <col min="2054" max="2301" width="15.7109375" style="86"/>
    <col min="2302" max="2302" width="4.140625" style="86" customWidth="1"/>
    <col min="2303" max="2303" width="43.5703125" style="86" customWidth="1"/>
    <col min="2304" max="2304" width="15" style="86" customWidth="1"/>
    <col min="2305" max="2305" width="14.28515625" style="86" customWidth="1"/>
    <col min="2306" max="2306" width="15.140625" style="86" customWidth="1"/>
    <col min="2307" max="2307" width="9.140625" style="86" customWidth="1"/>
    <col min="2308" max="2308" width="15.7109375" style="86"/>
    <col min="2309" max="2309" width="14.5703125" style="86" customWidth="1"/>
    <col min="2310" max="2557" width="15.7109375" style="86"/>
    <col min="2558" max="2558" width="4.140625" style="86" customWidth="1"/>
    <col min="2559" max="2559" width="43.5703125" style="86" customWidth="1"/>
    <col min="2560" max="2560" width="15" style="86" customWidth="1"/>
    <col min="2561" max="2561" width="14.28515625" style="86" customWidth="1"/>
    <col min="2562" max="2562" width="15.140625" style="86" customWidth="1"/>
    <col min="2563" max="2563" width="9.140625" style="86" customWidth="1"/>
    <col min="2564" max="2564" width="15.7109375" style="86"/>
    <col min="2565" max="2565" width="14.5703125" style="86" customWidth="1"/>
    <col min="2566" max="2813" width="15.7109375" style="86"/>
    <col min="2814" max="2814" width="4.140625" style="86" customWidth="1"/>
    <col min="2815" max="2815" width="43.5703125" style="86" customWidth="1"/>
    <col min="2816" max="2816" width="15" style="86" customWidth="1"/>
    <col min="2817" max="2817" width="14.28515625" style="86" customWidth="1"/>
    <col min="2818" max="2818" width="15.140625" style="86" customWidth="1"/>
    <col min="2819" max="2819" width="9.140625" style="86" customWidth="1"/>
    <col min="2820" max="2820" width="15.7109375" style="86"/>
    <col min="2821" max="2821" width="14.5703125" style="86" customWidth="1"/>
    <col min="2822" max="3069" width="15.7109375" style="86"/>
    <col min="3070" max="3070" width="4.140625" style="86" customWidth="1"/>
    <col min="3071" max="3071" width="43.5703125" style="86" customWidth="1"/>
    <col min="3072" max="3072" width="15" style="86" customWidth="1"/>
    <col min="3073" max="3073" width="14.28515625" style="86" customWidth="1"/>
    <col min="3074" max="3074" width="15.140625" style="86" customWidth="1"/>
    <col min="3075" max="3075" width="9.140625" style="86" customWidth="1"/>
    <col min="3076" max="3076" width="15.7109375" style="86"/>
    <col min="3077" max="3077" width="14.5703125" style="86" customWidth="1"/>
    <col min="3078" max="3325" width="15.7109375" style="86"/>
    <col min="3326" max="3326" width="4.140625" style="86" customWidth="1"/>
    <col min="3327" max="3327" width="43.5703125" style="86" customWidth="1"/>
    <col min="3328" max="3328" width="15" style="86" customWidth="1"/>
    <col min="3329" max="3329" width="14.28515625" style="86" customWidth="1"/>
    <col min="3330" max="3330" width="15.140625" style="86" customWidth="1"/>
    <col min="3331" max="3331" width="9.140625" style="86" customWidth="1"/>
    <col min="3332" max="3332" width="15.7109375" style="86"/>
    <col min="3333" max="3333" width="14.5703125" style="86" customWidth="1"/>
    <col min="3334" max="3581" width="15.7109375" style="86"/>
    <col min="3582" max="3582" width="4.140625" style="86" customWidth="1"/>
    <col min="3583" max="3583" width="43.5703125" style="86" customWidth="1"/>
    <col min="3584" max="3584" width="15" style="86" customWidth="1"/>
    <col min="3585" max="3585" width="14.28515625" style="86" customWidth="1"/>
    <col min="3586" max="3586" width="15.140625" style="86" customWidth="1"/>
    <col min="3587" max="3587" width="9.140625" style="86" customWidth="1"/>
    <col min="3588" max="3588" width="15.7109375" style="86"/>
    <col min="3589" max="3589" width="14.5703125" style="86" customWidth="1"/>
    <col min="3590" max="3837" width="15.7109375" style="86"/>
    <col min="3838" max="3838" width="4.140625" style="86" customWidth="1"/>
    <col min="3839" max="3839" width="43.5703125" style="86" customWidth="1"/>
    <col min="3840" max="3840" width="15" style="86" customWidth="1"/>
    <col min="3841" max="3841" width="14.28515625" style="86" customWidth="1"/>
    <col min="3842" max="3842" width="15.140625" style="86" customWidth="1"/>
    <col min="3843" max="3843" width="9.140625" style="86" customWidth="1"/>
    <col min="3844" max="3844" width="15.7109375" style="86"/>
    <col min="3845" max="3845" width="14.5703125" style="86" customWidth="1"/>
    <col min="3846" max="4093" width="15.7109375" style="86"/>
    <col min="4094" max="4094" width="4.140625" style="86" customWidth="1"/>
    <col min="4095" max="4095" width="43.5703125" style="86" customWidth="1"/>
    <col min="4096" max="4096" width="15" style="86" customWidth="1"/>
    <col min="4097" max="4097" width="14.28515625" style="86" customWidth="1"/>
    <col min="4098" max="4098" width="15.140625" style="86" customWidth="1"/>
    <col min="4099" max="4099" width="9.140625" style="86" customWidth="1"/>
    <col min="4100" max="4100" width="15.7109375" style="86"/>
    <col min="4101" max="4101" width="14.5703125" style="86" customWidth="1"/>
    <col min="4102" max="4349" width="15.7109375" style="86"/>
    <col min="4350" max="4350" width="4.140625" style="86" customWidth="1"/>
    <col min="4351" max="4351" width="43.5703125" style="86" customWidth="1"/>
    <col min="4352" max="4352" width="15" style="86" customWidth="1"/>
    <col min="4353" max="4353" width="14.28515625" style="86" customWidth="1"/>
    <col min="4354" max="4354" width="15.140625" style="86" customWidth="1"/>
    <col min="4355" max="4355" width="9.140625" style="86" customWidth="1"/>
    <col min="4356" max="4356" width="15.7109375" style="86"/>
    <col min="4357" max="4357" width="14.5703125" style="86" customWidth="1"/>
    <col min="4358" max="4605" width="15.7109375" style="86"/>
    <col min="4606" max="4606" width="4.140625" style="86" customWidth="1"/>
    <col min="4607" max="4607" width="43.5703125" style="86" customWidth="1"/>
    <col min="4608" max="4608" width="15" style="86" customWidth="1"/>
    <col min="4609" max="4609" width="14.28515625" style="86" customWidth="1"/>
    <col min="4610" max="4610" width="15.140625" style="86" customWidth="1"/>
    <col min="4611" max="4611" width="9.140625" style="86" customWidth="1"/>
    <col min="4612" max="4612" width="15.7109375" style="86"/>
    <col min="4613" max="4613" width="14.5703125" style="86" customWidth="1"/>
    <col min="4614" max="4861" width="15.7109375" style="86"/>
    <col min="4862" max="4862" width="4.140625" style="86" customWidth="1"/>
    <col min="4863" max="4863" width="43.5703125" style="86" customWidth="1"/>
    <col min="4864" max="4864" width="15" style="86" customWidth="1"/>
    <col min="4865" max="4865" width="14.28515625" style="86" customWidth="1"/>
    <col min="4866" max="4866" width="15.140625" style="86" customWidth="1"/>
    <col min="4867" max="4867" width="9.140625" style="86" customWidth="1"/>
    <col min="4868" max="4868" width="15.7109375" style="86"/>
    <col min="4869" max="4869" width="14.5703125" style="86" customWidth="1"/>
    <col min="4870" max="5117" width="15.7109375" style="86"/>
    <col min="5118" max="5118" width="4.140625" style="86" customWidth="1"/>
    <col min="5119" max="5119" width="43.5703125" style="86" customWidth="1"/>
    <col min="5120" max="5120" width="15" style="86" customWidth="1"/>
    <col min="5121" max="5121" width="14.28515625" style="86" customWidth="1"/>
    <col min="5122" max="5122" width="15.140625" style="86" customWidth="1"/>
    <col min="5123" max="5123" width="9.140625" style="86" customWidth="1"/>
    <col min="5124" max="5124" width="15.7109375" style="86"/>
    <col min="5125" max="5125" width="14.5703125" style="86" customWidth="1"/>
    <col min="5126" max="5373" width="15.7109375" style="86"/>
    <col min="5374" max="5374" width="4.140625" style="86" customWidth="1"/>
    <col min="5375" max="5375" width="43.5703125" style="86" customWidth="1"/>
    <col min="5376" max="5376" width="15" style="86" customWidth="1"/>
    <col min="5377" max="5377" width="14.28515625" style="86" customWidth="1"/>
    <col min="5378" max="5378" width="15.140625" style="86" customWidth="1"/>
    <col min="5379" max="5379" width="9.140625" style="86" customWidth="1"/>
    <col min="5380" max="5380" width="15.7109375" style="86"/>
    <col min="5381" max="5381" width="14.5703125" style="86" customWidth="1"/>
    <col min="5382" max="5629" width="15.7109375" style="86"/>
    <col min="5630" max="5630" width="4.140625" style="86" customWidth="1"/>
    <col min="5631" max="5631" width="43.5703125" style="86" customWidth="1"/>
    <col min="5632" max="5632" width="15" style="86" customWidth="1"/>
    <col min="5633" max="5633" width="14.28515625" style="86" customWidth="1"/>
    <col min="5634" max="5634" width="15.140625" style="86" customWidth="1"/>
    <col min="5635" max="5635" width="9.140625" style="86" customWidth="1"/>
    <col min="5636" max="5636" width="15.7109375" style="86"/>
    <col min="5637" max="5637" width="14.5703125" style="86" customWidth="1"/>
    <col min="5638" max="5885" width="15.7109375" style="86"/>
    <col min="5886" max="5886" width="4.140625" style="86" customWidth="1"/>
    <col min="5887" max="5887" width="43.5703125" style="86" customWidth="1"/>
    <col min="5888" max="5888" width="15" style="86" customWidth="1"/>
    <col min="5889" max="5889" width="14.28515625" style="86" customWidth="1"/>
    <col min="5890" max="5890" width="15.140625" style="86" customWidth="1"/>
    <col min="5891" max="5891" width="9.140625" style="86" customWidth="1"/>
    <col min="5892" max="5892" width="15.7109375" style="86"/>
    <col min="5893" max="5893" width="14.5703125" style="86" customWidth="1"/>
    <col min="5894" max="6141" width="15.7109375" style="86"/>
    <col min="6142" max="6142" width="4.140625" style="86" customWidth="1"/>
    <col min="6143" max="6143" width="43.5703125" style="86" customWidth="1"/>
    <col min="6144" max="6144" width="15" style="86" customWidth="1"/>
    <col min="6145" max="6145" width="14.28515625" style="86" customWidth="1"/>
    <col min="6146" max="6146" width="15.140625" style="86" customWidth="1"/>
    <col min="6147" max="6147" width="9.140625" style="86" customWidth="1"/>
    <col min="6148" max="6148" width="15.7109375" style="86"/>
    <col min="6149" max="6149" width="14.5703125" style="86" customWidth="1"/>
    <col min="6150" max="6397" width="15.7109375" style="86"/>
    <col min="6398" max="6398" width="4.140625" style="86" customWidth="1"/>
    <col min="6399" max="6399" width="43.5703125" style="86" customWidth="1"/>
    <col min="6400" max="6400" width="15" style="86" customWidth="1"/>
    <col min="6401" max="6401" width="14.28515625" style="86" customWidth="1"/>
    <col min="6402" max="6402" width="15.140625" style="86" customWidth="1"/>
    <col min="6403" max="6403" width="9.140625" style="86" customWidth="1"/>
    <col min="6404" max="6404" width="15.7109375" style="86"/>
    <col min="6405" max="6405" width="14.5703125" style="86" customWidth="1"/>
    <col min="6406" max="6653" width="15.7109375" style="86"/>
    <col min="6654" max="6654" width="4.140625" style="86" customWidth="1"/>
    <col min="6655" max="6655" width="43.5703125" style="86" customWidth="1"/>
    <col min="6656" max="6656" width="15" style="86" customWidth="1"/>
    <col min="6657" max="6657" width="14.28515625" style="86" customWidth="1"/>
    <col min="6658" max="6658" width="15.140625" style="86" customWidth="1"/>
    <col min="6659" max="6659" width="9.140625" style="86" customWidth="1"/>
    <col min="6660" max="6660" width="15.7109375" style="86"/>
    <col min="6661" max="6661" width="14.5703125" style="86" customWidth="1"/>
    <col min="6662" max="6909" width="15.7109375" style="86"/>
    <col min="6910" max="6910" width="4.140625" style="86" customWidth="1"/>
    <col min="6911" max="6911" width="43.5703125" style="86" customWidth="1"/>
    <col min="6912" max="6912" width="15" style="86" customWidth="1"/>
    <col min="6913" max="6913" width="14.28515625" style="86" customWidth="1"/>
    <col min="6914" max="6914" width="15.140625" style="86" customWidth="1"/>
    <col min="6915" max="6915" width="9.140625" style="86" customWidth="1"/>
    <col min="6916" max="6916" width="15.7109375" style="86"/>
    <col min="6917" max="6917" width="14.5703125" style="86" customWidth="1"/>
    <col min="6918" max="7165" width="15.7109375" style="86"/>
    <col min="7166" max="7166" width="4.140625" style="86" customWidth="1"/>
    <col min="7167" max="7167" width="43.5703125" style="86" customWidth="1"/>
    <col min="7168" max="7168" width="15" style="86" customWidth="1"/>
    <col min="7169" max="7169" width="14.28515625" style="86" customWidth="1"/>
    <col min="7170" max="7170" width="15.140625" style="86" customWidth="1"/>
    <col min="7171" max="7171" width="9.140625" style="86" customWidth="1"/>
    <col min="7172" max="7172" width="15.7109375" style="86"/>
    <col min="7173" max="7173" width="14.5703125" style="86" customWidth="1"/>
    <col min="7174" max="7421" width="15.7109375" style="86"/>
    <col min="7422" max="7422" width="4.140625" style="86" customWidth="1"/>
    <col min="7423" max="7423" width="43.5703125" style="86" customWidth="1"/>
    <col min="7424" max="7424" width="15" style="86" customWidth="1"/>
    <col min="7425" max="7425" width="14.28515625" style="86" customWidth="1"/>
    <col min="7426" max="7426" width="15.140625" style="86" customWidth="1"/>
    <col min="7427" max="7427" width="9.140625" style="86" customWidth="1"/>
    <col min="7428" max="7428" width="15.7109375" style="86"/>
    <col min="7429" max="7429" width="14.5703125" style="86" customWidth="1"/>
    <col min="7430" max="7677" width="15.7109375" style="86"/>
    <col min="7678" max="7678" width="4.140625" style="86" customWidth="1"/>
    <col min="7679" max="7679" width="43.5703125" style="86" customWidth="1"/>
    <col min="7680" max="7680" width="15" style="86" customWidth="1"/>
    <col min="7681" max="7681" width="14.28515625" style="86" customWidth="1"/>
    <col min="7682" max="7682" width="15.140625" style="86" customWidth="1"/>
    <col min="7683" max="7683" width="9.140625" style="86" customWidth="1"/>
    <col min="7684" max="7684" width="15.7109375" style="86"/>
    <col min="7685" max="7685" width="14.5703125" style="86" customWidth="1"/>
    <col min="7686" max="7933" width="15.7109375" style="86"/>
    <col min="7934" max="7934" width="4.140625" style="86" customWidth="1"/>
    <col min="7935" max="7935" width="43.5703125" style="86" customWidth="1"/>
    <col min="7936" max="7936" width="15" style="86" customWidth="1"/>
    <col min="7937" max="7937" width="14.28515625" style="86" customWidth="1"/>
    <col min="7938" max="7938" width="15.140625" style="86" customWidth="1"/>
    <col min="7939" max="7939" width="9.140625" style="86" customWidth="1"/>
    <col min="7940" max="7940" width="15.7109375" style="86"/>
    <col min="7941" max="7941" width="14.5703125" style="86" customWidth="1"/>
    <col min="7942" max="8189" width="15.7109375" style="86"/>
    <col min="8190" max="8190" width="4.140625" style="86" customWidth="1"/>
    <col min="8191" max="8191" width="43.5703125" style="86" customWidth="1"/>
    <col min="8192" max="8192" width="15" style="86" customWidth="1"/>
    <col min="8193" max="8193" width="14.28515625" style="86" customWidth="1"/>
    <col min="8194" max="8194" width="15.140625" style="86" customWidth="1"/>
    <col min="8195" max="8195" width="9.140625" style="86" customWidth="1"/>
    <col min="8196" max="8196" width="15.7109375" style="86"/>
    <col min="8197" max="8197" width="14.5703125" style="86" customWidth="1"/>
    <col min="8198" max="8445" width="15.7109375" style="86"/>
    <col min="8446" max="8446" width="4.140625" style="86" customWidth="1"/>
    <col min="8447" max="8447" width="43.5703125" style="86" customWidth="1"/>
    <col min="8448" max="8448" width="15" style="86" customWidth="1"/>
    <col min="8449" max="8449" width="14.28515625" style="86" customWidth="1"/>
    <col min="8450" max="8450" width="15.140625" style="86" customWidth="1"/>
    <col min="8451" max="8451" width="9.140625" style="86" customWidth="1"/>
    <col min="8452" max="8452" width="15.7109375" style="86"/>
    <col min="8453" max="8453" width="14.5703125" style="86" customWidth="1"/>
    <col min="8454" max="8701" width="15.7109375" style="86"/>
    <col min="8702" max="8702" width="4.140625" style="86" customWidth="1"/>
    <col min="8703" max="8703" width="43.5703125" style="86" customWidth="1"/>
    <col min="8704" max="8704" width="15" style="86" customWidth="1"/>
    <col min="8705" max="8705" width="14.28515625" style="86" customWidth="1"/>
    <col min="8706" max="8706" width="15.140625" style="86" customWidth="1"/>
    <col min="8707" max="8707" width="9.140625" style="86" customWidth="1"/>
    <col min="8708" max="8708" width="15.7109375" style="86"/>
    <col min="8709" max="8709" width="14.5703125" style="86" customWidth="1"/>
    <col min="8710" max="8957" width="15.7109375" style="86"/>
    <col min="8958" max="8958" width="4.140625" style="86" customWidth="1"/>
    <col min="8959" max="8959" width="43.5703125" style="86" customWidth="1"/>
    <col min="8960" max="8960" width="15" style="86" customWidth="1"/>
    <col min="8961" max="8961" width="14.28515625" style="86" customWidth="1"/>
    <col min="8962" max="8962" width="15.140625" style="86" customWidth="1"/>
    <col min="8963" max="8963" width="9.140625" style="86" customWidth="1"/>
    <col min="8964" max="8964" width="15.7109375" style="86"/>
    <col min="8965" max="8965" width="14.5703125" style="86" customWidth="1"/>
    <col min="8966" max="9213" width="15.7109375" style="86"/>
    <col min="9214" max="9214" width="4.140625" style="86" customWidth="1"/>
    <col min="9215" max="9215" width="43.5703125" style="86" customWidth="1"/>
    <col min="9216" max="9216" width="15" style="86" customWidth="1"/>
    <col min="9217" max="9217" width="14.28515625" style="86" customWidth="1"/>
    <col min="9218" max="9218" width="15.140625" style="86" customWidth="1"/>
    <col min="9219" max="9219" width="9.140625" style="86" customWidth="1"/>
    <col min="9220" max="9220" width="15.7109375" style="86"/>
    <col min="9221" max="9221" width="14.5703125" style="86" customWidth="1"/>
    <col min="9222" max="9469" width="15.7109375" style="86"/>
    <col min="9470" max="9470" width="4.140625" style="86" customWidth="1"/>
    <col min="9471" max="9471" width="43.5703125" style="86" customWidth="1"/>
    <col min="9472" max="9472" width="15" style="86" customWidth="1"/>
    <col min="9473" max="9473" width="14.28515625" style="86" customWidth="1"/>
    <col min="9474" max="9474" width="15.140625" style="86" customWidth="1"/>
    <col min="9475" max="9475" width="9.140625" style="86" customWidth="1"/>
    <col min="9476" max="9476" width="15.7109375" style="86"/>
    <col min="9477" max="9477" width="14.5703125" style="86" customWidth="1"/>
    <col min="9478" max="9725" width="15.7109375" style="86"/>
    <col min="9726" max="9726" width="4.140625" style="86" customWidth="1"/>
    <col min="9727" max="9727" width="43.5703125" style="86" customWidth="1"/>
    <col min="9728" max="9728" width="15" style="86" customWidth="1"/>
    <col min="9729" max="9729" width="14.28515625" style="86" customWidth="1"/>
    <col min="9730" max="9730" width="15.140625" style="86" customWidth="1"/>
    <col min="9731" max="9731" width="9.140625" style="86" customWidth="1"/>
    <col min="9732" max="9732" width="15.7109375" style="86"/>
    <col min="9733" max="9733" width="14.5703125" style="86" customWidth="1"/>
    <col min="9734" max="9981" width="15.7109375" style="86"/>
    <col min="9982" max="9982" width="4.140625" style="86" customWidth="1"/>
    <col min="9983" max="9983" width="43.5703125" style="86" customWidth="1"/>
    <col min="9984" max="9984" width="15" style="86" customWidth="1"/>
    <col min="9985" max="9985" width="14.28515625" style="86" customWidth="1"/>
    <col min="9986" max="9986" width="15.140625" style="86" customWidth="1"/>
    <col min="9987" max="9987" width="9.140625" style="86" customWidth="1"/>
    <col min="9988" max="9988" width="15.7109375" style="86"/>
    <col min="9989" max="9989" width="14.5703125" style="86" customWidth="1"/>
    <col min="9990" max="10237" width="15.7109375" style="86"/>
    <col min="10238" max="10238" width="4.140625" style="86" customWidth="1"/>
    <col min="10239" max="10239" width="43.5703125" style="86" customWidth="1"/>
    <col min="10240" max="10240" width="15" style="86" customWidth="1"/>
    <col min="10241" max="10241" width="14.28515625" style="86" customWidth="1"/>
    <col min="10242" max="10242" width="15.140625" style="86" customWidth="1"/>
    <col min="10243" max="10243" width="9.140625" style="86" customWidth="1"/>
    <col min="10244" max="10244" width="15.7109375" style="86"/>
    <col min="10245" max="10245" width="14.5703125" style="86" customWidth="1"/>
    <col min="10246" max="10493" width="15.7109375" style="86"/>
    <col min="10494" max="10494" width="4.140625" style="86" customWidth="1"/>
    <col min="10495" max="10495" width="43.5703125" style="86" customWidth="1"/>
    <col min="10496" max="10496" width="15" style="86" customWidth="1"/>
    <col min="10497" max="10497" width="14.28515625" style="86" customWidth="1"/>
    <col min="10498" max="10498" width="15.140625" style="86" customWidth="1"/>
    <col min="10499" max="10499" width="9.140625" style="86" customWidth="1"/>
    <col min="10500" max="10500" width="15.7109375" style="86"/>
    <col min="10501" max="10501" width="14.5703125" style="86" customWidth="1"/>
    <col min="10502" max="10749" width="15.7109375" style="86"/>
    <col min="10750" max="10750" width="4.140625" style="86" customWidth="1"/>
    <col min="10751" max="10751" width="43.5703125" style="86" customWidth="1"/>
    <col min="10752" max="10752" width="15" style="86" customWidth="1"/>
    <col min="10753" max="10753" width="14.28515625" style="86" customWidth="1"/>
    <col min="10754" max="10754" width="15.140625" style="86" customWidth="1"/>
    <col min="10755" max="10755" width="9.140625" style="86" customWidth="1"/>
    <col min="10756" max="10756" width="15.7109375" style="86"/>
    <col min="10757" max="10757" width="14.5703125" style="86" customWidth="1"/>
    <col min="10758" max="11005" width="15.7109375" style="86"/>
    <col min="11006" max="11006" width="4.140625" style="86" customWidth="1"/>
    <col min="11007" max="11007" width="43.5703125" style="86" customWidth="1"/>
    <col min="11008" max="11008" width="15" style="86" customWidth="1"/>
    <col min="11009" max="11009" width="14.28515625" style="86" customWidth="1"/>
    <col min="11010" max="11010" width="15.140625" style="86" customWidth="1"/>
    <col min="11011" max="11011" width="9.140625" style="86" customWidth="1"/>
    <col min="11012" max="11012" width="15.7109375" style="86"/>
    <col min="11013" max="11013" width="14.5703125" style="86" customWidth="1"/>
    <col min="11014" max="11261" width="15.7109375" style="86"/>
    <col min="11262" max="11262" width="4.140625" style="86" customWidth="1"/>
    <col min="11263" max="11263" width="43.5703125" style="86" customWidth="1"/>
    <col min="11264" max="11264" width="15" style="86" customWidth="1"/>
    <col min="11265" max="11265" width="14.28515625" style="86" customWidth="1"/>
    <col min="11266" max="11266" width="15.140625" style="86" customWidth="1"/>
    <col min="11267" max="11267" width="9.140625" style="86" customWidth="1"/>
    <col min="11268" max="11268" width="15.7109375" style="86"/>
    <col min="11269" max="11269" width="14.5703125" style="86" customWidth="1"/>
    <col min="11270" max="11517" width="15.7109375" style="86"/>
    <col min="11518" max="11518" width="4.140625" style="86" customWidth="1"/>
    <col min="11519" max="11519" width="43.5703125" style="86" customWidth="1"/>
    <col min="11520" max="11520" width="15" style="86" customWidth="1"/>
    <col min="11521" max="11521" width="14.28515625" style="86" customWidth="1"/>
    <col min="11522" max="11522" width="15.140625" style="86" customWidth="1"/>
    <col min="11523" max="11523" width="9.140625" style="86" customWidth="1"/>
    <col min="11524" max="11524" width="15.7109375" style="86"/>
    <col min="11525" max="11525" width="14.5703125" style="86" customWidth="1"/>
    <col min="11526" max="11773" width="15.7109375" style="86"/>
    <col min="11774" max="11774" width="4.140625" style="86" customWidth="1"/>
    <col min="11775" max="11775" width="43.5703125" style="86" customWidth="1"/>
    <col min="11776" max="11776" width="15" style="86" customWidth="1"/>
    <col min="11777" max="11777" width="14.28515625" style="86" customWidth="1"/>
    <col min="11778" max="11778" width="15.140625" style="86" customWidth="1"/>
    <col min="11779" max="11779" width="9.140625" style="86" customWidth="1"/>
    <col min="11780" max="11780" width="15.7109375" style="86"/>
    <col min="11781" max="11781" width="14.5703125" style="86" customWidth="1"/>
    <col min="11782" max="12029" width="15.7109375" style="86"/>
    <col min="12030" max="12030" width="4.140625" style="86" customWidth="1"/>
    <col min="12031" max="12031" width="43.5703125" style="86" customWidth="1"/>
    <col min="12032" max="12032" width="15" style="86" customWidth="1"/>
    <col min="12033" max="12033" width="14.28515625" style="86" customWidth="1"/>
    <col min="12034" max="12034" width="15.140625" style="86" customWidth="1"/>
    <col min="12035" max="12035" width="9.140625" style="86" customWidth="1"/>
    <col min="12036" max="12036" width="15.7109375" style="86"/>
    <col min="12037" max="12037" width="14.5703125" style="86" customWidth="1"/>
    <col min="12038" max="12285" width="15.7109375" style="86"/>
    <col min="12286" max="12286" width="4.140625" style="86" customWidth="1"/>
    <col min="12287" max="12287" width="43.5703125" style="86" customWidth="1"/>
    <col min="12288" max="12288" width="15" style="86" customWidth="1"/>
    <col min="12289" max="12289" width="14.28515625" style="86" customWidth="1"/>
    <col min="12290" max="12290" width="15.140625" style="86" customWidth="1"/>
    <col min="12291" max="12291" width="9.140625" style="86" customWidth="1"/>
    <col min="12292" max="12292" width="15.7109375" style="86"/>
    <col min="12293" max="12293" width="14.5703125" style="86" customWidth="1"/>
    <col min="12294" max="12541" width="15.7109375" style="86"/>
    <col min="12542" max="12542" width="4.140625" style="86" customWidth="1"/>
    <col min="12543" max="12543" width="43.5703125" style="86" customWidth="1"/>
    <col min="12544" max="12544" width="15" style="86" customWidth="1"/>
    <col min="12545" max="12545" width="14.28515625" style="86" customWidth="1"/>
    <col min="12546" max="12546" width="15.140625" style="86" customWidth="1"/>
    <col min="12547" max="12547" width="9.140625" style="86" customWidth="1"/>
    <col min="12548" max="12548" width="15.7109375" style="86"/>
    <col min="12549" max="12549" width="14.5703125" style="86" customWidth="1"/>
    <col min="12550" max="12797" width="15.7109375" style="86"/>
    <col min="12798" max="12798" width="4.140625" style="86" customWidth="1"/>
    <col min="12799" max="12799" width="43.5703125" style="86" customWidth="1"/>
    <col min="12800" max="12800" width="15" style="86" customWidth="1"/>
    <col min="12801" max="12801" width="14.28515625" style="86" customWidth="1"/>
    <col min="12802" max="12802" width="15.140625" style="86" customWidth="1"/>
    <col min="12803" max="12803" width="9.140625" style="86" customWidth="1"/>
    <col min="12804" max="12804" width="15.7109375" style="86"/>
    <col min="12805" max="12805" width="14.5703125" style="86" customWidth="1"/>
    <col min="12806" max="13053" width="15.7109375" style="86"/>
    <col min="13054" max="13054" width="4.140625" style="86" customWidth="1"/>
    <col min="13055" max="13055" width="43.5703125" style="86" customWidth="1"/>
    <col min="13056" max="13056" width="15" style="86" customWidth="1"/>
    <col min="13057" max="13057" width="14.28515625" style="86" customWidth="1"/>
    <col min="13058" max="13058" width="15.140625" style="86" customWidth="1"/>
    <col min="13059" max="13059" width="9.140625" style="86" customWidth="1"/>
    <col min="13060" max="13060" width="15.7109375" style="86"/>
    <col min="13061" max="13061" width="14.5703125" style="86" customWidth="1"/>
    <col min="13062" max="13309" width="15.7109375" style="86"/>
    <col min="13310" max="13310" width="4.140625" style="86" customWidth="1"/>
    <col min="13311" max="13311" width="43.5703125" style="86" customWidth="1"/>
    <col min="13312" max="13312" width="15" style="86" customWidth="1"/>
    <col min="13313" max="13313" width="14.28515625" style="86" customWidth="1"/>
    <col min="13314" max="13314" width="15.140625" style="86" customWidth="1"/>
    <col min="13315" max="13315" width="9.140625" style="86" customWidth="1"/>
    <col min="13316" max="13316" width="15.7109375" style="86"/>
    <col min="13317" max="13317" width="14.5703125" style="86" customWidth="1"/>
    <col min="13318" max="13565" width="15.7109375" style="86"/>
    <col min="13566" max="13566" width="4.140625" style="86" customWidth="1"/>
    <col min="13567" max="13567" width="43.5703125" style="86" customWidth="1"/>
    <col min="13568" max="13568" width="15" style="86" customWidth="1"/>
    <col min="13569" max="13569" width="14.28515625" style="86" customWidth="1"/>
    <col min="13570" max="13570" width="15.140625" style="86" customWidth="1"/>
    <col min="13571" max="13571" width="9.140625" style="86" customWidth="1"/>
    <col min="13572" max="13572" width="15.7109375" style="86"/>
    <col min="13573" max="13573" width="14.5703125" style="86" customWidth="1"/>
    <col min="13574" max="13821" width="15.7109375" style="86"/>
    <col min="13822" max="13822" width="4.140625" style="86" customWidth="1"/>
    <col min="13823" max="13823" width="43.5703125" style="86" customWidth="1"/>
    <col min="13824" max="13824" width="15" style="86" customWidth="1"/>
    <col min="13825" max="13825" width="14.28515625" style="86" customWidth="1"/>
    <col min="13826" max="13826" width="15.140625" style="86" customWidth="1"/>
    <col min="13827" max="13827" width="9.140625" style="86" customWidth="1"/>
    <col min="13828" max="13828" width="15.7109375" style="86"/>
    <col min="13829" max="13829" width="14.5703125" style="86" customWidth="1"/>
    <col min="13830" max="14077" width="15.7109375" style="86"/>
    <col min="14078" max="14078" width="4.140625" style="86" customWidth="1"/>
    <col min="14079" max="14079" width="43.5703125" style="86" customWidth="1"/>
    <col min="14080" max="14080" width="15" style="86" customWidth="1"/>
    <col min="14081" max="14081" width="14.28515625" style="86" customWidth="1"/>
    <col min="14082" max="14082" width="15.140625" style="86" customWidth="1"/>
    <col min="14083" max="14083" width="9.140625" style="86" customWidth="1"/>
    <col min="14084" max="14084" width="15.7109375" style="86"/>
    <col min="14085" max="14085" width="14.5703125" style="86" customWidth="1"/>
    <col min="14086" max="14333" width="15.7109375" style="86"/>
    <col min="14334" max="14334" width="4.140625" style="86" customWidth="1"/>
    <col min="14335" max="14335" width="43.5703125" style="86" customWidth="1"/>
    <col min="14336" max="14336" width="15" style="86" customWidth="1"/>
    <col min="14337" max="14337" width="14.28515625" style="86" customWidth="1"/>
    <col min="14338" max="14338" width="15.140625" style="86" customWidth="1"/>
    <col min="14339" max="14339" width="9.140625" style="86" customWidth="1"/>
    <col min="14340" max="14340" width="15.7109375" style="86"/>
    <col min="14341" max="14341" width="14.5703125" style="86" customWidth="1"/>
    <col min="14342" max="14589" width="15.7109375" style="86"/>
    <col min="14590" max="14590" width="4.140625" style="86" customWidth="1"/>
    <col min="14591" max="14591" width="43.5703125" style="86" customWidth="1"/>
    <col min="14592" max="14592" width="15" style="86" customWidth="1"/>
    <col min="14593" max="14593" width="14.28515625" style="86" customWidth="1"/>
    <col min="14594" max="14594" width="15.140625" style="86" customWidth="1"/>
    <col min="14595" max="14595" width="9.140625" style="86" customWidth="1"/>
    <col min="14596" max="14596" width="15.7109375" style="86"/>
    <col min="14597" max="14597" width="14.5703125" style="86" customWidth="1"/>
    <col min="14598" max="14845" width="15.7109375" style="86"/>
    <col min="14846" max="14846" width="4.140625" style="86" customWidth="1"/>
    <col min="14847" max="14847" width="43.5703125" style="86" customWidth="1"/>
    <col min="14848" max="14848" width="15" style="86" customWidth="1"/>
    <col min="14849" max="14849" width="14.28515625" style="86" customWidth="1"/>
    <col min="14850" max="14850" width="15.140625" style="86" customWidth="1"/>
    <col min="14851" max="14851" width="9.140625" style="86" customWidth="1"/>
    <col min="14852" max="14852" width="15.7109375" style="86"/>
    <col min="14853" max="14853" width="14.5703125" style="86" customWidth="1"/>
    <col min="14854" max="15101" width="15.7109375" style="86"/>
    <col min="15102" max="15102" width="4.140625" style="86" customWidth="1"/>
    <col min="15103" max="15103" width="43.5703125" style="86" customWidth="1"/>
    <col min="15104" max="15104" width="15" style="86" customWidth="1"/>
    <col min="15105" max="15105" width="14.28515625" style="86" customWidth="1"/>
    <col min="15106" max="15106" width="15.140625" style="86" customWidth="1"/>
    <col min="15107" max="15107" width="9.140625" style="86" customWidth="1"/>
    <col min="15108" max="15108" width="15.7109375" style="86"/>
    <col min="15109" max="15109" width="14.5703125" style="86" customWidth="1"/>
    <col min="15110" max="15357" width="15.7109375" style="86"/>
    <col min="15358" max="15358" width="4.140625" style="86" customWidth="1"/>
    <col min="15359" max="15359" width="43.5703125" style="86" customWidth="1"/>
    <col min="15360" max="15360" width="15" style="86" customWidth="1"/>
    <col min="15361" max="15361" width="14.28515625" style="86" customWidth="1"/>
    <col min="15362" max="15362" width="15.140625" style="86" customWidth="1"/>
    <col min="15363" max="15363" width="9.140625" style="86" customWidth="1"/>
    <col min="15364" max="15364" width="15.7109375" style="86"/>
    <col min="15365" max="15365" width="14.5703125" style="86" customWidth="1"/>
    <col min="15366" max="15613" width="15.7109375" style="86"/>
    <col min="15614" max="15614" width="4.140625" style="86" customWidth="1"/>
    <col min="15615" max="15615" width="43.5703125" style="86" customWidth="1"/>
    <col min="15616" max="15616" width="15" style="86" customWidth="1"/>
    <col min="15617" max="15617" width="14.28515625" style="86" customWidth="1"/>
    <col min="15618" max="15618" width="15.140625" style="86" customWidth="1"/>
    <col min="15619" max="15619" width="9.140625" style="86" customWidth="1"/>
    <col min="15620" max="15620" width="15.7109375" style="86"/>
    <col min="15621" max="15621" width="14.5703125" style="86" customWidth="1"/>
    <col min="15622" max="15869" width="15.7109375" style="86"/>
    <col min="15870" max="15870" width="4.140625" style="86" customWidth="1"/>
    <col min="15871" max="15871" width="43.5703125" style="86" customWidth="1"/>
    <col min="15872" max="15872" width="15" style="86" customWidth="1"/>
    <col min="15873" max="15873" width="14.28515625" style="86" customWidth="1"/>
    <col min="15874" max="15874" width="15.140625" style="86" customWidth="1"/>
    <col min="15875" max="15875" width="9.140625" style="86" customWidth="1"/>
    <col min="15876" max="15876" width="15.7109375" style="86"/>
    <col min="15877" max="15877" width="14.5703125" style="86" customWidth="1"/>
    <col min="15878" max="16125" width="15.7109375" style="86"/>
    <col min="16126" max="16126" width="4.140625" style="86" customWidth="1"/>
    <col min="16127" max="16127" width="43.5703125" style="86" customWidth="1"/>
    <col min="16128" max="16128" width="15" style="86" customWidth="1"/>
    <col min="16129" max="16129" width="14.28515625" style="86" customWidth="1"/>
    <col min="16130" max="16130" width="15.140625" style="86" customWidth="1"/>
    <col min="16131" max="16131" width="9.140625" style="86" customWidth="1"/>
    <col min="16132" max="16132" width="15.7109375" style="86"/>
    <col min="16133" max="16133" width="14.5703125" style="86" customWidth="1"/>
    <col min="16134" max="16384" width="15.7109375" style="86"/>
  </cols>
  <sheetData>
    <row r="1" spans="1:4" ht="18.75" x14ac:dyDescent="0.3">
      <c r="A1" s="85"/>
      <c r="B1" s="174" t="s">
        <v>777</v>
      </c>
      <c r="C1" s="174"/>
      <c r="D1" s="174"/>
    </row>
    <row r="2" spans="1:4" ht="18.75" x14ac:dyDescent="0.3">
      <c r="A2" s="174" t="str">
        <f>'Прил 1'!A2:E2</f>
        <v>к решению Совета муниципального района</v>
      </c>
      <c r="B2" s="174"/>
      <c r="C2" s="174"/>
      <c r="D2" s="174"/>
    </row>
    <row r="3" spans="1:4" ht="18.75" x14ac:dyDescent="0.3">
      <c r="A3" s="174" t="str">
        <f>'Прил 1'!A3:E3</f>
        <v>"Княжпогостский" от 26 октября 2023 года № 343</v>
      </c>
      <c r="B3" s="174"/>
      <c r="C3" s="174"/>
      <c r="D3" s="174"/>
    </row>
    <row r="5" spans="1:4" ht="18.75" x14ac:dyDescent="0.25">
      <c r="A5" s="173" t="s">
        <v>777</v>
      </c>
      <c r="B5" s="173"/>
      <c r="C5" s="173"/>
      <c r="D5" s="173"/>
    </row>
    <row r="6" spans="1:4" ht="18.75" x14ac:dyDescent="0.25">
      <c r="A6" s="173" t="str">
        <f>'Прил 1'!A6:E6</f>
        <v>к решению Совета муниципального района</v>
      </c>
      <c r="B6" s="173"/>
      <c r="C6" s="173"/>
      <c r="D6" s="173"/>
    </row>
    <row r="7" spans="1:4" ht="18.75" x14ac:dyDescent="0.25">
      <c r="A7" s="173" t="str">
        <f>'Прил 1'!A7:E7</f>
        <v>"Княжпогостский" от 21 декабря 2022 года № 288</v>
      </c>
      <c r="B7" s="173"/>
      <c r="C7" s="173"/>
      <c r="D7" s="173"/>
    </row>
    <row r="8" spans="1:4" ht="18.75" x14ac:dyDescent="0.3">
      <c r="A8" s="87"/>
      <c r="B8" s="87"/>
    </row>
    <row r="9" spans="1:4" ht="18.75" x14ac:dyDescent="0.3">
      <c r="A9" s="163" t="s">
        <v>778</v>
      </c>
      <c r="B9" s="163"/>
      <c r="C9" s="163"/>
      <c r="D9" s="163"/>
    </row>
    <row r="10" spans="1:4" ht="18.75" x14ac:dyDescent="0.3">
      <c r="A10" s="163"/>
      <c r="B10" s="163"/>
    </row>
    <row r="11" spans="1:4" ht="24.75" customHeight="1" x14ac:dyDescent="0.3">
      <c r="A11" s="165" t="s">
        <v>779</v>
      </c>
      <c r="B11" s="165"/>
      <c r="C11" s="165"/>
      <c r="D11" s="165"/>
    </row>
    <row r="12" spans="1:4" ht="40.5" customHeight="1" x14ac:dyDescent="0.3">
      <c r="A12" s="167" t="s">
        <v>780</v>
      </c>
      <c r="B12" s="167"/>
      <c r="C12" s="167"/>
      <c r="D12" s="167"/>
    </row>
    <row r="13" spans="1:4" ht="13.5" customHeight="1" x14ac:dyDescent="0.3">
      <c r="A13" s="88"/>
      <c r="B13" s="89"/>
      <c r="C13" s="90"/>
      <c r="D13" s="90"/>
    </row>
    <row r="14" spans="1:4" ht="54" customHeight="1" x14ac:dyDescent="0.25">
      <c r="A14" s="168" t="s">
        <v>781</v>
      </c>
      <c r="B14" s="178" t="s">
        <v>642</v>
      </c>
      <c r="C14" s="179"/>
      <c r="D14" s="180"/>
    </row>
    <row r="15" spans="1:4" ht="18" customHeight="1" x14ac:dyDescent="0.25">
      <c r="A15" s="176"/>
      <c r="B15" s="170" t="s">
        <v>72</v>
      </c>
      <c r="C15" s="171"/>
      <c r="D15" s="172"/>
    </row>
    <row r="16" spans="1:4" ht="18.75" customHeight="1" x14ac:dyDescent="0.25">
      <c r="A16" s="177"/>
      <c r="B16" s="91" t="s">
        <v>0</v>
      </c>
      <c r="C16" s="92" t="s">
        <v>1</v>
      </c>
      <c r="D16" s="92" t="s">
        <v>499</v>
      </c>
    </row>
    <row r="17" spans="1:4" ht="22.5" customHeight="1" x14ac:dyDescent="0.25">
      <c r="A17" s="93" t="s">
        <v>782</v>
      </c>
      <c r="B17" s="94">
        <f>SUM(B18:B26)</f>
        <v>1193.05</v>
      </c>
      <c r="C17" s="94">
        <f t="shared" ref="C17:D17" si="0">SUM(C18:C26)</f>
        <v>700</v>
      </c>
      <c r="D17" s="94">
        <f t="shared" si="0"/>
        <v>700</v>
      </c>
    </row>
    <row r="18" spans="1:4" ht="18.75" x14ac:dyDescent="0.3">
      <c r="A18" s="95" t="s">
        <v>783</v>
      </c>
      <c r="B18" s="96">
        <f>760-0.168+45.3+330-151.262</f>
        <v>983.87000000000012</v>
      </c>
      <c r="C18" s="97">
        <v>0</v>
      </c>
      <c r="D18" s="97">
        <v>0</v>
      </c>
    </row>
    <row r="19" spans="1:4" ht="18.75" x14ac:dyDescent="0.3">
      <c r="A19" s="95" t="s">
        <v>784</v>
      </c>
      <c r="B19" s="96">
        <v>0</v>
      </c>
      <c r="C19" s="97">
        <v>100</v>
      </c>
      <c r="D19" s="97">
        <v>100</v>
      </c>
    </row>
    <row r="20" spans="1:4" ht="18.75" x14ac:dyDescent="0.3">
      <c r="A20" s="95" t="s">
        <v>785</v>
      </c>
      <c r="B20" s="96">
        <v>0</v>
      </c>
      <c r="C20" s="97">
        <v>100</v>
      </c>
      <c r="D20" s="97">
        <v>100</v>
      </c>
    </row>
    <row r="21" spans="1:4" ht="18.75" x14ac:dyDescent="0.3">
      <c r="A21" s="95" t="s">
        <v>786</v>
      </c>
      <c r="B21" s="96">
        <v>0</v>
      </c>
      <c r="C21" s="97">
        <v>50</v>
      </c>
      <c r="D21" s="97">
        <v>50</v>
      </c>
    </row>
    <row r="22" spans="1:4" ht="18.75" x14ac:dyDescent="0.3">
      <c r="A22" s="95" t="s">
        <v>787</v>
      </c>
      <c r="B22" s="96">
        <f>50+24.58</f>
        <v>74.58</v>
      </c>
      <c r="C22" s="97">
        <v>50</v>
      </c>
      <c r="D22" s="97">
        <v>50</v>
      </c>
    </row>
    <row r="23" spans="1:4" ht="18.75" x14ac:dyDescent="0.3">
      <c r="A23" s="95" t="s">
        <v>788</v>
      </c>
      <c r="B23" s="96">
        <v>50</v>
      </c>
      <c r="C23" s="97">
        <v>100</v>
      </c>
      <c r="D23" s="97">
        <v>100</v>
      </c>
    </row>
    <row r="24" spans="1:4" ht="18.75" x14ac:dyDescent="0.3">
      <c r="A24" s="95" t="s">
        <v>789</v>
      </c>
      <c r="B24" s="96">
        <f>200-115.4</f>
        <v>84.6</v>
      </c>
      <c r="C24" s="97">
        <v>100</v>
      </c>
      <c r="D24" s="97">
        <v>100</v>
      </c>
    </row>
    <row r="25" spans="1:4" ht="18.75" x14ac:dyDescent="0.3">
      <c r="A25" s="95" t="s">
        <v>790</v>
      </c>
      <c r="B25" s="96">
        <v>0</v>
      </c>
      <c r="C25" s="97">
        <v>100</v>
      </c>
      <c r="D25" s="97">
        <v>100</v>
      </c>
    </row>
    <row r="26" spans="1:4" ht="18.75" x14ac:dyDescent="0.3">
      <c r="A26" s="95" t="s">
        <v>791</v>
      </c>
      <c r="B26" s="96">
        <v>0</v>
      </c>
      <c r="C26" s="97">
        <v>100</v>
      </c>
      <c r="D26" s="97">
        <v>100</v>
      </c>
    </row>
    <row r="27" spans="1:4" x14ac:dyDescent="0.25">
      <c r="A27" s="90"/>
      <c r="B27" s="90"/>
      <c r="C27" s="90"/>
      <c r="D27" s="90"/>
    </row>
    <row r="28" spans="1:4" ht="21" customHeight="1" x14ac:dyDescent="0.25">
      <c r="A28" s="168" t="s">
        <v>781</v>
      </c>
      <c r="B28" s="178" t="s">
        <v>648</v>
      </c>
      <c r="C28" s="179"/>
      <c r="D28" s="180"/>
    </row>
    <row r="29" spans="1:4" ht="18" customHeight="1" x14ac:dyDescent="0.25">
      <c r="A29" s="176"/>
      <c r="B29" s="170" t="s">
        <v>72</v>
      </c>
      <c r="C29" s="171"/>
      <c r="D29" s="172"/>
    </row>
    <row r="30" spans="1:4" ht="18.75" x14ac:dyDescent="0.25">
      <c r="A30" s="177"/>
      <c r="B30" s="91" t="s">
        <v>0</v>
      </c>
      <c r="C30" s="92" t="s">
        <v>1</v>
      </c>
      <c r="D30" s="92" t="s">
        <v>499</v>
      </c>
    </row>
    <row r="31" spans="1:4" ht="18.75" x14ac:dyDescent="0.25">
      <c r="A31" s="93" t="s">
        <v>782</v>
      </c>
      <c r="B31" s="94">
        <f>SUM(B32:B33)</f>
        <v>33.299999999999997</v>
      </c>
      <c r="C31" s="94">
        <f t="shared" ref="C31:D31" si="1">SUM(C32:C33)</f>
        <v>1000</v>
      </c>
      <c r="D31" s="94">
        <f t="shared" si="1"/>
        <v>0</v>
      </c>
    </row>
    <row r="32" spans="1:4" ht="18.75" x14ac:dyDescent="0.3">
      <c r="A32" s="95" t="s">
        <v>789</v>
      </c>
      <c r="B32" s="96">
        <f>2200-2200</f>
        <v>0</v>
      </c>
      <c r="C32" s="97">
        <v>1000</v>
      </c>
      <c r="D32" s="97">
        <v>0</v>
      </c>
    </row>
    <row r="33" spans="1:4" ht="18.75" x14ac:dyDescent="0.3">
      <c r="A33" s="95" t="s">
        <v>787</v>
      </c>
      <c r="B33" s="96">
        <v>33.299999999999997</v>
      </c>
      <c r="C33" s="97">
        <v>0</v>
      </c>
      <c r="D33" s="97">
        <v>0</v>
      </c>
    </row>
    <row r="34" spans="1:4" x14ac:dyDescent="0.25">
      <c r="A34" s="90"/>
      <c r="B34" s="90"/>
      <c r="C34" s="90"/>
      <c r="D34" s="90"/>
    </row>
    <row r="35" spans="1:4" ht="36.75" customHeight="1" x14ac:dyDescent="0.25">
      <c r="A35" s="168" t="s">
        <v>781</v>
      </c>
      <c r="B35" s="178" t="s">
        <v>677</v>
      </c>
      <c r="C35" s="179"/>
      <c r="D35" s="180"/>
    </row>
    <row r="36" spans="1:4" ht="18" customHeight="1" x14ac:dyDescent="0.25">
      <c r="A36" s="176"/>
      <c r="B36" s="170" t="s">
        <v>72</v>
      </c>
      <c r="C36" s="171"/>
      <c r="D36" s="172"/>
    </row>
    <row r="37" spans="1:4" ht="18.75" x14ac:dyDescent="0.25">
      <c r="A37" s="177"/>
      <c r="B37" s="91" t="s">
        <v>0</v>
      </c>
      <c r="C37" s="92" t="s">
        <v>1</v>
      </c>
      <c r="D37" s="92" t="s">
        <v>499</v>
      </c>
    </row>
    <row r="38" spans="1:4" ht="18.75" x14ac:dyDescent="0.25">
      <c r="A38" s="93" t="s">
        <v>782</v>
      </c>
      <c r="B38" s="94">
        <f>SUM(B39:B45)</f>
        <v>60</v>
      </c>
      <c r="C38" s="94">
        <f>SUM(C39:C45)</f>
        <v>0</v>
      </c>
      <c r="D38" s="94">
        <f>SUM(D39:D45)</f>
        <v>0</v>
      </c>
    </row>
    <row r="39" spans="1:4" ht="18.75" x14ac:dyDescent="0.3">
      <c r="A39" s="95" t="s">
        <v>784</v>
      </c>
      <c r="B39" s="96">
        <v>10</v>
      </c>
      <c r="C39" s="97">
        <v>0</v>
      </c>
      <c r="D39" s="97">
        <v>0</v>
      </c>
    </row>
    <row r="40" spans="1:4" ht="18.75" x14ac:dyDescent="0.3">
      <c r="A40" s="95" t="s">
        <v>785</v>
      </c>
      <c r="B40" s="96">
        <v>5</v>
      </c>
      <c r="C40" s="97">
        <v>0</v>
      </c>
      <c r="D40" s="97">
        <v>0</v>
      </c>
    </row>
    <row r="41" spans="1:4" ht="18.75" x14ac:dyDescent="0.3">
      <c r="A41" s="95" t="s">
        <v>787</v>
      </c>
      <c r="B41" s="96">
        <v>10</v>
      </c>
      <c r="C41" s="97">
        <v>0</v>
      </c>
      <c r="D41" s="97">
        <v>0</v>
      </c>
    </row>
    <row r="42" spans="1:4" ht="18.75" x14ac:dyDescent="0.3">
      <c r="A42" s="95" t="s">
        <v>788</v>
      </c>
      <c r="B42" s="96">
        <v>10</v>
      </c>
      <c r="C42" s="97">
        <v>0</v>
      </c>
      <c r="D42" s="97">
        <v>0</v>
      </c>
    </row>
    <row r="43" spans="1:4" ht="18.75" x14ac:dyDescent="0.3">
      <c r="A43" s="95" t="s">
        <v>789</v>
      </c>
      <c r="B43" s="96">
        <v>5</v>
      </c>
      <c r="C43" s="97">
        <v>0</v>
      </c>
      <c r="D43" s="97">
        <v>0</v>
      </c>
    </row>
    <row r="44" spans="1:4" ht="18.75" x14ac:dyDescent="0.3">
      <c r="A44" s="95" t="s">
        <v>790</v>
      </c>
      <c r="B44" s="96">
        <v>10</v>
      </c>
      <c r="C44" s="97">
        <v>0</v>
      </c>
      <c r="D44" s="97">
        <v>0</v>
      </c>
    </row>
    <row r="45" spans="1:4" ht="18.75" x14ac:dyDescent="0.3">
      <c r="A45" s="95" t="s">
        <v>791</v>
      </c>
      <c r="B45" s="96">
        <v>10</v>
      </c>
      <c r="C45" s="97">
        <v>0</v>
      </c>
      <c r="D45" s="97">
        <v>0</v>
      </c>
    </row>
    <row r="46" spans="1:4" x14ac:dyDescent="0.25">
      <c r="B46" s="98"/>
    </row>
    <row r="47" spans="1:4" x14ac:dyDescent="0.25">
      <c r="B47" s="98"/>
    </row>
    <row r="48" spans="1:4" x14ac:dyDescent="0.25">
      <c r="B48" s="98"/>
    </row>
    <row r="49" spans="2:2" x14ac:dyDescent="0.25">
      <c r="B49" s="98"/>
    </row>
    <row r="50" spans="2:2" x14ac:dyDescent="0.25">
      <c r="B50" s="98"/>
    </row>
    <row r="51" spans="2:2" x14ac:dyDescent="0.25">
      <c r="B51" s="98"/>
    </row>
    <row r="52" spans="2:2" x14ac:dyDescent="0.25">
      <c r="B52" s="98"/>
    </row>
    <row r="53" spans="2:2" x14ac:dyDescent="0.25">
      <c r="B53" s="98"/>
    </row>
    <row r="54" spans="2:2" x14ac:dyDescent="0.25">
      <c r="B54" s="98"/>
    </row>
    <row r="55" spans="2:2" x14ac:dyDescent="0.25">
      <c r="B55" s="98"/>
    </row>
    <row r="56" spans="2:2" x14ac:dyDescent="0.25">
      <c r="B56" s="98"/>
    </row>
    <row r="57" spans="2:2" x14ac:dyDescent="0.25">
      <c r="B57" s="98"/>
    </row>
    <row r="58" spans="2:2" x14ac:dyDescent="0.25">
      <c r="B58" s="98"/>
    </row>
    <row r="59" spans="2:2" x14ac:dyDescent="0.25">
      <c r="B59" s="98"/>
    </row>
    <row r="60" spans="2:2" x14ac:dyDescent="0.25">
      <c r="B60" s="98"/>
    </row>
    <row r="61" spans="2:2" x14ac:dyDescent="0.25">
      <c r="B61" s="98"/>
    </row>
    <row r="62" spans="2:2" x14ac:dyDescent="0.25">
      <c r="B62" s="98"/>
    </row>
    <row r="63" spans="2:2" x14ac:dyDescent="0.25">
      <c r="B63" s="98"/>
    </row>
    <row r="64" spans="2:2" x14ac:dyDescent="0.25">
      <c r="B64" s="98"/>
    </row>
    <row r="65" spans="2:2" x14ac:dyDescent="0.25">
      <c r="B65" s="98"/>
    </row>
    <row r="66" spans="2:2" x14ac:dyDescent="0.25">
      <c r="B66" s="98"/>
    </row>
    <row r="67" spans="2:2" x14ac:dyDescent="0.25">
      <c r="B67" s="98"/>
    </row>
    <row r="68" spans="2:2" x14ac:dyDescent="0.25">
      <c r="B68" s="98"/>
    </row>
    <row r="69" spans="2:2" x14ac:dyDescent="0.25">
      <c r="B69" s="98"/>
    </row>
    <row r="70" spans="2:2" x14ac:dyDescent="0.25">
      <c r="B70" s="98"/>
    </row>
    <row r="71" spans="2:2" x14ac:dyDescent="0.25">
      <c r="B71" s="98"/>
    </row>
    <row r="72" spans="2:2" x14ac:dyDescent="0.25">
      <c r="B72" s="98"/>
    </row>
    <row r="73" spans="2:2" x14ac:dyDescent="0.25">
      <c r="B73" s="98"/>
    </row>
    <row r="74" spans="2:2" x14ac:dyDescent="0.25">
      <c r="B74" s="98"/>
    </row>
    <row r="75" spans="2:2" x14ac:dyDescent="0.25">
      <c r="B75" s="98"/>
    </row>
    <row r="76" spans="2:2" x14ac:dyDescent="0.25">
      <c r="B76" s="98"/>
    </row>
    <row r="77" spans="2:2" x14ac:dyDescent="0.25">
      <c r="B77" s="98"/>
    </row>
    <row r="78" spans="2:2" x14ac:dyDescent="0.25">
      <c r="B78" s="98"/>
    </row>
    <row r="79" spans="2:2" x14ac:dyDescent="0.25">
      <c r="B79" s="98"/>
    </row>
    <row r="80" spans="2:2" x14ac:dyDescent="0.25">
      <c r="B80" s="98"/>
    </row>
    <row r="81" spans="2:2" x14ac:dyDescent="0.25">
      <c r="B81" s="98"/>
    </row>
    <row r="82" spans="2:2" x14ac:dyDescent="0.25">
      <c r="B82" s="98"/>
    </row>
    <row r="83" spans="2:2" x14ac:dyDescent="0.25">
      <c r="B83" s="98"/>
    </row>
    <row r="84" spans="2:2" x14ac:dyDescent="0.25">
      <c r="B84" s="98"/>
    </row>
    <row r="85" spans="2:2" x14ac:dyDescent="0.25">
      <c r="B85" s="98"/>
    </row>
    <row r="86" spans="2:2" x14ac:dyDescent="0.25">
      <c r="B86" s="98"/>
    </row>
    <row r="87" spans="2:2" x14ac:dyDescent="0.25">
      <c r="B87" s="98"/>
    </row>
    <row r="88" spans="2:2" x14ac:dyDescent="0.25">
      <c r="B88" s="98"/>
    </row>
    <row r="89" spans="2:2" x14ac:dyDescent="0.25">
      <c r="B89" s="98"/>
    </row>
    <row r="90" spans="2:2" x14ac:dyDescent="0.25">
      <c r="B90" s="98"/>
    </row>
    <row r="91" spans="2:2" x14ac:dyDescent="0.25">
      <c r="B91" s="98"/>
    </row>
    <row r="92" spans="2:2" x14ac:dyDescent="0.25">
      <c r="B92" s="98"/>
    </row>
    <row r="93" spans="2:2" x14ac:dyDescent="0.25">
      <c r="B93" s="98"/>
    </row>
    <row r="94" spans="2:2" x14ac:dyDescent="0.25">
      <c r="B94" s="98"/>
    </row>
    <row r="95" spans="2:2" x14ac:dyDescent="0.25">
      <c r="B95" s="98"/>
    </row>
    <row r="96" spans="2:2" x14ac:dyDescent="0.25">
      <c r="B96" s="98"/>
    </row>
    <row r="97" spans="2:2" x14ac:dyDescent="0.25">
      <c r="B97" s="98"/>
    </row>
    <row r="98" spans="2:2" x14ac:dyDescent="0.25">
      <c r="B98" s="98"/>
    </row>
    <row r="99" spans="2:2" x14ac:dyDescent="0.25">
      <c r="B99" s="98"/>
    </row>
    <row r="100" spans="2:2" x14ac:dyDescent="0.25">
      <c r="B100" s="98"/>
    </row>
    <row r="101" spans="2:2" x14ac:dyDescent="0.25">
      <c r="B101" s="98"/>
    </row>
    <row r="102" spans="2:2" x14ac:dyDescent="0.25">
      <c r="B102" s="98"/>
    </row>
    <row r="103" spans="2:2" x14ac:dyDescent="0.25">
      <c r="B103" s="98"/>
    </row>
    <row r="104" spans="2:2" x14ac:dyDescent="0.25">
      <c r="B104" s="98"/>
    </row>
    <row r="105" spans="2:2" x14ac:dyDescent="0.25">
      <c r="B105" s="98"/>
    </row>
    <row r="106" spans="2:2" x14ac:dyDescent="0.25">
      <c r="B106" s="98"/>
    </row>
    <row r="107" spans="2:2" x14ac:dyDescent="0.25">
      <c r="B107" s="98"/>
    </row>
    <row r="108" spans="2:2" x14ac:dyDescent="0.25">
      <c r="B108" s="98"/>
    </row>
    <row r="109" spans="2:2" x14ac:dyDescent="0.25">
      <c r="B109" s="98"/>
    </row>
    <row r="110" spans="2:2" x14ac:dyDescent="0.25">
      <c r="B110" s="98"/>
    </row>
    <row r="111" spans="2:2" x14ac:dyDescent="0.25">
      <c r="B111" s="98"/>
    </row>
    <row r="112" spans="2:2" x14ac:dyDescent="0.25">
      <c r="B112" s="98"/>
    </row>
    <row r="113" spans="2:2" x14ac:dyDescent="0.25">
      <c r="B113" s="98"/>
    </row>
    <row r="114" spans="2:2" x14ac:dyDescent="0.25">
      <c r="B114" s="98"/>
    </row>
    <row r="115" spans="2:2" x14ac:dyDescent="0.25">
      <c r="B115" s="98"/>
    </row>
    <row r="116" spans="2:2" x14ac:dyDescent="0.25">
      <c r="B116" s="98"/>
    </row>
    <row r="117" spans="2:2" x14ac:dyDescent="0.25">
      <c r="B117" s="98"/>
    </row>
    <row r="118" spans="2:2" x14ac:dyDescent="0.25">
      <c r="B118" s="98"/>
    </row>
    <row r="119" spans="2:2" x14ac:dyDescent="0.25">
      <c r="B119" s="98"/>
    </row>
    <row r="120" spans="2:2" x14ac:dyDescent="0.25">
      <c r="B120" s="98"/>
    </row>
    <row r="121" spans="2:2" x14ac:dyDescent="0.25">
      <c r="B121" s="98"/>
    </row>
    <row r="122" spans="2:2" x14ac:dyDescent="0.25">
      <c r="B122" s="98"/>
    </row>
    <row r="123" spans="2:2" x14ac:dyDescent="0.25">
      <c r="B123" s="98"/>
    </row>
    <row r="124" spans="2:2" x14ac:dyDescent="0.25">
      <c r="B124" s="98"/>
    </row>
    <row r="125" spans="2:2" x14ac:dyDescent="0.25">
      <c r="B125" s="98"/>
    </row>
    <row r="126" spans="2:2" x14ac:dyDescent="0.25">
      <c r="B126" s="98"/>
    </row>
    <row r="127" spans="2:2" x14ac:dyDescent="0.25">
      <c r="B127" s="98"/>
    </row>
    <row r="128" spans="2:2" x14ac:dyDescent="0.25">
      <c r="B128" s="98"/>
    </row>
    <row r="129" spans="2:2" x14ac:dyDescent="0.25">
      <c r="B129" s="98"/>
    </row>
    <row r="130" spans="2:2" x14ac:dyDescent="0.25">
      <c r="B130" s="98"/>
    </row>
    <row r="131" spans="2:2" x14ac:dyDescent="0.25">
      <c r="B131" s="98"/>
    </row>
    <row r="132" spans="2:2" x14ac:dyDescent="0.25">
      <c r="B132" s="98"/>
    </row>
    <row r="133" spans="2:2" x14ac:dyDescent="0.25">
      <c r="B133" s="98"/>
    </row>
    <row r="134" spans="2:2" x14ac:dyDescent="0.25">
      <c r="B134" s="98"/>
    </row>
    <row r="135" spans="2:2" x14ac:dyDescent="0.25">
      <c r="B135" s="98"/>
    </row>
    <row r="136" spans="2:2" x14ac:dyDescent="0.25">
      <c r="B136" s="98"/>
    </row>
    <row r="137" spans="2:2" x14ac:dyDescent="0.25">
      <c r="B137" s="98"/>
    </row>
    <row r="138" spans="2:2" x14ac:dyDescent="0.25">
      <c r="B138" s="98"/>
    </row>
    <row r="139" spans="2:2" x14ac:dyDescent="0.25">
      <c r="B139" s="98"/>
    </row>
    <row r="140" spans="2:2" x14ac:dyDescent="0.25">
      <c r="B140" s="98"/>
    </row>
    <row r="141" spans="2:2" x14ac:dyDescent="0.25">
      <c r="B141" s="98"/>
    </row>
    <row r="142" spans="2:2" x14ac:dyDescent="0.25">
      <c r="B142" s="98"/>
    </row>
    <row r="143" spans="2:2" x14ac:dyDescent="0.25">
      <c r="B143" s="98"/>
    </row>
    <row r="144" spans="2:2" x14ac:dyDescent="0.25">
      <c r="B144" s="98"/>
    </row>
    <row r="145" spans="2:2" x14ac:dyDescent="0.25">
      <c r="B145" s="98"/>
    </row>
    <row r="146" spans="2:2" x14ac:dyDescent="0.25">
      <c r="B146" s="98"/>
    </row>
    <row r="147" spans="2:2" x14ac:dyDescent="0.25">
      <c r="B147" s="98"/>
    </row>
    <row r="148" spans="2:2" x14ac:dyDescent="0.25">
      <c r="B148" s="98"/>
    </row>
    <row r="149" spans="2:2" x14ac:dyDescent="0.25">
      <c r="B149" s="98"/>
    </row>
    <row r="150" spans="2:2" x14ac:dyDescent="0.25">
      <c r="B150" s="98"/>
    </row>
    <row r="151" spans="2:2" x14ac:dyDescent="0.25">
      <c r="B151" s="98"/>
    </row>
    <row r="152" spans="2:2" x14ac:dyDescent="0.25">
      <c r="B152" s="98"/>
    </row>
    <row r="153" spans="2:2" x14ac:dyDescent="0.25">
      <c r="B153" s="98"/>
    </row>
    <row r="154" spans="2:2" x14ac:dyDescent="0.25">
      <c r="B154" s="98"/>
    </row>
    <row r="155" spans="2:2" x14ac:dyDescent="0.25">
      <c r="B155" s="98"/>
    </row>
    <row r="156" spans="2:2" x14ac:dyDescent="0.25">
      <c r="B156" s="98"/>
    </row>
    <row r="157" spans="2:2" x14ac:dyDescent="0.25">
      <c r="B157" s="98"/>
    </row>
    <row r="158" spans="2:2" x14ac:dyDescent="0.25">
      <c r="B158" s="98"/>
    </row>
    <row r="159" spans="2:2" x14ac:dyDescent="0.25">
      <c r="B159" s="98"/>
    </row>
    <row r="160" spans="2:2" x14ac:dyDescent="0.25">
      <c r="B160" s="98"/>
    </row>
    <row r="161" spans="2:2" x14ac:dyDescent="0.25">
      <c r="B161" s="98"/>
    </row>
    <row r="162" spans="2:2" x14ac:dyDescent="0.25">
      <c r="B162" s="98"/>
    </row>
    <row r="163" spans="2:2" x14ac:dyDescent="0.25">
      <c r="B163" s="98"/>
    </row>
    <row r="164" spans="2:2" x14ac:dyDescent="0.25">
      <c r="B164" s="98"/>
    </row>
    <row r="165" spans="2:2" x14ac:dyDescent="0.25">
      <c r="B165" s="98"/>
    </row>
    <row r="166" spans="2:2" x14ac:dyDescent="0.25">
      <c r="B166" s="98"/>
    </row>
    <row r="167" spans="2:2" x14ac:dyDescent="0.25">
      <c r="B167" s="98"/>
    </row>
    <row r="168" spans="2:2" x14ac:dyDescent="0.25">
      <c r="B168" s="98"/>
    </row>
    <row r="169" spans="2:2" x14ac:dyDescent="0.25">
      <c r="B169" s="98"/>
    </row>
    <row r="170" spans="2:2" x14ac:dyDescent="0.25">
      <c r="B170" s="98"/>
    </row>
    <row r="171" spans="2:2" x14ac:dyDescent="0.25">
      <c r="B171" s="98"/>
    </row>
    <row r="172" spans="2:2" x14ac:dyDescent="0.25">
      <c r="B172" s="98"/>
    </row>
    <row r="173" spans="2:2" x14ac:dyDescent="0.25">
      <c r="B173" s="98"/>
    </row>
    <row r="174" spans="2:2" x14ac:dyDescent="0.25">
      <c r="B174" s="98"/>
    </row>
    <row r="175" spans="2:2" x14ac:dyDescent="0.25">
      <c r="B175" s="98"/>
    </row>
    <row r="176" spans="2:2" x14ac:dyDescent="0.25">
      <c r="B176" s="98"/>
    </row>
    <row r="177" spans="2:2" x14ac:dyDescent="0.25">
      <c r="B177" s="98"/>
    </row>
    <row r="178" spans="2:2" x14ac:dyDescent="0.25">
      <c r="B178" s="98"/>
    </row>
    <row r="179" spans="2:2" x14ac:dyDescent="0.25">
      <c r="B179" s="98"/>
    </row>
    <row r="180" spans="2:2" x14ac:dyDescent="0.25">
      <c r="B180" s="98"/>
    </row>
    <row r="181" spans="2:2" x14ac:dyDescent="0.25">
      <c r="B181" s="98"/>
    </row>
    <row r="182" spans="2:2" x14ac:dyDescent="0.25">
      <c r="B182" s="98"/>
    </row>
    <row r="183" spans="2:2" x14ac:dyDescent="0.25">
      <c r="B183" s="98"/>
    </row>
    <row r="184" spans="2:2" x14ac:dyDescent="0.25">
      <c r="B184" s="98"/>
    </row>
    <row r="185" spans="2:2" x14ac:dyDescent="0.25">
      <c r="B185" s="98"/>
    </row>
    <row r="186" spans="2:2" x14ac:dyDescent="0.25">
      <c r="B186" s="98"/>
    </row>
    <row r="187" spans="2:2" x14ac:dyDescent="0.25">
      <c r="B187" s="98"/>
    </row>
    <row r="188" spans="2:2" x14ac:dyDescent="0.25">
      <c r="B188" s="98"/>
    </row>
    <row r="189" spans="2:2" x14ac:dyDescent="0.25">
      <c r="B189" s="98"/>
    </row>
    <row r="190" spans="2:2" x14ac:dyDescent="0.25">
      <c r="B190" s="98"/>
    </row>
    <row r="191" spans="2:2" x14ac:dyDescent="0.25">
      <c r="B191" s="98"/>
    </row>
    <row r="192" spans="2:2" x14ac:dyDescent="0.25">
      <c r="B192" s="98"/>
    </row>
    <row r="193" spans="2:2" x14ac:dyDescent="0.25">
      <c r="B193" s="98"/>
    </row>
    <row r="194" spans="2:2" x14ac:dyDescent="0.25">
      <c r="B194" s="98"/>
    </row>
    <row r="195" spans="2:2" x14ac:dyDescent="0.25">
      <c r="B195" s="98"/>
    </row>
    <row r="196" spans="2:2" x14ac:dyDescent="0.25">
      <c r="B196" s="98"/>
    </row>
    <row r="197" spans="2:2" x14ac:dyDescent="0.25">
      <c r="B197" s="98"/>
    </row>
    <row r="198" spans="2:2" x14ac:dyDescent="0.25">
      <c r="B198" s="98"/>
    </row>
    <row r="199" spans="2:2" x14ac:dyDescent="0.25">
      <c r="B199" s="98"/>
    </row>
    <row r="200" spans="2:2" x14ac:dyDescent="0.25">
      <c r="B200" s="98"/>
    </row>
    <row r="201" spans="2:2" x14ac:dyDescent="0.25">
      <c r="B201" s="98"/>
    </row>
    <row r="202" spans="2:2" x14ac:dyDescent="0.25">
      <c r="B202" s="98"/>
    </row>
    <row r="203" spans="2:2" x14ac:dyDescent="0.25">
      <c r="B203" s="98"/>
    </row>
    <row r="204" spans="2:2" x14ac:dyDescent="0.25">
      <c r="B204" s="98"/>
    </row>
    <row r="205" spans="2:2" x14ac:dyDescent="0.25">
      <c r="B205" s="98"/>
    </row>
    <row r="206" spans="2:2" x14ac:dyDescent="0.25">
      <c r="B206" s="98"/>
    </row>
    <row r="207" spans="2:2" x14ac:dyDescent="0.25">
      <c r="B207" s="98"/>
    </row>
    <row r="208" spans="2:2" x14ac:dyDescent="0.25">
      <c r="B208" s="98"/>
    </row>
    <row r="209" spans="2:2" x14ac:dyDescent="0.25">
      <c r="B209" s="98"/>
    </row>
    <row r="210" spans="2:2" x14ac:dyDescent="0.25">
      <c r="B210" s="98"/>
    </row>
    <row r="211" spans="2:2" x14ac:dyDescent="0.25">
      <c r="B211" s="98"/>
    </row>
    <row r="212" spans="2:2" x14ac:dyDescent="0.25">
      <c r="B212" s="98"/>
    </row>
    <row r="213" spans="2:2" x14ac:dyDescent="0.25">
      <c r="B213" s="98"/>
    </row>
    <row r="214" spans="2:2" x14ac:dyDescent="0.25">
      <c r="B214" s="98"/>
    </row>
    <row r="215" spans="2:2" x14ac:dyDescent="0.25">
      <c r="B215" s="98"/>
    </row>
    <row r="216" spans="2:2" x14ac:dyDescent="0.25">
      <c r="B216" s="98"/>
    </row>
    <row r="217" spans="2:2" x14ac:dyDescent="0.25">
      <c r="B217" s="98"/>
    </row>
    <row r="218" spans="2:2" x14ac:dyDescent="0.25">
      <c r="B218" s="98"/>
    </row>
    <row r="219" spans="2:2" x14ac:dyDescent="0.25">
      <c r="B219" s="98"/>
    </row>
    <row r="220" spans="2:2" x14ac:dyDescent="0.25">
      <c r="B220" s="98"/>
    </row>
    <row r="221" spans="2:2" x14ac:dyDescent="0.25">
      <c r="B221" s="98"/>
    </row>
    <row r="222" spans="2:2" x14ac:dyDescent="0.25">
      <c r="B222" s="98"/>
    </row>
    <row r="223" spans="2:2" x14ac:dyDescent="0.25">
      <c r="B223" s="98"/>
    </row>
    <row r="224" spans="2:2" x14ac:dyDescent="0.25">
      <c r="B224" s="98"/>
    </row>
    <row r="225" spans="2:2" x14ac:dyDescent="0.25">
      <c r="B225" s="98"/>
    </row>
    <row r="226" spans="2:2" x14ac:dyDescent="0.25">
      <c r="B226" s="98"/>
    </row>
    <row r="227" spans="2:2" x14ac:dyDescent="0.25">
      <c r="B227" s="98"/>
    </row>
    <row r="228" spans="2:2" x14ac:dyDescent="0.25">
      <c r="B228" s="98"/>
    </row>
    <row r="229" spans="2:2" x14ac:dyDescent="0.25">
      <c r="B229" s="98"/>
    </row>
    <row r="230" spans="2:2" x14ac:dyDescent="0.25">
      <c r="B230" s="98"/>
    </row>
    <row r="231" spans="2:2" x14ac:dyDescent="0.25">
      <c r="B231" s="98"/>
    </row>
    <row r="232" spans="2:2" x14ac:dyDescent="0.25">
      <c r="B232" s="98"/>
    </row>
    <row r="233" spans="2:2" x14ac:dyDescent="0.25">
      <c r="B233" s="98"/>
    </row>
    <row r="234" spans="2:2" x14ac:dyDescent="0.25">
      <c r="B234" s="98"/>
    </row>
    <row r="235" spans="2:2" x14ac:dyDescent="0.25">
      <c r="B235" s="98"/>
    </row>
    <row r="236" spans="2:2" x14ac:dyDescent="0.25">
      <c r="B236" s="98"/>
    </row>
    <row r="237" spans="2:2" x14ac:dyDescent="0.25">
      <c r="B237" s="98"/>
    </row>
    <row r="238" spans="2:2" x14ac:dyDescent="0.25">
      <c r="B238" s="98"/>
    </row>
    <row r="239" spans="2:2" x14ac:dyDescent="0.25">
      <c r="B239" s="98"/>
    </row>
    <row r="240" spans="2:2" x14ac:dyDescent="0.25">
      <c r="B240" s="98"/>
    </row>
    <row r="241" spans="2:2" x14ac:dyDescent="0.25">
      <c r="B241" s="98"/>
    </row>
    <row r="242" spans="2:2" x14ac:dyDescent="0.25">
      <c r="B242" s="98"/>
    </row>
    <row r="243" spans="2:2" x14ac:dyDescent="0.25">
      <c r="B243" s="98"/>
    </row>
    <row r="244" spans="2:2" x14ac:dyDescent="0.25">
      <c r="B244" s="98"/>
    </row>
    <row r="245" spans="2:2" x14ac:dyDescent="0.25">
      <c r="B245" s="98"/>
    </row>
    <row r="246" spans="2:2" x14ac:dyDescent="0.25">
      <c r="B246" s="98"/>
    </row>
    <row r="247" spans="2:2" x14ac:dyDescent="0.25">
      <c r="B247" s="98"/>
    </row>
    <row r="248" spans="2:2" x14ac:dyDescent="0.25">
      <c r="B248" s="98"/>
    </row>
    <row r="249" spans="2:2" x14ac:dyDescent="0.25">
      <c r="B249" s="98"/>
    </row>
    <row r="250" spans="2:2" x14ac:dyDescent="0.25">
      <c r="B250" s="98"/>
    </row>
    <row r="251" spans="2:2" x14ac:dyDescent="0.25">
      <c r="B251" s="98"/>
    </row>
    <row r="252" spans="2:2" x14ac:dyDescent="0.25">
      <c r="B252" s="98"/>
    </row>
    <row r="253" spans="2:2" x14ac:dyDescent="0.25">
      <c r="B253" s="98"/>
    </row>
    <row r="254" spans="2:2" x14ac:dyDescent="0.25">
      <c r="B254" s="98"/>
    </row>
    <row r="255" spans="2:2" x14ac:dyDescent="0.25">
      <c r="B255" s="98"/>
    </row>
    <row r="256" spans="2:2" x14ac:dyDescent="0.25">
      <c r="B256" s="98"/>
    </row>
    <row r="257" spans="2:2" x14ac:dyDescent="0.25">
      <c r="B257" s="98"/>
    </row>
    <row r="258" spans="2:2" x14ac:dyDescent="0.25">
      <c r="B258" s="98"/>
    </row>
    <row r="259" spans="2:2" x14ac:dyDescent="0.25">
      <c r="B259" s="98"/>
    </row>
    <row r="260" spans="2:2" x14ac:dyDescent="0.25">
      <c r="B260" s="98"/>
    </row>
    <row r="261" spans="2:2" x14ac:dyDescent="0.25">
      <c r="B261" s="98"/>
    </row>
    <row r="262" spans="2:2" x14ac:dyDescent="0.25">
      <c r="B262" s="98"/>
    </row>
    <row r="263" spans="2:2" x14ac:dyDescent="0.25">
      <c r="B263" s="98"/>
    </row>
    <row r="264" spans="2:2" x14ac:dyDescent="0.25">
      <c r="B264" s="98"/>
    </row>
    <row r="265" spans="2:2" x14ac:dyDescent="0.25">
      <c r="B265" s="98"/>
    </row>
    <row r="266" spans="2:2" x14ac:dyDescent="0.25">
      <c r="B266" s="98"/>
    </row>
    <row r="267" spans="2:2" x14ac:dyDescent="0.25">
      <c r="B267" s="98"/>
    </row>
    <row r="268" spans="2:2" x14ac:dyDescent="0.25">
      <c r="B268" s="98"/>
    </row>
    <row r="269" spans="2:2" x14ac:dyDescent="0.25">
      <c r="B269" s="98"/>
    </row>
    <row r="270" spans="2:2" x14ac:dyDescent="0.25">
      <c r="B270" s="98"/>
    </row>
    <row r="271" spans="2:2" x14ac:dyDescent="0.25">
      <c r="B271" s="98"/>
    </row>
    <row r="272" spans="2:2" x14ac:dyDescent="0.25">
      <c r="B272" s="98"/>
    </row>
    <row r="273" spans="2:2" x14ac:dyDescent="0.25">
      <c r="B273" s="98"/>
    </row>
    <row r="274" spans="2:2" x14ac:dyDescent="0.25">
      <c r="B274" s="98"/>
    </row>
    <row r="275" spans="2:2" x14ac:dyDescent="0.25">
      <c r="B275" s="98"/>
    </row>
    <row r="276" spans="2:2" x14ac:dyDescent="0.25">
      <c r="B276" s="98"/>
    </row>
    <row r="277" spans="2:2" x14ac:dyDescent="0.25">
      <c r="B277" s="98"/>
    </row>
    <row r="278" spans="2:2" x14ac:dyDescent="0.25">
      <c r="B278" s="98"/>
    </row>
    <row r="279" spans="2:2" x14ac:dyDescent="0.25">
      <c r="B279" s="98"/>
    </row>
    <row r="280" spans="2:2" x14ac:dyDescent="0.25">
      <c r="B280" s="98"/>
    </row>
    <row r="281" spans="2:2" x14ac:dyDescent="0.25">
      <c r="B281" s="98"/>
    </row>
    <row r="282" spans="2:2" x14ac:dyDescent="0.25">
      <c r="B282" s="98"/>
    </row>
    <row r="283" spans="2:2" x14ac:dyDescent="0.25">
      <c r="B283" s="98"/>
    </row>
    <row r="284" spans="2:2" x14ac:dyDescent="0.25">
      <c r="B284" s="98"/>
    </row>
    <row r="285" spans="2:2" x14ac:dyDescent="0.25">
      <c r="B285" s="98"/>
    </row>
    <row r="286" spans="2:2" x14ac:dyDescent="0.25">
      <c r="B286" s="98"/>
    </row>
    <row r="287" spans="2:2" x14ac:dyDescent="0.25">
      <c r="B287" s="98"/>
    </row>
    <row r="288" spans="2:2" x14ac:dyDescent="0.25">
      <c r="B288" s="98"/>
    </row>
    <row r="289" spans="2:2" x14ac:dyDescent="0.25">
      <c r="B289" s="98"/>
    </row>
    <row r="290" spans="2:2" x14ac:dyDescent="0.25">
      <c r="B290" s="98"/>
    </row>
    <row r="291" spans="2:2" x14ac:dyDescent="0.25">
      <c r="B291" s="98"/>
    </row>
    <row r="292" spans="2:2" x14ac:dyDescent="0.25">
      <c r="B292" s="98"/>
    </row>
    <row r="293" spans="2:2" x14ac:dyDescent="0.25">
      <c r="B293" s="98"/>
    </row>
    <row r="294" spans="2:2" x14ac:dyDescent="0.25">
      <c r="B294" s="98"/>
    </row>
    <row r="295" spans="2:2" x14ac:dyDescent="0.25">
      <c r="B295" s="98"/>
    </row>
    <row r="296" spans="2:2" x14ac:dyDescent="0.25">
      <c r="B296" s="98"/>
    </row>
    <row r="297" spans="2:2" x14ac:dyDescent="0.25">
      <c r="B297" s="98"/>
    </row>
    <row r="298" spans="2:2" x14ac:dyDescent="0.25">
      <c r="B298" s="98"/>
    </row>
    <row r="299" spans="2:2" x14ac:dyDescent="0.25">
      <c r="B299" s="98"/>
    </row>
    <row r="300" spans="2:2" x14ac:dyDescent="0.25">
      <c r="B300" s="98"/>
    </row>
    <row r="301" spans="2:2" x14ac:dyDescent="0.25">
      <c r="B301" s="98"/>
    </row>
    <row r="302" spans="2:2" x14ac:dyDescent="0.25">
      <c r="B302" s="98"/>
    </row>
    <row r="303" spans="2:2" x14ac:dyDescent="0.25">
      <c r="B303" s="98"/>
    </row>
    <row r="304" spans="2:2" x14ac:dyDescent="0.25">
      <c r="B304" s="98"/>
    </row>
    <row r="305" spans="2:2" x14ac:dyDescent="0.25">
      <c r="B305" s="98"/>
    </row>
    <row r="306" spans="2:2" x14ac:dyDescent="0.25">
      <c r="B306" s="98"/>
    </row>
    <row r="307" spans="2:2" x14ac:dyDescent="0.25">
      <c r="B307" s="98"/>
    </row>
    <row r="308" spans="2:2" x14ac:dyDescent="0.25">
      <c r="B308" s="98"/>
    </row>
    <row r="309" spans="2:2" x14ac:dyDescent="0.25">
      <c r="B309" s="98"/>
    </row>
    <row r="310" spans="2:2" x14ac:dyDescent="0.25">
      <c r="B310" s="98"/>
    </row>
    <row r="311" spans="2:2" x14ac:dyDescent="0.25">
      <c r="B311" s="98"/>
    </row>
    <row r="312" spans="2:2" x14ac:dyDescent="0.25">
      <c r="B312" s="98"/>
    </row>
    <row r="313" spans="2:2" x14ac:dyDescent="0.25">
      <c r="B313" s="98"/>
    </row>
    <row r="314" spans="2:2" x14ac:dyDescent="0.25">
      <c r="B314" s="98"/>
    </row>
    <row r="315" spans="2:2" x14ac:dyDescent="0.25">
      <c r="B315" s="98"/>
    </row>
    <row r="316" spans="2:2" x14ac:dyDescent="0.25">
      <c r="B316" s="98"/>
    </row>
    <row r="317" spans="2:2" x14ac:dyDescent="0.25">
      <c r="B317" s="98"/>
    </row>
    <row r="318" spans="2:2" x14ac:dyDescent="0.25">
      <c r="B318" s="98"/>
    </row>
    <row r="319" spans="2:2" x14ac:dyDescent="0.25">
      <c r="B319" s="98"/>
    </row>
    <row r="320" spans="2:2" x14ac:dyDescent="0.25">
      <c r="B320" s="98"/>
    </row>
    <row r="321" spans="2:2" x14ac:dyDescent="0.25">
      <c r="B321" s="98"/>
    </row>
    <row r="322" spans="2:2" x14ac:dyDescent="0.25">
      <c r="B322" s="98"/>
    </row>
    <row r="323" spans="2:2" x14ac:dyDescent="0.25">
      <c r="B323" s="98"/>
    </row>
    <row r="324" spans="2:2" x14ac:dyDescent="0.25">
      <c r="B324" s="98"/>
    </row>
    <row r="325" spans="2:2" x14ac:dyDescent="0.25">
      <c r="B325" s="98"/>
    </row>
    <row r="326" spans="2:2" x14ac:dyDescent="0.25">
      <c r="B326" s="98"/>
    </row>
    <row r="327" spans="2:2" x14ac:dyDescent="0.25">
      <c r="B327" s="98"/>
    </row>
    <row r="328" spans="2:2" x14ac:dyDescent="0.25">
      <c r="B328" s="98"/>
    </row>
    <row r="329" spans="2:2" x14ac:dyDescent="0.25">
      <c r="B329" s="98"/>
    </row>
    <row r="330" spans="2:2" x14ac:dyDescent="0.25">
      <c r="B330" s="98"/>
    </row>
    <row r="331" spans="2:2" x14ac:dyDescent="0.25">
      <c r="B331" s="98"/>
    </row>
    <row r="332" spans="2:2" x14ac:dyDescent="0.25">
      <c r="B332" s="98"/>
    </row>
    <row r="333" spans="2:2" x14ac:dyDescent="0.25">
      <c r="B333" s="98"/>
    </row>
    <row r="334" spans="2:2" x14ac:dyDescent="0.25">
      <c r="B334" s="98"/>
    </row>
    <row r="335" spans="2:2" x14ac:dyDescent="0.25">
      <c r="B335" s="98"/>
    </row>
    <row r="336" spans="2:2" x14ac:dyDescent="0.25">
      <c r="B336" s="98"/>
    </row>
    <row r="337" spans="2:2" x14ac:dyDescent="0.25">
      <c r="B337" s="98"/>
    </row>
    <row r="338" spans="2:2" x14ac:dyDescent="0.25">
      <c r="B338" s="98"/>
    </row>
    <row r="339" spans="2:2" x14ac:dyDescent="0.25">
      <c r="B339" s="98"/>
    </row>
    <row r="340" spans="2:2" x14ac:dyDescent="0.25">
      <c r="B340" s="98"/>
    </row>
    <row r="341" spans="2:2" x14ac:dyDescent="0.25">
      <c r="B341" s="98"/>
    </row>
    <row r="342" spans="2:2" x14ac:dyDescent="0.25">
      <c r="B342" s="98"/>
    </row>
    <row r="343" spans="2:2" x14ac:dyDescent="0.25">
      <c r="B343" s="98"/>
    </row>
    <row r="344" spans="2:2" x14ac:dyDescent="0.25">
      <c r="B344" s="98"/>
    </row>
    <row r="345" spans="2:2" x14ac:dyDescent="0.25">
      <c r="B345" s="98"/>
    </row>
    <row r="346" spans="2:2" x14ac:dyDescent="0.25">
      <c r="B346" s="98"/>
    </row>
    <row r="347" spans="2:2" x14ac:dyDescent="0.25">
      <c r="B347" s="98"/>
    </row>
    <row r="348" spans="2:2" x14ac:dyDescent="0.25">
      <c r="B348" s="98"/>
    </row>
    <row r="349" spans="2:2" x14ac:dyDescent="0.25">
      <c r="B349" s="98"/>
    </row>
    <row r="350" spans="2:2" x14ac:dyDescent="0.25">
      <c r="B350" s="98"/>
    </row>
    <row r="351" spans="2:2" x14ac:dyDescent="0.25">
      <c r="B351" s="98"/>
    </row>
    <row r="352" spans="2:2" x14ac:dyDescent="0.25">
      <c r="B352" s="98"/>
    </row>
    <row r="353" spans="2:2" x14ac:dyDescent="0.25">
      <c r="B353" s="98"/>
    </row>
    <row r="354" spans="2:2" x14ac:dyDescent="0.25">
      <c r="B354" s="98"/>
    </row>
    <row r="355" spans="2:2" x14ac:dyDescent="0.25">
      <c r="B355" s="98"/>
    </row>
    <row r="356" spans="2:2" x14ac:dyDescent="0.25">
      <c r="B356" s="98"/>
    </row>
    <row r="357" spans="2:2" x14ac:dyDescent="0.25">
      <c r="B357" s="98"/>
    </row>
    <row r="358" spans="2:2" x14ac:dyDescent="0.25">
      <c r="B358" s="98"/>
    </row>
    <row r="359" spans="2:2" x14ac:dyDescent="0.25">
      <c r="B359" s="98"/>
    </row>
    <row r="360" spans="2:2" x14ac:dyDescent="0.25">
      <c r="B360" s="98"/>
    </row>
    <row r="361" spans="2:2" x14ac:dyDescent="0.25">
      <c r="B361" s="98"/>
    </row>
    <row r="362" spans="2:2" x14ac:dyDescent="0.25">
      <c r="B362" s="98"/>
    </row>
    <row r="363" spans="2:2" x14ac:dyDescent="0.25">
      <c r="B363" s="98"/>
    </row>
    <row r="364" spans="2:2" x14ac:dyDescent="0.25">
      <c r="B364" s="98"/>
    </row>
    <row r="365" spans="2:2" x14ac:dyDescent="0.25">
      <c r="B365" s="98"/>
    </row>
    <row r="366" spans="2:2" x14ac:dyDescent="0.25">
      <c r="B366" s="98"/>
    </row>
    <row r="367" spans="2:2" x14ac:dyDescent="0.25">
      <c r="B367" s="98"/>
    </row>
    <row r="368" spans="2:2" x14ac:dyDescent="0.25">
      <c r="B368" s="98"/>
    </row>
    <row r="369" spans="2:2" x14ac:dyDescent="0.25">
      <c r="B369" s="98"/>
    </row>
    <row r="370" spans="2:2" x14ac:dyDescent="0.25">
      <c r="B370" s="98"/>
    </row>
    <row r="371" spans="2:2" x14ac:dyDescent="0.25">
      <c r="B371" s="98"/>
    </row>
    <row r="372" spans="2:2" x14ac:dyDescent="0.25">
      <c r="B372" s="98"/>
    </row>
    <row r="373" spans="2:2" x14ac:dyDescent="0.25">
      <c r="B373" s="98"/>
    </row>
    <row r="374" spans="2:2" x14ac:dyDescent="0.25">
      <c r="B374" s="98"/>
    </row>
    <row r="375" spans="2:2" x14ac:dyDescent="0.25">
      <c r="B375" s="98"/>
    </row>
    <row r="376" spans="2:2" x14ac:dyDescent="0.25">
      <c r="B376" s="98"/>
    </row>
    <row r="377" spans="2:2" x14ac:dyDescent="0.25">
      <c r="B377" s="98"/>
    </row>
    <row r="378" spans="2:2" x14ac:dyDescent="0.25">
      <c r="B378" s="98"/>
    </row>
    <row r="379" spans="2:2" x14ac:dyDescent="0.25">
      <c r="B379" s="98"/>
    </row>
    <row r="380" spans="2:2" x14ac:dyDescent="0.25">
      <c r="B380" s="98"/>
    </row>
    <row r="381" spans="2:2" x14ac:dyDescent="0.25">
      <c r="B381" s="98"/>
    </row>
    <row r="382" spans="2:2" x14ac:dyDescent="0.25">
      <c r="B382" s="98"/>
    </row>
    <row r="383" spans="2:2" x14ac:dyDescent="0.25">
      <c r="B383" s="98"/>
    </row>
    <row r="384" spans="2:2" x14ac:dyDescent="0.25">
      <c r="B384" s="98"/>
    </row>
    <row r="385" spans="2:2" x14ac:dyDescent="0.25">
      <c r="B385" s="98"/>
    </row>
    <row r="386" spans="2:2" x14ac:dyDescent="0.25">
      <c r="B386" s="98"/>
    </row>
    <row r="387" spans="2:2" x14ac:dyDescent="0.25">
      <c r="B387" s="98"/>
    </row>
    <row r="388" spans="2:2" x14ac:dyDescent="0.25">
      <c r="B388" s="98"/>
    </row>
    <row r="389" spans="2:2" x14ac:dyDescent="0.25">
      <c r="B389" s="98"/>
    </row>
    <row r="390" spans="2:2" x14ac:dyDescent="0.25">
      <c r="B390" s="98"/>
    </row>
    <row r="391" spans="2:2" x14ac:dyDescent="0.25">
      <c r="B391" s="98"/>
    </row>
    <row r="392" spans="2:2" x14ac:dyDescent="0.25">
      <c r="B392" s="98"/>
    </row>
    <row r="393" spans="2:2" x14ac:dyDescent="0.25">
      <c r="B393" s="98"/>
    </row>
    <row r="394" spans="2:2" x14ac:dyDescent="0.25">
      <c r="B394" s="98"/>
    </row>
    <row r="395" spans="2:2" x14ac:dyDescent="0.25">
      <c r="B395" s="98"/>
    </row>
    <row r="396" spans="2:2" x14ac:dyDescent="0.25">
      <c r="B396" s="98"/>
    </row>
    <row r="397" spans="2:2" x14ac:dyDescent="0.25">
      <c r="B397" s="98"/>
    </row>
    <row r="398" spans="2:2" x14ac:dyDescent="0.25">
      <c r="B398" s="98"/>
    </row>
    <row r="399" spans="2:2" x14ac:dyDescent="0.25">
      <c r="B399" s="98"/>
    </row>
    <row r="400" spans="2:2" x14ac:dyDescent="0.25">
      <c r="B400" s="98"/>
    </row>
    <row r="401" spans="2:2" x14ac:dyDescent="0.25">
      <c r="B401" s="98"/>
    </row>
    <row r="402" spans="2:2" x14ac:dyDescent="0.25">
      <c r="B402" s="98"/>
    </row>
    <row r="403" spans="2:2" x14ac:dyDescent="0.25">
      <c r="B403" s="98"/>
    </row>
    <row r="404" spans="2:2" x14ac:dyDescent="0.25">
      <c r="B404" s="98"/>
    </row>
    <row r="405" spans="2:2" x14ac:dyDescent="0.25">
      <c r="B405" s="98"/>
    </row>
    <row r="406" spans="2:2" x14ac:dyDescent="0.25">
      <c r="B406" s="98"/>
    </row>
    <row r="407" spans="2:2" x14ac:dyDescent="0.25">
      <c r="B407" s="98"/>
    </row>
    <row r="408" spans="2:2" x14ac:dyDescent="0.25">
      <c r="B408" s="98"/>
    </row>
    <row r="409" spans="2:2" x14ac:dyDescent="0.25">
      <c r="B409" s="98"/>
    </row>
    <row r="410" spans="2:2" x14ac:dyDescent="0.25">
      <c r="B410" s="98"/>
    </row>
    <row r="411" spans="2:2" x14ac:dyDescent="0.25">
      <c r="B411" s="98"/>
    </row>
    <row r="412" spans="2:2" x14ac:dyDescent="0.25">
      <c r="B412" s="98"/>
    </row>
    <row r="413" spans="2:2" x14ac:dyDescent="0.25">
      <c r="B413" s="98"/>
    </row>
    <row r="414" spans="2:2" x14ac:dyDescent="0.25">
      <c r="B414" s="98"/>
    </row>
    <row r="415" spans="2:2" x14ac:dyDescent="0.25">
      <c r="B415" s="98"/>
    </row>
    <row r="416" spans="2:2" x14ac:dyDescent="0.25">
      <c r="B416" s="98"/>
    </row>
    <row r="417" spans="2:2" x14ac:dyDescent="0.25">
      <c r="B417" s="98"/>
    </row>
    <row r="418" spans="2:2" x14ac:dyDescent="0.25">
      <c r="B418" s="98"/>
    </row>
    <row r="419" spans="2:2" x14ac:dyDescent="0.25">
      <c r="B419" s="98"/>
    </row>
    <row r="420" spans="2:2" x14ac:dyDescent="0.25">
      <c r="B420" s="98"/>
    </row>
    <row r="421" spans="2:2" x14ac:dyDescent="0.25">
      <c r="B421" s="98"/>
    </row>
    <row r="422" spans="2:2" x14ac:dyDescent="0.25">
      <c r="B422" s="98"/>
    </row>
    <row r="423" spans="2:2" x14ac:dyDescent="0.25">
      <c r="B423" s="98"/>
    </row>
    <row r="424" spans="2:2" x14ac:dyDescent="0.25">
      <c r="B424" s="98"/>
    </row>
    <row r="425" spans="2:2" x14ac:dyDescent="0.25">
      <c r="B425" s="98"/>
    </row>
    <row r="426" spans="2:2" x14ac:dyDescent="0.25">
      <c r="B426" s="98"/>
    </row>
    <row r="427" spans="2:2" x14ac:dyDescent="0.25">
      <c r="B427" s="98"/>
    </row>
    <row r="428" spans="2:2" x14ac:dyDescent="0.25">
      <c r="B428" s="98"/>
    </row>
    <row r="429" spans="2:2" x14ac:dyDescent="0.25">
      <c r="B429" s="98"/>
    </row>
    <row r="430" spans="2:2" x14ac:dyDescent="0.25">
      <c r="B430" s="98"/>
    </row>
    <row r="431" spans="2:2" x14ac:dyDescent="0.25">
      <c r="B431" s="98"/>
    </row>
    <row r="432" spans="2:2" x14ac:dyDescent="0.25">
      <c r="B432" s="98"/>
    </row>
    <row r="433" spans="2:2" x14ac:dyDescent="0.25">
      <c r="B433" s="98"/>
    </row>
    <row r="434" spans="2:2" x14ac:dyDescent="0.25">
      <c r="B434" s="98"/>
    </row>
    <row r="435" spans="2:2" x14ac:dyDescent="0.25">
      <c r="B435" s="98"/>
    </row>
    <row r="436" spans="2:2" x14ac:dyDescent="0.25">
      <c r="B436" s="98"/>
    </row>
    <row r="437" spans="2:2" x14ac:dyDescent="0.25">
      <c r="B437" s="98"/>
    </row>
    <row r="438" spans="2:2" x14ac:dyDescent="0.25">
      <c r="B438" s="98"/>
    </row>
    <row r="439" spans="2:2" x14ac:dyDescent="0.25">
      <c r="B439" s="98"/>
    </row>
    <row r="440" spans="2:2" x14ac:dyDescent="0.25">
      <c r="B440" s="98"/>
    </row>
    <row r="441" spans="2:2" x14ac:dyDescent="0.25">
      <c r="B441" s="98"/>
    </row>
    <row r="442" spans="2:2" x14ac:dyDescent="0.25">
      <c r="B442" s="98"/>
    </row>
    <row r="443" spans="2:2" x14ac:dyDescent="0.25">
      <c r="B443" s="98"/>
    </row>
    <row r="444" spans="2:2" x14ac:dyDescent="0.25">
      <c r="B444" s="98"/>
    </row>
    <row r="445" spans="2:2" x14ac:dyDescent="0.25">
      <c r="B445" s="98"/>
    </row>
    <row r="446" spans="2:2" x14ac:dyDescent="0.25">
      <c r="B446" s="98"/>
    </row>
    <row r="447" spans="2:2" x14ac:dyDescent="0.25">
      <c r="B447" s="98"/>
    </row>
    <row r="448" spans="2:2" x14ac:dyDescent="0.25">
      <c r="B448" s="98"/>
    </row>
    <row r="449" spans="2:2" x14ac:dyDescent="0.25">
      <c r="B449" s="98"/>
    </row>
    <row r="450" spans="2:2" x14ac:dyDescent="0.25">
      <c r="B450" s="98"/>
    </row>
    <row r="451" spans="2:2" x14ac:dyDescent="0.25">
      <c r="B451" s="98"/>
    </row>
    <row r="452" spans="2:2" x14ac:dyDescent="0.25">
      <c r="B452" s="98"/>
    </row>
    <row r="453" spans="2:2" x14ac:dyDescent="0.25">
      <c r="B453" s="98"/>
    </row>
    <row r="454" spans="2:2" x14ac:dyDescent="0.25">
      <c r="B454" s="98"/>
    </row>
    <row r="455" spans="2:2" x14ac:dyDescent="0.25">
      <c r="B455" s="98"/>
    </row>
    <row r="456" spans="2:2" x14ac:dyDescent="0.25">
      <c r="B456" s="98"/>
    </row>
    <row r="457" spans="2:2" x14ac:dyDescent="0.25">
      <c r="B457" s="98"/>
    </row>
    <row r="458" spans="2:2" x14ac:dyDescent="0.25">
      <c r="B458" s="98"/>
    </row>
    <row r="459" spans="2:2" x14ac:dyDescent="0.25">
      <c r="B459" s="98"/>
    </row>
    <row r="460" spans="2:2" x14ac:dyDescent="0.25">
      <c r="B460" s="98"/>
    </row>
    <row r="461" spans="2:2" x14ac:dyDescent="0.25">
      <c r="B461" s="98"/>
    </row>
    <row r="462" spans="2:2" x14ac:dyDescent="0.25">
      <c r="B462" s="98"/>
    </row>
    <row r="463" spans="2:2" x14ac:dyDescent="0.25">
      <c r="B463" s="98"/>
    </row>
    <row r="464" spans="2:2" x14ac:dyDescent="0.25">
      <c r="B464" s="98"/>
    </row>
    <row r="465" spans="2:2" x14ac:dyDescent="0.25">
      <c r="B465" s="98"/>
    </row>
    <row r="466" spans="2:2" x14ac:dyDescent="0.25">
      <c r="B466" s="98"/>
    </row>
    <row r="467" spans="2:2" x14ac:dyDescent="0.25">
      <c r="B467" s="98"/>
    </row>
    <row r="468" spans="2:2" x14ac:dyDescent="0.25">
      <c r="B468" s="98"/>
    </row>
    <row r="469" spans="2:2" x14ac:dyDescent="0.25">
      <c r="B469" s="98"/>
    </row>
    <row r="470" spans="2:2" x14ac:dyDescent="0.25">
      <c r="B470" s="98"/>
    </row>
    <row r="471" spans="2:2" x14ac:dyDescent="0.25">
      <c r="B471" s="98"/>
    </row>
    <row r="472" spans="2:2" x14ac:dyDescent="0.25">
      <c r="B472" s="98"/>
    </row>
    <row r="473" spans="2:2" x14ac:dyDescent="0.25">
      <c r="B473" s="98"/>
    </row>
    <row r="474" spans="2:2" x14ac:dyDescent="0.25">
      <c r="B474" s="98"/>
    </row>
    <row r="475" spans="2:2" x14ac:dyDescent="0.25">
      <c r="B475" s="98"/>
    </row>
    <row r="476" spans="2:2" x14ac:dyDescent="0.25">
      <c r="B476" s="98"/>
    </row>
    <row r="477" spans="2:2" x14ac:dyDescent="0.25">
      <c r="B477" s="98"/>
    </row>
    <row r="478" spans="2:2" x14ac:dyDescent="0.25">
      <c r="B478" s="98"/>
    </row>
    <row r="479" spans="2:2" x14ac:dyDescent="0.25">
      <c r="B479" s="98"/>
    </row>
    <row r="480" spans="2:2" x14ac:dyDescent="0.25">
      <c r="B480" s="98"/>
    </row>
    <row r="481" spans="2:2" x14ac:dyDescent="0.25">
      <c r="B481" s="98"/>
    </row>
    <row r="482" spans="2:2" x14ac:dyDescent="0.25">
      <c r="B482" s="98"/>
    </row>
    <row r="483" spans="2:2" x14ac:dyDescent="0.25">
      <c r="B483" s="98"/>
    </row>
    <row r="484" spans="2:2" x14ac:dyDescent="0.25">
      <c r="B484" s="98"/>
    </row>
    <row r="485" spans="2:2" x14ac:dyDescent="0.25">
      <c r="B485" s="98"/>
    </row>
    <row r="486" spans="2:2" x14ac:dyDescent="0.25">
      <c r="B486" s="98"/>
    </row>
    <row r="487" spans="2:2" x14ac:dyDescent="0.25">
      <c r="B487" s="98"/>
    </row>
    <row r="488" spans="2:2" x14ac:dyDescent="0.25">
      <c r="B488" s="98"/>
    </row>
    <row r="489" spans="2:2" x14ac:dyDescent="0.25">
      <c r="B489" s="98"/>
    </row>
    <row r="490" spans="2:2" x14ac:dyDescent="0.25">
      <c r="B490" s="98"/>
    </row>
    <row r="491" spans="2:2" x14ac:dyDescent="0.25">
      <c r="B491" s="98"/>
    </row>
    <row r="492" spans="2:2" x14ac:dyDescent="0.25">
      <c r="B492" s="98"/>
    </row>
    <row r="493" spans="2:2" x14ac:dyDescent="0.25">
      <c r="B493" s="98"/>
    </row>
    <row r="494" spans="2:2" x14ac:dyDescent="0.25">
      <c r="B494" s="98"/>
    </row>
    <row r="495" spans="2:2" x14ac:dyDescent="0.25">
      <c r="B495" s="98"/>
    </row>
    <row r="496" spans="2:2" x14ac:dyDescent="0.25">
      <c r="B496" s="98"/>
    </row>
    <row r="497" spans="2:2" x14ac:dyDescent="0.25">
      <c r="B497" s="98"/>
    </row>
    <row r="498" spans="2:2" x14ac:dyDescent="0.25">
      <c r="B498" s="98"/>
    </row>
    <row r="499" spans="2:2" x14ac:dyDescent="0.25">
      <c r="B499" s="98"/>
    </row>
    <row r="500" spans="2:2" x14ac:dyDescent="0.25">
      <c r="B500" s="98"/>
    </row>
    <row r="501" spans="2:2" x14ac:dyDescent="0.25">
      <c r="B501" s="98"/>
    </row>
    <row r="502" spans="2:2" x14ac:dyDescent="0.25">
      <c r="B502" s="98"/>
    </row>
    <row r="503" spans="2:2" x14ac:dyDescent="0.25">
      <c r="B503" s="98"/>
    </row>
    <row r="504" spans="2:2" x14ac:dyDescent="0.25">
      <c r="B504" s="98"/>
    </row>
    <row r="505" spans="2:2" x14ac:dyDescent="0.25">
      <c r="B505" s="98"/>
    </row>
    <row r="506" spans="2:2" x14ac:dyDescent="0.25">
      <c r="B506" s="98"/>
    </row>
    <row r="507" spans="2:2" x14ac:dyDescent="0.25">
      <c r="B507" s="98"/>
    </row>
    <row r="508" spans="2:2" x14ac:dyDescent="0.25">
      <c r="B508" s="98"/>
    </row>
    <row r="509" spans="2:2" x14ac:dyDescent="0.25">
      <c r="B509" s="98"/>
    </row>
    <row r="510" spans="2:2" x14ac:dyDescent="0.25">
      <c r="B510" s="98"/>
    </row>
    <row r="511" spans="2:2" x14ac:dyDescent="0.25">
      <c r="B511" s="98"/>
    </row>
    <row r="512" spans="2:2" x14ac:dyDescent="0.25">
      <c r="B512" s="98"/>
    </row>
    <row r="513" spans="2:2" x14ac:dyDescent="0.25">
      <c r="B513" s="98"/>
    </row>
    <row r="514" spans="2:2" x14ac:dyDescent="0.25">
      <c r="B514" s="98"/>
    </row>
    <row r="515" spans="2:2" x14ac:dyDescent="0.25">
      <c r="B515" s="98"/>
    </row>
    <row r="516" spans="2:2" x14ac:dyDescent="0.25">
      <c r="B516" s="98"/>
    </row>
    <row r="517" spans="2:2" x14ac:dyDescent="0.25">
      <c r="B517" s="98"/>
    </row>
    <row r="518" spans="2:2" x14ac:dyDescent="0.25">
      <c r="B518" s="98"/>
    </row>
    <row r="519" spans="2:2" x14ac:dyDescent="0.25">
      <c r="B519" s="98"/>
    </row>
    <row r="520" spans="2:2" x14ac:dyDescent="0.25">
      <c r="B520" s="98"/>
    </row>
    <row r="521" spans="2:2" x14ac:dyDescent="0.25">
      <c r="B521" s="98"/>
    </row>
    <row r="522" spans="2:2" x14ac:dyDescent="0.25">
      <c r="B522" s="98"/>
    </row>
    <row r="523" spans="2:2" x14ac:dyDescent="0.25">
      <c r="B523" s="98"/>
    </row>
    <row r="524" spans="2:2" x14ac:dyDescent="0.25">
      <c r="B524" s="98"/>
    </row>
    <row r="525" spans="2:2" x14ac:dyDescent="0.25">
      <c r="B525" s="98"/>
    </row>
    <row r="526" spans="2:2" x14ac:dyDescent="0.25">
      <c r="B526" s="98"/>
    </row>
    <row r="527" spans="2:2" x14ac:dyDescent="0.25">
      <c r="B527" s="98"/>
    </row>
    <row r="528" spans="2:2" x14ac:dyDescent="0.25">
      <c r="B528" s="98"/>
    </row>
    <row r="529" spans="2:2" x14ac:dyDescent="0.25">
      <c r="B529" s="98"/>
    </row>
    <row r="530" spans="2:2" x14ac:dyDescent="0.25">
      <c r="B530" s="98"/>
    </row>
    <row r="531" spans="2:2" x14ac:dyDescent="0.25">
      <c r="B531" s="98"/>
    </row>
    <row r="532" spans="2:2" x14ac:dyDescent="0.25">
      <c r="B532" s="98"/>
    </row>
    <row r="533" spans="2:2" x14ac:dyDescent="0.25">
      <c r="B533" s="98"/>
    </row>
    <row r="534" spans="2:2" x14ac:dyDescent="0.25">
      <c r="B534" s="98"/>
    </row>
    <row r="535" spans="2:2" x14ac:dyDescent="0.25">
      <c r="B535" s="98"/>
    </row>
    <row r="536" spans="2:2" x14ac:dyDescent="0.25">
      <c r="B536" s="98"/>
    </row>
    <row r="537" spans="2:2" x14ac:dyDescent="0.25">
      <c r="B537" s="98"/>
    </row>
    <row r="538" spans="2:2" x14ac:dyDescent="0.25">
      <c r="B538" s="98"/>
    </row>
    <row r="539" spans="2:2" x14ac:dyDescent="0.25">
      <c r="B539" s="98"/>
    </row>
    <row r="540" spans="2:2" x14ac:dyDescent="0.25">
      <c r="B540" s="98"/>
    </row>
    <row r="541" spans="2:2" x14ac:dyDescent="0.25">
      <c r="B541" s="98"/>
    </row>
    <row r="542" spans="2:2" x14ac:dyDescent="0.25">
      <c r="B542" s="98"/>
    </row>
    <row r="543" spans="2:2" x14ac:dyDescent="0.25">
      <c r="B543" s="98"/>
    </row>
    <row r="544" spans="2:2" x14ac:dyDescent="0.25">
      <c r="B544" s="98"/>
    </row>
    <row r="545" spans="2:2" x14ac:dyDescent="0.25">
      <c r="B545" s="98"/>
    </row>
    <row r="546" spans="2:2" x14ac:dyDescent="0.25">
      <c r="B546" s="98"/>
    </row>
    <row r="547" spans="2:2" x14ac:dyDescent="0.25">
      <c r="B547" s="98"/>
    </row>
    <row r="548" spans="2:2" x14ac:dyDescent="0.25">
      <c r="B548" s="98"/>
    </row>
    <row r="549" spans="2:2" x14ac:dyDescent="0.25">
      <c r="B549" s="98"/>
    </row>
    <row r="550" spans="2:2" x14ac:dyDescent="0.25">
      <c r="B550" s="98"/>
    </row>
    <row r="551" spans="2:2" x14ac:dyDescent="0.25">
      <c r="B551" s="98"/>
    </row>
    <row r="552" spans="2:2" x14ac:dyDescent="0.25">
      <c r="B552" s="98"/>
    </row>
    <row r="553" spans="2:2" x14ac:dyDescent="0.25">
      <c r="B553" s="98"/>
    </row>
    <row r="554" spans="2:2" x14ac:dyDescent="0.25">
      <c r="B554" s="98"/>
    </row>
    <row r="555" spans="2:2" x14ac:dyDescent="0.25">
      <c r="B555" s="98"/>
    </row>
    <row r="556" spans="2:2" x14ac:dyDescent="0.25">
      <c r="B556" s="98"/>
    </row>
    <row r="557" spans="2:2" x14ac:dyDescent="0.25">
      <c r="B557" s="98"/>
    </row>
    <row r="558" spans="2:2" x14ac:dyDescent="0.25">
      <c r="B558" s="98"/>
    </row>
    <row r="559" spans="2:2" x14ac:dyDescent="0.25">
      <c r="B559" s="98"/>
    </row>
    <row r="560" spans="2:2" x14ac:dyDescent="0.25">
      <c r="B560" s="98"/>
    </row>
    <row r="561" spans="2:2" x14ac:dyDescent="0.25">
      <c r="B561" s="98"/>
    </row>
    <row r="562" spans="2:2" x14ac:dyDescent="0.25">
      <c r="B562" s="98"/>
    </row>
    <row r="563" spans="2:2" x14ac:dyDescent="0.25">
      <c r="B563" s="98"/>
    </row>
    <row r="564" spans="2:2" x14ac:dyDescent="0.25">
      <c r="B564" s="98"/>
    </row>
    <row r="565" spans="2:2" x14ac:dyDescent="0.25">
      <c r="B565" s="98"/>
    </row>
    <row r="566" spans="2:2" x14ac:dyDescent="0.25">
      <c r="B566" s="98"/>
    </row>
    <row r="567" spans="2:2" x14ac:dyDescent="0.25">
      <c r="B567" s="98"/>
    </row>
    <row r="568" spans="2:2" x14ac:dyDescent="0.25">
      <c r="B568" s="98"/>
    </row>
    <row r="569" spans="2:2" x14ac:dyDescent="0.25">
      <c r="B569" s="98"/>
    </row>
    <row r="570" spans="2:2" x14ac:dyDescent="0.25">
      <c r="B570" s="98"/>
    </row>
    <row r="571" spans="2:2" x14ac:dyDescent="0.25">
      <c r="B571" s="98"/>
    </row>
    <row r="572" spans="2:2" x14ac:dyDescent="0.25">
      <c r="B572" s="98"/>
    </row>
    <row r="573" spans="2:2" x14ac:dyDescent="0.25">
      <c r="B573" s="98"/>
    </row>
    <row r="574" spans="2:2" x14ac:dyDescent="0.25">
      <c r="B574" s="98"/>
    </row>
    <row r="575" spans="2:2" x14ac:dyDescent="0.25">
      <c r="B575" s="98"/>
    </row>
    <row r="576" spans="2:2" x14ac:dyDescent="0.25">
      <c r="B576" s="98"/>
    </row>
    <row r="577" spans="2:2" x14ac:dyDescent="0.25">
      <c r="B577" s="98"/>
    </row>
    <row r="578" spans="2:2" x14ac:dyDescent="0.25">
      <c r="B578" s="98"/>
    </row>
    <row r="579" spans="2:2" x14ac:dyDescent="0.25">
      <c r="B579" s="98"/>
    </row>
    <row r="580" spans="2:2" x14ac:dyDescent="0.25">
      <c r="B580" s="98"/>
    </row>
    <row r="581" spans="2:2" x14ac:dyDescent="0.25">
      <c r="B581" s="98"/>
    </row>
    <row r="582" spans="2:2" x14ac:dyDescent="0.25">
      <c r="B582" s="98"/>
    </row>
    <row r="583" spans="2:2" x14ac:dyDescent="0.25">
      <c r="B583" s="98"/>
    </row>
    <row r="584" spans="2:2" x14ac:dyDescent="0.25">
      <c r="B584" s="98"/>
    </row>
    <row r="585" spans="2:2" x14ac:dyDescent="0.25">
      <c r="B585" s="98"/>
    </row>
    <row r="586" spans="2:2" x14ac:dyDescent="0.25">
      <c r="B586" s="98"/>
    </row>
    <row r="587" spans="2:2" x14ac:dyDescent="0.25">
      <c r="B587" s="98"/>
    </row>
    <row r="588" spans="2:2" x14ac:dyDescent="0.25">
      <c r="B588" s="98"/>
    </row>
    <row r="589" spans="2:2" x14ac:dyDescent="0.25">
      <c r="B589" s="98"/>
    </row>
    <row r="590" spans="2:2" x14ac:dyDescent="0.25">
      <c r="B590" s="98"/>
    </row>
    <row r="591" spans="2:2" x14ac:dyDescent="0.25">
      <c r="B591" s="98"/>
    </row>
    <row r="592" spans="2:2" x14ac:dyDescent="0.25">
      <c r="B592" s="98"/>
    </row>
    <row r="593" spans="2:2" x14ac:dyDescent="0.25">
      <c r="B593" s="98"/>
    </row>
    <row r="594" spans="2:2" x14ac:dyDescent="0.25">
      <c r="B594" s="98"/>
    </row>
    <row r="595" spans="2:2" x14ac:dyDescent="0.25">
      <c r="B595" s="98"/>
    </row>
    <row r="596" spans="2:2" x14ac:dyDescent="0.25">
      <c r="B596" s="98"/>
    </row>
    <row r="597" spans="2:2" x14ac:dyDescent="0.25">
      <c r="B597" s="98"/>
    </row>
    <row r="598" spans="2:2" x14ac:dyDescent="0.25">
      <c r="B598" s="98"/>
    </row>
    <row r="599" spans="2:2" x14ac:dyDescent="0.25">
      <c r="B599" s="98"/>
    </row>
    <row r="600" spans="2:2" x14ac:dyDescent="0.25">
      <c r="B600" s="98"/>
    </row>
    <row r="601" spans="2:2" x14ac:dyDescent="0.25">
      <c r="B601" s="98"/>
    </row>
    <row r="602" spans="2:2" x14ac:dyDescent="0.25">
      <c r="B602" s="98"/>
    </row>
    <row r="603" spans="2:2" x14ac:dyDescent="0.25">
      <c r="B603" s="98"/>
    </row>
    <row r="604" spans="2:2" x14ac:dyDescent="0.25">
      <c r="B604" s="98"/>
    </row>
    <row r="605" spans="2:2" x14ac:dyDescent="0.25">
      <c r="B605" s="98"/>
    </row>
    <row r="606" spans="2:2" x14ac:dyDescent="0.25">
      <c r="B606" s="98"/>
    </row>
    <row r="607" spans="2:2" x14ac:dyDescent="0.25">
      <c r="B607" s="98"/>
    </row>
    <row r="608" spans="2:2" x14ac:dyDescent="0.25">
      <c r="B608" s="98"/>
    </row>
    <row r="609" spans="2:2" x14ac:dyDescent="0.25">
      <c r="B609" s="98"/>
    </row>
    <row r="610" spans="2:2" x14ac:dyDescent="0.25">
      <c r="B610" s="98"/>
    </row>
    <row r="611" spans="2:2" x14ac:dyDescent="0.25">
      <c r="B611" s="98"/>
    </row>
    <row r="612" spans="2:2" x14ac:dyDescent="0.25">
      <c r="B612" s="98"/>
    </row>
    <row r="613" spans="2:2" x14ac:dyDescent="0.25">
      <c r="B613" s="98"/>
    </row>
    <row r="614" spans="2:2" x14ac:dyDescent="0.25">
      <c r="B614" s="98"/>
    </row>
    <row r="615" spans="2:2" x14ac:dyDescent="0.25">
      <c r="B615" s="98"/>
    </row>
    <row r="616" spans="2:2" x14ac:dyDescent="0.25">
      <c r="B616" s="98"/>
    </row>
    <row r="617" spans="2:2" x14ac:dyDescent="0.25">
      <c r="B617" s="98"/>
    </row>
    <row r="618" spans="2:2" x14ac:dyDescent="0.25">
      <c r="B618" s="98"/>
    </row>
    <row r="619" spans="2:2" x14ac:dyDescent="0.25">
      <c r="B619" s="98"/>
    </row>
    <row r="620" spans="2:2" x14ac:dyDescent="0.25">
      <c r="B620" s="98"/>
    </row>
    <row r="621" spans="2:2" x14ac:dyDescent="0.25">
      <c r="B621" s="98"/>
    </row>
    <row r="622" spans="2:2" x14ac:dyDescent="0.25">
      <c r="B622" s="98"/>
    </row>
    <row r="623" spans="2:2" x14ac:dyDescent="0.25">
      <c r="B623" s="98"/>
    </row>
    <row r="624" spans="2:2" x14ac:dyDescent="0.25">
      <c r="B624" s="98"/>
    </row>
    <row r="625" spans="2:2" x14ac:dyDescent="0.25">
      <c r="B625" s="98"/>
    </row>
    <row r="626" spans="2:2" x14ac:dyDescent="0.25">
      <c r="B626" s="98"/>
    </row>
    <row r="627" spans="2:2" x14ac:dyDescent="0.25">
      <c r="B627" s="98"/>
    </row>
    <row r="628" spans="2:2" x14ac:dyDescent="0.25">
      <c r="B628" s="98"/>
    </row>
    <row r="629" spans="2:2" x14ac:dyDescent="0.25">
      <c r="B629" s="98"/>
    </row>
    <row r="630" spans="2:2" x14ac:dyDescent="0.25">
      <c r="B630" s="98"/>
    </row>
    <row r="631" spans="2:2" x14ac:dyDescent="0.25">
      <c r="B631" s="98"/>
    </row>
    <row r="632" spans="2:2" x14ac:dyDescent="0.25">
      <c r="B632" s="98"/>
    </row>
    <row r="633" spans="2:2" x14ac:dyDescent="0.25">
      <c r="B633" s="98"/>
    </row>
    <row r="634" spans="2:2" x14ac:dyDescent="0.25">
      <c r="B634" s="98"/>
    </row>
    <row r="635" spans="2:2" x14ac:dyDescent="0.25">
      <c r="B635" s="98"/>
    </row>
    <row r="636" spans="2:2" x14ac:dyDescent="0.25">
      <c r="B636" s="98"/>
    </row>
    <row r="637" spans="2:2" x14ac:dyDescent="0.25">
      <c r="B637" s="98"/>
    </row>
    <row r="638" spans="2:2" x14ac:dyDescent="0.25">
      <c r="B638" s="98"/>
    </row>
    <row r="639" spans="2:2" x14ac:dyDescent="0.25">
      <c r="B639" s="98"/>
    </row>
    <row r="640" spans="2:2" x14ac:dyDescent="0.25">
      <c r="B640" s="98"/>
    </row>
    <row r="641" spans="2:2" x14ac:dyDescent="0.25">
      <c r="B641" s="98"/>
    </row>
    <row r="642" spans="2:2" x14ac:dyDescent="0.25">
      <c r="B642" s="98"/>
    </row>
    <row r="643" spans="2:2" x14ac:dyDescent="0.25">
      <c r="B643" s="98"/>
    </row>
    <row r="644" spans="2:2" x14ac:dyDescent="0.25">
      <c r="B644" s="98"/>
    </row>
    <row r="645" spans="2:2" x14ac:dyDescent="0.25">
      <c r="B645" s="98"/>
    </row>
    <row r="646" spans="2:2" x14ac:dyDescent="0.25">
      <c r="B646" s="98"/>
    </row>
    <row r="647" spans="2:2" x14ac:dyDescent="0.25">
      <c r="B647" s="98"/>
    </row>
    <row r="648" spans="2:2" x14ac:dyDescent="0.25">
      <c r="B648" s="98"/>
    </row>
    <row r="649" spans="2:2" x14ac:dyDescent="0.25">
      <c r="B649" s="98"/>
    </row>
    <row r="650" spans="2:2" x14ac:dyDescent="0.25">
      <c r="B650" s="98"/>
    </row>
    <row r="651" spans="2:2" x14ac:dyDescent="0.25">
      <c r="B651" s="98"/>
    </row>
    <row r="652" spans="2:2" x14ac:dyDescent="0.25">
      <c r="B652" s="98"/>
    </row>
    <row r="653" spans="2:2" x14ac:dyDescent="0.25">
      <c r="B653" s="98"/>
    </row>
    <row r="654" spans="2:2" x14ac:dyDescent="0.25">
      <c r="B654" s="98"/>
    </row>
    <row r="655" spans="2:2" x14ac:dyDescent="0.25">
      <c r="B655" s="98"/>
    </row>
    <row r="656" spans="2:2" x14ac:dyDescent="0.25">
      <c r="B656" s="98"/>
    </row>
    <row r="657" spans="2:2" x14ac:dyDescent="0.25">
      <c r="B657" s="98"/>
    </row>
    <row r="658" spans="2:2" x14ac:dyDescent="0.25">
      <c r="B658" s="98"/>
    </row>
    <row r="659" spans="2:2" x14ac:dyDescent="0.25">
      <c r="B659" s="98"/>
    </row>
    <row r="660" spans="2:2" x14ac:dyDescent="0.25">
      <c r="B660" s="98"/>
    </row>
    <row r="661" spans="2:2" x14ac:dyDescent="0.25">
      <c r="B661" s="98"/>
    </row>
    <row r="662" spans="2:2" x14ac:dyDescent="0.25">
      <c r="B662" s="98"/>
    </row>
    <row r="663" spans="2:2" x14ac:dyDescent="0.25">
      <c r="B663" s="98"/>
    </row>
    <row r="664" spans="2:2" x14ac:dyDescent="0.25">
      <c r="B664" s="98"/>
    </row>
    <row r="665" spans="2:2" x14ac:dyDescent="0.25">
      <c r="B665" s="98"/>
    </row>
    <row r="666" spans="2:2" x14ac:dyDescent="0.25">
      <c r="B666" s="98"/>
    </row>
    <row r="667" spans="2:2" x14ac:dyDescent="0.25">
      <c r="B667" s="98"/>
    </row>
    <row r="668" spans="2:2" x14ac:dyDescent="0.25">
      <c r="B668" s="98"/>
    </row>
    <row r="669" spans="2:2" x14ac:dyDescent="0.25">
      <c r="B669" s="98"/>
    </row>
    <row r="670" spans="2:2" x14ac:dyDescent="0.25">
      <c r="B670" s="98"/>
    </row>
    <row r="671" spans="2:2" x14ac:dyDescent="0.25">
      <c r="B671" s="98"/>
    </row>
    <row r="672" spans="2:2" x14ac:dyDescent="0.25">
      <c r="B672" s="98"/>
    </row>
    <row r="673" spans="2:2" x14ac:dyDescent="0.25">
      <c r="B673" s="98"/>
    </row>
    <row r="674" spans="2:2" x14ac:dyDescent="0.25">
      <c r="B674" s="98"/>
    </row>
    <row r="675" spans="2:2" x14ac:dyDescent="0.25">
      <c r="B675" s="98"/>
    </row>
    <row r="676" spans="2:2" x14ac:dyDescent="0.25">
      <c r="B676" s="98"/>
    </row>
    <row r="677" spans="2:2" x14ac:dyDescent="0.25">
      <c r="B677" s="98"/>
    </row>
    <row r="678" spans="2:2" x14ac:dyDescent="0.25">
      <c r="B678" s="98"/>
    </row>
    <row r="679" spans="2:2" x14ac:dyDescent="0.25">
      <c r="B679" s="98"/>
    </row>
    <row r="680" spans="2:2" x14ac:dyDescent="0.25">
      <c r="B680" s="98"/>
    </row>
    <row r="681" spans="2:2" x14ac:dyDescent="0.25">
      <c r="B681" s="98"/>
    </row>
    <row r="682" spans="2:2" x14ac:dyDescent="0.25">
      <c r="B682" s="98"/>
    </row>
    <row r="683" spans="2:2" x14ac:dyDescent="0.25">
      <c r="B683" s="98"/>
    </row>
    <row r="684" spans="2:2" x14ac:dyDescent="0.25">
      <c r="B684" s="98"/>
    </row>
    <row r="685" spans="2:2" x14ac:dyDescent="0.25">
      <c r="B685" s="98"/>
    </row>
    <row r="686" spans="2:2" x14ac:dyDescent="0.25">
      <c r="B686" s="98"/>
    </row>
    <row r="687" spans="2:2" x14ac:dyDescent="0.25">
      <c r="B687" s="98"/>
    </row>
    <row r="688" spans="2:2" x14ac:dyDescent="0.25">
      <c r="B688" s="98"/>
    </row>
    <row r="689" spans="2:2" x14ac:dyDescent="0.25">
      <c r="B689" s="98"/>
    </row>
    <row r="690" spans="2:2" x14ac:dyDescent="0.25">
      <c r="B690" s="98"/>
    </row>
    <row r="691" spans="2:2" x14ac:dyDescent="0.25">
      <c r="B691" s="98"/>
    </row>
    <row r="692" spans="2:2" x14ac:dyDescent="0.25">
      <c r="B692" s="98"/>
    </row>
    <row r="693" spans="2:2" x14ac:dyDescent="0.25">
      <c r="B693" s="98"/>
    </row>
    <row r="694" spans="2:2" x14ac:dyDescent="0.25">
      <c r="B694" s="98"/>
    </row>
    <row r="695" spans="2:2" x14ac:dyDescent="0.25">
      <c r="B695" s="98"/>
    </row>
    <row r="696" spans="2:2" x14ac:dyDescent="0.25">
      <c r="B696" s="98"/>
    </row>
    <row r="697" spans="2:2" x14ac:dyDescent="0.25">
      <c r="B697" s="98"/>
    </row>
    <row r="698" spans="2:2" x14ac:dyDescent="0.25">
      <c r="B698" s="98"/>
    </row>
    <row r="699" spans="2:2" x14ac:dyDescent="0.25">
      <c r="B699" s="98"/>
    </row>
    <row r="700" spans="2:2" x14ac:dyDescent="0.25">
      <c r="B700" s="98"/>
    </row>
    <row r="701" spans="2:2" x14ac:dyDescent="0.25">
      <c r="B701" s="98"/>
    </row>
    <row r="702" spans="2:2" x14ac:dyDescent="0.25">
      <c r="B702" s="98"/>
    </row>
    <row r="703" spans="2:2" x14ac:dyDescent="0.25">
      <c r="B703" s="98"/>
    </row>
    <row r="704" spans="2:2" x14ac:dyDescent="0.25">
      <c r="B704" s="98"/>
    </row>
    <row r="705" spans="2:2" x14ac:dyDescent="0.25">
      <c r="B705" s="98"/>
    </row>
    <row r="706" spans="2:2" x14ac:dyDescent="0.25">
      <c r="B706" s="98"/>
    </row>
    <row r="707" spans="2:2" x14ac:dyDescent="0.25">
      <c r="B707" s="98"/>
    </row>
    <row r="708" spans="2:2" x14ac:dyDescent="0.25">
      <c r="B708" s="98"/>
    </row>
    <row r="709" spans="2:2" x14ac:dyDescent="0.25">
      <c r="B709" s="98"/>
    </row>
    <row r="710" spans="2:2" x14ac:dyDescent="0.25">
      <c r="B710" s="98"/>
    </row>
    <row r="711" spans="2:2" x14ac:dyDescent="0.25">
      <c r="B711" s="98"/>
    </row>
    <row r="712" spans="2:2" x14ac:dyDescent="0.25">
      <c r="B712" s="98"/>
    </row>
    <row r="713" spans="2:2" x14ac:dyDescent="0.25">
      <c r="B713" s="98"/>
    </row>
    <row r="714" spans="2:2" x14ac:dyDescent="0.25">
      <c r="B714" s="98"/>
    </row>
    <row r="715" spans="2:2" x14ac:dyDescent="0.25">
      <c r="B715" s="98"/>
    </row>
    <row r="716" spans="2:2" x14ac:dyDescent="0.25">
      <c r="B716" s="98"/>
    </row>
    <row r="717" spans="2:2" x14ac:dyDescent="0.25">
      <c r="B717" s="98"/>
    </row>
    <row r="718" spans="2:2" x14ac:dyDescent="0.25">
      <c r="B718" s="98"/>
    </row>
    <row r="719" spans="2:2" x14ac:dyDescent="0.25">
      <c r="B719" s="98"/>
    </row>
    <row r="720" spans="2:2" x14ac:dyDescent="0.25">
      <c r="B720" s="98"/>
    </row>
    <row r="721" spans="2:2" x14ac:dyDescent="0.25">
      <c r="B721" s="98"/>
    </row>
    <row r="722" spans="2:2" x14ac:dyDescent="0.25">
      <c r="B722" s="98"/>
    </row>
    <row r="723" spans="2:2" x14ac:dyDescent="0.25">
      <c r="B723" s="98"/>
    </row>
    <row r="724" spans="2:2" x14ac:dyDescent="0.25">
      <c r="B724" s="98"/>
    </row>
    <row r="725" spans="2:2" x14ac:dyDescent="0.25">
      <c r="B725" s="98"/>
    </row>
    <row r="726" spans="2:2" x14ac:dyDescent="0.25">
      <c r="B726" s="98"/>
    </row>
    <row r="727" spans="2:2" x14ac:dyDescent="0.25">
      <c r="B727" s="98"/>
    </row>
    <row r="728" spans="2:2" x14ac:dyDescent="0.25">
      <c r="B728" s="98"/>
    </row>
    <row r="729" spans="2:2" x14ac:dyDescent="0.25">
      <c r="B729" s="98"/>
    </row>
    <row r="730" spans="2:2" x14ac:dyDescent="0.25">
      <c r="B730" s="98"/>
    </row>
    <row r="731" spans="2:2" x14ac:dyDescent="0.25">
      <c r="B731" s="98"/>
    </row>
    <row r="732" spans="2:2" x14ac:dyDescent="0.25">
      <c r="B732" s="98"/>
    </row>
    <row r="733" spans="2:2" x14ac:dyDescent="0.25">
      <c r="B733" s="98"/>
    </row>
    <row r="734" spans="2:2" x14ac:dyDescent="0.25">
      <c r="B734" s="98"/>
    </row>
    <row r="735" spans="2:2" x14ac:dyDescent="0.25">
      <c r="B735" s="98"/>
    </row>
    <row r="736" spans="2:2" x14ac:dyDescent="0.25">
      <c r="B736" s="98"/>
    </row>
    <row r="737" spans="2:2" x14ac:dyDescent="0.25">
      <c r="B737" s="98"/>
    </row>
    <row r="738" spans="2:2" x14ac:dyDescent="0.25">
      <c r="B738" s="98"/>
    </row>
    <row r="739" spans="2:2" x14ac:dyDescent="0.25">
      <c r="B739" s="98"/>
    </row>
    <row r="740" spans="2:2" x14ac:dyDescent="0.25">
      <c r="B740" s="98"/>
    </row>
    <row r="741" spans="2:2" x14ac:dyDescent="0.25">
      <c r="B741" s="98"/>
    </row>
    <row r="742" spans="2:2" x14ac:dyDescent="0.25">
      <c r="B742" s="98"/>
    </row>
    <row r="743" spans="2:2" x14ac:dyDescent="0.25">
      <c r="B743" s="98"/>
    </row>
    <row r="744" spans="2:2" x14ac:dyDescent="0.25">
      <c r="B744" s="98"/>
    </row>
    <row r="745" spans="2:2" x14ac:dyDescent="0.25">
      <c r="B745" s="98"/>
    </row>
    <row r="746" spans="2:2" x14ac:dyDescent="0.25">
      <c r="B746" s="98"/>
    </row>
    <row r="747" spans="2:2" x14ac:dyDescent="0.25">
      <c r="B747" s="98"/>
    </row>
    <row r="748" spans="2:2" x14ac:dyDescent="0.25">
      <c r="B748" s="98"/>
    </row>
    <row r="749" spans="2:2" x14ac:dyDescent="0.25">
      <c r="B749" s="98"/>
    </row>
    <row r="750" spans="2:2" x14ac:dyDescent="0.25">
      <c r="B750" s="98"/>
    </row>
    <row r="751" spans="2:2" x14ac:dyDescent="0.25">
      <c r="B751" s="98"/>
    </row>
    <row r="752" spans="2:2" x14ac:dyDescent="0.25">
      <c r="B752" s="98"/>
    </row>
    <row r="753" spans="2:2" x14ac:dyDescent="0.25">
      <c r="B753" s="98"/>
    </row>
    <row r="754" spans="2:2" x14ac:dyDescent="0.25">
      <c r="B754" s="98"/>
    </row>
    <row r="755" spans="2:2" x14ac:dyDescent="0.25">
      <c r="B755" s="98"/>
    </row>
    <row r="756" spans="2:2" x14ac:dyDescent="0.25">
      <c r="B756" s="98"/>
    </row>
    <row r="757" spans="2:2" x14ac:dyDescent="0.25">
      <c r="B757" s="98"/>
    </row>
    <row r="758" spans="2:2" x14ac:dyDescent="0.25">
      <c r="B758" s="98"/>
    </row>
    <row r="759" spans="2:2" x14ac:dyDescent="0.25">
      <c r="B759" s="98"/>
    </row>
    <row r="760" spans="2:2" x14ac:dyDescent="0.25">
      <c r="B760" s="98"/>
    </row>
    <row r="761" spans="2:2" x14ac:dyDescent="0.25">
      <c r="B761" s="98"/>
    </row>
    <row r="762" spans="2:2" x14ac:dyDescent="0.25">
      <c r="B762" s="98"/>
    </row>
    <row r="763" spans="2:2" x14ac:dyDescent="0.25">
      <c r="B763" s="98"/>
    </row>
    <row r="764" spans="2:2" x14ac:dyDescent="0.25">
      <c r="B764" s="98"/>
    </row>
    <row r="765" spans="2:2" x14ac:dyDescent="0.25">
      <c r="B765" s="98"/>
    </row>
    <row r="766" spans="2:2" x14ac:dyDescent="0.25">
      <c r="B766" s="98"/>
    </row>
    <row r="767" spans="2:2" x14ac:dyDescent="0.25">
      <c r="B767" s="98"/>
    </row>
    <row r="768" spans="2:2" x14ac:dyDescent="0.25">
      <c r="B768" s="98"/>
    </row>
    <row r="769" spans="2:2" x14ac:dyDescent="0.25">
      <c r="B769" s="98"/>
    </row>
    <row r="770" spans="2:2" x14ac:dyDescent="0.25">
      <c r="B770" s="98"/>
    </row>
    <row r="771" spans="2:2" x14ac:dyDescent="0.25">
      <c r="B771" s="98"/>
    </row>
    <row r="772" spans="2:2" x14ac:dyDescent="0.25">
      <c r="B772" s="98"/>
    </row>
    <row r="773" spans="2:2" x14ac:dyDescent="0.25">
      <c r="B773" s="98"/>
    </row>
    <row r="774" spans="2:2" x14ac:dyDescent="0.25">
      <c r="B774" s="98"/>
    </row>
    <row r="775" spans="2:2" x14ac:dyDescent="0.25">
      <c r="B775" s="98"/>
    </row>
    <row r="776" spans="2:2" x14ac:dyDescent="0.25">
      <c r="B776" s="98"/>
    </row>
    <row r="777" spans="2:2" x14ac:dyDescent="0.25">
      <c r="B777" s="98"/>
    </row>
    <row r="778" spans="2:2" x14ac:dyDescent="0.25">
      <c r="B778" s="98"/>
    </row>
    <row r="779" spans="2:2" x14ac:dyDescent="0.25">
      <c r="B779" s="98"/>
    </row>
    <row r="780" spans="2:2" x14ac:dyDescent="0.25">
      <c r="B780" s="98"/>
    </row>
    <row r="781" spans="2:2" x14ac:dyDescent="0.25">
      <c r="B781" s="98"/>
    </row>
    <row r="782" spans="2:2" x14ac:dyDescent="0.25">
      <c r="B782" s="98"/>
    </row>
    <row r="783" spans="2:2" x14ac:dyDescent="0.25">
      <c r="B783" s="98"/>
    </row>
    <row r="784" spans="2:2" x14ac:dyDescent="0.25">
      <c r="B784" s="98"/>
    </row>
    <row r="785" spans="2:2" x14ac:dyDescent="0.25">
      <c r="B785" s="98"/>
    </row>
    <row r="786" spans="2:2" x14ac:dyDescent="0.25">
      <c r="B786" s="98"/>
    </row>
    <row r="787" spans="2:2" x14ac:dyDescent="0.25">
      <c r="B787" s="98"/>
    </row>
    <row r="788" spans="2:2" x14ac:dyDescent="0.25">
      <c r="B788" s="98"/>
    </row>
    <row r="789" spans="2:2" x14ac:dyDescent="0.25">
      <c r="B789" s="98"/>
    </row>
    <row r="790" spans="2:2" x14ac:dyDescent="0.25">
      <c r="B790" s="98"/>
    </row>
    <row r="791" spans="2:2" x14ac:dyDescent="0.25">
      <c r="B791" s="98"/>
    </row>
    <row r="792" spans="2:2" x14ac:dyDescent="0.25">
      <c r="B792" s="98"/>
    </row>
    <row r="793" spans="2:2" x14ac:dyDescent="0.25">
      <c r="B793" s="98"/>
    </row>
    <row r="794" spans="2:2" x14ac:dyDescent="0.25">
      <c r="B794" s="98"/>
    </row>
    <row r="795" spans="2:2" x14ac:dyDescent="0.25">
      <c r="B795" s="98"/>
    </row>
    <row r="796" spans="2:2" x14ac:dyDescent="0.25">
      <c r="B796" s="98"/>
    </row>
    <row r="797" spans="2:2" x14ac:dyDescent="0.25">
      <c r="B797" s="98"/>
    </row>
    <row r="798" spans="2:2" x14ac:dyDescent="0.25">
      <c r="B798" s="98"/>
    </row>
    <row r="799" spans="2:2" x14ac:dyDescent="0.25">
      <c r="B799" s="98"/>
    </row>
    <row r="800" spans="2:2" x14ac:dyDescent="0.25">
      <c r="B800" s="98"/>
    </row>
    <row r="801" spans="2:2" x14ac:dyDescent="0.25">
      <c r="B801" s="98"/>
    </row>
    <row r="802" spans="2:2" x14ac:dyDescent="0.25">
      <c r="B802" s="98"/>
    </row>
    <row r="803" spans="2:2" x14ac:dyDescent="0.25">
      <c r="B803" s="98"/>
    </row>
    <row r="804" spans="2:2" x14ac:dyDescent="0.25">
      <c r="B804" s="98"/>
    </row>
    <row r="805" spans="2:2" x14ac:dyDescent="0.25">
      <c r="B805" s="98"/>
    </row>
    <row r="806" spans="2:2" x14ac:dyDescent="0.25">
      <c r="B806" s="98"/>
    </row>
    <row r="807" spans="2:2" x14ac:dyDescent="0.25">
      <c r="B807" s="98"/>
    </row>
    <row r="808" spans="2:2" x14ac:dyDescent="0.25">
      <c r="B808" s="98"/>
    </row>
    <row r="809" spans="2:2" x14ac:dyDescent="0.25">
      <c r="B809" s="98"/>
    </row>
    <row r="810" spans="2:2" x14ac:dyDescent="0.25">
      <c r="B810" s="98"/>
    </row>
    <row r="811" spans="2:2" x14ac:dyDescent="0.25">
      <c r="B811" s="98"/>
    </row>
    <row r="812" spans="2:2" x14ac:dyDescent="0.25">
      <c r="B812" s="98"/>
    </row>
    <row r="813" spans="2:2" x14ac:dyDescent="0.25">
      <c r="B813" s="98"/>
    </row>
    <row r="814" spans="2:2" x14ac:dyDescent="0.25">
      <c r="B814" s="98"/>
    </row>
    <row r="815" spans="2:2" x14ac:dyDescent="0.25">
      <c r="B815" s="98"/>
    </row>
    <row r="816" spans="2:2" x14ac:dyDescent="0.25">
      <c r="B816" s="98"/>
    </row>
    <row r="817" spans="2:2" x14ac:dyDescent="0.25">
      <c r="B817" s="98"/>
    </row>
    <row r="818" spans="2:2" x14ac:dyDescent="0.25">
      <c r="B818" s="98"/>
    </row>
    <row r="819" spans="2:2" x14ac:dyDescent="0.25">
      <c r="B819" s="98"/>
    </row>
    <row r="820" spans="2:2" x14ac:dyDescent="0.25">
      <c r="B820" s="98"/>
    </row>
    <row r="821" spans="2:2" x14ac:dyDescent="0.25">
      <c r="B821" s="98"/>
    </row>
    <row r="822" spans="2:2" x14ac:dyDescent="0.25">
      <c r="B822" s="98"/>
    </row>
    <row r="823" spans="2:2" x14ac:dyDescent="0.25">
      <c r="B823" s="98"/>
    </row>
    <row r="824" spans="2:2" x14ac:dyDescent="0.25">
      <c r="B824" s="98"/>
    </row>
    <row r="825" spans="2:2" x14ac:dyDescent="0.25">
      <c r="B825" s="98"/>
    </row>
    <row r="826" spans="2:2" x14ac:dyDescent="0.25">
      <c r="B826" s="98"/>
    </row>
    <row r="827" spans="2:2" x14ac:dyDescent="0.25">
      <c r="B827" s="98"/>
    </row>
    <row r="828" spans="2:2" x14ac:dyDescent="0.25">
      <c r="B828" s="98"/>
    </row>
    <row r="829" spans="2:2" x14ac:dyDescent="0.25">
      <c r="B829" s="98"/>
    </row>
    <row r="830" spans="2:2" x14ac:dyDescent="0.25">
      <c r="B830" s="98"/>
    </row>
    <row r="831" spans="2:2" x14ac:dyDescent="0.25">
      <c r="B831" s="98"/>
    </row>
    <row r="832" spans="2:2" x14ac:dyDescent="0.25">
      <c r="B832" s="98"/>
    </row>
    <row r="833" spans="2:2" x14ac:dyDescent="0.25">
      <c r="B833" s="98"/>
    </row>
    <row r="834" spans="2:2" x14ac:dyDescent="0.25">
      <c r="B834" s="98"/>
    </row>
    <row r="835" spans="2:2" x14ac:dyDescent="0.25">
      <c r="B835" s="98"/>
    </row>
    <row r="836" spans="2:2" x14ac:dyDescent="0.25">
      <c r="B836" s="98"/>
    </row>
    <row r="837" spans="2:2" x14ac:dyDescent="0.25">
      <c r="B837" s="98"/>
    </row>
    <row r="838" spans="2:2" x14ac:dyDescent="0.25">
      <c r="B838" s="98"/>
    </row>
    <row r="839" spans="2:2" x14ac:dyDescent="0.25">
      <c r="B839" s="98"/>
    </row>
    <row r="840" spans="2:2" x14ac:dyDescent="0.25">
      <c r="B840" s="98"/>
    </row>
    <row r="841" spans="2:2" x14ac:dyDescent="0.25">
      <c r="B841" s="98"/>
    </row>
    <row r="842" spans="2:2" x14ac:dyDescent="0.25">
      <c r="B842" s="98"/>
    </row>
    <row r="843" spans="2:2" x14ac:dyDescent="0.25">
      <c r="B843" s="98"/>
    </row>
    <row r="844" spans="2:2" x14ac:dyDescent="0.25">
      <c r="B844" s="98"/>
    </row>
    <row r="845" spans="2:2" x14ac:dyDescent="0.25">
      <c r="B845" s="98"/>
    </row>
    <row r="846" spans="2:2" x14ac:dyDescent="0.25">
      <c r="B846" s="98"/>
    </row>
    <row r="847" spans="2:2" x14ac:dyDescent="0.25">
      <c r="B847" s="98"/>
    </row>
    <row r="848" spans="2:2" x14ac:dyDescent="0.25">
      <c r="B848" s="98"/>
    </row>
    <row r="849" spans="2:2" x14ac:dyDescent="0.25">
      <c r="B849" s="98"/>
    </row>
    <row r="850" spans="2:2" x14ac:dyDescent="0.25">
      <c r="B850" s="98"/>
    </row>
    <row r="851" spans="2:2" x14ac:dyDescent="0.25">
      <c r="B851" s="98"/>
    </row>
    <row r="852" spans="2:2" x14ac:dyDescent="0.25">
      <c r="B852" s="98"/>
    </row>
    <row r="853" spans="2:2" x14ac:dyDescent="0.25">
      <c r="B853" s="98"/>
    </row>
    <row r="854" spans="2:2" x14ac:dyDescent="0.25">
      <c r="B854" s="98"/>
    </row>
    <row r="855" spans="2:2" x14ac:dyDescent="0.25">
      <c r="B855" s="98"/>
    </row>
    <row r="856" spans="2:2" x14ac:dyDescent="0.25">
      <c r="B856" s="98"/>
    </row>
    <row r="857" spans="2:2" x14ac:dyDescent="0.25">
      <c r="B857" s="98"/>
    </row>
    <row r="858" spans="2:2" x14ac:dyDescent="0.25">
      <c r="B858" s="98"/>
    </row>
    <row r="859" spans="2:2" x14ac:dyDescent="0.25">
      <c r="B859" s="98"/>
    </row>
    <row r="860" spans="2:2" x14ac:dyDescent="0.25">
      <c r="B860" s="98"/>
    </row>
    <row r="861" spans="2:2" x14ac:dyDescent="0.25">
      <c r="B861" s="98"/>
    </row>
    <row r="862" spans="2:2" x14ac:dyDescent="0.25">
      <c r="B862" s="98"/>
    </row>
    <row r="863" spans="2:2" x14ac:dyDescent="0.25">
      <c r="B863" s="98"/>
    </row>
    <row r="864" spans="2:2" x14ac:dyDescent="0.25">
      <c r="B864" s="98"/>
    </row>
    <row r="865" spans="2:2" x14ac:dyDescent="0.25">
      <c r="B865" s="98"/>
    </row>
    <row r="866" spans="2:2" x14ac:dyDescent="0.25">
      <c r="B866" s="98"/>
    </row>
    <row r="867" spans="2:2" x14ac:dyDescent="0.25">
      <c r="B867" s="98"/>
    </row>
    <row r="868" spans="2:2" x14ac:dyDescent="0.25">
      <c r="B868" s="98"/>
    </row>
    <row r="869" spans="2:2" x14ac:dyDescent="0.25">
      <c r="B869" s="98"/>
    </row>
    <row r="870" spans="2:2" x14ac:dyDescent="0.25">
      <c r="B870" s="98"/>
    </row>
    <row r="871" spans="2:2" x14ac:dyDescent="0.25">
      <c r="B871" s="98"/>
    </row>
    <row r="872" spans="2:2" x14ac:dyDescent="0.25">
      <c r="B872" s="98"/>
    </row>
    <row r="873" spans="2:2" x14ac:dyDescent="0.25">
      <c r="B873" s="98"/>
    </row>
    <row r="874" spans="2:2" x14ac:dyDescent="0.25">
      <c r="B874" s="98"/>
    </row>
    <row r="875" spans="2:2" x14ac:dyDescent="0.25">
      <c r="B875" s="98"/>
    </row>
    <row r="876" spans="2:2" x14ac:dyDescent="0.25">
      <c r="B876" s="98"/>
    </row>
    <row r="877" spans="2:2" x14ac:dyDescent="0.25">
      <c r="B877" s="98"/>
    </row>
    <row r="878" spans="2:2" x14ac:dyDescent="0.25">
      <c r="B878" s="98"/>
    </row>
    <row r="879" spans="2:2" x14ac:dyDescent="0.25">
      <c r="B879" s="98"/>
    </row>
    <row r="880" spans="2:2" x14ac:dyDescent="0.25">
      <c r="B880" s="98"/>
    </row>
    <row r="881" spans="2:2" x14ac:dyDescent="0.25">
      <c r="B881" s="98"/>
    </row>
    <row r="882" spans="2:2" x14ac:dyDescent="0.25">
      <c r="B882" s="98"/>
    </row>
    <row r="883" spans="2:2" x14ac:dyDescent="0.25">
      <c r="B883" s="98"/>
    </row>
    <row r="884" spans="2:2" x14ac:dyDescent="0.25">
      <c r="B884" s="98"/>
    </row>
    <row r="885" spans="2:2" x14ac:dyDescent="0.25">
      <c r="B885" s="98"/>
    </row>
    <row r="886" spans="2:2" x14ac:dyDescent="0.25">
      <c r="B886" s="98"/>
    </row>
    <row r="887" spans="2:2" x14ac:dyDescent="0.25">
      <c r="B887" s="98"/>
    </row>
    <row r="888" spans="2:2" x14ac:dyDescent="0.25">
      <c r="B888" s="98"/>
    </row>
    <row r="889" spans="2:2" x14ac:dyDescent="0.25">
      <c r="B889" s="98"/>
    </row>
    <row r="890" spans="2:2" x14ac:dyDescent="0.25">
      <c r="B890" s="98"/>
    </row>
    <row r="891" spans="2:2" x14ac:dyDescent="0.25">
      <c r="B891" s="98"/>
    </row>
    <row r="892" spans="2:2" x14ac:dyDescent="0.25">
      <c r="B892" s="98"/>
    </row>
    <row r="893" spans="2:2" x14ac:dyDescent="0.25">
      <c r="B893" s="98"/>
    </row>
    <row r="894" spans="2:2" x14ac:dyDescent="0.25">
      <c r="B894" s="98"/>
    </row>
    <row r="895" spans="2:2" x14ac:dyDescent="0.25">
      <c r="B895" s="98"/>
    </row>
    <row r="896" spans="2:2" x14ac:dyDescent="0.25">
      <c r="B896" s="98"/>
    </row>
    <row r="897" spans="2:2" x14ac:dyDescent="0.25">
      <c r="B897" s="98"/>
    </row>
    <row r="898" spans="2:2" x14ac:dyDescent="0.25">
      <c r="B898" s="98"/>
    </row>
    <row r="899" spans="2:2" x14ac:dyDescent="0.25">
      <c r="B899" s="98"/>
    </row>
    <row r="900" spans="2:2" x14ac:dyDescent="0.25">
      <c r="B900" s="98"/>
    </row>
    <row r="901" spans="2:2" x14ac:dyDescent="0.25">
      <c r="B901" s="98"/>
    </row>
    <row r="902" spans="2:2" x14ac:dyDescent="0.25">
      <c r="B902" s="98"/>
    </row>
    <row r="903" spans="2:2" x14ac:dyDescent="0.25">
      <c r="B903" s="98"/>
    </row>
    <row r="904" spans="2:2" x14ac:dyDescent="0.25">
      <c r="B904" s="98"/>
    </row>
    <row r="905" spans="2:2" x14ac:dyDescent="0.25">
      <c r="B905" s="98"/>
    </row>
    <row r="906" spans="2:2" x14ac:dyDescent="0.25">
      <c r="B906" s="98"/>
    </row>
    <row r="907" spans="2:2" x14ac:dyDescent="0.25">
      <c r="B907" s="98"/>
    </row>
    <row r="908" spans="2:2" x14ac:dyDescent="0.25">
      <c r="B908" s="98"/>
    </row>
    <row r="909" spans="2:2" x14ac:dyDescent="0.25">
      <c r="B909" s="98"/>
    </row>
    <row r="910" spans="2:2" x14ac:dyDescent="0.25">
      <c r="B910" s="98"/>
    </row>
    <row r="911" spans="2:2" x14ac:dyDescent="0.25">
      <c r="B911" s="98"/>
    </row>
    <row r="912" spans="2:2" x14ac:dyDescent="0.25">
      <c r="B912" s="98"/>
    </row>
    <row r="913" spans="2:2" x14ac:dyDescent="0.25">
      <c r="B913" s="98"/>
    </row>
    <row r="914" spans="2:2" x14ac:dyDescent="0.25">
      <c r="B914" s="98"/>
    </row>
    <row r="915" spans="2:2" x14ac:dyDescent="0.25">
      <c r="B915" s="98"/>
    </row>
    <row r="916" spans="2:2" x14ac:dyDescent="0.25">
      <c r="B916" s="98"/>
    </row>
    <row r="917" spans="2:2" x14ac:dyDescent="0.25">
      <c r="B917" s="98"/>
    </row>
    <row r="918" spans="2:2" x14ac:dyDescent="0.25">
      <c r="B918" s="98"/>
    </row>
    <row r="919" spans="2:2" x14ac:dyDescent="0.25">
      <c r="B919" s="98"/>
    </row>
    <row r="920" spans="2:2" x14ac:dyDescent="0.25">
      <c r="B920" s="98"/>
    </row>
    <row r="921" spans="2:2" x14ac:dyDescent="0.25">
      <c r="B921" s="98"/>
    </row>
    <row r="922" spans="2:2" x14ac:dyDescent="0.25">
      <c r="B922" s="98"/>
    </row>
    <row r="923" spans="2:2" x14ac:dyDescent="0.25">
      <c r="B923" s="98"/>
    </row>
    <row r="924" spans="2:2" x14ac:dyDescent="0.25">
      <c r="B924" s="98"/>
    </row>
    <row r="925" spans="2:2" x14ac:dyDescent="0.25">
      <c r="B925" s="98"/>
    </row>
    <row r="926" spans="2:2" x14ac:dyDescent="0.25">
      <c r="B926" s="98"/>
    </row>
    <row r="927" spans="2:2" x14ac:dyDescent="0.25">
      <c r="B927" s="98"/>
    </row>
    <row r="928" spans="2:2" x14ac:dyDescent="0.25">
      <c r="B928" s="98"/>
    </row>
    <row r="929" spans="2:2" x14ac:dyDescent="0.25">
      <c r="B929" s="98"/>
    </row>
    <row r="930" spans="2:2" x14ac:dyDescent="0.25">
      <c r="B930" s="98"/>
    </row>
    <row r="931" spans="2:2" x14ac:dyDescent="0.25">
      <c r="B931" s="98"/>
    </row>
    <row r="932" spans="2:2" x14ac:dyDescent="0.25">
      <c r="B932" s="98"/>
    </row>
    <row r="933" spans="2:2" x14ac:dyDescent="0.25">
      <c r="B933" s="98"/>
    </row>
    <row r="934" spans="2:2" x14ac:dyDescent="0.25">
      <c r="B934" s="98"/>
    </row>
    <row r="935" spans="2:2" x14ac:dyDescent="0.25">
      <c r="B935" s="98"/>
    </row>
    <row r="936" spans="2:2" x14ac:dyDescent="0.25">
      <c r="B936" s="98"/>
    </row>
    <row r="937" spans="2:2" x14ac:dyDescent="0.25">
      <c r="B937" s="98"/>
    </row>
    <row r="938" spans="2:2" x14ac:dyDescent="0.25">
      <c r="B938" s="98"/>
    </row>
    <row r="939" spans="2:2" x14ac:dyDescent="0.25">
      <c r="B939" s="98"/>
    </row>
    <row r="940" spans="2:2" x14ac:dyDescent="0.25">
      <c r="B940" s="98"/>
    </row>
    <row r="941" spans="2:2" x14ac:dyDescent="0.25">
      <c r="B941" s="98"/>
    </row>
    <row r="942" spans="2:2" x14ac:dyDescent="0.25">
      <c r="B942" s="98"/>
    </row>
    <row r="943" spans="2:2" x14ac:dyDescent="0.25">
      <c r="B943" s="98"/>
    </row>
    <row r="944" spans="2:2" x14ac:dyDescent="0.25">
      <c r="B944" s="98"/>
    </row>
    <row r="945" spans="2:2" x14ac:dyDescent="0.25">
      <c r="B945" s="98"/>
    </row>
    <row r="946" spans="2:2" x14ac:dyDescent="0.25">
      <c r="B946" s="98"/>
    </row>
    <row r="947" spans="2:2" x14ac:dyDescent="0.25">
      <c r="B947" s="98"/>
    </row>
    <row r="948" spans="2:2" x14ac:dyDescent="0.25">
      <c r="B948" s="98"/>
    </row>
  </sheetData>
  <mergeCells count="19">
    <mergeCell ref="A14:A16"/>
    <mergeCell ref="B14:D14"/>
    <mergeCell ref="B15:D15"/>
    <mergeCell ref="B1:D1"/>
    <mergeCell ref="A2:D2"/>
    <mergeCell ref="A3:D3"/>
    <mergeCell ref="A5:D5"/>
    <mergeCell ref="A6:D6"/>
    <mergeCell ref="A7:D7"/>
    <mergeCell ref="A9:D9"/>
    <mergeCell ref="A10:B10"/>
    <mergeCell ref="A11:D11"/>
    <mergeCell ref="A12:D12"/>
    <mergeCell ref="A28:A30"/>
    <mergeCell ref="B28:D28"/>
    <mergeCell ref="B29:D29"/>
    <mergeCell ref="A35:A37"/>
    <mergeCell ref="B35:D35"/>
    <mergeCell ref="B36:D36"/>
  </mergeCells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46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4.7109375" style="86" customWidth="1"/>
    <col min="2" max="2" width="24.7109375" style="86" customWidth="1"/>
    <col min="3" max="3" width="9.140625" style="86" customWidth="1"/>
    <col min="4" max="4" width="9.140625" style="86"/>
    <col min="5" max="5" width="14.5703125" style="86" customWidth="1"/>
    <col min="6" max="253" width="9.140625" style="86"/>
    <col min="254" max="254" width="4.140625" style="86" customWidth="1"/>
    <col min="255" max="255" width="43.5703125" style="86" customWidth="1"/>
    <col min="256" max="256" width="15" style="86" customWidth="1"/>
    <col min="257" max="257" width="14.28515625" style="86" customWidth="1"/>
    <col min="258" max="258" width="15.140625" style="86" customWidth="1"/>
    <col min="259" max="259" width="9.140625" style="86" customWidth="1"/>
    <col min="260" max="260" width="9.140625" style="86"/>
    <col min="261" max="261" width="14.5703125" style="86" customWidth="1"/>
    <col min="262" max="509" width="9.140625" style="86"/>
    <col min="510" max="510" width="4.140625" style="86" customWidth="1"/>
    <col min="511" max="511" width="43.5703125" style="86" customWidth="1"/>
    <col min="512" max="512" width="15" style="86" customWidth="1"/>
    <col min="513" max="513" width="14.28515625" style="86" customWidth="1"/>
    <col min="514" max="514" width="15.140625" style="86" customWidth="1"/>
    <col min="515" max="515" width="9.140625" style="86" customWidth="1"/>
    <col min="516" max="516" width="9.140625" style="86"/>
    <col min="517" max="517" width="14.5703125" style="86" customWidth="1"/>
    <col min="518" max="765" width="9.140625" style="86"/>
    <col min="766" max="766" width="4.140625" style="86" customWidth="1"/>
    <col min="767" max="767" width="43.5703125" style="86" customWidth="1"/>
    <col min="768" max="768" width="15" style="86" customWidth="1"/>
    <col min="769" max="769" width="14.28515625" style="86" customWidth="1"/>
    <col min="770" max="770" width="15.140625" style="86" customWidth="1"/>
    <col min="771" max="771" width="9.140625" style="86" customWidth="1"/>
    <col min="772" max="772" width="9.140625" style="86"/>
    <col min="773" max="773" width="14.5703125" style="86" customWidth="1"/>
    <col min="774" max="1021" width="9.140625" style="86"/>
    <col min="1022" max="1022" width="4.140625" style="86" customWidth="1"/>
    <col min="1023" max="1023" width="43.5703125" style="86" customWidth="1"/>
    <col min="1024" max="1024" width="15" style="86" customWidth="1"/>
    <col min="1025" max="1025" width="14.28515625" style="86" customWidth="1"/>
    <col min="1026" max="1026" width="15.140625" style="86" customWidth="1"/>
    <col min="1027" max="1027" width="9.140625" style="86" customWidth="1"/>
    <col min="1028" max="1028" width="9.140625" style="86"/>
    <col min="1029" max="1029" width="14.5703125" style="86" customWidth="1"/>
    <col min="1030" max="1277" width="9.140625" style="86"/>
    <col min="1278" max="1278" width="4.140625" style="86" customWidth="1"/>
    <col min="1279" max="1279" width="43.5703125" style="86" customWidth="1"/>
    <col min="1280" max="1280" width="15" style="86" customWidth="1"/>
    <col min="1281" max="1281" width="14.28515625" style="86" customWidth="1"/>
    <col min="1282" max="1282" width="15.140625" style="86" customWidth="1"/>
    <col min="1283" max="1283" width="9.140625" style="86" customWidth="1"/>
    <col min="1284" max="1284" width="9.140625" style="86"/>
    <col min="1285" max="1285" width="14.5703125" style="86" customWidth="1"/>
    <col min="1286" max="1533" width="9.140625" style="86"/>
    <col min="1534" max="1534" width="4.140625" style="86" customWidth="1"/>
    <col min="1535" max="1535" width="43.5703125" style="86" customWidth="1"/>
    <col min="1536" max="1536" width="15" style="86" customWidth="1"/>
    <col min="1537" max="1537" width="14.28515625" style="86" customWidth="1"/>
    <col min="1538" max="1538" width="15.140625" style="86" customWidth="1"/>
    <col min="1539" max="1539" width="9.140625" style="86" customWidth="1"/>
    <col min="1540" max="1540" width="9.140625" style="86"/>
    <col min="1541" max="1541" width="14.5703125" style="86" customWidth="1"/>
    <col min="1542" max="1789" width="9.140625" style="86"/>
    <col min="1790" max="1790" width="4.140625" style="86" customWidth="1"/>
    <col min="1791" max="1791" width="43.5703125" style="86" customWidth="1"/>
    <col min="1792" max="1792" width="15" style="86" customWidth="1"/>
    <col min="1793" max="1793" width="14.28515625" style="86" customWidth="1"/>
    <col min="1794" max="1794" width="15.140625" style="86" customWidth="1"/>
    <col min="1795" max="1795" width="9.140625" style="86" customWidth="1"/>
    <col min="1796" max="1796" width="9.140625" style="86"/>
    <col min="1797" max="1797" width="14.5703125" style="86" customWidth="1"/>
    <col min="1798" max="2045" width="9.140625" style="86"/>
    <col min="2046" max="2046" width="4.140625" style="86" customWidth="1"/>
    <col min="2047" max="2047" width="43.5703125" style="86" customWidth="1"/>
    <col min="2048" max="2048" width="15" style="86" customWidth="1"/>
    <col min="2049" max="2049" width="14.28515625" style="86" customWidth="1"/>
    <col min="2050" max="2050" width="15.140625" style="86" customWidth="1"/>
    <col min="2051" max="2051" width="9.140625" style="86" customWidth="1"/>
    <col min="2052" max="2052" width="9.140625" style="86"/>
    <col min="2053" max="2053" width="14.5703125" style="86" customWidth="1"/>
    <col min="2054" max="2301" width="9.140625" style="86"/>
    <col min="2302" max="2302" width="4.140625" style="86" customWidth="1"/>
    <col min="2303" max="2303" width="43.5703125" style="86" customWidth="1"/>
    <col min="2304" max="2304" width="15" style="86" customWidth="1"/>
    <col min="2305" max="2305" width="14.28515625" style="86" customWidth="1"/>
    <col min="2306" max="2306" width="15.140625" style="86" customWidth="1"/>
    <col min="2307" max="2307" width="9.140625" style="86" customWidth="1"/>
    <col min="2308" max="2308" width="9.140625" style="86"/>
    <col min="2309" max="2309" width="14.5703125" style="86" customWidth="1"/>
    <col min="2310" max="2557" width="9.140625" style="86"/>
    <col min="2558" max="2558" width="4.140625" style="86" customWidth="1"/>
    <col min="2559" max="2559" width="43.5703125" style="86" customWidth="1"/>
    <col min="2560" max="2560" width="15" style="86" customWidth="1"/>
    <col min="2561" max="2561" width="14.28515625" style="86" customWidth="1"/>
    <col min="2562" max="2562" width="15.140625" style="86" customWidth="1"/>
    <col min="2563" max="2563" width="9.140625" style="86" customWidth="1"/>
    <col min="2564" max="2564" width="9.140625" style="86"/>
    <col min="2565" max="2565" width="14.5703125" style="86" customWidth="1"/>
    <col min="2566" max="2813" width="9.140625" style="86"/>
    <col min="2814" max="2814" width="4.140625" style="86" customWidth="1"/>
    <col min="2815" max="2815" width="43.5703125" style="86" customWidth="1"/>
    <col min="2816" max="2816" width="15" style="86" customWidth="1"/>
    <col min="2817" max="2817" width="14.28515625" style="86" customWidth="1"/>
    <col min="2818" max="2818" width="15.140625" style="86" customWidth="1"/>
    <col min="2819" max="2819" width="9.140625" style="86" customWidth="1"/>
    <col min="2820" max="2820" width="9.140625" style="86"/>
    <col min="2821" max="2821" width="14.5703125" style="86" customWidth="1"/>
    <col min="2822" max="3069" width="9.140625" style="86"/>
    <col min="3070" max="3070" width="4.140625" style="86" customWidth="1"/>
    <col min="3071" max="3071" width="43.5703125" style="86" customWidth="1"/>
    <col min="3072" max="3072" width="15" style="86" customWidth="1"/>
    <col min="3073" max="3073" width="14.28515625" style="86" customWidth="1"/>
    <col min="3074" max="3074" width="15.140625" style="86" customWidth="1"/>
    <col min="3075" max="3075" width="9.140625" style="86" customWidth="1"/>
    <col min="3076" max="3076" width="9.140625" style="86"/>
    <col min="3077" max="3077" width="14.5703125" style="86" customWidth="1"/>
    <col min="3078" max="3325" width="9.140625" style="86"/>
    <col min="3326" max="3326" width="4.140625" style="86" customWidth="1"/>
    <col min="3327" max="3327" width="43.5703125" style="86" customWidth="1"/>
    <col min="3328" max="3328" width="15" style="86" customWidth="1"/>
    <col min="3329" max="3329" width="14.28515625" style="86" customWidth="1"/>
    <col min="3330" max="3330" width="15.140625" style="86" customWidth="1"/>
    <col min="3331" max="3331" width="9.140625" style="86" customWidth="1"/>
    <col min="3332" max="3332" width="9.140625" style="86"/>
    <col min="3333" max="3333" width="14.5703125" style="86" customWidth="1"/>
    <col min="3334" max="3581" width="9.140625" style="86"/>
    <col min="3582" max="3582" width="4.140625" style="86" customWidth="1"/>
    <col min="3583" max="3583" width="43.5703125" style="86" customWidth="1"/>
    <col min="3584" max="3584" width="15" style="86" customWidth="1"/>
    <col min="3585" max="3585" width="14.28515625" style="86" customWidth="1"/>
    <col min="3586" max="3586" width="15.140625" style="86" customWidth="1"/>
    <col min="3587" max="3587" width="9.140625" style="86" customWidth="1"/>
    <col min="3588" max="3588" width="9.140625" style="86"/>
    <col min="3589" max="3589" width="14.5703125" style="86" customWidth="1"/>
    <col min="3590" max="3837" width="9.140625" style="86"/>
    <col min="3838" max="3838" width="4.140625" style="86" customWidth="1"/>
    <col min="3839" max="3839" width="43.5703125" style="86" customWidth="1"/>
    <col min="3840" max="3840" width="15" style="86" customWidth="1"/>
    <col min="3841" max="3841" width="14.28515625" style="86" customWidth="1"/>
    <col min="3842" max="3842" width="15.140625" style="86" customWidth="1"/>
    <col min="3843" max="3843" width="9.140625" style="86" customWidth="1"/>
    <col min="3844" max="3844" width="9.140625" style="86"/>
    <col min="3845" max="3845" width="14.5703125" style="86" customWidth="1"/>
    <col min="3846" max="4093" width="9.140625" style="86"/>
    <col min="4094" max="4094" width="4.140625" style="86" customWidth="1"/>
    <col min="4095" max="4095" width="43.5703125" style="86" customWidth="1"/>
    <col min="4096" max="4096" width="15" style="86" customWidth="1"/>
    <col min="4097" max="4097" width="14.28515625" style="86" customWidth="1"/>
    <col min="4098" max="4098" width="15.140625" style="86" customWidth="1"/>
    <col min="4099" max="4099" width="9.140625" style="86" customWidth="1"/>
    <col min="4100" max="4100" width="9.140625" style="86"/>
    <col min="4101" max="4101" width="14.5703125" style="86" customWidth="1"/>
    <col min="4102" max="4349" width="9.140625" style="86"/>
    <col min="4350" max="4350" width="4.140625" style="86" customWidth="1"/>
    <col min="4351" max="4351" width="43.5703125" style="86" customWidth="1"/>
    <col min="4352" max="4352" width="15" style="86" customWidth="1"/>
    <col min="4353" max="4353" width="14.28515625" style="86" customWidth="1"/>
    <col min="4354" max="4354" width="15.140625" style="86" customWidth="1"/>
    <col min="4355" max="4355" width="9.140625" style="86" customWidth="1"/>
    <col min="4356" max="4356" width="9.140625" style="86"/>
    <col min="4357" max="4357" width="14.5703125" style="86" customWidth="1"/>
    <col min="4358" max="4605" width="9.140625" style="86"/>
    <col min="4606" max="4606" width="4.140625" style="86" customWidth="1"/>
    <col min="4607" max="4607" width="43.5703125" style="86" customWidth="1"/>
    <col min="4608" max="4608" width="15" style="86" customWidth="1"/>
    <col min="4609" max="4609" width="14.28515625" style="86" customWidth="1"/>
    <col min="4610" max="4610" width="15.140625" style="86" customWidth="1"/>
    <col min="4611" max="4611" width="9.140625" style="86" customWidth="1"/>
    <col min="4612" max="4612" width="9.140625" style="86"/>
    <col min="4613" max="4613" width="14.5703125" style="86" customWidth="1"/>
    <col min="4614" max="4861" width="9.140625" style="86"/>
    <col min="4862" max="4862" width="4.140625" style="86" customWidth="1"/>
    <col min="4863" max="4863" width="43.5703125" style="86" customWidth="1"/>
    <col min="4864" max="4864" width="15" style="86" customWidth="1"/>
    <col min="4865" max="4865" width="14.28515625" style="86" customWidth="1"/>
    <col min="4866" max="4866" width="15.140625" style="86" customWidth="1"/>
    <col min="4867" max="4867" width="9.140625" style="86" customWidth="1"/>
    <col min="4868" max="4868" width="9.140625" style="86"/>
    <col min="4869" max="4869" width="14.5703125" style="86" customWidth="1"/>
    <col min="4870" max="5117" width="9.140625" style="86"/>
    <col min="5118" max="5118" width="4.140625" style="86" customWidth="1"/>
    <col min="5119" max="5119" width="43.5703125" style="86" customWidth="1"/>
    <col min="5120" max="5120" width="15" style="86" customWidth="1"/>
    <col min="5121" max="5121" width="14.28515625" style="86" customWidth="1"/>
    <col min="5122" max="5122" width="15.140625" style="86" customWidth="1"/>
    <col min="5123" max="5123" width="9.140625" style="86" customWidth="1"/>
    <col min="5124" max="5124" width="9.140625" style="86"/>
    <col min="5125" max="5125" width="14.5703125" style="86" customWidth="1"/>
    <col min="5126" max="5373" width="9.140625" style="86"/>
    <col min="5374" max="5374" width="4.140625" style="86" customWidth="1"/>
    <col min="5375" max="5375" width="43.5703125" style="86" customWidth="1"/>
    <col min="5376" max="5376" width="15" style="86" customWidth="1"/>
    <col min="5377" max="5377" width="14.28515625" style="86" customWidth="1"/>
    <col min="5378" max="5378" width="15.140625" style="86" customWidth="1"/>
    <col min="5379" max="5379" width="9.140625" style="86" customWidth="1"/>
    <col min="5380" max="5380" width="9.140625" style="86"/>
    <col min="5381" max="5381" width="14.5703125" style="86" customWidth="1"/>
    <col min="5382" max="5629" width="9.140625" style="86"/>
    <col min="5630" max="5630" width="4.140625" style="86" customWidth="1"/>
    <col min="5631" max="5631" width="43.5703125" style="86" customWidth="1"/>
    <col min="5632" max="5632" width="15" style="86" customWidth="1"/>
    <col min="5633" max="5633" width="14.28515625" style="86" customWidth="1"/>
    <col min="5634" max="5634" width="15.140625" style="86" customWidth="1"/>
    <col min="5635" max="5635" width="9.140625" style="86" customWidth="1"/>
    <col min="5636" max="5636" width="9.140625" style="86"/>
    <col min="5637" max="5637" width="14.5703125" style="86" customWidth="1"/>
    <col min="5638" max="5885" width="9.140625" style="86"/>
    <col min="5886" max="5886" width="4.140625" style="86" customWidth="1"/>
    <col min="5887" max="5887" width="43.5703125" style="86" customWidth="1"/>
    <col min="5888" max="5888" width="15" style="86" customWidth="1"/>
    <col min="5889" max="5889" width="14.28515625" style="86" customWidth="1"/>
    <col min="5890" max="5890" width="15.140625" style="86" customWidth="1"/>
    <col min="5891" max="5891" width="9.140625" style="86" customWidth="1"/>
    <col min="5892" max="5892" width="9.140625" style="86"/>
    <col min="5893" max="5893" width="14.5703125" style="86" customWidth="1"/>
    <col min="5894" max="6141" width="9.140625" style="86"/>
    <col min="6142" max="6142" width="4.140625" style="86" customWidth="1"/>
    <col min="6143" max="6143" width="43.5703125" style="86" customWidth="1"/>
    <col min="6144" max="6144" width="15" style="86" customWidth="1"/>
    <col min="6145" max="6145" width="14.28515625" style="86" customWidth="1"/>
    <col min="6146" max="6146" width="15.140625" style="86" customWidth="1"/>
    <col min="6147" max="6147" width="9.140625" style="86" customWidth="1"/>
    <col min="6148" max="6148" width="9.140625" style="86"/>
    <col min="6149" max="6149" width="14.5703125" style="86" customWidth="1"/>
    <col min="6150" max="6397" width="9.140625" style="86"/>
    <col min="6398" max="6398" width="4.140625" style="86" customWidth="1"/>
    <col min="6399" max="6399" width="43.5703125" style="86" customWidth="1"/>
    <col min="6400" max="6400" width="15" style="86" customWidth="1"/>
    <col min="6401" max="6401" width="14.28515625" style="86" customWidth="1"/>
    <col min="6402" max="6402" width="15.140625" style="86" customWidth="1"/>
    <col min="6403" max="6403" width="9.140625" style="86" customWidth="1"/>
    <col min="6404" max="6404" width="9.140625" style="86"/>
    <col min="6405" max="6405" width="14.5703125" style="86" customWidth="1"/>
    <col min="6406" max="6653" width="9.140625" style="86"/>
    <col min="6654" max="6654" width="4.140625" style="86" customWidth="1"/>
    <col min="6655" max="6655" width="43.5703125" style="86" customWidth="1"/>
    <col min="6656" max="6656" width="15" style="86" customWidth="1"/>
    <col min="6657" max="6657" width="14.28515625" style="86" customWidth="1"/>
    <col min="6658" max="6658" width="15.140625" style="86" customWidth="1"/>
    <col min="6659" max="6659" width="9.140625" style="86" customWidth="1"/>
    <col min="6660" max="6660" width="9.140625" style="86"/>
    <col min="6661" max="6661" width="14.5703125" style="86" customWidth="1"/>
    <col min="6662" max="6909" width="9.140625" style="86"/>
    <col min="6910" max="6910" width="4.140625" style="86" customWidth="1"/>
    <col min="6911" max="6911" width="43.5703125" style="86" customWidth="1"/>
    <col min="6912" max="6912" width="15" style="86" customWidth="1"/>
    <col min="6913" max="6913" width="14.28515625" style="86" customWidth="1"/>
    <col min="6914" max="6914" width="15.140625" style="86" customWidth="1"/>
    <col min="6915" max="6915" width="9.140625" style="86" customWidth="1"/>
    <col min="6916" max="6916" width="9.140625" style="86"/>
    <col min="6917" max="6917" width="14.5703125" style="86" customWidth="1"/>
    <col min="6918" max="7165" width="9.140625" style="86"/>
    <col min="7166" max="7166" width="4.140625" style="86" customWidth="1"/>
    <col min="7167" max="7167" width="43.5703125" style="86" customWidth="1"/>
    <col min="7168" max="7168" width="15" style="86" customWidth="1"/>
    <col min="7169" max="7169" width="14.28515625" style="86" customWidth="1"/>
    <col min="7170" max="7170" width="15.140625" style="86" customWidth="1"/>
    <col min="7171" max="7171" width="9.140625" style="86" customWidth="1"/>
    <col min="7172" max="7172" width="9.140625" style="86"/>
    <col min="7173" max="7173" width="14.5703125" style="86" customWidth="1"/>
    <col min="7174" max="7421" width="9.140625" style="86"/>
    <col min="7422" max="7422" width="4.140625" style="86" customWidth="1"/>
    <col min="7423" max="7423" width="43.5703125" style="86" customWidth="1"/>
    <col min="7424" max="7424" width="15" style="86" customWidth="1"/>
    <col min="7425" max="7425" width="14.28515625" style="86" customWidth="1"/>
    <col min="7426" max="7426" width="15.140625" style="86" customWidth="1"/>
    <col min="7427" max="7427" width="9.140625" style="86" customWidth="1"/>
    <col min="7428" max="7428" width="9.140625" style="86"/>
    <col min="7429" max="7429" width="14.5703125" style="86" customWidth="1"/>
    <col min="7430" max="7677" width="9.140625" style="86"/>
    <col min="7678" max="7678" width="4.140625" style="86" customWidth="1"/>
    <col min="7679" max="7679" width="43.5703125" style="86" customWidth="1"/>
    <col min="7680" max="7680" width="15" style="86" customWidth="1"/>
    <col min="7681" max="7681" width="14.28515625" style="86" customWidth="1"/>
    <col min="7682" max="7682" width="15.140625" style="86" customWidth="1"/>
    <col min="7683" max="7683" width="9.140625" style="86" customWidth="1"/>
    <col min="7684" max="7684" width="9.140625" style="86"/>
    <col min="7685" max="7685" width="14.5703125" style="86" customWidth="1"/>
    <col min="7686" max="7933" width="9.140625" style="86"/>
    <col min="7934" max="7934" width="4.140625" style="86" customWidth="1"/>
    <col min="7935" max="7935" width="43.5703125" style="86" customWidth="1"/>
    <col min="7936" max="7936" width="15" style="86" customWidth="1"/>
    <col min="7937" max="7937" width="14.28515625" style="86" customWidth="1"/>
    <col min="7938" max="7938" width="15.140625" style="86" customWidth="1"/>
    <col min="7939" max="7939" width="9.140625" style="86" customWidth="1"/>
    <col min="7940" max="7940" width="9.140625" style="86"/>
    <col min="7941" max="7941" width="14.5703125" style="86" customWidth="1"/>
    <col min="7942" max="8189" width="9.140625" style="86"/>
    <col min="8190" max="8190" width="4.140625" style="86" customWidth="1"/>
    <col min="8191" max="8191" width="43.5703125" style="86" customWidth="1"/>
    <col min="8192" max="8192" width="15" style="86" customWidth="1"/>
    <col min="8193" max="8193" width="14.28515625" style="86" customWidth="1"/>
    <col min="8194" max="8194" width="15.140625" style="86" customWidth="1"/>
    <col min="8195" max="8195" width="9.140625" style="86" customWidth="1"/>
    <col min="8196" max="8196" width="9.140625" style="86"/>
    <col min="8197" max="8197" width="14.5703125" style="86" customWidth="1"/>
    <col min="8198" max="8445" width="9.140625" style="86"/>
    <col min="8446" max="8446" width="4.140625" style="86" customWidth="1"/>
    <col min="8447" max="8447" width="43.5703125" style="86" customWidth="1"/>
    <col min="8448" max="8448" width="15" style="86" customWidth="1"/>
    <col min="8449" max="8449" width="14.28515625" style="86" customWidth="1"/>
    <col min="8450" max="8450" width="15.140625" style="86" customWidth="1"/>
    <col min="8451" max="8451" width="9.140625" style="86" customWidth="1"/>
    <col min="8452" max="8452" width="9.140625" style="86"/>
    <col min="8453" max="8453" width="14.5703125" style="86" customWidth="1"/>
    <col min="8454" max="8701" width="9.140625" style="86"/>
    <col min="8702" max="8702" width="4.140625" style="86" customWidth="1"/>
    <col min="8703" max="8703" width="43.5703125" style="86" customWidth="1"/>
    <col min="8704" max="8704" width="15" style="86" customWidth="1"/>
    <col min="8705" max="8705" width="14.28515625" style="86" customWidth="1"/>
    <col min="8706" max="8706" width="15.140625" style="86" customWidth="1"/>
    <col min="8707" max="8707" width="9.140625" style="86" customWidth="1"/>
    <col min="8708" max="8708" width="9.140625" style="86"/>
    <col min="8709" max="8709" width="14.5703125" style="86" customWidth="1"/>
    <col min="8710" max="8957" width="9.140625" style="86"/>
    <col min="8958" max="8958" width="4.140625" style="86" customWidth="1"/>
    <col min="8959" max="8959" width="43.5703125" style="86" customWidth="1"/>
    <col min="8960" max="8960" width="15" style="86" customWidth="1"/>
    <col min="8961" max="8961" width="14.28515625" style="86" customWidth="1"/>
    <col min="8962" max="8962" width="15.140625" style="86" customWidth="1"/>
    <col min="8963" max="8963" width="9.140625" style="86" customWidth="1"/>
    <col min="8964" max="8964" width="9.140625" style="86"/>
    <col min="8965" max="8965" width="14.5703125" style="86" customWidth="1"/>
    <col min="8966" max="9213" width="9.140625" style="86"/>
    <col min="9214" max="9214" width="4.140625" style="86" customWidth="1"/>
    <col min="9215" max="9215" width="43.5703125" style="86" customWidth="1"/>
    <col min="9216" max="9216" width="15" style="86" customWidth="1"/>
    <col min="9217" max="9217" width="14.28515625" style="86" customWidth="1"/>
    <col min="9218" max="9218" width="15.140625" style="86" customWidth="1"/>
    <col min="9219" max="9219" width="9.140625" style="86" customWidth="1"/>
    <col min="9220" max="9220" width="9.140625" style="86"/>
    <col min="9221" max="9221" width="14.5703125" style="86" customWidth="1"/>
    <col min="9222" max="9469" width="9.140625" style="86"/>
    <col min="9470" max="9470" width="4.140625" style="86" customWidth="1"/>
    <col min="9471" max="9471" width="43.5703125" style="86" customWidth="1"/>
    <col min="9472" max="9472" width="15" style="86" customWidth="1"/>
    <col min="9473" max="9473" width="14.28515625" style="86" customWidth="1"/>
    <col min="9474" max="9474" width="15.140625" style="86" customWidth="1"/>
    <col min="9475" max="9475" width="9.140625" style="86" customWidth="1"/>
    <col min="9476" max="9476" width="9.140625" style="86"/>
    <col min="9477" max="9477" width="14.5703125" style="86" customWidth="1"/>
    <col min="9478" max="9725" width="9.140625" style="86"/>
    <col min="9726" max="9726" width="4.140625" style="86" customWidth="1"/>
    <col min="9727" max="9727" width="43.5703125" style="86" customWidth="1"/>
    <col min="9728" max="9728" width="15" style="86" customWidth="1"/>
    <col min="9729" max="9729" width="14.28515625" style="86" customWidth="1"/>
    <col min="9730" max="9730" width="15.140625" style="86" customWidth="1"/>
    <col min="9731" max="9731" width="9.140625" style="86" customWidth="1"/>
    <col min="9732" max="9732" width="9.140625" style="86"/>
    <col min="9733" max="9733" width="14.5703125" style="86" customWidth="1"/>
    <col min="9734" max="9981" width="9.140625" style="86"/>
    <col min="9982" max="9982" width="4.140625" style="86" customWidth="1"/>
    <col min="9983" max="9983" width="43.5703125" style="86" customWidth="1"/>
    <col min="9984" max="9984" width="15" style="86" customWidth="1"/>
    <col min="9985" max="9985" width="14.28515625" style="86" customWidth="1"/>
    <col min="9986" max="9986" width="15.140625" style="86" customWidth="1"/>
    <col min="9987" max="9987" width="9.140625" style="86" customWidth="1"/>
    <col min="9988" max="9988" width="9.140625" style="86"/>
    <col min="9989" max="9989" width="14.5703125" style="86" customWidth="1"/>
    <col min="9990" max="10237" width="9.140625" style="86"/>
    <col min="10238" max="10238" width="4.140625" style="86" customWidth="1"/>
    <col min="10239" max="10239" width="43.5703125" style="86" customWidth="1"/>
    <col min="10240" max="10240" width="15" style="86" customWidth="1"/>
    <col min="10241" max="10241" width="14.28515625" style="86" customWidth="1"/>
    <col min="10242" max="10242" width="15.140625" style="86" customWidth="1"/>
    <col min="10243" max="10243" width="9.140625" style="86" customWidth="1"/>
    <col min="10244" max="10244" width="9.140625" style="86"/>
    <col min="10245" max="10245" width="14.5703125" style="86" customWidth="1"/>
    <col min="10246" max="10493" width="9.140625" style="86"/>
    <col min="10494" max="10494" width="4.140625" style="86" customWidth="1"/>
    <col min="10495" max="10495" width="43.5703125" style="86" customWidth="1"/>
    <col min="10496" max="10496" width="15" style="86" customWidth="1"/>
    <col min="10497" max="10497" width="14.28515625" style="86" customWidth="1"/>
    <col min="10498" max="10498" width="15.140625" style="86" customWidth="1"/>
    <col min="10499" max="10499" width="9.140625" style="86" customWidth="1"/>
    <col min="10500" max="10500" width="9.140625" style="86"/>
    <col min="10501" max="10501" width="14.5703125" style="86" customWidth="1"/>
    <col min="10502" max="10749" width="9.140625" style="86"/>
    <col min="10750" max="10750" width="4.140625" style="86" customWidth="1"/>
    <col min="10751" max="10751" width="43.5703125" style="86" customWidth="1"/>
    <col min="10752" max="10752" width="15" style="86" customWidth="1"/>
    <col min="10753" max="10753" width="14.28515625" style="86" customWidth="1"/>
    <col min="10754" max="10754" width="15.140625" style="86" customWidth="1"/>
    <col min="10755" max="10755" width="9.140625" style="86" customWidth="1"/>
    <col min="10756" max="10756" width="9.140625" style="86"/>
    <col min="10757" max="10757" width="14.5703125" style="86" customWidth="1"/>
    <col min="10758" max="11005" width="9.140625" style="86"/>
    <col min="11006" max="11006" width="4.140625" style="86" customWidth="1"/>
    <col min="11007" max="11007" width="43.5703125" style="86" customWidth="1"/>
    <col min="11008" max="11008" width="15" style="86" customWidth="1"/>
    <col min="11009" max="11009" width="14.28515625" style="86" customWidth="1"/>
    <col min="11010" max="11010" width="15.140625" style="86" customWidth="1"/>
    <col min="11011" max="11011" width="9.140625" style="86" customWidth="1"/>
    <col min="11012" max="11012" width="9.140625" style="86"/>
    <col min="11013" max="11013" width="14.5703125" style="86" customWidth="1"/>
    <col min="11014" max="11261" width="9.140625" style="86"/>
    <col min="11262" max="11262" width="4.140625" style="86" customWidth="1"/>
    <col min="11263" max="11263" width="43.5703125" style="86" customWidth="1"/>
    <col min="11264" max="11264" width="15" style="86" customWidth="1"/>
    <col min="11265" max="11265" width="14.28515625" style="86" customWidth="1"/>
    <col min="11266" max="11266" width="15.140625" style="86" customWidth="1"/>
    <col min="11267" max="11267" width="9.140625" style="86" customWidth="1"/>
    <col min="11268" max="11268" width="9.140625" style="86"/>
    <col min="11269" max="11269" width="14.5703125" style="86" customWidth="1"/>
    <col min="11270" max="11517" width="9.140625" style="86"/>
    <col min="11518" max="11518" width="4.140625" style="86" customWidth="1"/>
    <col min="11519" max="11519" width="43.5703125" style="86" customWidth="1"/>
    <col min="11520" max="11520" width="15" style="86" customWidth="1"/>
    <col min="11521" max="11521" width="14.28515625" style="86" customWidth="1"/>
    <col min="11522" max="11522" width="15.140625" style="86" customWidth="1"/>
    <col min="11523" max="11523" width="9.140625" style="86" customWidth="1"/>
    <col min="11524" max="11524" width="9.140625" style="86"/>
    <col min="11525" max="11525" width="14.5703125" style="86" customWidth="1"/>
    <col min="11526" max="11773" width="9.140625" style="86"/>
    <col min="11774" max="11774" width="4.140625" style="86" customWidth="1"/>
    <col min="11775" max="11775" width="43.5703125" style="86" customWidth="1"/>
    <col min="11776" max="11776" width="15" style="86" customWidth="1"/>
    <col min="11777" max="11777" width="14.28515625" style="86" customWidth="1"/>
    <col min="11778" max="11778" width="15.140625" style="86" customWidth="1"/>
    <col min="11779" max="11779" width="9.140625" style="86" customWidth="1"/>
    <col min="11780" max="11780" width="9.140625" style="86"/>
    <col min="11781" max="11781" width="14.5703125" style="86" customWidth="1"/>
    <col min="11782" max="12029" width="9.140625" style="86"/>
    <col min="12030" max="12030" width="4.140625" style="86" customWidth="1"/>
    <col min="12031" max="12031" width="43.5703125" style="86" customWidth="1"/>
    <col min="12032" max="12032" width="15" style="86" customWidth="1"/>
    <col min="12033" max="12033" width="14.28515625" style="86" customWidth="1"/>
    <col min="12034" max="12034" width="15.140625" style="86" customWidth="1"/>
    <col min="12035" max="12035" width="9.140625" style="86" customWidth="1"/>
    <col min="12036" max="12036" width="9.140625" style="86"/>
    <col min="12037" max="12037" width="14.5703125" style="86" customWidth="1"/>
    <col min="12038" max="12285" width="9.140625" style="86"/>
    <col min="12286" max="12286" width="4.140625" style="86" customWidth="1"/>
    <col min="12287" max="12287" width="43.5703125" style="86" customWidth="1"/>
    <col min="12288" max="12288" width="15" style="86" customWidth="1"/>
    <col min="12289" max="12289" width="14.28515625" style="86" customWidth="1"/>
    <col min="12290" max="12290" width="15.140625" style="86" customWidth="1"/>
    <col min="12291" max="12291" width="9.140625" style="86" customWidth="1"/>
    <col min="12292" max="12292" width="9.140625" style="86"/>
    <col min="12293" max="12293" width="14.5703125" style="86" customWidth="1"/>
    <col min="12294" max="12541" width="9.140625" style="86"/>
    <col min="12542" max="12542" width="4.140625" style="86" customWidth="1"/>
    <col min="12543" max="12543" width="43.5703125" style="86" customWidth="1"/>
    <col min="12544" max="12544" width="15" style="86" customWidth="1"/>
    <col min="12545" max="12545" width="14.28515625" style="86" customWidth="1"/>
    <col min="12546" max="12546" width="15.140625" style="86" customWidth="1"/>
    <col min="12547" max="12547" width="9.140625" style="86" customWidth="1"/>
    <col min="12548" max="12548" width="9.140625" style="86"/>
    <col min="12549" max="12549" width="14.5703125" style="86" customWidth="1"/>
    <col min="12550" max="12797" width="9.140625" style="86"/>
    <col min="12798" max="12798" width="4.140625" style="86" customWidth="1"/>
    <col min="12799" max="12799" width="43.5703125" style="86" customWidth="1"/>
    <col min="12800" max="12800" width="15" style="86" customWidth="1"/>
    <col min="12801" max="12801" width="14.28515625" style="86" customWidth="1"/>
    <col min="12802" max="12802" width="15.140625" style="86" customWidth="1"/>
    <col min="12803" max="12803" width="9.140625" style="86" customWidth="1"/>
    <col min="12804" max="12804" width="9.140625" style="86"/>
    <col min="12805" max="12805" width="14.5703125" style="86" customWidth="1"/>
    <col min="12806" max="13053" width="9.140625" style="86"/>
    <col min="13054" max="13054" width="4.140625" style="86" customWidth="1"/>
    <col min="13055" max="13055" width="43.5703125" style="86" customWidth="1"/>
    <col min="13056" max="13056" width="15" style="86" customWidth="1"/>
    <col min="13057" max="13057" width="14.28515625" style="86" customWidth="1"/>
    <col min="13058" max="13058" width="15.140625" style="86" customWidth="1"/>
    <col min="13059" max="13059" width="9.140625" style="86" customWidth="1"/>
    <col min="13060" max="13060" width="9.140625" style="86"/>
    <col min="13061" max="13061" width="14.5703125" style="86" customWidth="1"/>
    <col min="13062" max="13309" width="9.140625" style="86"/>
    <col min="13310" max="13310" width="4.140625" style="86" customWidth="1"/>
    <col min="13311" max="13311" width="43.5703125" style="86" customWidth="1"/>
    <col min="13312" max="13312" width="15" style="86" customWidth="1"/>
    <col min="13313" max="13313" width="14.28515625" style="86" customWidth="1"/>
    <col min="13314" max="13314" width="15.140625" style="86" customWidth="1"/>
    <col min="13315" max="13315" width="9.140625" style="86" customWidth="1"/>
    <col min="13316" max="13316" width="9.140625" style="86"/>
    <col min="13317" max="13317" width="14.5703125" style="86" customWidth="1"/>
    <col min="13318" max="13565" width="9.140625" style="86"/>
    <col min="13566" max="13566" width="4.140625" style="86" customWidth="1"/>
    <col min="13567" max="13567" width="43.5703125" style="86" customWidth="1"/>
    <col min="13568" max="13568" width="15" style="86" customWidth="1"/>
    <col min="13569" max="13569" width="14.28515625" style="86" customWidth="1"/>
    <col min="13570" max="13570" width="15.140625" style="86" customWidth="1"/>
    <col min="13571" max="13571" width="9.140625" style="86" customWidth="1"/>
    <col min="13572" max="13572" width="9.140625" style="86"/>
    <col min="13573" max="13573" width="14.5703125" style="86" customWidth="1"/>
    <col min="13574" max="13821" width="9.140625" style="86"/>
    <col min="13822" max="13822" width="4.140625" style="86" customWidth="1"/>
    <col min="13823" max="13823" width="43.5703125" style="86" customWidth="1"/>
    <col min="13824" max="13824" width="15" style="86" customWidth="1"/>
    <col min="13825" max="13825" width="14.28515625" style="86" customWidth="1"/>
    <col min="13826" max="13826" width="15.140625" style="86" customWidth="1"/>
    <col min="13827" max="13827" width="9.140625" style="86" customWidth="1"/>
    <col min="13828" max="13828" width="9.140625" style="86"/>
    <col min="13829" max="13829" width="14.5703125" style="86" customWidth="1"/>
    <col min="13830" max="14077" width="9.140625" style="86"/>
    <col min="14078" max="14078" width="4.140625" style="86" customWidth="1"/>
    <col min="14079" max="14079" width="43.5703125" style="86" customWidth="1"/>
    <col min="14080" max="14080" width="15" style="86" customWidth="1"/>
    <col min="14081" max="14081" width="14.28515625" style="86" customWidth="1"/>
    <col min="14082" max="14082" width="15.140625" style="86" customWidth="1"/>
    <col min="14083" max="14083" width="9.140625" style="86" customWidth="1"/>
    <col min="14084" max="14084" width="9.140625" style="86"/>
    <col min="14085" max="14085" width="14.5703125" style="86" customWidth="1"/>
    <col min="14086" max="14333" width="9.140625" style="86"/>
    <col min="14334" max="14334" width="4.140625" style="86" customWidth="1"/>
    <col min="14335" max="14335" width="43.5703125" style="86" customWidth="1"/>
    <col min="14336" max="14336" width="15" style="86" customWidth="1"/>
    <col min="14337" max="14337" width="14.28515625" style="86" customWidth="1"/>
    <col min="14338" max="14338" width="15.140625" style="86" customWidth="1"/>
    <col min="14339" max="14339" width="9.140625" style="86" customWidth="1"/>
    <col min="14340" max="14340" width="9.140625" style="86"/>
    <col min="14341" max="14341" width="14.5703125" style="86" customWidth="1"/>
    <col min="14342" max="14589" width="9.140625" style="86"/>
    <col min="14590" max="14590" width="4.140625" style="86" customWidth="1"/>
    <col min="14591" max="14591" width="43.5703125" style="86" customWidth="1"/>
    <col min="14592" max="14592" width="15" style="86" customWidth="1"/>
    <col min="14593" max="14593" width="14.28515625" style="86" customWidth="1"/>
    <col min="14594" max="14594" width="15.140625" style="86" customWidth="1"/>
    <col min="14595" max="14595" width="9.140625" style="86" customWidth="1"/>
    <col min="14596" max="14596" width="9.140625" style="86"/>
    <col min="14597" max="14597" width="14.5703125" style="86" customWidth="1"/>
    <col min="14598" max="14845" width="9.140625" style="86"/>
    <col min="14846" max="14846" width="4.140625" style="86" customWidth="1"/>
    <col min="14847" max="14847" width="43.5703125" style="86" customWidth="1"/>
    <col min="14848" max="14848" width="15" style="86" customWidth="1"/>
    <col min="14849" max="14849" width="14.28515625" style="86" customWidth="1"/>
    <col min="14850" max="14850" width="15.140625" style="86" customWidth="1"/>
    <col min="14851" max="14851" width="9.140625" style="86" customWidth="1"/>
    <col min="14852" max="14852" width="9.140625" style="86"/>
    <col min="14853" max="14853" width="14.5703125" style="86" customWidth="1"/>
    <col min="14854" max="15101" width="9.140625" style="86"/>
    <col min="15102" max="15102" width="4.140625" style="86" customWidth="1"/>
    <col min="15103" max="15103" width="43.5703125" style="86" customWidth="1"/>
    <col min="15104" max="15104" width="15" style="86" customWidth="1"/>
    <col min="15105" max="15105" width="14.28515625" style="86" customWidth="1"/>
    <col min="15106" max="15106" width="15.140625" style="86" customWidth="1"/>
    <col min="15107" max="15107" width="9.140625" style="86" customWidth="1"/>
    <col min="15108" max="15108" width="9.140625" style="86"/>
    <col min="15109" max="15109" width="14.5703125" style="86" customWidth="1"/>
    <col min="15110" max="15357" width="9.140625" style="86"/>
    <col min="15358" max="15358" width="4.140625" style="86" customWidth="1"/>
    <col min="15359" max="15359" width="43.5703125" style="86" customWidth="1"/>
    <col min="15360" max="15360" width="15" style="86" customWidth="1"/>
    <col min="15361" max="15361" width="14.28515625" style="86" customWidth="1"/>
    <col min="15362" max="15362" width="15.140625" style="86" customWidth="1"/>
    <col min="15363" max="15363" width="9.140625" style="86" customWidth="1"/>
    <col min="15364" max="15364" width="9.140625" style="86"/>
    <col min="15365" max="15365" width="14.5703125" style="86" customWidth="1"/>
    <col min="15366" max="15613" width="9.140625" style="86"/>
    <col min="15614" max="15614" width="4.140625" style="86" customWidth="1"/>
    <col min="15615" max="15615" width="43.5703125" style="86" customWidth="1"/>
    <col min="15616" max="15616" width="15" style="86" customWidth="1"/>
    <col min="15617" max="15617" width="14.28515625" style="86" customWidth="1"/>
    <col min="15618" max="15618" width="15.140625" style="86" customWidth="1"/>
    <col min="15619" max="15619" width="9.140625" style="86" customWidth="1"/>
    <col min="15620" max="15620" width="9.140625" style="86"/>
    <col min="15621" max="15621" width="14.5703125" style="86" customWidth="1"/>
    <col min="15622" max="15869" width="9.140625" style="86"/>
    <col min="15870" max="15870" width="4.140625" style="86" customWidth="1"/>
    <col min="15871" max="15871" width="43.5703125" style="86" customWidth="1"/>
    <col min="15872" max="15872" width="15" style="86" customWidth="1"/>
    <col min="15873" max="15873" width="14.28515625" style="86" customWidth="1"/>
    <col min="15874" max="15874" width="15.140625" style="86" customWidth="1"/>
    <col min="15875" max="15875" width="9.140625" style="86" customWidth="1"/>
    <col min="15876" max="15876" width="9.140625" style="86"/>
    <col min="15877" max="15877" width="14.5703125" style="86" customWidth="1"/>
    <col min="15878" max="16125" width="9.140625" style="86"/>
    <col min="16126" max="16126" width="4.140625" style="86" customWidth="1"/>
    <col min="16127" max="16127" width="43.5703125" style="86" customWidth="1"/>
    <col min="16128" max="16128" width="15" style="86" customWidth="1"/>
    <col min="16129" max="16129" width="14.28515625" style="86" customWidth="1"/>
    <col min="16130" max="16130" width="15.140625" style="86" customWidth="1"/>
    <col min="16131" max="16131" width="9.140625" style="86" customWidth="1"/>
    <col min="16132" max="16132" width="9.140625" style="86"/>
    <col min="16133" max="16133" width="14.5703125" style="86" customWidth="1"/>
    <col min="16134" max="16384" width="9.140625" style="86"/>
  </cols>
  <sheetData>
    <row r="1" spans="1:2" ht="18.75" x14ac:dyDescent="0.3">
      <c r="A1" s="85"/>
      <c r="B1" s="85" t="s">
        <v>793</v>
      </c>
    </row>
    <row r="2" spans="1:2" ht="18.75" x14ac:dyDescent="0.3">
      <c r="A2" s="174" t="str">
        <f>'Прил 1'!A2:E2</f>
        <v>к решению Совета муниципального района</v>
      </c>
      <c r="B2" s="174"/>
    </row>
    <row r="3" spans="1:2" ht="18.75" x14ac:dyDescent="0.3">
      <c r="A3" s="174" t="str">
        <f>'Прил 1'!A3:E3</f>
        <v>"Княжпогостский" от 26 октября 2023 года № 343</v>
      </c>
      <c r="B3" s="174"/>
    </row>
    <row r="5" spans="1:2" ht="18.75" x14ac:dyDescent="0.25">
      <c r="A5" s="173" t="s">
        <v>777</v>
      </c>
      <c r="B5" s="173"/>
    </row>
    <row r="6" spans="1:2" ht="18.75" x14ac:dyDescent="0.25">
      <c r="A6" s="173" t="str">
        <f>'Прил 1'!A6:E6</f>
        <v>к решению Совета муниципального района</v>
      </c>
      <c r="B6" s="173"/>
    </row>
    <row r="7" spans="1:2" ht="18.75" x14ac:dyDescent="0.25">
      <c r="A7" s="173" t="str">
        <f>'Прил 1'!A7:E7</f>
        <v>"Княжпогостский" от 21 декабря 2022 года № 288</v>
      </c>
      <c r="B7" s="173"/>
    </row>
    <row r="8" spans="1:2" ht="18.75" x14ac:dyDescent="0.3">
      <c r="A8" s="87"/>
      <c r="B8" s="87"/>
    </row>
    <row r="9" spans="1:2" ht="18.75" x14ac:dyDescent="0.3">
      <c r="A9" s="163" t="s">
        <v>796</v>
      </c>
      <c r="B9" s="163"/>
    </row>
    <row r="10" spans="1:2" ht="18.75" x14ac:dyDescent="0.3">
      <c r="A10" s="163"/>
      <c r="B10" s="163"/>
    </row>
    <row r="11" spans="1:2" ht="24.75" customHeight="1" x14ac:dyDescent="0.3">
      <c r="A11" s="165" t="s">
        <v>779</v>
      </c>
      <c r="B11" s="181"/>
    </row>
    <row r="12" spans="1:2" ht="59.25" customHeight="1" x14ac:dyDescent="0.3">
      <c r="A12" s="167" t="s">
        <v>795</v>
      </c>
      <c r="B12" s="181"/>
    </row>
    <row r="13" spans="1:2" ht="19.5" customHeight="1" x14ac:dyDescent="0.3">
      <c r="A13" s="99"/>
      <c r="B13" s="89"/>
    </row>
    <row r="14" spans="1:2" ht="37.5" x14ac:dyDescent="0.25">
      <c r="A14" s="91" t="s">
        <v>781</v>
      </c>
      <c r="B14" s="100" t="s">
        <v>794</v>
      </c>
    </row>
    <row r="15" spans="1:2" ht="38.25" customHeight="1" x14ac:dyDescent="0.25">
      <c r="A15" s="101" t="s">
        <v>782</v>
      </c>
      <c r="B15" s="94">
        <f>SUM(B16:B16)</f>
        <v>111.11199999999999</v>
      </c>
    </row>
    <row r="16" spans="1:2" ht="18.75" x14ac:dyDescent="0.25">
      <c r="A16" s="95" t="s">
        <v>791</v>
      </c>
      <c r="B16" s="96">
        <v>111.11199999999999</v>
      </c>
    </row>
    <row r="17" spans="1:2" ht="18.75" x14ac:dyDescent="0.3">
      <c r="A17" s="102"/>
      <c r="B17" s="103"/>
    </row>
    <row r="18" spans="1:2" x14ac:dyDescent="0.25">
      <c r="A18" s="104"/>
      <c r="B18" s="105"/>
    </row>
    <row r="19" spans="1:2" x14ac:dyDescent="0.25">
      <c r="A19" s="104"/>
      <c r="B19" s="106"/>
    </row>
    <row r="20" spans="1:2" x14ac:dyDescent="0.25">
      <c r="A20" s="104"/>
      <c r="B20" s="106"/>
    </row>
    <row r="21" spans="1:2" x14ac:dyDescent="0.25">
      <c r="A21" s="104"/>
      <c r="B21" s="106"/>
    </row>
    <row r="22" spans="1:2" x14ac:dyDescent="0.25">
      <c r="A22" s="104"/>
      <c r="B22" s="106"/>
    </row>
    <row r="23" spans="1:2" x14ac:dyDescent="0.25">
      <c r="A23" s="104"/>
      <c r="B23" s="106"/>
    </row>
    <row r="24" spans="1:2" x14ac:dyDescent="0.25">
      <c r="A24" s="107"/>
      <c r="B24" s="106"/>
    </row>
    <row r="25" spans="1:2" x14ac:dyDescent="0.25">
      <c r="A25" s="107"/>
      <c r="B25" s="108"/>
    </row>
    <row r="26" spans="1:2" x14ac:dyDescent="0.25">
      <c r="A26" s="104"/>
      <c r="B26" s="108"/>
    </row>
    <row r="27" spans="1:2" x14ac:dyDescent="0.25">
      <c r="A27" s="104"/>
      <c r="B27" s="106"/>
    </row>
    <row r="28" spans="1:2" x14ac:dyDescent="0.25">
      <c r="A28" s="107"/>
      <c r="B28" s="108"/>
    </row>
    <row r="29" spans="1:2" x14ac:dyDescent="0.25">
      <c r="A29" s="107"/>
      <c r="B29" s="108"/>
    </row>
    <row r="30" spans="1:2" x14ac:dyDescent="0.25">
      <c r="A30" s="107"/>
      <c r="B30" s="108"/>
    </row>
    <row r="31" spans="1:2" x14ac:dyDescent="0.25">
      <c r="A31" s="107"/>
      <c r="B31" s="108"/>
    </row>
    <row r="32" spans="1:2" x14ac:dyDescent="0.25">
      <c r="A32" s="107"/>
      <c r="B32" s="108"/>
    </row>
    <row r="33" spans="1:2" x14ac:dyDescent="0.25">
      <c r="A33" s="107"/>
      <c r="B33" s="108"/>
    </row>
    <row r="34" spans="1:2" x14ac:dyDescent="0.25">
      <c r="A34" s="107"/>
      <c r="B34" s="108"/>
    </row>
    <row r="35" spans="1:2" x14ac:dyDescent="0.25">
      <c r="A35" s="109"/>
      <c r="B35" s="108"/>
    </row>
    <row r="36" spans="1:2" x14ac:dyDescent="0.25">
      <c r="A36" s="110"/>
      <c r="B36" s="111"/>
    </row>
    <row r="37" spans="1:2" x14ac:dyDescent="0.25">
      <c r="B37" s="98"/>
    </row>
    <row r="38" spans="1:2" x14ac:dyDescent="0.25">
      <c r="B38" s="98"/>
    </row>
    <row r="39" spans="1:2" x14ac:dyDescent="0.25">
      <c r="B39" s="98"/>
    </row>
    <row r="40" spans="1:2" x14ac:dyDescent="0.25">
      <c r="B40" s="98"/>
    </row>
    <row r="41" spans="1:2" x14ac:dyDescent="0.25">
      <c r="B41" s="98"/>
    </row>
    <row r="42" spans="1:2" x14ac:dyDescent="0.25">
      <c r="B42" s="98"/>
    </row>
    <row r="43" spans="1:2" x14ac:dyDescent="0.25">
      <c r="B43" s="98"/>
    </row>
    <row r="44" spans="1:2" x14ac:dyDescent="0.25">
      <c r="B44" s="98"/>
    </row>
    <row r="45" spans="1:2" x14ac:dyDescent="0.25">
      <c r="B45" s="98"/>
    </row>
    <row r="46" spans="1:2" x14ac:dyDescent="0.25">
      <c r="B46" s="98"/>
    </row>
    <row r="47" spans="1:2" x14ac:dyDescent="0.25">
      <c r="B47" s="98"/>
    </row>
    <row r="48" spans="1:2" x14ac:dyDescent="0.25">
      <c r="B48" s="98"/>
    </row>
    <row r="49" spans="2:2" x14ac:dyDescent="0.25">
      <c r="B49" s="98"/>
    </row>
    <row r="50" spans="2:2" x14ac:dyDescent="0.25">
      <c r="B50" s="98"/>
    </row>
    <row r="51" spans="2:2" x14ac:dyDescent="0.25">
      <c r="B51" s="98"/>
    </row>
    <row r="52" spans="2:2" x14ac:dyDescent="0.25">
      <c r="B52" s="98"/>
    </row>
    <row r="53" spans="2:2" x14ac:dyDescent="0.25">
      <c r="B53" s="98"/>
    </row>
    <row r="54" spans="2:2" x14ac:dyDescent="0.25">
      <c r="B54" s="98"/>
    </row>
    <row r="55" spans="2:2" x14ac:dyDescent="0.25">
      <c r="B55" s="98"/>
    </row>
    <row r="56" spans="2:2" x14ac:dyDescent="0.25">
      <c r="B56" s="98"/>
    </row>
    <row r="57" spans="2:2" x14ac:dyDescent="0.25">
      <c r="B57" s="98"/>
    </row>
    <row r="58" spans="2:2" x14ac:dyDescent="0.25">
      <c r="B58" s="98"/>
    </row>
    <row r="59" spans="2:2" x14ac:dyDescent="0.25">
      <c r="B59" s="98"/>
    </row>
    <row r="60" spans="2:2" x14ac:dyDescent="0.25">
      <c r="B60" s="98"/>
    </row>
    <row r="61" spans="2:2" x14ac:dyDescent="0.25">
      <c r="B61" s="98"/>
    </row>
    <row r="62" spans="2:2" x14ac:dyDescent="0.25">
      <c r="B62" s="98"/>
    </row>
    <row r="63" spans="2:2" x14ac:dyDescent="0.25">
      <c r="B63" s="98"/>
    </row>
    <row r="64" spans="2:2" x14ac:dyDescent="0.25">
      <c r="B64" s="98"/>
    </row>
    <row r="65" spans="2:2" x14ac:dyDescent="0.25">
      <c r="B65" s="98"/>
    </row>
    <row r="66" spans="2:2" x14ac:dyDescent="0.25">
      <c r="B66" s="98"/>
    </row>
    <row r="67" spans="2:2" x14ac:dyDescent="0.25">
      <c r="B67" s="98"/>
    </row>
    <row r="68" spans="2:2" x14ac:dyDescent="0.25">
      <c r="B68" s="98"/>
    </row>
    <row r="69" spans="2:2" x14ac:dyDescent="0.25">
      <c r="B69" s="98"/>
    </row>
    <row r="70" spans="2:2" x14ac:dyDescent="0.25">
      <c r="B70" s="98"/>
    </row>
    <row r="71" spans="2:2" x14ac:dyDescent="0.25">
      <c r="B71" s="98"/>
    </row>
    <row r="72" spans="2:2" x14ac:dyDescent="0.25">
      <c r="B72" s="98"/>
    </row>
    <row r="73" spans="2:2" x14ac:dyDescent="0.25">
      <c r="B73" s="98"/>
    </row>
    <row r="74" spans="2:2" x14ac:dyDescent="0.25">
      <c r="B74" s="98"/>
    </row>
    <row r="75" spans="2:2" x14ac:dyDescent="0.25">
      <c r="B75" s="98"/>
    </row>
    <row r="76" spans="2:2" x14ac:dyDescent="0.25">
      <c r="B76" s="98"/>
    </row>
    <row r="77" spans="2:2" x14ac:dyDescent="0.25">
      <c r="B77" s="98"/>
    </row>
    <row r="78" spans="2:2" x14ac:dyDescent="0.25">
      <c r="B78" s="98"/>
    </row>
    <row r="79" spans="2:2" x14ac:dyDescent="0.25">
      <c r="B79" s="98"/>
    </row>
    <row r="80" spans="2:2" x14ac:dyDescent="0.25">
      <c r="B80" s="98"/>
    </row>
    <row r="81" spans="2:2" x14ac:dyDescent="0.25">
      <c r="B81" s="98"/>
    </row>
    <row r="82" spans="2:2" x14ac:dyDescent="0.25">
      <c r="B82" s="98"/>
    </row>
    <row r="83" spans="2:2" x14ac:dyDescent="0.25">
      <c r="B83" s="98"/>
    </row>
    <row r="84" spans="2:2" x14ac:dyDescent="0.25">
      <c r="B84" s="98"/>
    </row>
    <row r="85" spans="2:2" x14ac:dyDescent="0.25">
      <c r="B85" s="98"/>
    </row>
    <row r="86" spans="2:2" x14ac:dyDescent="0.25">
      <c r="B86" s="98"/>
    </row>
    <row r="87" spans="2:2" x14ac:dyDescent="0.25">
      <c r="B87" s="98"/>
    </row>
    <row r="88" spans="2:2" x14ac:dyDescent="0.25">
      <c r="B88" s="98"/>
    </row>
    <row r="89" spans="2:2" x14ac:dyDescent="0.25">
      <c r="B89" s="98"/>
    </row>
    <row r="90" spans="2:2" x14ac:dyDescent="0.25">
      <c r="B90" s="98"/>
    </row>
    <row r="91" spans="2:2" x14ac:dyDescent="0.25">
      <c r="B91" s="98"/>
    </row>
    <row r="92" spans="2:2" x14ac:dyDescent="0.25">
      <c r="B92" s="98"/>
    </row>
    <row r="93" spans="2:2" x14ac:dyDescent="0.25">
      <c r="B93" s="98"/>
    </row>
    <row r="94" spans="2:2" x14ac:dyDescent="0.25">
      <c r="B94" s="98"/>
    </row>
    <row r="95" spans="2:2" x14ac:dyDescent="0.25">
      <c r="B95" s="98"/>
    </row>
    <row r="96" spans="2:2" x14ac:dyDescent="0.25">
      <c r="B96" s="98"/>
    </row>
    <row r="97" spans="2:2" x14ac:dyDescent="0.25">
      <c r="B97" s="98"/>
    </row>
    <row r="98" spans="2:2" x14ac:dyDescent="0.25">
      <c r="B98" s="98"/>
    </row>
    <row r="99" spans="2:2" x14ac:dyDescent="0.25">
      <c r="B99" s="98"/>
    </row>
    <row r="100" spans="2:2" x14ac:dyDescent="0.25">
      <c r="B100" s="98"/>
    </row>
    <row r="101" spans="2:2" x14ac:dyDescent="0.25">
      <c r="B101" s="98"/>
    </row>
    <row r="102" spans="2:2" x14ac:dyDescent="0.25">
      <c r="B102" s="98"/>
    </row>
    <row r="103" spans="2:2" x14ac:dyDescent="0.25">
      <c r="B103" s="98"/>
    </row>
    <row r="104" spans="2:2" x14ac:dyDescent="0.25">
      <c r="B104" s="98"/>
    </row>
    <row r="105" spans="2:2" x14ac:dyDescent="0.25">
      <c r="B105" s="98"/>
    </row>
    <row r="106" spans="2:2" x14ac:dyDescent="0.25">
      <c r="B106" s="98"/>
    </row>
    <row r="107" spans="2:2" x14ac:dyDescent="0.25">
      <c r="B107" s="98"/>
    </row>
    <row r="108" spans="2:2" x14ac:dyDescent="0.25">
      <c r="B108" s="98"/>
    </row>
    <row r="109" spans="2:2" x14ac:dyDescent="0.25">
      <c r="B109" s="98"/>
    </row>
    <row r="110" spans="2:2" x14ac:dyDescent="0.25">
      <c r="B110" s="98"/>
    </row>
    <row r="111" spans="2:2" x14ac:dyDescent="0.25">
      <c r="B111" s="98"/>
    </row>
    <row r="112" spans="2:2" x14ac:dyDescent="0.25">
      <c r="B112" s="98"/>
    </row>
    <row r="113" spans="2:2" x14ac:dyDescent="0.25">
      <c r="B113" s="98"/>
    </row>
    <row r="114" spans="2:2" x14ac:dyDescent="0.25">
      <c r="B114" s="98"/>
    </row>
    <row r="115" spans="2:2" x14ac:dyDescent="0.25">
      <c r="B115" s="98"/>
    </row>
    <row r="116" spans="2:2" x14ac:dyDescent="0.25">
      <c r="B116" s="98"/>
    </row>
    <row r="117" spans="2:2" x14ac:dyDescent="0.25">
      <c r="B117" s="98"/>
    </row>
    <row r="118" spans="2:2" x14ac:dyDescent="0.25">
      <c r="B118" s="98"/>
    </row>
    <row r="119" spans="2:2" x14ac:dyDescent="0.25">
      <c r="B119" s="98"/>
    </row>
    <row r="120" spans="2:2" x14ac:dyDescent="0.25">
      <c r="B120" s="98"/>
    </row>
    <row r="121" spans="2:2" x14ac:dyDescent="0.25">
      <c r="B121" s="98"/>
    </row>
    <row r="122" spans="2:2" x14ac:dyDescent="0.25">
      <c r="B122" s="98"/>
    </row>
    <row r="123" spans="2:2" x14ac:dyDescent="0.25">
      <c r="B123" s="98"/>
    </row>
    <row r="124" spans="2:2" x14ac:dyDescent="0.25">
      <c r="B124" s="98"/>
    </row>
    <row r="125" spans="2:2" x14ac:dyDescent="0.25">
      <c r="B125" s="98"/>
    </row>
    <row r="126" spans="2:2" x14ac:dyDescent="0.25">
      <c r="B126" s="98"/>
    </row>
    <row r="127" spans="2:2" x14ac:dyDescent="0.25">
      <c r="B127" s="98"/>
    </row>
    <row r="128" spans="2:2" x14ac:dyDescent="0.25">
      <c r="B128" s="98"/>
    </row>
    <row r="129" spans="2:2" x14ac:dyDescent="0.25">
      <c r="B129" s="98"/>
    </row>
    <row r="130" spans="2:2" x14ac:dyDescent="0.25">
      <c r="B130" s="98"/>
    </row>
    <row r="131" spans="2:2" x14ac:dyDescent="0.25">
      <c r="B131" s="98"/>
    </row>
    <row r="132" spans="2:2" x14ac:dyDescent="0.25">
      <c r="B132" s="98"/>
    </row>
    <row r="133" spans="2:2" x14ac:dyDescent="0.25">
      <c r="B133" s="98"/>
    </row>
    <row r="134" spans="2:2" x14ac:dyDescent="0.25">
      <c r="B134" s="98"/>
    </row>
    <row r="135" spans="2:2" x14ac:dyDescent="0.25">
      <c r="B135" s="98"/>
    </row>
    <row r="136" spans="2:2" x14ac:dyDescent="0.25">
      <c r="B136" s="98"/>
    </row>
    <row r="137" spans="2:2" x14ac:dyDescent="0.25">
      <c r="B137" s="98"/>
    </row>
    <row r="138" spans="2:2" x14ac:dyDescent="0.25">
      <c r="B138" s="98"/>
    </row>
    <row r="139" spans="2:2" x14ac:dyDescent="0.25">
      <c r="B139" s="98"/>
    </row>
    <row r="140" spans="2:2" x14ac:dyDescent="0.25">
      <c r="B140" s="98"/>
    </row>
    <row r="141" spans="2:2" x14ac:dyDescent="0.25">
      <c r="B141" s="98"/>
    </row>
    <row r="142" spans="2:2" x14ac:dyDescent="0.25">
      <c r="B142" s="98"/>
    </row>
    <row r="143" spans="2:2" x14ac:dyDescent="0.25">
      <c r="B143" s="98"/>
    </row>
    <row r="144" spans="2:2" x14ac:dyDescent="0.25">
      <c r="B144" s="98"/>
    </row>
    <row r="145" spans="2:2" x14ac:dyDescent="0.25">
      <c r="B145" s="98"/>
    </row>
    <row r="146" spans="2:2" x14ac:dyDescent="0.25">
      <c r="B146" s="98"/>
    </row>
    <row r="147" spans="2:2" x14ac:dyDescent="0.25">
      <c r="B147" s="98"/>
    </row>
    <row r="148" spans="2:2" x14ac:dyDescent="0.25">
      <c r="B148" s="98"/>
    </row>
    <row r="149" spans="2:2" x14ac:dyDescent="0.25">
      <c r="B149" s="98"/>
    </row>
    <row r="150" spans="2:2" x14ac:dyDescent="0.25">
      <c r="B150" s="98"/>
    </row>
    <row r="151" spans="2:2" x14ac:dyDescent="0.25">
      <c r="B151" s="98"/>
    </row>
    <row r="152" spans="2:2" x14ac:dyDescent="0.25">
      <c r="B152" s="98"/>
    </row>
    <row r="153" spans="2:2" x14ac:dyDescent="0.25">
      <c r="B153" s="98"/>
    </row>
    <row r="154" spans="2:2" x14ac:dyDescent="0.25">
      <c r="B154" s="98"/>
    </row>
    <row r="155" spans="2:2" x14ac:dyDescent="0.25">
      <c r="B155" s="98"/>
    </row>
    <row r="156" spans="2:2" x14ac:dyDescent="0.25">
      <c r="B156" s="98"/>
    </row>
    <row r="157" spans="2:2" x14ac:dyDescent="0.25">
      <c r="B157" s="98"/>
    </row>
    <row r="158" spans="2:2" x14ac:dyDescent="0.25">
      <c r="B158" s="98"/>
    </row>
    <row r="159" spans="2:2" x14ac:dyDescent="0.25">
      <c r="B159" s="98"/>
    </row>
    <row r="160" spans="2:2" x14ac:dyDescent="0.25">
      <c r="B160" s="98"/>
    </row>
    <row r="161" spans="2:2" x14ac:dyDescent="0.25">
      <c r="B161" s="98"/>
    </row>
    <row r="162" spans="2:2" x14ac:dyDescent="0.25">
      <c r="B162" s="98"/>
    </row>
    <row r="163" spans="2:2" x14ac:dyDescent="0.25">
      <c r="B163" s="98"/>
    </row>
    <row r="164" spans="2:2" x14ac:dyDescent="0.25">
      <c r="B164" s="98"/>
    </row>
    <row r="165" spans="2:2" x14ac:dyDescent="0.25">
      <c r="B165" s="98"/>
    </row>
    <row r="166" spans="2:2" x14ac:dyDescent="0.25">
      <c r="B166" s="98"/>
    </row>
    <row r="167" spans="2:2" x14ac:dyDescent="0.25">
      <c r="B167" s="98"/>
    </row>
    <row r="168" spans="2:2" x14ac:dyDescent="0.25">
      <c r="B168" s="98"/>
    </row>
    <row r="169" spans="2:2" x14ac:dyDescent="0.25">
      <c r="B169" s="98"/>
    </row>
    <row r="170" spans="2:2" x14ac:dyDescent="0.25">
      <c r="B170" s="98"/>
    </row>
    <row r="171" spans="2:2" x14ac:dyDescent="0.25">
      <c r="B171" s="98"/>
    </row>
    <row r="172" spans="2:2" x14ac:dyDescent="0.25">
      <c r="B172" s="98"/>
    </row>
    <row r="173" spans="2:2" x14ac:dyDescent="0.25">
      <c r="B173" s="98"/>
    </row>
    <row r="174" spans="2:2" x14ac:dyDescent="0.25">
      <c r="B174" s="98"/>
    </row>
    <row r="175" spans="2:2" x14ac:dyDescent="0.25">
      <c r="B175" s="98"/>
    </row>
    <row r="176" spans="2:2" x14ac:dyDescent="0.25">
      <c r="B176" s="98"/>
    </row>
    <row r="177" spans="2:2" x14ac:dyDescent="0.25">
      <c r="B177" s="98"/>
    </row>
    <row r="178" spans="2:2" x14ac:dyDescent="0.25">
      <c r="B178" s="98"/>
    </row>
    <row r="179" spans="2:2" x14ac:dyDescent="0.25">
      <c r="B179" s="98"/>
    </row>
    <row r="180" spans="2:2" x14ac:dyDescent="0.25">
      <c r="B180" s="98"/>
    </row>
    <row r="181" spans="2:2" x14ac:dyDescent="0.25">
      <c r="B181" s="98"/>
    </row>
    <row r="182" spans="2:2" x14ac:dyDescent="0.25">
      <c r="B182" s="98"/>
    </row>
    <row r="183" spans="2:2" x14ac:dyDescent="0.25">
      <c r="B183" s="98"/>
    </row>
    <row r="184" spans="2:2" x14ac:dyDescent="0.25">
      <c r="B184" s="98"/>
    </row>
    <row r="185" spans="2:2" x14ac:dyDescent="0.25">
      <c r="B185" s="98"/>
    </row>
    <row r="186" spans="2:2" x14ac:dyDescent="0.25">
      <c r="B186" s="98"/>
    </row>
    <row r="187" spans="2:2" x14ac:dyDescent="0.25">
      <c r="B187" s="98"/>
    </row>
    <row r="188" spans="2:2" x14ac:dyDescent="0.25">
      <c r="B188" s="98"/>
    </row>
    <row r="189" spans="2:2" x14ac:dyDescent="0.25">
      <c r="B189" s="98"/>
    </row>
    <row r="190" spans="2:2" x14ac:dyDescent="0.25">
      <c r="B190" s="98"/>
    </row>
    <row r="191" spans="2:2" x14ac:dyDescent="0.25">
      <c r="B191" s="98"/>
    </row>
    <row r="192" spans="2:2" x14ac:dyDescent="0.25">
      <c r="B192" s="98"/>
    </row>
    <row r="193" spans="2:2" x14ac:dyDescent="0.25">
      <c r="B193" s="98"/>
    </row>
    <row r="194" spans="2:2" x14ac:dyDescent="0.25">
      <c r="B194" s="98"/>
    </row>
    <row r="195" spans="2:2" x14ac:dyDescent="0.25">
      <c r="B195" s="98"/>
    </row>
    <row r="196" spans="2:2" x14ac:dyDescent="0.25">
      <c r="B196" s="98"/>
    </row>
    <row r="197" spans="2:2" x14ac:dyDescent="0.25">
      <c r="B197" s="98"/>
    </row>
    <row r="198" spans="2:2" x14ac:dyDescent="0.25">
      <c r="B198" s="98"/>
    </row>
    <row r="199" spans="2:2" x14ac:dyDescent="0.25">
      <c r="B199" s="98"/>
    </row>
    <row r="200" spans="2:2" x14ac:dyDescent="0.25">
      <c r="B200" s="98"/>
    </row>
    <row r="201" spans="2:2" x14ac:dyDescent="0.25">
      <c r="B201" s="98"/>
    </row>
    <row r="202" spans="2:2" x14ac:dyDescent="0.25">
      <c r="B202" s="98"/>
    </row>
    <row r="203" spans="2:2" x14ac:dyDescent="0.25">
      <c r="B203" s="98"/>
    </row>
    <row r="204" spans="2:2" x14ac:dyDescent="0.25">
      <c r="B204" s="98"/>
    </row>
    <row r="205" spans="2:2" x14ac:dyDescent="0.25">
      <c r="B205" s="98"/>
    </row>
    <row r="206" spans="2:2" x14ac:dyDescent="0.25">
      <c r="B206" s="98"/>
    </row>
    <row r="207" spans="2:2" x14ac:dyDescent="0.25">
      <c r="B207" s="98"/>
    </row>
    <row r="208" spans="2:2" x14ac:dyDescent="0.25">
      <c r="B208" s="98"/>
    </row>
    <row r="209" spans="2:2" x14ac:dyDescent="0.25">
      <c r="B209" s="98"/>
    </row>
    <row r="210" spans="2:2" x14ac:dyDescent="0.25">
      <c r="B210" s="98"/>
    </row>
    <row r="211" spans="2:2" x14ac:dyDescent="0.25">
      <c r="B211" s="98"/>
    </row>
    <row r="212" spans="2:2" x14ac:dyDescent="0.25">
      <c r="B212" s="98"/>
    </row>
    <row r="213" spans="2:2" x14ac:dyDescent="0.25">
      <c r="B213" s="98"/>
    </row>
    <row r="214" spans="2:2" x14ac:dyDescent="0.25">
      <c r="B214" s="98"/>
    </row>
    <row r="215" spans="2:2" x14ac:dyDescent="0.25">
      <c r="B215" s="98"/>
    </row>
    <row r="216" spans="2:2" x14ac:dyDescent="0.25">
      <c r="B216" s="98"/>
    </row>
    <row r="217" spans="2:2" x14ac:dyDescent="0.25">
      <c r="B217" s="98"/>
    </row>
    <row r="218" spans="2:2" x14ac:dyDescent="0.25">
      <c r="B218" s="98"/>
    </row>
    <row r="219" spans="2:2" x14ac:dyDescent="0.25">
      <c r="B219" s="98"/>
    </row>
    <row r="220" spans="2:2" x14ac:dyDescent="0.25">
      <c r="B220" s="98"/>
    </row>
    <row r="221" spans="2:2" x14ac:dyDescent="0.25">
      <c r="B221" s="98"/>
    </row>
    <row r="222" spans="2:2" x14ac:dyDescent="0.25">
      <c r="B222" s="98"/>
    </row>
    <row r="223" spans="2:2" x14ac:dyDescent="0.25">
      <c r="B223" s="98"/>
    </row>
    <row r="224" spans="2:2" x14ac:dyDescent="0.25">
      <c r="B224" s="98"/>
    </row>
    <row r="225" spans="2:2" x14ac:dyDescent="0.25">
      <c r="B225" s="98"/>
    </row>
    <row r="226" spans="2:2" x14ac:dyDescent="0.25">
      <c r="B226" s="98"/>
    </row>
    <row r="227" spans="2:2" x14ac:dyDescent="0.25">
      <c r="B227" s="98"/>
    </row>
    <row r="228" spans="2:2" x14ac:dyDescent="0.25">
      <c r="B228" s="98"/>
    </row>
    <row r="229" spans="2:2" x14ac:dyDescent="0.25">
      <c r="B229" s="98"/>
    </row>
    <row r="230" spans="2:2" x14ac:dyDescent="0.25">
      <c r="B230" s="98"/>
    </row>
    <row r="231" spans="2:2" x14ac:dyDescent="0.25">
      <c r="B231" s="98"/>
    </row>
    <row r="232" spans="2:2" x14ac:dyDescent="0.25">
      <c r="B232" s="98"/>
    </row>
    <row r="233" spans="2:2" x14ac:dyDescent="0.25">
      <c r="B233" s="98"/>
    </row>
    <row r="234" spans="2:2" x14ac:dyDescent="0.25">
      <c r="B234" s="98"/>
    </row>
    <row r="235" spans="2:2" x14ac:dyDescent="0.25">
      <c r="B235" s="98"/>
    </row>
    <row r="236" spans="2:2" x14ac:dyDescent="0.25">
      <c r="B236" s="98"/>
    </row>
    <row r="237" spans="2:2" x14ac:dyDescent="0.25">
      <c r="B237" s="98"/>
    </row>
    <row r="238" spans="2:2" x14ac:dyDescent="0.25">
      <c r="B238" s="98"/>
    </row>
    <row r="239" spans="2:2" x14ac:dyDescent="0.25">
      <c r="B239" s="98"/>
    </row>
    <row r="240" spans="2:2" x14ac:dyDescent="0.25">
      <c r="B240" s="98"/>
    </row>
    <row r="241" spans="2:2" x14ac:dyDescent="0.25">
      <c r="B241" s="98"/>
    </row>
    <row r="242" spans="2:2" x14ac:dyDescent="0.25">
      <c r="B242" s="98"/>
    </row>
    <row r="243" spans="2:2" x14ac:dyDescent="0.25">
      <c r="B243" s="98"/>
    </row>
    <row r="244" spans="2:2" x14ac:dyDescent="0.25">
      <c r="B244" s="98"/>
    </row>
    <row r="245" spans="2:2" x14ac:dyDescent="0.25">
      <c r="B245" s="98"/>
    </row>
    <row r="246" spans="2:2" x14ac:dyDescent="0.25">
      <c r="B246" s="98"/>
    </row>
    <row r="247" spans="2:2" x14ac:dyDescent="0.25">
      <c r="B247" s="98"/>
    </row>
    <row r="248" spans="2:2" x14ac:dyDescent="0.25">
      <c r="B248" s="98"/>
    </row>
    <row r="249" spans="2:2" x14ac:dyDescent="0.25">
      <c r="B249" s="98"/>
    </row>
    <row r="250" spans="2:2" x14ac:dyDescent="0.25">
      <c r="B250" s="98"/>
    </row>
    <row r="251" spans="2:2" x14ac:dyDescent="0.25">
      <c r="B251" s="98"/>
    </row>
    <row r="252" spans="2:2" x14ac:dyDescent="0.25">
      <c r="B252" s="98"/>
    </row>
    <row r="253" spans="2:2" x14ac:dyDescent="0.25">
      <c r="B253" s="98"/>
    </row>
    <row r="254" spans="2:2" x14ac:dyDescent="0.25">
      <c r="B254" s="98"/>
    </row>
    <row r="255" spans="2:2" x14ac:dyDescent="0.25">
      <c r="B255" s="98"/>
    </row>
    <row r="256" spans="2:2" x14ac:dyDescent="0.25">
      <c r="B256" s="98"/>
    </row>
    <row r="257" spans="2:2" x14ac:dyDescent="0.25">
      <c r="B257" s="98"/>
    </row>
    <row r="258" spans="2:2" x14ac:dyDescent="0.25">
      <c r="B258" s="98"/>
    </row>
    <row r="259" spans="2:2" x14ac:dyDescent="0.25">
      <c r="B259" s="98"/>
    </row>
    <row r="260" spans="2:2" x14ac:dyDescent="0.25">
      <c r="B260" s="98"/>
    </row>
    <row r="261" spans="2:2" x14ac:dyDescent="0.25">
      <c r="B261" s="98"/>
    </row>
    <row r="262" spans="2:2" x14ac:dyDescent="0.25">
      <c r="B262" s="98"/>
    </row>
    <row r="263" spans="2:2" x14ac:dyDescent="0.25">
      <c r="B263" s="98"/>
    </row>
    <row r="264" spans="2:2" x14ac:dyDescent="0.25">
      <c r="B264" s="98"/>
    </row>
    <row r="265" spans="2:2" x14ac:dyDescent="0.25">
      <c r="B265" s="98"/>
    </row>
    <row r="266" spans="2:2" x14ac:dyDescent="0.25">
      <c r="B266" s="98"/>
    </row>
    <row r="267" spans="2:2" x14ac:dyDescent="0.25">
      <c r="B267" s="98"/>
    </row>
    <row r="268" spans="2:2" x14ac:dyDescent="0.25">
      <c r="B268" s="98"/>
    </row>
    <row r="269" spans="2:2" x14ac:dyDescent="0.25">
      <c r="B269" s="98"/>
    </row>
    <row r="270" spans="2:2" x14ac:dyDescent="0.25">
      <c r="B270" s="98"/>
    </row>
    <row r="271" spans="2:2" x14ac:dyDescent="0.25">
      <c r="B271" s="98"/>
    </row>
    <row r="272" spans="2:2" x14ac:dyDescent="0.25">
      <c r="B272" s="98"/>
    </row>
    <row r="273" spans="2:2" x14ac:dyDescent="0.25">
      <c r="B273" s="98"/>
    </row>
    <row r="274" spans="2:2" x14ac:dyDescent="0.25">
      <c r="B274" s="98"/>
    </row>
    <row r="275" spans="2:2" x14ac:dyDescent="0.25">
      <c r="B275" s="98"/>
    </row>
    <row r="276" spans="2:2" x14ac:dyDescent="0.25">
      <c r="B276" s="98"/>
    </row>
    <row r="277" spans="2:2" x14ac:dyDescent="0.25">
      <c r="B277" s="98"/>
    </row>
    <row r="278" spans="2:2" x14ac:dyDescent="0.25">
      <c r="B278" s="98"/>
    </row>
    <row r="279" spans="2:2" x14ac:dyDescent="0.25">
      <c r="B279" s="98"/>
    </row>
    <row r="280" spans="2:2" x14ac:dyDescent="0.25">
      <c r="B280" s="98"/>
    </row>
    <row r="281" spans="2:2" x14ac:dyDescent="0.25">
      <c r="B281" s="98"/>
    </row>
    <row r="282" spans="2:2" x14ac:dyDescent="0.25">
      <c r="B282" s="98"/>
    </row>
    <row r="283" spans="2:2" x14ac:dyDescent="0.25">
      <c r="B283" s="98"/>
    </row>
    <row r="284" spans="2:2" x14ac:dyDescent="0.25">
      <c r="B284" s="98"/>
    </row>
    <row r="285" spans="2:2" x14ac:dyDescent="0.25">
      <c r="B285" s="98"/>
    </row>
    <row r="286" spans="2:2" x14ac:dyDescent="0.25">
      <c r="B286" s="98"/>
    </row>
    <row r="287" spans="2:2" x14ac:dyDescent="0.25">
      <c r="B287" s="98"/>
    </row>
    <row r="288" spans="2:2" x14ac:dyDescent="0.25">
      <c r="B288" s="98"/>
    </row>
    <row r="289" spans="2:2" x14ac:dyDescent="0.25">
      <c r="B289" s="98"/>
    </row>
    <row r="290" spans="2:2" x14ac:dyDescent="0.25">
      <c r="B290" s="98"/>
    </row>
    <row r="291" spans="2:2" x14ac:dyDescent="0.25">
      <c r="B291" s="98"/>
    </row>
    <row r="292" spans="2:2" x14ac:dyDescent="0.25">
      <c r="B292" s="98"/>
    </row>
    <row r="293" spans="2:2" x14ac:dyDescent="0.25">
      <c r="B293" s="98"/>
    </row>
    <row r="294" spans="2:2" x14ac:dyDescent="0.25">
      <c r="B294" s="98"/>
    </row>
    <row r="295" spans="2:2" x14ac:dyDescent="0.25">
      <c r="B295" s="98"/>
    </row>
    <row r="296" spans="2:2" x14ac:dyDescent="0.25">
      <c r="B296" s="98"/>
    </row>
    <row r="297" spans="2:2" x14ac:dyDescent="0.25">
      <c r="B297" s="98"/>
    </row>
    <row r="298" spans="2:2" x14ac:dyDescent="0.25">
      <c r="B298" s="98"/>
    </row>
    <row r="299" spans="2:2" x14ac:dyDescent="0.25">
      <c r="B299" s="98"/>
    </row>
    <row r="300" spans="2:2" x14ac:dyDescent="0.25">
      <c r="B300" s="98"/>
    </row>
    <row r="301" spans="2:2" x14ac:dyDescent="0.25">
      <c r="B301" s="98"/>
    </row>
    <row r="302" spans="2:2" x14ac:dyDescent="0.25">
      <c r="B302" s="98"/>
    </row>
    <row r="303" spans="2:2" x14ac:dyDescent="0.25">
      <c r="B303" s="98"/>
    </row>
    <row r="304" spans="2:2" x14ac:dyDescent="0.25">
      <c r="B304" s="98"/>
    </row>
    <row r="305" spans="2:2" x14ac:dyDescent="0.25">
      <c r="B305" s="98"/>
    </row>
    <row r="306" spans="2:2" x14ac:dyDescent="0.25">
      <c r="B306" s="98"/>
    </row>
    <row r="307" spans="2:2" x14ac:dyDescent="0.25">
      <c r="B307" s="98"/>
    </row>
    <row r="308" spans="2:2" x14ac:dyDescent="0.25">
      <c r="B308" s="98"/>
    </row>
    <row r="309" spans="2:2" x14ac:dyDescent="0.25">
      <c r="B309" s="98"/>
    </row>
    <row r="310" spans="2:2" x14ac:dyDescent="0.25">
      <c r="B310" s="98"/>
    </row>
    <row r="311" spans="2:2" x14ac:dyDescent="0.25">
      <c r="B311" s="98"/>
    </row>
    <row r="312" spans="2:2" x14ac:dyDescent="0.25">
      <c r="B312" s="98"/>
    </row>
    <row r="313" spans="2:2" x14ac:dyDescent="0.25">
      <c r="B313" s="98"/>
    </row>
    <row r="314" spans="2:2" x14ac:dyDescent="0.25">
      <c r="B314" s="98"/>
    </row>
    <row r="315" spans="2:2" x14ac:dyDescent="0.25">
      <c r="B315" s="98"/>
    </row>
    <row r="316" spans="2:2" x14ac:dyDescent="0.25">
      <c r="B316" s="98"/>
    </row>
    <row r="317" spans="2:2" x14ac:dyDescent="0.25">
      <c r="B317" s="98"/>
    </row>
    <row r="318" spans="2:2" x14ac:dyDescent="0.25">
      <c r="B318" s="98"/>
    </row>
    <row r="319" spans="2:2" x14ac:dyDescent="0.25">
      <c r="B319" s="98"/>
    </row>
    <row r="320" spans="2:2" x14ac:dyDescent="0.25">
      <c r="B320" s="98"/>
    </row>
    <row r="321" spans="2:2" x14ac:dyDescent="0.25">
      <c r="B321" s="98"/>
    </row>
    <row r="322" spans="2:2" x14ac:dyDescent="0.25">
      <c r="B322" s="98"/>
    </row>
    <row r="323" spans="2:2" x14ac:dyDescent="0.25">
      <c r="B323" s="98"/>
    </row>
    <row r="324" spans="2:2" x14ac:dyDescent="0.25">
      <c r="B324" s="98"/>
    </row>
    <row r="325" spans="2:2" x14ac:dyDescent="0.25">
      <c r="B325" s="98"/>
    </row>
    <row r="326" spans="2:2" x14ac:dyDescent="0.25">
      <c r="B326" s="98"/>
    </row>
    <row r="327" spans="2:2" x14ac:dyDescent="0.25">
      <c r="B327" s="98"/>
    </row>
    <row r="328" spans="2:2" x14ac:dyDescent="0.25">
      <c r="B328" s="98"/>
    </row>
    <row r="329" spans="2:2" x14ac:dyDescent="0.25">
      <c r="B329" s="98"/>
    </row>
    <row r="330" spans="2:2" x14ac:dyDescent="0.25">
      <c r="B330" s="98"/>
    </row>
    <row r="331" spans="2:2" x14ac:dyDescent="0.25">
      <c r="B331" s="98"/>
    </row>
    <row r="332" spans="2:2" x14ac:dyDescent="0.25">
      <c r="B332" s="98"/>
    </row>
    <row r="333" spans="2:2" x14ac:dyDescent="0.25">
      <c r="B333" s="98"/>
    </row>
    <row r="334" spans="2:2" x14ac:dyDescent="0.25">
      <c r="B334" s="98"/>
    </row>
    <row r="335" spans="2:2" x14ac:dyDescent="0.25">
      <c r="B335" s="98"/>
    </row>
    <row r="336" spans="2:2" x14ac:dyDescent="0.25">
      <c r="B336" s="98"/>
    </row>
    <row r="337" spans="2:2" x14ac:dyDescent="0.25">
      <c r="B337" s="98"/>
    </row>
    <row r="338" spans="2:2" x14ac:dyDescent="0.25">
      <c r="B338" s="98"/>
    </row>
    <row r="339" spans="2:2" x14ac:dyDescent="0.25">
      <c r="B339" s="98"/>
    </row>
    <row r="340" spans="2:2" x14ac:dyDescent="0.25">
      <c r="B340" s="98"/>
    </row>
    <row r="341" spans="2:2" x14ac:dyDescent="0.25">
      <c r="B341" s="98"/>
    </row>
    <row r="342" spans="2:2" x14ac:dyDescent="0.25">
      <c r="B342" s="98"/>
    </row>
    <row r="343" spans="2:2" x14ac:dyDescent="0.25">
      <c r="B343" s="98"/>
    </row>
    <row r="344" spans="2:2" x14ac:dyDescent="0.25">
      <c r="B344" s="98"/>
    </row>
    <row r="345" spans="2:2" x14ac:dyDescent="0.25">
      <c r="B345" s="98"/>
    </row>
    <row r="346" spans="2:2" x14ac:dyDescent="0.25">
      <c r="B346" s="98"/>
    </row>
    <row r="347" spans="2:2" x14ac:dyDescent="0.25">
      <c r="B347" s="98"/>
    </row>
    <row r="348" spans="2:2" x14ac:dyDescent="0.25">
      <c r="B348" s="98"/>
    </row>
    <row r="349" spans="2:2" x14ac:dyDescent="0.25">
      <c r="B349" s="98"/>
    </row>
    <row r="350" spans="2:2" x14ac:dyDescent="0.25">
      <c r="B350" s="98"/>
    </row>
    <row r="351" spans="2:2" x14ac:dyDescent="0.25">
      <c r="B351" s="98"/>
    </row>
    <row r="352" spans="2:2" x14ac:dyDescent="0.25">
      <c r="B352" s="98"/>
    </row>
    <row r="353" spans="2:2" x14ac:dyDescent="0.25">
      <c r="B353" s="98"/>
    </row>
    <row r="354" spans="2:2" x14ac:dyDescent="0.25">
      <c r="B354" s="98"/>
    </row>
    <row r="355" spans="2:2" x14ac:dyDescent="0.25">
      <c r="B355" s="98"/>
    </row>
    <row r="356" spans="2:2" x14ac:dyDescent="0.25">
      <c r="B356" s="98"/>
    </row>
    <row r="357" spans="2:2" x14ac:dyDescent="0.25">
      <c r="B357" s="98"/>
    </row>
    <row r="358" spans="2:2" x14ac:dyDescent="0.25">
      <c r="B358" s="98"/>
    </row>
    <row r="359" spans="2:2" x14ac:dyDescent="0.25">
      <c r="B359" s="98"/>
    </row>
    <row r="360" spans="2:2" x14ac:dyDescent="0.25">
      <c r="B360" s="98"/>
    </row>
    <row r="361" spans="2:2" x14ac:dyDescent="0.25">
      <c r="B361" s="98"/>
    </row>
    <row r="362" spans="2:2" x14ac:dyDescent="0.25">
      <c r="B362" s="98"/>
    </row>
    <row r="363" spans="2:2" x14ac:dyDescent="0.25">
      <c r="B363" s="98"/>
    </row>
    <row r="364" spans="2:2" x14ac:dyDescent="0.25">
      <c r="B364" s="98"/>
    </row>
    <row r="365" spans="2:2" x14ac:dyDescent="0.25">
      <c r="B365" s="98"/>
    </row>
    <row r="366" spans="2:2" x14ac:dyDescent="0.25">
      <c r="B366" s="98"/>
    </row>
    <row r="367" spans="2:2" x14ac:dyDescent="0.25">
      <c r="B367" s="98"/>
    </row>
    <row r="368" spans="2:2" x14ac:dyDescent="0.25">
      <c r="B368" s="98"/>
    </row>
    <row r="369" spans="2:2" x14ac:dyDescent="0.25">
      <c r="B369" s="98"/>
    </row>
    <row r="370" spans="2:2" x14ac:dyDescent="0.25">
      <c r="B370" s="98"/>
    </row>
    <row r="371" spans="2:2" x14ac:dyDescent="0.25">
      <c r="B371" s="98"/>
    </row>
    <row r="372" spans="2:2" x14ac:dyDescent="0.25">
      <c r="B372" s="98"/>
    </row>
    <row r="373" spans="2:2" x14ac:dyDescent="0.25">
      <c r="B373" s="98"/>
    </row>
    <row r="374" spans="2:2" x14ac:dyDescent="0.25">
      <c r="B374" s="98"/>
    </row>
    <row r="375" spans="2:2" x14ac:dyDescent="0.25">
      <c r="B375" s="98"/>
    </row>
    <row r="376" spans="2:2" x14ac:dyDescent="0.25">
      <c r="B376" s="98"/>
    </row>
    <row r="377" spans="2:2" x14ac:dyDescent="0.25">
      <c r="B377" s="98"/>
    </row>
    <row r="378" spans="2:2" x14ac:dyDescent="0.25">
      <c r="B378" s="98"/>
    </row>
    <row r="379" spans="2:2" x14ac:dyDescent="0.25">
      <c r="B379" s="98"/>
    </row>
    <row r="380" spans="2:2" x14ac:dyDescent="0.25">
      <c r="B380" s="98"/>
    </row>
    <row r="381" spans="2:2" x14ac:dyDescent="0.25">
      <c r="B381" s="98"/>
    </row>
    <row r="382" spans="2:2" x14ac:dyDescent="0.25">
      <c r="B382" s="98"/>
    </row>
    <row r="383" spans="2:2" x14ac:dyDescent="0.25">
      <c r="B383" s="98"/>
    </row>
    <row r="384" spans="2:2" x14ac:dyDescent="0.25">
      <c r="B384" s="98"/>
    </row>
    <row r="385" spans="2:2" x14ac:dyDescent="0.25">
      <c r="B385" s="98"/>
    </row>
    <row r="386" spans="2:2" x14ac:dyDescent="0.25">
      <c r="B386" s="98"/>
    </row>
    <row r="387" spans="2:2" x14ac:dyDescent="0.25">
      <c r="B387" s="98"/>
    </row>
    <row r="388" spans="2:2" x14ac:dyDescent="0.25">
      <c r="B388" s="98"/>
    </row>
    <row r="389" spans="2:2" x14ac:dyDescent="0.25">
      <c r="B389" s="98"/>
    </row>
    <row r="390" spans="2:2" x14ac:dyDescent="0.25">
      <c r="B390" s="98"/>
    </row>
    <row r="391" spans="2:2" x14ac:dyDescent="0.25">
      <c r="B391" s="98"/>
    </row>
    <row r="392" spans="2:2" x14ac:dyDescent="0.25">
      <c r="B392" s="98"/>
    </row>
    <row r="393" spans="2:2" x14ac:dyDescent="0.25">
      <c r="B393" s="98"/>
    </row>
    <row r="394" spans="2:2" x14ac:dyDescent="0.25">
      <c r="B394" s="98"/>
    </row>
    <row r="395" spans="2:2" x14ac:dyDescent="0.25">
      <c r="B395" s="98"/>
    </row>
    <row r="396" spans="2:2" x14ac:dyDescent="0.25">
      <c r="B396" s="98"/>
    </row>
    <row r="397" spans="2:2" x14ac:dyDescent="0.25">
      <c r="B397" s="98"/>
    </row>
    <row r="398" spans="2:2" x14ac:dyDescent="0.25">
      <c r="B398" s="98"/>
    </row>
    <row r="399" spans="2:2" x14ac:dyDescent="0.25">
      <c r="B399" s="98"/>
    </row>
    <row r="400" spans="2:2" x14ac:dyDescent="0.25">
      <c r="B400" s="98"/>
    </row>
    <row r="401" spans="2:2" x14ac:dyDescent="0.25">
      <c r="B401" s="98"/>
    </row>
    <row r="402" spans="2:2" x14ac:dyDescent="0.25">
      <c r="B402" s="98"/>
    </row>
    <row r="403" spans="2:2" x14ac:dyDescent="0.25">
      <c r="B403" s="98"/>
    </row>
    <row r="404" spans="2:2" x14ac:dyDescent="0.25">
      <c r="B404" s="98"/>
    </row>
    <row r="405" spans="2:2" x14ac:dyDescent="0.25">
      <c r="B405" s="98"/>
    </row>
    <row r="406" spans="2:2" x14ac:dyDescent="0.25">
      <c r="B406" s="98"/>
    </row>
    <row r="407" spans="2:2" x14ac:dyDescent="0.25">
      <c r="B407" s="98"/>
    </row>
    <row r="408" spans="2:2" x14ac:dyDescent="0.25">
      <c r="B408" s="98"/>
    </row>
    <row r="409" spans="2:2" x14ac:dyDescent="0.25">
      <c r="B409" s="98"/>
    </row>
    <row r="410" spans="2:2" x14ac:dyDescent="0.25">
      <c r="B410" s="98"/>
    </row>
    <row r="411" spans="2:2" x14ac:dyDescent="0.25">
      <c r="B411" s="98"/>
    </row>
    <row r="412" spans="2:2" x14ac:dyDescent="0.25">
      <c r="B412" s="98"/>
    </row>
    <row r="413" spans="2:2" x14ac:dyDescent="0.25">
      <c r="B413" s="98"/>
    </row>
    <row r="414" spans="2:2" x14ac:dyDescent="0.25">
      <c r="B414" s="98"/>
    </row>
    <row r="415" spans="2:2" x14ac:dyDescent="0.25">
      <c r="B415" s="98"/>
    </row>
    <row r="416" spans="2:2" x14ac:dyDescent="0.25">
      <c r="B416" s="98"/>
    </row>
    <row r="417" spans="2:2" x14ac:dyDescent="0.25">
      <c r="B417" s="98"/>
    </row>
    <row r="418" spans="2:2" x14ac:dyDescent="0.25">
      <c r="B418" s="98"/>
    </row>
    <row r="419" spans="2:2" x14ac:dyDescent="0.25">
      <c r="B419" s="98"/>
    </row>
    <row r="420" spans="2:2" x14ac:dyDescent="0.25">
      <c r="B420" s="98"/>
    </row>
    <row r="421" spans="2:2" x14ac:dyDescent="0.25">
      <c r="B421" s="98"/>
    </row>
    <row r="422" spans="2:2" x14ac:dyDescent="0.25">
      <c r="B422" s="98"/>
    </row>
    <row r="423" spans="2:2" x14ac:dyDescent="0.25">
      <c r="B423" s="98"/>
    </row>
    <row r="424" spans="2:2" x14ac:dyDescent="0.25">
      <c r="B424" s="98"/>
    </row>
    <row r="425" spans="2:2" x14ac:dyDescent="0.25">
      <c r="B425" s="98"/>
    </row>
    <row r="426" spans="2:2" x14ac:dyDescent="0.25">
      <c r="B426" s="98"/>
    </row>
    <row r="427" spans="2:2" x14ac:dyDescent="0.25">
      <c r="B427" s="98"/>
    </row>
    <row r="428" spans="2:2" x14ac:dyDescent="0.25">
      <c r="B428" s="98"/>
    </row>
    <row r="429" spans="2:2" x14ac:dyDescent="0.25">
      <c r="B429" s="98"/>
    </row>
    <row r="430" spans="2:2" x14ac:dyDescent="0.25">
      <c r="B430" s="98"/>
    </row>
    <row r="431" spans="2:2" x14ac:dyDescent="0.25">
      <c r="B431" s="98"/>
    </row>
    <row r="432" spans="2:2" x14ac:dyDescent="0.25">
      <c r="B432" s="98"/>
    </row>
    <row r="433" spans="2:2" x14ac:dyDescent="0.25">
      <c r="B433" s="98"/>
    </row>
    <row r="434" spans="2:2" x14ac:dyDescent="0.25">
      <c r="B434" s="98"/>
    </row>
    <row r="435" spans="2:2" x14ac:dyDescent="0.25">
      <c r="B435" s="98"/>
    </row>
    <row r="436" spans="2:2" x14ac:dyDescent="0.25">
      <c r="B436" s="98"/>
    </row>
    <row r="437" spans="2:2" x14ac:dyDescent="0.25">
      <c r="B437" s="98"/>
    </row>
    <row r="438" spans="2:2" x14ac:dyDescent="0.25">
      <c r="B438" s="98"/>
    </row>
    <row r="439" spans="2:2" x14ac:dyDescent="0.25">
      <c r="B439" s="98"/>
    </row>
    <row r="440" spans="2:2" x14ac:dyDescent="0.25">
      <c r="B440" s="98"/>
    </row>
    <row r="441" spans="2:2" x14ac:dyDescent="0.25">
      <c r="B441" s="98"/>
    </row>
    <row r="442" spans="2:2" x14ac:dyDescent="0.25">
      <c r="B442" s="98"/>
    </row>
    <row r="443" spans="2:2" x14ac:dyDescent="0.25">
      <c r="B443" s="98"/>
    </row>
    <row r="444" spans="2:2" x14ac:dyDescent="0.25">
      <c r="B444" s="98"/>
    </row>
    <row r="445" spans="2:2" x14ac:dyDescent="0.25">
      <c r="B445" s="98"/>
    </row>
    <row r="446" spans="2:2" x14ac:dyDescent="0.25">
      <c r="B446" s="98"/>
    </row>
    <row r="447" spans="2:2" x14ac:dyDescent="0.25">
      <c r="B447" s="98"/>
    </row>
    <row r="448" spans="2:2" x14ac:dyDescent="0.25">
      <c r="B448" s="98"/>
    </row>
    <row r="449" spans="2:2" x14ac:dyDescent="0.25">
      <c r="B449" s="98"/>
    </row>
    <row r="450" spans="2:2" x14ac:dyDescent="0.25">
      <c r="B450" s="98"/>
    </row>
    <row r="451" spans="2:2" x14ac:dyDescent="0.25">
      <c r="B451" s="98"/>
    </row>
    <row r="452" spans="2:2" x14ac:dyDescent="0.25">
      <c r="B452" s="98"/>
    </row>
    <row r="453" spans="2:2" x14ac:dyDescent="0.25">
      <c r="B453" s="98"/>
    </row>
    <row r="454" spans="2:2" x14ac:dyDescent="0.25">
      <c r="B454" s="98"/>
    </row>
    <row r="455" spans="2:2" x14ac:dyDescent="0.25">
      <c r="B455" s="98"/>
    </row>
    <row r="456" spans="2:2" x14ac:dyDescent="0.25">
      <c r="B456" s="98"/>
    </row>
    <row r="457" spans="2:2" x14ac:dyDescent="0.25">
      <c r="B457" s="98"/>
    </row>
    <row r="458" spans="2:2" x14ac:dyDescent="0.25">
      <c r="B458" s="98"/>
    </row>
    <row r="459" spans="2:2" x14ac:dyDescent="0.25">
      <c r="B459" s="98"/>
    </row>
    <row r="460" spans="2:2" x14ac:dyDescent="0.25">
      <c r="B460" s="98"/>
    </row>
    <row r="461" spans="2:2" x14ac:dyDescent="0.25">
      <c r="B461" s="98"/>
    </row>
    <row r="462" spans="2:2" x14ac:dyDescent="0.25">
      <c r="B462" s="98"/>
    </row>
    <row r="463" spans="2:2" x14ac:dyDescent="0.25">
      <c r="B463" s="98"/>
    </row>
    <row r="464" spans="2:2" x14ac:dyDescent="0.25">
      <c r="B464" s="98"/>
    </row>
    <row r="465" spans="2:2" x14ac:dyDescent="0.25">
      <c r="B465" s="98"/>
    </row>
    <row r="466" spans="2:2" x14ac:dyDescent="0.25">
      <c r="B466" s="98"/>
    </row>
    <row r="467" spans="2:2" x14ac:dyDescent="0.25">
      <c r="B467" s="98"/>
    </row>
    <row r="468" spans="2:2" x14ac:dyDescent="0.25">
      <c r="B468" s="98"/>
    </row>
    <row r="469" spans="2:2" x14ac:dyDescent="0.25">
      <c r="B469" s="98"/>
    </row>
    <row r="470" spans="2:2" x14ac:dyDescent="0.25">
      <c r="B470" s="98"/>
    </row>
    <row r="471" spans="2:2" x14ac:dyDescent="0.25">
      <c r="B471" s="98"/>
    </row>
    <row r="472" spans="2:2" x14ac:dyDescent="0.25">
      <c r="B472" s="98"/>
    </row>
    <row r="473" spans="2:2" x14ac:dyDescent="0.25">
      <c r="B473" s="98"/>
    </row>
    <row r="474" spans="2:2" x14ac:dyDescent="0.25">
      <c r="B474" s="98"/>
    </row>
    <row r="475" spans="2:2" x14ac:dyDescent="0.25">
      <c r="B475" s="98"/>
    </row>
    <row r="476" spans="2:2" x14ac:dyDescent="0.25">
      <c r="B476" s="98"/>
    </row>
    <row r="477" spans="2:2" x14ac:dyDescent="0.25">
      <c r="B477" s="98"/>
    </row>
    <row r="478" spans="2:2" x14ac:dyDescent="0.25">
      <c r="B478" s="98"/>
    </row>
    <row r="479" spans="2:2" x14ac:dyDescent="0.25">
      <c r="B479" s="98"/>
    </row>
    <row r="480" spans="2:2" x14ac:dyDescent="0.25">
      <c r="B480" s="98"/>
    </row>
    <row r="481" spans="2:2" x14ac:dyDescent="0.25">
      <c r="B481" s="98"/>
    </row>
    <row r="482" spans="2:2" x14ac:dyDescent="0.25">
      <c r="B482" s="98"/>
    </row>
    <row r="483" spans="2:2" x14ac:dyDescent="0.25">
      <c r="B483" s="98"/>
    </row>
    <row r="484" spans="2:2" x14ac:dyDescent="0.25">
      <c r="B484" s="98"/>
    </row>
    <row r="485" spans="2:2" x14ac:dyDescent="0.25">
      <c r="B485" s="98"/>
    </row>
    <row r="486" spans="2:2" x14ac:dyDescent="0.25">
      <c r="B486" s="98"/>
    </row>
    <row r="487" spans="2:2" x14ac:dyDescent="0.25">
      <c r="B487" s="98"/>
    </row>
    <row r="488" spans="2:2" x14ac:dyDescent="0.25">
      <c r="B488" s="98"/>
    </row>
    <row r="489" spans="2:2" x14ac:dyDescent="0.25">
      <c r="B489" s="98"/>
    </row>
    <row r="490" spans="2:2" x14ac:dyDescent="0.25">
      <c r="B490" s="98"/>
    </row>
    <row r="491" spans="2:2" x14ac:dyDescent="0.25">
      <c r="B491" s="98"/>
    </row>
    <row r="492" spans="2:2" x14ac:dyDescent="0.25">
      <c r="B492" s="98"/>
    </row>
    <row r="493" spans="2:2" x14ac:dyDescent="0.25">
      <c r="B493" s="98"/>
    </row>
    <row r="494" spans="2:2" x14ac:dyDescent="0.25">
      <c r="B494" s="98"/>
    </row>
    <row r="495" spans="2:2" x14ac:dyDescent="0.25">
      <c r="B495" s="98"/>
    </row>
    <row r="496" spans="2:2" x14ac:dyDescent="0.25">
      <c r="B496" s="98"/>
    </row>
    <row r="497" spans="2:2" x14ac:dyDescent="0.25">
      <c r="B497" s="98"/>
    </row>
    <row r="498" spans="2:2" x14ac:dyDescent="0.25">
      <c r="B498" s="98"/>
    </row>
    <row r="499" spans="2:2" x14ac:dyDescent="0.25">
      <c r="B499" s="98"/>
    </row>
    <row r="500" spans="2:2" x14ac:dyDescent="0.25">
      <c r="B500" s="98"/>
    </row>
    <row r="501" spans="2:2" x14ac:dyDescent="0.25">
      <c r="B501" s="98"/>
    </row>
    <row r="502" spans="2:2" x14ac:dyDescent="0.25">
      <c r="B502" s="98"/>
    </row>
    <row r="503" spans="2:2" x14ac:dyDescent="0.25">
      <c r="B503" s="98"/>
    </row>
    <row r="504" spans="2:2" x14ac:dyDescent="0.25">
      <c r="B504" s="98"/>
    </row>
    <row r="505" spans="2:2" x14ac:dyDescent="0.25">
      <c r="B505" s="98"/>
    </row>
    <row r="506" spans="2:2" x14ac:dyDescent="0.25">
      <c r="B506" s="98"/>
    </row>
    <row r="507" spans="2:2" x14ac:dyDescent="0.25">
      <c r="B507" s="98"/>
    </row>
    <row r="508" spans="2:2" x14ac:dyDescent="0.25">
      <c r="B508" s="98"/>
    </row>
    <row r="509" spans="2:2" x14ac:dyDescent="0.25">
      <c r="B509" s="98"/>
    </row>
    <row r="510" spans="2:2" x14ac:dyDescent="0.25">
      <c r="B510" s="98"/>
    </row>
    <row r="511" spans="2:2" x14ac:dyDescent="0.25">
      <c r="B511" s="98"/>
    </row>
    <row r="512" spans="2:2" x14ac:dyDescent="0.25">
      <c r="B512" s="98"/>
    </row>
    <row r="513" spans="2:2" x14ac:dyDescent="0.25">
      <c r="B513" s="98"/>
    </row>
    <row r="514" spans="2:2" x14ac:dyDescent="0.25">
      <c r="B514" s="98"/>
    </row>
    <row r="515" spans="2:2" x14ac:dyDescent="0.25">
      <c r="B515" s="98"/>
    </row>
    <row r="516" spans="2:2" x14ac:dyDescent="0.25">
      <c r="B516" s="98"/>
    </row>
    <row r="517" spans="2:2" x14ac:dyDescent="0.25">
      <c r="B517" s="98"/>
    </row>
    <row r="518" spans="2:2" x14ac:dyDescent="0.25">
      <c r="B518" s="98"/>
    </row>
    <row r="519" spans="2:2" x14ac:dyDescent="0.25">
      <c r="B519" s="98"/>
    </row>
    <row r="520" spans="2:2" x14ac:dyDescent="0.25">
      <c r="B520" s="98"/>
    </row>
    <row r="521" spans="2:2" x14ac:dyDescent="0.25">
      <c r="B521" s="98"/>
    </row>
    <row r="522" spans="2:2" x14ac:dyDescent="0.25">
      <c r="B522" s="98"/>
    </row>
    <row r="523" spans="2:2" x14ac:dyDescent="0.25">
      <c r="B523" s="98"/>
    </row>
    <row r="524" spans="2:2" x14ac:dyDescent="0.25">
      <c r="B524" s="98"/>
    </row>
    <row r="525" spans="2:2" x14ac:dyDescent="0.25">
      <c r="B525" s="98"/>
    </row>
    <row r="526" spans="2:2" x14ac:dyDescent="0.25">
      <c r="B526" s="98"/>
    </row>
    <row r="527" spans="2:2" x14ac:dyDescent="0.25">
      <c r="B527" s="98"/>
    </row>
    <row r="528" spans="2:2" x14ac:dyDescent="0.25">
      <c r="B528" s="98"/>
    </row>
    <row r="529" spans="2:2" x14ac:dyDescent="0.25">
      <c r="B529" s="98"/>
    </row>
    <row r="530" spans="2:2" x14ac:dyDescent="0.25">
      <c r="B530" s="98"/>
    </row>
    <row r="531" spans="2:2" x14ac:dyDescent="0.25">
      <c r="B531" s="98"/>
    </row>
    <row r="532" spans="2:2" x14ac:dyDescent="0.25">
      <c r="B532" s="98"/>
    </row>
    <row r="533" spans="2:2" x14ac:dyDescent="0.25">
      <c r="B533" s="98"/>
    </row>
    <row r="534" spans="2:2" x14ac:dyDescent="0.25">
      <c r="B534" s="98"/>
    </row>
    <row r="535" spans="2:2" x14ac:dyDescent="0.25">
      <c r="B535" s="98"/>
    </row>
    <row r="536" spans="2:2" x14ac:dyDescent="0.25">
      <c r="B536" s="98"/>
    </row>
    <row r="537" spans="2:2" x14ac:dyDescent="0.25">
      <c r="B537" s="98"/>
    </row>
    <row r="538" spans="2:2" x14ac:dyDescent="0.25">
      <c r="B538" s="98"/>
    </row>
    <row r="539" spans="2:2" x14ac:dyDescent="0.25">
      <c r="B539" s="98"/>
    </row>
    <row r="540" spans="2:2" x14ac:dyDescent="0.25">
      <c r="B540" s="98"/>
    </row>
    <row r="541" spans="2:2" x14ac:dyDescent="0.25">
      <c r="B541" s="98"/>
    </row>
    <row r="542" spans="2:2" x14ac:dyDescent="0.25">
      <c r="B542" s="98"/>
    </row>
    <row r="543" spans="2:2" x14ac:dyDescent="0.25">
      <c r="B543" s="98"/>
    </row>
    <row r="544" spans="2:2" x14ac:dyDescent="0.25">
      <c r="B544" s="98"/>
    </row>
    <row r="545" spans="2:2" x14ac:dyDescent="0.25">
      <c r="B545" s="98"/>
    </row>
    <row r="546" spans="2:2" x14ac:dyDescent="0.25">
      <c r="B546" s="98"/>
    </row>
    <row r="547" spans="2:2" x14ac:dyDescent="0.25">
      <c r="B547" s="98"/>
    </row>
    <row r="548" spans="2:2" x14ac:dyDescent="0.25">
      <c r="B548" s="98"/>
    </row>
    <row r="549" spans="2:2" x14ac:dyDescent="0.25">
      <c r="B549" s="98"/>
    </row>
    <row r="550" spans="2:2" x14ac:dyDescent="0.25">
      <c r="B550" s="98"/>
    </row>
    <row r="551" spans="2:2" x14ac:dyDescent="0.25">
      <c r="B551" s="98"/>
    </row>
    <row r="552" spans="2:2" x14ac:dyDescent="0.25">
      <c r="B552" s="98"/>
    </row>
    <row r="553" spans="2:2" x14ac:dyDescent="0.25">
      <c r="B553" s="98"/>
    </row>
    <row r="554" spans="2:2" x14ac:dyDescent="0.25">
      <c r="B554" s="98"/>
    </row>
    <row r="555" spans="2:2" x14ac:dyDescent="0.25">
      <c r="B555" s="98"/>
    </row>
    <row r="556" spans="2:2" x14ac:dyDescent="0.25">
      <c r="B556" s="98"/>
    </row>
    <row r="557" spans="2:2" x14ac:dyDescent="0.25">
      <c r="B557" s="98"/>
    </row>
    <row r="558" spans="2:2" x14ac:dyDescent="0.25">
      <c r="B558" s="98"/>
    </row>
    <row r="559" spans="2:2" x14ac:dyDescent="0.25">
      <c r="B559" s="98"/>
    </row>
    <row r="560" spans="2:2" x14ac:dyDescent="0.25">
      <c r="B560" s="98"/>
    </row>
    <row r="561" spans="2:2" x14ac:dyDescent="0.25">
      <c r="B561" s="98"/>
    </row>
    <row r="562" spans="2:2" x14ac:dyDescent="0.25">
      <c r="B562" s="98"/>
    </row>
    <row r="563" spans="2:2" x14ac:dyDescent="0.25">
      <c r="B563" s="98"/>
    </row>
    <row r="564" spans="2:2" x14ac:dyDescent="0.25">
      <c r="B564" s="98"/>
    </row>
    <row r="565" spans="2:2" x14ac:dyDescent="0.25">
      <c r="B565" s="98"/>
    </row>
    <row r="566" spans="2:2" x14ac:dyDescent="0.25">
      <c r="B566" s="98"/>
    </row>
    <row r="567" spans="2:2" x14ac:dyDescent="0.25">
      <c r="B567" s="98"/>
    </row>
    <row r="568" spans="2:2" x14ac:dyDescent="0.25">
      <c r="B568" s="98"/>
    </row>
    <row r="569" spans="2:2" x14ac:dyDescent="0.25">
      <c r="B569" s="98"/>
    </row>
    <row r="570" spans="2:2" x14ac:dyDescent="0.25">
      <c r="B570" s="98"/>
    </row>
    <row r="571" spans="2:2" x14ac:dyDescent="0.25">
      <c r="B571" s="98"/>
    </row>
    <row r="572" spans="2:2" x14ac:dyDescent="0.25">
      <c r="B572" s="98"/>
    </row>
    <row r="573" spans="2:2" x14ac:dyDescent="0.25">
      <c r="B573" s="98"/>
    </row>
    <row r="574" spans="2:2" x14ac:dyDescent="0.25">
      <c r="B574" s="98"/>
    </row>
    <row r="575" spans="2:2" x14ac:dyDescent="0.25">
      <c r="B575" s="98"/>
    </row>
    <row r="576" spans="2:2" x14ac:dyDescent="0.25">
      <c r="B576" s="98"/>
    </row>
    <row r="577" spans="2:2" x14ac:dyDescent="0.25">
      <c r="B577" s="98"/>
    </row>
    <row r="578" spans="2:2" x14ac:dyDescent="0.25">
      <c r="B578" s="98"/>
    </row>
    <row r="579" spans="2:2" x14ac:dyDescent="0.25">
      <c r="B579" s="98"/>
    </row>
    <row r="580" spans="2:2" x14ac:dyDescent="0.25">
      <c r="B580" s="98"/>
    </row>
    <row r="581" spans="2:2" x14ac:dyDescent="0.25">
      <c r="B581" s="98"/>
    </row>
    <row r="582" spans="2:2" x14ac:dyDescent="0.25">
      <c r="B582" s="98"/>
    </row>
    <row r="583" spans="2:2" x14ac:dyDescent="0.25">
      <c r="B583" s="98"/>
    </row>
    <row r="584" spans="2:2" x14ac:dyDescent="0.25">
      <c r="B584" s="98"/>
    </row>
    <row r="585" spans="2:2" x14ac:dyDescent="0.25">
      <c r="B585" s="98"/>
    </row>
    <row r="586" spans="2:2" x14ac:dyDescent="0.25">
      <c r="B586" s="98"/>
    </row>
    <row r="587" spans="2:2" x14ac:dyDescent="0.25">
      <c r="B587" s="98"/>
    </row>
    <row r="588" spans="2:2" x14ac:dyDescent="0.25">
      <c r="B588" s="98"/>
    </row>
    <row r="589" spans="2:2" x14ac:dyDescent="0.25">
      <c r="B589" s="98"/>
    </row>
    <row r="590" spans="2:2" x14ac:dyDescent="0.25">
      <c r="B590" s="98"/>
    </row>
    <row r="591" spans="2:2" x14ac:dyDescent="0.25">
      <c r="B591" s="98"/>
    </row>
    <row r="592" spans="2:2" x14ac:dyDescent="0.25">
      <c r="B592" s="98"/>
    </row>
    <row r="593" spans="2:2" x14ac:dyDescent="0.25">
      <c r="B593" s="98"/>
    </row>
    <row r="594" spans="2:2" x14ac:dyDescent="0.25">
      <c r="B594" s="98"/>
    </row>
    <row r="595" spans="2:2" x14ac:dyDescent="0.25">
      <c r="B595" s="98"/>
    </row>
    <row r="596" spans="2:2" x14ac:dyDescent="0.25">
      <c r="B596" s="98"/>
    </row>
    <row r="597" spans="2:2" x14ac:dyDescent="0.25">
      <c r="B597" s="98"/>
    </row>
    <row r="598" spans="2:2" x14ac:dyDescent="0.25">
      <c r="B598" s="98"/>
    </row>
    <row r="599" spans="2:2" x14ac:dyDescent="0.25">
      <c r="B599" s="98"/>
    </row>
    <row r="600" spans="2:2" x14ac:dyDescent="0.25">
      <c r="B600" s="98"/>
    </row>
    <row r="601" spans="2:2" x14ac:dyDescent="0.25">
      <c r="B601" s="98"/>
    </row>
    <row r="602" spans="2:2" x14ac:dyDescent="0.25">
      <c r="B602" s="98"/>
    </row>
    <row r="603" spans="2:2" x14ac:dyDescent="0.25">
      <c r="B603" s="98"/>
    </row>
    <row r="604" spans="2:2" x14ac:dyDescent="0.25">
      <c r="B604" s="98"/>
    </row>
    <row r="605" spans="2:2" x14ac:dyDescent="0.25">
      <c r="B605" s="98"/>
    </row>
    <row r="606" spans="2:2" x14ac:dyDescent="0.25">
      <c r="B606" s="98"/>
    </row>
    <row r="607" spans="2:2" x14ac:dyDescent="0.25">
      <c r="B607" s="98"/>
    </row>
    <row r="608" spans="2:2" x14ac:dyDescent="0.25">
      <c r="B608" s="98"/>
    </row>
    <row r="609" spans="2:2" x14ac:dyDescent="0.25">
      <c r="B609" s="98"/>
    </row>
    <row r="610" spans="2:2" x14ac:dyDescent="0.25">
      <c r="B610" s="98"/>
    </row>
    <row r="611" spans="2:2" x14ac:dyDescent="0.25">
      <c r="B611" s="98"/>
    </row>
    <row r="612" spans="2:2" x14ac:dyDescent="0.25">
      <c r="B612" s="98"/>
    </row>
    <row r="613" spans="2:2" x14ac:dyDescent="0.25">
      <c r="B613" s="98"/>
    </row>
    <row r="614" spans="2:2" x14ac:dyDescent="0.25">
      <c r="B614" s="98"/>
    </row>
    <row r="615" spans="2:2" x14ac:dyDescent="0.25">
      <c r="B615" s="98"/>
    </row>
    <row r="616" spans="2:2" x14ac:dyDescent="0.25">
      <c r="B616" s="98"/>
    </row>
    <row r="617" spans="2:2" x14ac:dyDescent="0.25">
      <c r="B617" s="98"/>
    </row>
    <row r="618" spans="2:2" x14ac:dyDescent="0.25">
      <c r="B618" s="98"/>
    </row>
    <row r="619" spans="2:2" x14ac:dyDescent="0.25">
      <c r="B619" s="98"/>
    </row>
    <row r="620" spans="2:2" x14ac:dyDescent="0.25">
      <c r="B620" s="98"/>
    </row>
    <row r="621" spans="2:2" x14ac:dyDescent="0.25">
      <c r="B621" s="98"/>
    </row>
    <row r="622" spans="2:2" x14ac:dyDescent="0.25">
      <c r="B622" s="98"/>
    </row>
    <row r="623" spans="2:2" x14ac:dyDescent="0.25">
      <c r="B623" s="98"/>
    </row>
    <row r="624" spans="2:2" x14ac:dyDescent="0.25">
      <c r="B624" s="98"/>
    </row>
    <row r="625" spans="2:2" x14ac:dyDescent="0.25">
      <c r="B625" s="98"/>
    </row>
    <row r="626" spans="2:2" x14ac:dyDescent="0.25">
      <c r="B626" s="98"/>
    </row>
    <row r="627" spans="2:2" x14ac:dyDescent="0.25">
      <c r="B627" s="98"/>
    </row>
    <row r="628" spans="2:2" x14ac:dyDescent="0.25">
      <c r="B628" s="98"/>
    </row>
    <row r="629" spans="2:2" x14ac:dyDescent="0.25">
      <c r="B629" s="98"/>
    </row>
    <row r="630" spans="2:2" x14ac:dyDescent="0.25">
      <c r="B630" s="98"/>
    </row>
    <row r="631" spans="2:2" x14ac:dyDescent="0.25">
      <c r="B631" s="98"/>
    </row>
    <row r="632" spans="2:2" x14ac:dyDescent="0.25">
      <c r="B632" s="98"/>
    </row>
    <row r="633" spans="2:2" x14ac:dyDescent="0.25">
      <c r="B633" s="98"/>
    </row>
    <row r="634" spans="2:2" x14ac:dyDescent="0.25">
      <c r="B634" s="98"/>
    </row>
    <row r="635" spans="2:2" x14ac:dyDescent="0.25">
      <c r="B635" s="98"/>
    </row>
    <row r="636" spans="2:2" x14ac:dyDescent="0.25">
      <c r="B636" s="98"/>
    </row>
    <row r="637" spans="2:2" x14ac:dyDescent="0.25">
      <c r="B637" s="98"/>
    </row>
    <row r="638" spans="2:2" x14ac:dyDescent="0.25">
      <c r="B638" s="98"/>
    </row>
    <row r="639" spans="2:2" x14ac:dyDescent="0.25">
      <c r="B639" s="98"/>
    </row>
    <row r="640" spans="2:2" x14ac:dyDescent="0.25">
      <c r="B640" s="98"/>
    </row>
    <row r="641" spans="2:2" x14ac:dyDescent="0.25">
      <c r="B641" s="98"/>
    </row>
    <row r="642" spans="2:2" x14ac:dyDescent="0.25">
      <c r="B642" s="98"/>
    </row>
    <row r="643" spans="2:2" x14ac:dyDescent="0.25">
      <c r="B643" s="98"/>
    </row>
    <row r="644" spans="2:2" x14ac:dyDescent="0.25">
      <c r="B644" s="98"/>
    </row>
    <row r="645" spans="2:2" x14ac:dyDescent="0.25">
      <c r="B645" s="98"/>
    </row>
    <row r="646" spans="2:2" x14ac:dyDescent="0.25">
      <c r="B646" s="98"/>
    </row>
    <row r="647" spans="2:2" x14ac:dyDescent="0.25">
      <c r="B647" s="98"/>
    </row>
    <row r="648" spans="2:2" x14ac:dyDescent="0.25">
      <c r="B648" s="98"/>
    </row>
    <row r="649" spans="2:2" x14ac:dyDescent="0.25">
      <c r="B649" s="98"/>
    </row>
    <row r="650" spans="2:2" x14ac:dyDescent="0.25">
      <c r="B650" s="98"/>
    </row>
    <row r="651" spans="2:2" x14ac:dyDescent="0.25">
      <c r="B651" s="98"/>
    </row>
    <row r="652" spans="2:2" x14ac:dyDescent="0.25">
      <c r="B652" s="98"/>
    </row>
    <row r="653" spans="2:2" x14ac:dyDescent="0.25">
      <c r="B653" s="98"/>
    </row>
    <row r="654" spans="2:2" x14ac:dyDescent="0.25">
      <c r="B654" s="98"/>
    </row>
    <row r="655" spans="2:2" x14ac:dyDescent="0.25">
      <c r="B655" s="98"/>
    </row>
    <row r="656" spans="2:2" x14ac:dyDescent="0.25">
      <c r="B656" s="98"/>
    </row>
    <row r="657" spans="2:2" x14ac:dyDescent="0.25">
      <c r="B657" s="98"/>
    </row>
    <row r="658" spans="2:2" x14ac:dyDescent="0.25">
      <c r="B658" s="98"/>
    </row>
    <row r="659" spans="2:2" x14ac:dyDescent="0.25">
      <c r="B659" s="98"/>
    </row>
    <row r="660" spans="2:2" x14ac:dyDescent="0.25">
      <c r="B660" s="98"/>
    </row>
    <row r="661" spans="2:2" x14ac:dyDescent="0.25">
      <c r="B661" s="98"/>
    </row>
    <row r="662" spans="2:2" x14ac:dyDescent="0.25">
      <c r="B662" s="98"/>
    </row>
    <row r="663" spans="2:2" x14ac:dyDescent="0.25">
      <c r="B663" s="98"/>
    </row>
    <row r="664" spans="2:2" x14ac:dyDescent="0.25">
      <c r="B664" s="98"/>
    </row>
    <row r="665" spans="2:2" x14ac:dyDescent="0.25">
      <c r="B665" s="98"/>
    </row>
    <row r="666" spans="2:2" x14ac:dyDescent="0.25">
      <c r="B666" s="98"/>
    </row>
    <row r="667" spans="2:2" x14ac:dyDescent="0.25">
      <c r="B667" s="98"/>
    </row>
    <row r="668" spans="2:2" x14ac:dyDescent="0.25">
      <c r="B668" s="98"/>
    </row>
    <row r="669" spans="2:2" x14ac:dyDescent="0.25">
      <c r="B669" s="98"/>
    </row>
    <row r="670" spans="2:2" x14ac:dyDescent="0.25">
      <c r="B670" s="98"/>
    </row>
    <row r="671" spans="2:2" x14ac:dyDescent="0.25">
      <c r="B671" s="98"/>
    </row>
    <row r="672" spans="2:2" x14ac:dyDescent="0.25">
      <c r="B672" s="98"/>
    </row>
    <row r="673" spans="2:2" x14ac:dyDescent="0.25">
      <c r="B673" s="98"/>
    </row>
    <row r="674" spans="2:2" x14ac:dyDescent="0.25">
      <c r="B674" s="98"/>
    </row>
    <row r="675" spans="2:2" x14ac:dyDescent="0.25">
      <c r="B675" s="98"/>
    </row>
    <row r="676" spans="2:2" x14ac:dyDescent="0.25">
      <c r="B676" s="98"/>
    </row>
    <row r="677" spans="2:2" x14ac:dyDescent="0.25">
      <c r="B677" s="98"/>
    </row>
    <row r="678" spans="2:2" x14ac:dyDescent="0.25">
      <c r="B678" s="98"/>
    </row>
    <row r="679" spans="2:2" x14ac:dyDescent="0.25">
      <c r="B679" s="98"/>
    </row>
    <row r="680" spans="2:2" x14ac:dyDescent="0.25">
      <c r="B680" s="98"/>
    </row>
    <row r="681" spans="2:2" x14ac:dyDescent="0.25">
      <c r="B681" s="98"/>
    </row>
    <row r="682" spans="2:2" x14ac:dyDescent="0.25">
      <c r="B682" s="98"/>
    </row>
    <row r="683" spans="2:2" x14ac:dyDescent="0.25">
      <c r="B683" s="98"/>
    </row>
    <row r="684" spans="2:2" x14ac:dyDescent="0.25">
      <c r="B684" s="98"/>
    </row>
    <row r="685" spans="2:2" x14ac:dyDescent="0.25">
      <c r="B685" s="98"/>
    </row>
    <row r="686" spans="2:2" x14ac:dyDescent="0.25">
      <c r="B686" s="98"/>
    </row>
    <row r="687" spans="2:2" x14ac:dyDescent="0.25">
      <c r="B687" s="98"/>
    </row>
    <row r="688" spans="2:2" x14ac:dyDescent="0.25">
      <c r="B688" s="98"/>
    </row>
    <row r="689" spans="2:2" x14ac:dyDescent="0.25">
      <c r="B689" s="98"/>
    </row>
    <row r="690" spans="2:2" x14ac:dyDescent="0.25">
      <c r="B690" s="98"/>
    </row>
    <row r="691" spans="2:2" x14ac:dyDescent="0.25">
      <c r="B691" s="98"/>
    </row>
    <row r="692" spans="2:2" x14ac:dyDescent="0.25">
      <c r="B692" s="98"/>
    </row>
    <row r="693" spans="2:2" x14ac:dyDescent="0.25">
      <c r="B693" s="98"/>
    </row>
    <row r="694" spans="2:2" x14ac:dyDescent="0.25">
      <c r="B694" s="98"/>
    </row>
    <row r="695" spans="2:2" x14ac:dyDescent="0.25">
      <c r="B695" s="98"/>
    </row>
    <row r="696" spans="2:2" x14ac:dyDescent="0.25">
      <c r="B696" s="98"/>
    </row>
    <row r="697" spans="2:2" x14ac:dyDescent="0.25">
      <c r="B697" s="98"/>
    </row>
    <row r="698" spans="2:2" x14ac:dyDescent="0.25">
      <c r="B698" s="98"/>
    </row>
    <row r="699" spans="2:2" x14ac:dyDescent="0.25">
      <c r="B699" s="98"/>
    </row>
    <row r="700" spans="2:2" x14ac:dyDescent="0.25">
      <c r="B700" s="98"/>
    </row>
    <row r="701" spans="2:2" x14ac:dyDescent="0.25">
      <c r="B701" s="98"/>
    </row>
    <row r="702" spans="2:2" x14ac:dyDescent="0.25">
      <c r="B702" s="98"/>
    </row>
    <row r="703" spans="2:2" x14ac:dyDescent="0.25">
      <c r="B703" s="98"/>
    </row>
    <row r="704" spans="2:2" x14ac:dyDescent="0.25">
      <c r="B704" s="98"/>
    </row>
    <row r="705" spans="2:2" x14ac:dyDescent="0.25">
      <c r="B705" s="98"/>
    </row>
    <row r="706" spans="2:2" x14ac:dyDescent="0.25">
      <c r="B706" s="98"/>
    </row>
    <row r="707" spans="2:2" x14ac:dyDescent="0.25">
      <c r="B707" s="98"/>
    </row>
    <row r="708" spans="2:2" x14ac:dyDescent="0.25">
      <c r="B708" s="98"/>
    </row>
    <row r="709" spans="2:2" x14ac:dyDescent="0.25">
      <c r="B709" s="98"/>
    </row>
    <row r="710" spans="2:2" x14ac:dyDescent="0.25">
      <c r="B710" s="98"/>
    </row>
    <row r="711" spans="2:2" x14ac:dyDescent="0.25">
      <c r="B711" s="98"/>
    </row>
    <row r="712" spans="2:2" x14ac:dyDescent="0.25">
      <c r="B712" s="98"/>
    </row>
    <row r="713" spans="2:2" x14ac:dyDescent="0.25">
      <c r="B713" s="98"/>
    </row>
    <row r="714" spans="2:2" x14ac:dyDescent="0.25">
      <c r="B714" s="98"/>
    </row>
    <row r="715" spans="2:2" x14ac:dyDescent="0.25">
      <c r="B715" s="98"/>
    </row>
    <row r="716" spans="2:2" x14ac:dyDescent="0.25">
      <c r="B716" s="98"/>
    </row>
    <row r="717" spans="2:2" x14ac:dyDescent="0.25">
      <c r="B717" s="98"/>
    </row>
    <row r="718" spans="2:2" x14ac:dyDescent="0.25">
      <c r="B718" s="98"/>
    </row>
    <row r="719" spans="2:2" x14ac:dyDescent="0.25">
      <c r="B719" s="98"/>
    </row>
    <row r="720" spans="2:2" x14ac:dyDescent="0.25">
      <c r="B720" s="98"/>
    </row>
    <row r="721" spans="2:2" x14ac:dyDescent="0.25">
      <c r="B721" s="98"/>
    </row>
    <row r="722" spans="2:2" x14ac:dyDescent="0.25">
      <c r="B722" s="98"/>
    </row>
    <row r="723" spans="2:2" x14ac:dyDescent="0.25">
      <c r="B723" s="98"/>
    </row>
    <row r="724" spans="2:2" x14ac:dyDescent="0.25">
      <c r="B724" s="98"/>
    </row>
    <row r="725" spans="2:2" x14ac:dyDescent="0.25">
      <c r="B725" s="98"/>
    </row>
    <row r="726" spans="2:2" x14ac:dyDescent="0.25">
      <c r="B726" s="98"/>
    </row>
    <row r="727" spans="2:2" x14ac:dyDescent="0.25">
      <c r="B727" s="98"/>
    </row>
    <row r="728" spans="2:2" x14ac:dyDescent="0.25">
      <c r="B728" s="98"/>
    </row>
    <row r="729" spans="2:2" x14ac:dyDescent="0.25">
      <c r="B729" s="98"/>
    </row>
    <row r="730" spans="2:2" x14ac:dyDescent="0.25">
      <c r="B730" s="98"/>
    </row>
    <row r="731" spans="2:2" x14ac:dyDescent="0.25">
      <c r="B731" s="98"/>
    </row>
    <row r="732" spans="2:2" x14ac:dyDescent="0.25">
      <c r="B732" s="98"/>
    </row>
    <row r="733" spans="2:2" x14ac:dyDescent="0.25">
      <c r="B733" s="98"/>
    </row>
    <row r="734" spans="2:2" x14ac:dyDescent="0.25">
      <c r="B734" s="98"/>
    </row>
    <row r="735" spans="2:2" x14ac:dyDescent="0.25">
      <c r="B735" s="98"/>
    </row>
    <row r="736" spans="2:2" x14ac:dyDescent="0.25">
      <c r="B736" s="98"/>
    </row>
    <row r="737" spans="2:2" x14ac:dyDescent="0.25">
      <c r="B737" s="98"/>
    </row>
    <row r="738" spans="2:2" x14ac:dyDescent="0.25">
      <c r="B738" s="98"/>
    </row>
    <row r="739" spans="2:2" x14ac:dyDescent="0.25">
      <c r="B739" s="98"/>
    </row>
    <row r="740" spans="2:2" x14ac:dyDescent="0.25">
      <c r="B740" s="98"/>
    </row>
    <row r="741" spans="2:2" x14ac:dyDescent="0.25">
      <c r="B741" s="98"/>
    </row>
    <row r="742" spans="2:2" x14ac:dyDescent="0.25">
      <c r="B742" s="98"/>
    </row>
    <row r="743" spans="2:2" x14ac:dyDescent="0.25">
      <c r="B743" s="98"/>
    </row>
    <row r="744" spans="2:2" x14ac:dyDescent="0.25">
      <c r="B744" s="98"/>
    </row>
    <row r="745" spans="2:2" x14ac:dyDescent="0.25">
      <c r="B745" s="98"/>
    </row>
    <row r="746" spans="2:2" x14ac:dyDescent="0.25">
      <c r="B746" s="98"/>
    </row>
    <row r="747" spans="2:2" x14ac:dyDescent="0.25">
      <c r="B747" s="98"/>
    </row>
    <row r="748" spans="2:2" x14ac:dyDescent="0.25">
      <c r="B748" s="98"/>
    </row>
    <row r="749" spans="2:2" x14ac:dyDescent="0.25">
      <c r="B749" s="98"/>
    </row>
    <row r="750" spans="2:2" x14ac:dyDescent="0.25">
      <c r="B750" s="98"/>
    </row>
    <row r="751" spans="2:2" x14ac:dyDescent="0.25">
      <c r="B751" s="98"/>
    </row>
    <row r="752" spans="2:2" x14ac:dyDescent="0.25">
      <c r="B752" s="98"/>
    </row>
    <row r="753" spans="2:2" x14ac:dyDescent="0.25">
      <c r="B753" s="98"/>
    </row>
    <row r="754" spans="2:2" x14ac:dyDescent="0.25">
      <c r="B754" s="98"/>
    </row>
    <row r="755" spans="2:2" x14ac:dyDescent="0.25">
      <c r="B755" s="98"/>
    </row>
    <row r="756" spans="2:2" x14ac:dyDescent="0.25">
      <c r="B756" s="98"/>
    </row>
    <row r="757" spans="2:2" x14ac:dyDescent="0.25">
      <c r="B757" s="98"/>
    </row>
    <row r="758" spans="2:2" x14ac:dyDescent="0.25">
      <c r="B758" s="98"/>
    </row>
    <row r="759" spans="2:2" x14ac:dyDescent="0.25">
      <c r="B759" s="98"/>
    </row>
    <row r="760" spans="2:2" x14ac:dyDescent="0.25">
      <c r="B760" s="98"/>
    </row>
    <row r="761" spans="2:2" x14ac:dyDescent="0.25">
      <c r="B761" s="98"/>
    </row>
    <row r="762" spans="2:2" x14ac:dyDescent="0.25">
      <c r="B762" s="98"/>
    </row>
    <row r="763" spans="2:2" x14ac:dyDescent="0.25">
      <c r="B763" s="98"/>
    </row>
    <row r="764" spans="2:2" x14ac:dyDescent="0.25">
      <c r="B764" s="98"/>
    </row>
    <row r="765" spans="2:2" x14ac:dyDescent="0.25">
      <c r="B765" s="98"/>
    </row>
    <row r="766" spans="2:2" x14ac:dyDescent="0.25">
      <c r="B766" s="98"/>
    </row>
    <row r="767" spans="2:2" x14ac:dyDescent="0.25">
      <c r="B767" s="98"/>
    </row>
    <row r="768" spans="2:2" x14ac:dyDescent="0.25">
      <c r="B768" s="98"/>
    </row>
    <row r="769" spans="2:2" x14ac:dyDescent="0.25">
      <c r="B769" s="98"/>
    </row>
    <row r="770" spans="2:2" x14ac:dyDescent="0.25">
      <c r="B770" s="98"/>
    </row>
    <row r="771" spans="2:2" x14ac:dyDescent="0.25">
      <c r="B771" s="98"/>
    </row>
    <row r="772" spans="2:2" x14ac:dyDescent="0.25">
      <c r="B772" s="98"/>
    </row>
    <row r="773" spans="2:2" x14ac:dyDescent="0.25">
      <c r="B773" s="98"/>
    </row>
    <row r="774" spans="2:2" x14ac:dyDescent="0.25">
      <c r="B774" s="98"/>
    </row>
    <row r="775" spans="2:2" x14ac:dyDescent="0.25">
      <c r="B775" s="98"/>
    </row>
    <row r="776" spans="2:2" x14ac:dyDescent="0.25">
      <c r="B776" s="98"/>
    </row>
    <row r="777" spans="2:2" x14ac:dyDescent="0.25">
      <c r="B777" s="98"/>
    </row>
    <row r="778" spans="2:2" x14ac:dyDescent="0.25">
      <c r="B778" s="98"/>
    </row>
    <row r="779" spans="2:2" x14ac:dyDescent="0.25">
      <c r="B779" s="98"/>
    </row>
    <row r="780" spans="2:2" x14ac:dyDescent="0.25">
      <c r="B780" s="98"/>
    </row>
    <row r="781" spans="2:2" x14ac:dyDescent="0.25">
      <c r="B781" s="98"/>
    </row>
    <row r="782" spans="2:2" x14ac:dyDescent="0.25">
      <c r="B782" s="98"/>
    </row>
    <row r="783" spans="2:2" x14ac:dyDescent="0.25">
      <c r="B783" s="98"/>
    </row>
    <row r="784" spans="2:2" x14ac:dyDescent="0.25">
      <c r="B784" s="98"/>
    </row>
    <row r="785" spans="2:2" x14ac:dyDescent="0.25">
      <c r="B785" s="98"/>
    </row>
    <row r="786" spans="2:2" x14ac:dyDescent="0.25">
      <c r="B786" s="98"/>
    </row>
    <row r="787" spans="2:2" x14ac:dyDescent="0.25">
      <c r="B787" s="98"/>
    </row>
    <row r="788" spans="2:2" x14ac:dyDescent="0.25">
      <c r="B788" s="98"/>
    </row>
    <row r="789" spans="2:2" x14ac:dyDescent="0.25">
      <c r="B789" s="98"/>
    </row>
    <row r="790" spans="2:2" x14ac:dyDescent="0.25">
      <c r="B790" s="98"/>
    </row>
    <row r="791" spans="2:2" x14ac:dyDescent="0.25">
      <c r="B791" s="98"/>
    </row>
    <row r="792" spans="2:2" x14ac:dyDescent="0.25">
      <c r="B792" s="98"/>
    </row>
    <row r="793" spans="2:2" x14ac:dyDescent="0.25">
      <c r="B793" s="98"/>
    </row>
    <row r="794" spans="2:2" x14ac:dyDescent="0.25">
      <c r="B794" s="98"/>
    </row>
    <row r="795" spans="2:2" x14ac:dyDescent="0.25">
      <c r="B795" s="98"/>
    </row>
    <row r="796" spans="2:2" x14ac:dyDescent="0.25">
      <c r="B796" s="98"/>
    </row>
    <row r="797" spans="2:2" x14ac:dyDescent="0.25">
      <c r="B797" s="98"/>
    </row>
    <row r="798" spans="2:2" x14ac:dyDescent="0.25">
      <c r="B798" s="98"/>
    </row>
    <row r="799" spans="2:2" x14ac:dyDescent="0.25">
      <c r="B799" s="98"/>
    </row>
    <row r="800" spans="2:2" x14ac:dyDescent="0.25">
      <c r="B800" s="98"/>
    </row>
    <row r="801" spans="2:2" x14ac:dyDescent="0.25">
      <c r="B801" s="98"/>
    </row>
    <row r="802" spans="2:2" x14ac:dyDescent="0.25">
      <c r="B802" s="98"/>
    </row>
    <row r="803" spans="2:2" x14ac:dyDescent="0.25">
      <c r="B803" s="98"/>
    </row>
    <row r="804" spans="2:2" x14ac:dyDescent="0.25">
      <c r="B804" s="98"/>
    </row>
    <row r="805" spans="2:2" x14ac:dyDescent="0.25">
      <c r="B805" s="98"/>
    </row>
    <row r="806" spans="2:2" x14ac:dyDescent="0.25">
      <c r="B806" s="98"/>
    </row>
    <row r="807" spans="2:2" x14ac:dyDescent="0.25">
      <c r="B807" s="98"/>
    </row>
    <row r="808" spans="2:2" x14ac:dyDescent="0.25">
      <c r="B808" s="98"/>
    </row>
    <row r="809" spans="2:2" x14ac:dyDescent="0.25">
      <c r="B809" s="98"/>
    </row>
    <row r="810" spans="2:2" x14ac:dyDescent="0.25">
      <c r="B810" s="98"/>
    </row>
    <row r="811" spans="2:2" x14ac:dyDescent="0.25">
      <c r="B811" s="98"/>
    </row>
    <row r="812" spans="2:2" x14ac:dyDescent="0.25">
      <c r="B812" s="98"/>
    </row>
    <row r="813" spans="2:2" x14ac:dyDescent="0.25">
      <c r="B813" s="98"/>
    </row>
    <row r="814" spans="2:2" x14ac:dyDescent="0.25">
      <c r="B814" s="98"/>
    </row>
    <row r="815" spans="2:2" x14ac:dyDescent="0.25">
      <c r="B815" s="98"/>
    </row>
    <row r="816" spans="2:2" x14ac:dyDescent="0.25">
      <c r="B816" s="98"/>
    </row>
    <row r="817" spans="2:2" x14ac:dyDescent="0.25">
      <c r="B817" s="98"/>
    </row>
    <row r="818" spans="2:2" x14ac:dyDescent="0.25">
      <c r="B818" s="98"/>
    </row>
    <row r="819" spans="2:2" x14ac:dyDescent="0.25">
      <c r="B819" s="98"/>
    </row>
    <row r="820" spans="2:2" x14ac:dyDescent="0.25">
      <c r="B820" s="98"/>
    </row>
    <row r="821" spans="2:2" x14ac:dyDescent="0.25">
      <c r="B821" s="98"/>
    </row>
    <row r="822" spans="2:2" x14ac:dyDescent="0.25">
      <c r="B822" s="98"/>
    </row>
    <row r="823" spans="2:2" x14ac:dyDescent="0.25">
      <c r="B823" s="98"/>
    </row>
    <row r="824" spans="2:2" x14ac:dyDescent="0.25">
      <c r="B824" s="98"/>
    </row>
    <row r="825" spans="2:2" x14ac:dyDescent="0.25">
      <c r="B825" s="98"/>
    </row>
    <row r="826" spans="2:2" x14ac:dyDescent="0.25">
      <c r="B826" s="98"/>
    </row>
    <row r="827" spans="2:2" x14ac:dyDescent="0.25">
      <c r="B827" s="98"/>
    </row>
    <row r="828" spans="2:2" x14ac:dyDescent="0.25">
      <c r="B828" s="98"/>
    </row>
    <row r="829" spans="2:2" x14ac:dyDescent="0.25">
      <c r="B829" s="98"/>
    </row>
    <row r="830" spans="2:2" x14ac:dyDescent="0.25">
      <c r="B830" s="98"/>
    </row>
    <row r="831" spans="2:2" x14ac:dyDescent="0.25">
      <c r="B831" s="98"/>
    </row>
    <row r="832" spans="2:2" x14ac:dyDescent="0.25">
      <c r="B832" s="98"/>
    </row>
    <row r="833" spans="2:2" x14ac:dyDescent="0.25">
      <c r="B833" s="98"/>
    </row>
    <row r="834" spans="2:2" x14ac:dyDescent="0.25">
      <c r="B834" s="98"/>
    </row>
    <row r="835" spans="2:2" x14ac:dyDescent="0.25">
      <c r="B835" s="98"/>
    </row>
    <row r="836" spans="2:2" x14ac:dyDescent="0.25">
      <c r="B836" s="98"/>
    </row>
    <row r="837" spans="2:2" x14ac:dyDescent="0.25">
      <c r="B837" s="98"/>
    </row>
    <row r="838" spans="2:2" x14ac:dyDescent="0.25">
      <c r="B838" s="98"/>
    </row>
    <row r="839" spans="2:2" x14ac:dyDescent="0.25">
      <c r="B839" s="98"/>
    </row>
    <row r="840" spans="2:2" x14ac:dyDescent="0.25">
      <c r="B840" s="98"/>
    </row>
    <row r="841" spans="2:2" x14ac:dyDescent="0.25">
      <c r="B841" s="98"/>
    </row>
    <row r="842" spans="2:2" x14ac:dyDescent="0.25">
      <c r="B842" s="98"/>
    </row>
    <row r="843" spans="2:2" x14ac:dyDescent="0.25">
      <c r="B843" s="98"/>
    </row>
    <row r="844" spans="2:2" x14ac:dyDescent="0.25">
      <c r="B844" s="98"/>
    </row>
    <row r="845" spans="2:2" x14ac:dyDescent="0.25">
      <c r="B845" s="98"/>
    </row>
    <row r="846" spans="2:2" x14ac:dyDescent="0.25">
      <c r="B846" s="98"/>
    </row>
    <row r="847" spans="2:2" x14ac:dyDescent="0.25">
      <c r="B847" s="98"/>
    </row>
    <row r="848" spans="2:2" x14ac:dyDescent="0.25">
      <c r="B848" s="98"/>
    </row>
    <row r="849" spans="2:2" x14ac:dyDescent="0.25">
      <c r="B849" s="98"/>
    </row>
    <row r="850" spans="2:2" x14ac:dyDescent="0.25">
      <c r="B850" s="98"/>
    </row>
    <row r="851" spans="2:2" x14ac:dyDescent="0.25">
      <c r="B851" s="98"/>
    </row>
    <row r="852" spans="2:2" x14ac:dyDescent="0.25">
      <c r="B852" s="98"/>
    </row>
    <row r="853" spans="2:2" x14ac:dyDescent="0.25">
      <c r="B853" s="98"/>
    </row>
    <row r="854" spans="2:2" x14ac:dyDescent="0.25">
      <c r="B854" s="98"/>
    </row>
    <row r="855" spans="2:2" x14ac:dyDescent="0.25">
      <c r="B855" s="98"/>
    </row>
    <row r="856" spans="2:2" x14ac:dyDescent="0.25">
      <c r="B856" s="98"/>
    </row>
    <row r="857" spans="2:2" x14ac:dyDescent="0.25">
      <c r="B857" s="98"/>
    </row>
    <row r="858" spans="2:2" x14ac:dyDescent="0.25">
      <c r="B858" s="98"/>
    </row>
    <row r="859" spans="2:2" x14ac:dyDescent="0.25">
      <c r="B859" s="98"/>
    </row>
    <row r="860" spans="2:2" x14ac:dyDescent="0.25">
      <c r="B860" s="98"/>
    </row>
    <row r="861" spans="2:2" x14ac:dyDescent="0.25">
      <c r="B861" s="98"/>
    </row>
    <row r="862" spans="2:2" x14ac:dyDescent="0.25">
      <c r="B862" s="98"/>
    </row>
    <row r="863" spans="2:2" x14ac:dyDescent="0.25">
      <c r="B863" s="98"/>
    </row>
    <row r="864" spans="2:2" x14ac:dyDescent="0.25">
      <c r="B864" s="98"/>
    </row>
    <row r="865" spans="2:2" x14ac:dyDescent="0.25">
      <c r="B865" s="98"/>
    </row>
    <row r="866" spans="2:2" x14ac:dyDescent="0.25">
      <c r="B866" s="98"/>
    </row>
    <row r="867" spans="2:2" x14ac:dyDescent="0.25">
      <c r="B867" s="98"/>
    </row>
    <row r="868" spans="2:2" x14ac:dyDescent="0.25">
      <c r="B868" s="98"/>
    </row>
    <row r="869" spans="2:2" x14ac:dyDescent="0.25">
      <c r="B869" s="98"/>
    </row>
    <row r="870" spans="2:2" x14ac:dyDescent="0.25">
      <c r="B870" s="98"/>
    </row>
    <row r="871" spans="2:2" x14ac:dyDescent="0.25">
      <c r="B871" s="98"/>
    </row>
    <row r="872" spans="2:2" x14ac:dyDescent="0.25">
      <c r="B872" s="98"/>
    </row>
    <row r="873" spans="2:2" x14ac:dyDescent="0.25">
      <c r="B873" s="98"/>
    </row>
    <row r="874" spans="2:2" x14ac:dyDescent="0.25">
      <c r="B874" s="98"/>
    </row>
    <row r="875" spans="2:2" x14ac:dyDescent="0.25">
      <c r="B875" s="98"/>
    </row>
    <row r="876" spans="2:2" x14ac:dyDescent="0.25">
      <c r="B876" s="98"/>
    </row>
    <row r="877" spans="2:2" x14ac:dyDescent="0.25">
      <c r="B877" s="98"/>
    </row>
    <row r="878" spans="2:2" x14ac:dyDescent="0.25">
      <c r="B878" s="98"/>
    </row>
    <row r="879" spans="2:2" x14ac:dyDescent="0.25">
      <c r="B879" s="98"/>
    </row>
    <row r="880" spans="2:2" x14ac:dyDescent="0.25">
      <c r="B880" s="98"/>
    </row>
    <row r="881" spans="2:2" x14ac:dyDescent="0.25">
      <c r="B881" s="98"/>
    </row>
    <row r="882" spans="2:2" x14ac:dyDescent="0.25">
      <c r="B882" s="98"/>
    </row>
    <row r="883" spans="2:2" x14ac:dyDescent="0.25">
      <c r="B883" s="98"/>
    </row>
    <row r="884" spans="2:2" x14ac:dyDescent="0.25">
      <c r="B884" s="98"/>
    </row>
    <row r="885" spans="2:2" x14ac:dyDescent="0.25">
      <c r="B885" s="98"/>
    </row>
    <row r="886" spans="2:2" x14ac:dyDescent="0.25">
      <c r="B886" s="98"/>
    </row>
    <row r="887" spans="2:2" x14ac:dyDescent="0.25">
      <c r="B887" s="98"/>
    </row>
    <row r="888" spans="2:2" x14ac:dyDescent="0.25">
      <c r="B888" s="98"/>
    </row>
    <row r="889" spans="2:2" x14ac:dyDescent="0.25">
      <c r="B889" s="98"/>
    </row>
    <row r="890" spans="2:2" x14ac:dyDescent="0.25">
      <c r="B890" s="98"/>
    </row>
    <row r="891" spans="2:2" x14ac:dyDescent="0.25">
      <c r="B891" s="98"/>
    </row>
    <row r="892" spans="2:2" x14ac:dyDescent="0.25">
      <c r="B892" s="98"/>
    </row>
    <row r="893" spans="2:2" x14ac:dyDescent="0.25">
      <c r="B893" s="98"/>
    </row>
    <row r="894" spans="2:2" x14ac:dyDescent="0.25">
      <c r="B894" s="98"/>
    </row>
    <row r="895" spans="2:2" x14ac:dyDescent="0.25">
      <c r="B895" s="98"/>
    </row>
    <row r="896" spans="2:2" x14ac:dyDescent="0.25">
      <c r="B896" s="98"/>
    </row>
    <row r="897" spans="2:2" x14ac:dyDescent="0.25">
      <c r="B897" s="98"/>
    </row>
    <row r="898" spans="2:2" x14ac:dyDescent="0.25">
      <c r="B898" s="98"/>
    </row>
    <row r="899" spans="2:2" x14ac:dyDescent="0.25">
      <c r="B899" s="98"/>
    </row>
    <row r="900" spans="2:2" x14ac:dyDescent="0.25">
      <c r="B900" s="98"/>
    </row>
    <row r="901" spans="2:2" x14ac:dyDescent="0.25">
      <c r="B901" s="98"/>
    </row>
    <row r="902" spans="2:2" x14ac:dyDescent="0.25">
      <c r="B902" s="98"/>
    </row>
    <row r="903" spans="2:2" x14ac:dyDescent="0.25">
      <c r="B903" s="98"/>
    </row>
    <row r="904" spans="2:2" x14ac:dyDescent="0.25">
      <c r="B904" s="98"/>
    </row>
    <row r="905" spans="2:2" x14ac:dyDescent="0.25">
      <c r="B905" s="98"/>
    </row>
    <row r="906" spans="2:2" x14ac:dyDescent="0.25">
      <c r="B906" s="98"/>
    </row>
    <row r="907" spans="2:2" x14ac:dyDescent="0.25">
      <c r="B907" s="98"/>
    </row>
    <row r="908" spans="2:2" x14ac:dyDescent="0.25">
      <c r="B908" s="98"/>
    </row>
    <row r="909" spans="2:2" x14ac:dyDescent="0.25">
      <c r="B909" s="98"/>
    </row>
    <row r="910" spans="2:2" x14ac:dyDescent="0.25">
      <c r="B910" s="98"/>
    </row>
    <row r="911" spans="2:2" x14ac:dyDescent="0.25">
      <c r="B911" s="98"/>
    </row>
    <row r="912" spans="2:2" x14ac:dyDescent="0.25">
      <c r="B912" s="98"/>
    </row>
    <row r="913" spans="2:2" x14ac:dyDescent="0.25">
      <c r="B913" s="98"/>
    </row>
    <row r="914" spans="2:2" x14ac:dyDescent="0.25">
      <c r="B914" s="98"/>
    </row>
    <row r="915" spans="2:2" x14ac:dyDescent="0.25">
      <c r="B915" s="98"/>
    </row>
    <row r="916" spans="2:2" x14ac:dyDescent="0.25">
      <c r="B916" s="98"/>
    </row>
    <row r="917" spans="2:2" x14ac:dyDescent="0.25">
      <c r="B917" s="98"/>
    </row>
    <row r="918" spans="2:2" x14ac:dyDescent="0.25">
      <c r="B918" s="98"/>
    </row>
    <row r="919" spans="2:2" x14ac:dyDescent="0.25">
      <c r="B919" s="98"/>
    </row>
    <row r="920" spans="2:2" x14ac:dyDescent="0.25">
      <c r="B920" s="98"/>
    </row>
    <row r="921" spans="2:2" x14ac:dyDescent="0.25">
      <c r="B921" s="98"/>
    </row>
    <row r="922" spans="2:2" x14ac:dyDescent="0.25">
      <c r="B922" s="98"/>
    </row>
    <row r="923" spans="2:2" x14ac:dyDescent="0.25">
      <c r="B923" s="98"/>
    </row>
    <row r="924" spans="2:2" x14ac:dyDescent="0.25">
      <c r="B924" s="98"/>
    </row>
    <row r="925" spans="2:2" x14ac:dyDescent="0.25">
      <c r="B925" s="98"/>
    </row>
    <row r="926" spans="2:2" x14ac:dyDescent="0.25">
      <c r="B926" s="98"/>
    </row>
    <row r="927" spans="2:2" x14ac:dyDescent="0.25">
      <c r="B927" s="98"/>
    </row>
    <row r="928" spans="2:2" x14ac:dyDescent="0.25">
      <c r="B928" s="98"/>
    </row>
    <row r="929" spans="2:2" x14ac:dyDescent="0.25">
      <c r="B929" s="98"/>
    </row>
    <row r="930" spans="2:2" x14ac:dyDescent="0.25">
      <c r="B930" s="98"/>
    </row>
    <row r="931" spans="2:2" x14ac:dyDescent="0.25">
      <c r="B931" s="98"/>
    </row>
    <row r="932" spans="2:2" x14ac:dyDescent="0.25">
      <c r="B932" s="98"/>
    </row>
    <row r="933" spans="2:2" x14ac:dyDescent="0.25">
      <c r="B933" s="98"/>
    </row>
    <row r="934" spans="2:2" x14ac:dyDescent="0.25">
      <c r="B934" s="98"/>
    </row>
    <row r="935" spans="2:2" x14ac:dyDescent="0.25">
      <c r="B935" s="98"/>
    </row>
    <row r="936" spans="2:2" x14ac:dyDescent="0.25">
      <c r="B936" s="98"/>
    </row>
    <row r="937" spans="2:2" x14ac:dyDescent="0.25">
      <c r="B937" s="98"/>
    </row>
    <row r="938" spans="2:2" x14ac:dyDescent="0.25">
      <c r="B938" s="98"/>
    </row>
    <row r="939" spans="2:2" x14ac:dyDescent="0.25">
      <c r="B939" s="98"/>
    </row>
    <row r="940" spans="2:2" x14ac:dyDescent="0.25">
      <c r="B940" s="98"/>
    </row>
    <row r="941" spans="2:2" x14ac:dyDescent="0.25">
      <c r="B941" s="98"/>
    </row>
    <row r="942" spans="2:2" x14ac:dyDescent="0.25">
      <c r="B942" s="98"/>
    </row>
    <row r="943" spans="2:2" x14ac:dyDescent="0.25">
      <c r="B943" s="98"/>
    </row>
    <row r="944" spans="2:2" x14ac:dyDescent="0.25">
      <c r="B944" s="98"/>
    </row>
    <row r="945" spans="2:2" x14ac:dyDescent="0.25">
      <c r="B945" s="98"/>
    </row>
    <row r="946" spans="2:2" x14ac:dyDescent="0.25">
      <c r="B946" s="98"/>
    </row>
  </sheetData>
  <mergeCells count="9">
    <mergeCell ref="A9:B9"/>
    <mergeCell ref="A10:B10"/>
    <mergeCell ref="A11:B11"/>
    <mergeCell ref="A12:B12"/>
    <mergeCell ref="A2:B2"/>
    <mergeCell ref="A3:B3"/>
    <mergeCell ref="A5:B5"/>
    <mergeCell ref="A6:B6"/>
    <mergeCell ref="A7:B7"/>
  </mergeCells>
  <pageMargins left="0.7" right="0.7" top="0.75" bottom="0.75" header="0.3" footer="0.3"/>
  <pageSetup paperSize="9" scale="9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Normal="100" zoomScaleSheetLayoutView="100" workbookViewId="0">
      <selection activeCell="K1" sqref="K1"/>
    </sheetView>
  </sheetViews>
  <sheetFormatPr defaultRowHeight="15" x14ac:dyDescent="0.25"/>
  <cols>
    <col min="1" max="1" width="36.5703125" customWidth="1"/>
    <col min="2" max="10" width="14.7109375" customWidth="1"/>
    <col min="11" max="11" width="18.42578125" customWidth="1"/>
    <col min="257" max="257" width="10.8554687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6" max="266" width="17.28515625" customWidth="1"/>
    <col min="267" max="267" width="18.42578125" customWidth="1"/>
    <col min="513" max="513" width="10.8554687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2" max="522" width="17.28515625" customWidth="1"/>
    <col min="523" max="523" width="18.42578125" customWidth="1"/>
    <col min="769" max="769" width="10.8554687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8" max="778" width="17.28515625" customWidth="1"/>
    <col min="779" max="779" width="18.42578125" customWidth="1"/>
    <col min="1025" max="1025" width="10.8554687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4" max="1034" width="17.28515625" customWidth="1"/>
    <col min="1035" max="1035" width="18.42578125" customWidth="1"/>
    <col min="1281" max="1281" width="10.8554687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0" max="1290" width="17.28515625" customWidth="1"/>
    <col min="1291" max="1291" width="18.42578125" customWidth="1"/>
    <col min="1537" max="1537" width="10.8554687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6" max="1546" width="17.28515625" customWidth="1"/>
    <col min="1547" max="1547" width="18.42578125" customWidth="1"/>
    <col min="1793" max="1793" width="10.8554687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2" max="1802" width="17.28515625" customWidth="1"/>
    <col min="1803" max="1803" width="18.42578125" customWidth="1"/>
    <col min="2049" max="2049" width="10.8554687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8" max="2058" width="17.28515625" customWidth="1"/>
    <col min="2059" max="2059" width="18.42578125" customWidth="1"/>
    <col min="2305" max="2305" width="10.8554687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4" max="2314" width="17.28515625" customWidth="1"/>
    <col min="2315" max="2315" width="18.42578125" customWidth="1"/>
    <col min="2561" max="2561" width="10.8554687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0" max="2570" width="17.28515625" customWidth="1"/>
    <col min="2571" max="2571" width="18.42578125" customWidth="1"/>
    <col min="2817" max="2817" width="10.8554687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6" max="2826" width="17.28515625" customWidth="1"/>
    <col min="2827" max="2827" width="18.42578125" customWidth="1"/>
    <col min="3073" max="3073" width="10.8554687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2" max="3082" width="17.28515625" customWidth="1"/>
    <col min="3083" max="3083" width="18.42578125" customWidth="1"/>
    <col min="3329" max="3329" width="10.8554687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8" max="3338" width="17.28515625" customWidth="1"/>
    <col min="3339" max="3339" width="18.42578125" customWidth="1"/>
    <col min="3585" max="3585" width="10.8554687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4" max="3594" width="17.28515625" customWidth="1"/>
    <col min="3595" max="3595" width="18.42578125" customWidth="1"/>
    <col min="3841" max="3841" width="10.8554687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0" max="3850" width="17.28515625" customWidth="1"/>
    <col min="3851" max="3851" width="18.42578125" customWidth="1"/>
    <col min="4097" max="4097" width="10.8554687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6" max="4106" width="17.28515625" customWidth="1"/>
    <col min="4107" max="4107" width="18.42578125" customWidth="1"/>
    <col min="4353" max="4353" width="10.8554687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2" max="4362" width="17.28515625" customWidth="1"/>
    <col min="4363" max="4363" width="18.42578125" customWidth="1"/>
    <col min="4609" max="4609" width="10.8554687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8" max="4618" width="17.28515625" customWidth="1"/>
    <col min="4619" max="4619" width="18.42578125" customWidth="1"/>
    <col min="4865" max="4865" width="10.8554687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4" max="4874" width="17.28515625" customWidth="1"/>
    <col min="4875" max="4875" width="18.42578125" customWidth="1"/>
    <col min="5121" max="5121" width="10.8554687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0" max="5130" width="17.28515625" customWidth="1"/>
    <col min="5131" max="5131" width="18.42578125" customWidth="1"/>
    <col min="5377" max="5377" width="10.8554687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6" max="5386" width="17.28515625" customWidth="1"/>
    <col min="5387" max="5387" width="18.42578125" customWidth="1"/>
    <col min="5633" max="5633" width="10.8554687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2" max="5642" width="17.28515625" customWidth="1"/>
    <col min="5643" max="5643" width="18.42578125" customWidth="1"/>
    <col min="5889" max="5889" width="10.8554687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8" max="5898" width="17.28515625" customWidth="1"/>
    <col min="5899" max="5899" width="18.42578125" customWidth="1"/>
    <col min="6145" max="6145" width="10.8554687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4" max="6154" width="17.28515625" customWidth="1"/>
    <col min="6155" max="6155" width="18.42578125" customWidth="1"/>
    <col min="6401" max="6401" width="10.8554687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0" max="6410" width="17.28515625" customWidth="1"/>
    <col min="6411" max="6411" width="18.42578125" customWidth="1"/>
    <col min="6657" max="6657" width="10.8554687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6" max="6666" width="17.28515625" customWidth="1"/>
    <col min="6667" max="6667" width="18.42578125" customWidth="1"/>
    <col min="6913" max="6913" width="10.8554687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2" max="6922" width="17.28515625" customWidth="1"/>
    <col min="6923" max="6923" width="18.42578125" customWidth="1"/>
    <col min="7169" max="7169" width="10.8554687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8" max="7178" width="17.28515625" customWidth="1"/>
    <col min="7179" max="7179" width="18.42578125" customWidth="1"/>
    <col min="7425" max="7425" width="10.8554687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4" max="7434" width="17.28515625" customWidth="1"/>
    <col min="7435" max="7435" width="18.42578125" customWidth="1"/>
    <col min="7681" max="7681" width="10.8554687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0" max="7690" width="17.28515625" customWidth="1"/>
    <col min="7691" max="7691" width="18.42578125" customWidth="1"/>
    <col min="7937" max="7937" width="10.8554687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6" max="7946" width="17.28515625" customWidth="1"/>
    <col min="7947" max="7947" width="18.42578125" customWidth="1"/>
    <col min="8193" max="8193" width="10.8554687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2" max="8202" width="17.28515625" customWidth="1"/>
    <col min="8203" max="8203" width="18.42578125" customWidth="1"/>
    <col min="8449" max="8449" width="10.8554687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8" max="8458" width="17.28515625" customWidth="1"/>
    <col min="8459" max="8459" width="18.42578125" customWidth="1"/>
    <col min="8705" max="8705" width="10.8554687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4" max="8714" width="17.28515625" customWidth="1"/>
    <col min="8715" max="8715" width="18.42578125" customWidth="1"/>
    <col min="8961" max="8961" width="10.8554687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0" max="8970" width="17.28515625" customWidth="1"/>
    <col min="8971" max="8971" width="18.42578125" customWidth="1"/>
    <col min="9217" max="9217" width="10.8554687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6" max="9226" width="17.28515625" customWidth="1"/>
    <col min="9227" max="9227" width="18.42578125" customWidth="1"/>
    <col min="9473" max="9473" width="10.8554687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2" max="9482" width="17.28515625" customWidth="1"/>
    <col min="9483" max="9483" width="18.42578125" customWidth="1"/>
    <col min="9729" max="9729" width="10.8554687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8" max="9738" width="17.28515625" customWidth="1"/>
    <col min="9739" max="9739" width="18.42578125" customWidth="1"/>
    <col min="9985" max="9985" width="10.8554687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4" max="9994" width="17.28515625" customWidth="1"/>
    <col min="9995" max="9995" width="18.42578125" customWidth="1"/>
    <col min="10241" max="10241" width="10.8554687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0" max="10250" width="17.28515625" customWidth="1"/>
    <col min="10251" max="10251" width="18.42578125" customWidth="1"/>
    <col min="10497" max="10497" width="10.8554687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6" max="10506" width="17.28515625" customWidth="1"/>
    <col min="10507" max="10507" width="18.42578125" customWidth="1"/>
    <col min="10753" max="10753" width="10.8554687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2" max="10762" width="17.28515625" customWidth="1"/>
    <col min="10763" max="10763" width="18.42578125" customWidth="1"/>
    <col min="11009" max="11009" width="10.8554687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8" max="11018" width="17.28515625" customWidth="1"/>
    <col min="11019" max="11019" width="18.42578125" customWidth="1"/>
    <col min="11265" max="11265" width="10.8554687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4" max="11274" width="17.28515625" customWidth="1"/>
    <col min="11275" max="11275" width="18.42578125" customWidth="1"/>
    <col min="11521" max="11521" width="10.8554687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0" max="11530" width="17.28515625" customWidth="1"/>
    <col min="11531" max="11531" width="18.42578125" customWidth="1"/>
    <col min="11777" max="11777" width="10.8554687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6" max="11786" width="17.28515625" customWidth="1"/>
    <col min="11787" max="11787" width="18.42578125" customWidth="1"/>
    <col min="12033" max="12033" width="10.8554687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2" max="12042" width="17.28515625" customWidth="1"/>
    <col min="12043" max="12043" width="18.42578125" customWidth="1"/>
    <col min="12289" max="12289" width="10.8554687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8" max="12298" width="17.28515625" customWidth="1"/>
    <col min="12299" max="12299" width="18.42578125" customWidth="1"/>
    <col min="12545" max="12545" width="10.8554687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4" max="12554" width="17.28515625" customWidth="1"/>
    <col min="12555" max="12555" width="18.42578125" customWidth="1"/>
    <col min="12801" max="12801" width="10.8554687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0" max="12810" width="17.28515625" customWidth="1"/>
    <col min="12811" max="12811" width="18.42578125" customWidth="1"/>
    <col min="13057" max="13057" width="10.8554687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6" max="13066" width="17.28515625" customWidth="1"/>
    <col min="13067" max="13067" width="18.42578125" customWidth="1"/>
    <col min="13313" max="13313" width="10.8554687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2" max="13322" width="17.28515625" customWidth="1"/>
    <col min="13323" max="13323" width="18.42578125" customWidth="1"/>
    <col min="13569" max="13569" width="10.8554687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8" max="13578" width="17.28515625" customWidth="1"/>
    <col min="13579" max="13579" width="18.42578125" customWidth="1"/>
    <col min="13825" max="13825" width="10.8554687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4" max="13834" width="17.28515625" customWidth="1"/>
    <col min="13835" max="13835" width="18.42578125" customWidth="1"/>
    <col min="14081" max="14081" width="10.8554687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0" max="14090" width="17.28515625" customWidth="1"/>
    <col min="14091" max="14091" width="18.42578125" customWidth="1"/>
    <col min="14337" max="14337" width="10.8554687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6" max="14346" width="17.28515625" customWidth="1"/>
    <col min="14347" max="14347" width="18.42578125" customWidth="1"/>
    <col min="14593" max="14593" width="10.8554687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2" max="14602" width="17.28515625" customWidth="1"/>
    <col min="14603" max="14603" width="18.42578125" customWidth="1"/>
    <col min="14849" max="14849" width="10.8554687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8" max="14858" width="17.28515625" customWidth="1"/>
    <col min="14859" max="14859" width="18.42578125" customWidth="1"/>
    <col min="15105" max="15105" width="10.8554687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4" max="15114" width="17.28515625" customWidth="1"/>
    <col min="15115" max="15115" width="18.42578125" customWidth="1"/>
    <col min="15361" max="15361" width="10.8554687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0" max="15370" width="17.28515625" customWidth="1"/>
    <col min="15371" max="15371" width="18.42578125" customWidth="1"/>
    <col min="15617" max="15617" width="10.8554687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6" max="15626" width="17.28515625" customWidth="1"/>
    <col min="15627" max="15627" width="18.42578125" customWidth="1"/>
    <col min="15873" max="15873" width="10.8554687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2" max="15882" width="17.28515625" customWidth="1"/>
    <col min="15883" max="15883" width="18.42578125" customWidth="1"/>
    <col min="16129" max="16129" width="10.8554687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8" max="16138" width="17.28515625" customWidth="1"/>
    <col min="16139" max="16139" width="18.42578125" customWidth="1"/>
  </cols>
  <sheetData>
    <row r="1" spans="1:11" ht="18.75" x14ac:dyDescent="0.3">
      <c r="A1" s="84"/>
      <c r="B1" s="84"/>
      <c r="C1" s="84"/>
      <c r="D1" s="84"/>
      <c r="E1" s="84"/>
      <c r="F1" s="84"/>
      <c r="G1" s="84"/>
      <c r="H1" s="84"/>
      <c r="I1" s="154" t="s">
        <v>808</v>
      </c>
      <c r="J1" s="154"/>
    </row>
    <row r="2" spans="1:11" ht="18.75" hidden="1" x14ac:dyDescent="0.3">
      <c r="A2" s="84"/>
      <c r="B2" s="84"/>
      <c r="C2" s="84"/>
      <c r="D2" s="84"/>
      <c r="E2" s="84"/>
      <c r="F2" s="84"/>
      <c r="G2" s="84"/>
      <c r="H2" s="84"/>
      <c r="I2" s="84"/>
      <c r="J2" s="84"/>
    </row>
    <row r="3" spans="1:11" ht="18.75" x14ac:dyDescent="0.3">
      <c r="A3" s="154" t="str">
        <f>'Прил 1'!A2:E2</f>
        <v>к решению Совета муниципального района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1" ht="18.75" x14ac:dyDescent="0.3">
      <c r="A4" s="154" t="str">
        <f>'Прил 1'!A3:E3</f>
        <v>"Княжпогостский" от 26 октября 2023 года № 343</v>
      </c>
      <c r="B4" s="154"/>
      <c r="C4" s="154"/>
      <c r="D4" s="154"/>
      <c r="E4" s="154"/>
      <c r="F4" s="154"/>
      <c r="G4" s="154"/>
      <c r="H4" s="154"/>
      <c r="I4" s="154"/>
      <c r="J4" s="154"/>
    </row>
    <row r="6" spans="1:11" ht="18.75" x14ac:dyDescent="0.3">
      <c r="A6" s="70"/>
      <c r="B6" s="70"/>
      <c r="C6" s="70"/>
      <c r="D6" s="70"/>
      <c r="E6" s="70"/>
      <c r="F6" s="70"/>
      <c r="G6" s="154" t="s">
        <v>793</v>
      </c>
      <c r="H6" s="154"/>
      <c r="I6" s="154"/>
      <c r="J6" s="154"/>
      <c r="K6" s="83"/>
    </row>
    <row r="7" spans="1:11" ht="18.75" x14ac:dyDescent="0.3">
      <c r="A7" s="154" t="str">
        <f>'Прил 1'!A6:E6</f>
        <v>к решению Совета муниципального района</v>
      </c>
      <c r="B7" s="154"/>
      <c r="C7" s="154"/>
      <c r="D7" s="154"/>
      <c r="E7" s="154"/>
      <c r="F7" s="154"/>
      <c r="G7" s="154"/>
      <c r="H7" s="154"/>
      <c r="I7" s="154"/>
      <c r="J7" s="154"/>
      <c r="K7" s="83"/>
    </row>
    <row r="8" spans="1:11" ht="18.75" x14ac:dyDescent="0.3">
      <c r="A8" s="154" t="str">
        <f>'Прил 1'!A7:E7</f>
        <v>"Княжпогостский" от 21 декабря 2022 года № 288</v>
      </c>
      <c r="B8" s="154"/>
      <c r="C8" s="154"/>
      <c r="D8" s="154"/>
      <c r="E8" s="154"/>
      <c r="F8" s="154"/>
      <c r="G8" s="154"/>
      <c r="H8" s="154"/>
      <c r="I8" s="154"/>
      <c r="J8" s="154"/>
      <c r="K8" s="83"/>
    </row>
    <row r="10" spans="1:11" ht="18.75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11" ht="18.75" customHeight="1" x14ac:dyDescent="0.3">
      <c r="A11" s="148" t="s">
        <v>769</v>
      </c>
      <c r="B11" s="148"/>
      <c r="C11" s="148"/>
      <c r="D11" s="148"/>
      <c r="E11" s="148"/>
      <c r="F11" s="148"/>
      <c r="G11" s="148"/>
      <c r="H11" s="148"/>
      <c r="I11" s="148"/>
      <c r="J11" s="148"/>
      <c r="K11" s="69"/>
    </row>
    <row r="12" spans="1:11" ht="10.5" customHeight="1" x14ac:dyDescent="0.25">
      <c r="A12" s="148" t="s">
        <v>581</v>
      </c>
      <c r="B12" s="148"/>
      <c r="C12" s="148"/>
      <c r="D12" s="148"/>
      <c r="E12" s="148"/>
      <c r="F12" s="148"/>
      <c r="G12" s="148"/>
      <c r="H12" s="148"/>
      <c r="I12" s="148"/>
      <c r="J12" s="148"/>
      <c r="K12" s="69"/>
    </row>
    <row r="13" spans="1:11" ht="9.75" customHeight="1" x14ac:dyDescent="0.25">
      <c r="A13" s="148"/>
      <c r="B13" s="148"/>
      <c r="C13" s="148"/>
      <c r="D13" s="148"/>
      <c r="E13" s="148"/>
      <c r="F13" s="148"/>
      <c r="G13" s="148"/>
      <c r="H13" s="148"/>
      <c r="I13" s="148"/>
      <c r="J13" s="148"/>
      <c r="K13" s="69"/>
    </row>
    <row r="14" spans="1:11" ht="18.75" x14ac:dyDescent="0.3">
      <c r="A14" s="1"/>
      <c r="B14" s="1"/>
      <c r="C14" s="1"/>
      <c r="D14" s="1"/>
      <c r="E14" s="1"/>
      <c r="F14" s="1"/>
      <c r="G14" s="1"/>
      <c r="H14" s="1"/>
      <c r="I14" s="2"/>
      <c r="J14" s="80" t="s">
        <v>775</v>
      </c>
    </row>
    <row r="15" spans="1:11" s="72" customFormat="1" ht="18.75" customHeight="1" x14ac:dyDescent="0.25">
      <c r="A15" s="182" t="s">
        <v>770</v>
      </c>
      <c r="B15" s="184" t="s">
        <v>0</v>
      </c>
      <c r="C15" s="185"/>
      <c r="D15" s="186"/>
      <c r="E15" s="184" t="s">
        <v>1</v>
      </c>
      <c r="F15" s="185"/>
      <c r="G15" s="186"/>
      <c r="H15" s="184" t="s">
        <v>499</v>
      </c>
      <c r="I15" s="185"/>
      <c r="J15" s="186"/>
    </row>
    <row r="16" spans="1:11" s="72" customFormat="1" ht="34.5" customHeight="1" x14ac:dyDescent="0.25">
      <c r="A16" s="183"/>
      <c r="B16" s="73" t="s">
        <v>771</v>
      </c>
      <c r="C16" s="73" t="s">
        <v>772</v>
      </c>
      <c r="D16" s="73" t="s">
        <v>773</v>
      </c>
      <c r="E16" s="73" t="s">
        <v>771</v>
      </c>
      <c r="F16" s="73" t="s">
        <v>772</v>
      </c>
      <c r="G16" s="73" t="s">
        <v>773</v>
      </c>
      <c r="H16" s="73" t="s">
        <v>771</v>
      </c>
      <c r="I16" s="73" t="s">
        <v>772</v>
      </c>
      <c r="J16" s="73" t="s">
        <v>773</v>
      </c>
    </row>
    <row r="17" spans="1:11" s="72" customFormat="1" ht="21.75" customHeight="1" x14ac:dyDescent="0.25">
      <c r="A17" s="74" t="s">
        <v>209</v>
      </c>
      <c r="B17" s="75">
        <f>SUM(B18:B18)</f>
        <v>15000</v>
      </c>
      <c r="C17" s="75">
        <f>SUM(C18:C18)</f>
        <v>15000</v>
      </c>
      <c r="D17" s="76"/>
      <c r="E17" s="75">
        <f>SUM(E18:E18)</f>
        <v>0</v>
      </c>
      <c r="F17" s="75">
        <f>SUM(F18:F18)</f>
        <v>0</v>
      </c>
      <c r="G17" s="76"/>
      <c r="H17" s="75">
        <f>SUM(H18:H18)</f>
        <v>0</v>
      </c>
      <c r="I17" s="75">
        <f>SUM(I18:I18)</f>
        <v>0</v>
      </c>
      <c r="J17" s="76"/>
    </row>
    <row r="18" spans="1:11" s="72" customFormat="1" ht="78.75" customHeight="1" x14ac:dyDescent="0.25">
      <c r="A18" s="79" t="s">
        <v>774</v>
      </c>
      <c r="B18" s="81">
        <v>15000</v>
      </c>
      <c r="C18" s="81">
        <v>15000</v>
      </c>
      <c r="D18" s="82" t="s">
        <v>776</v>
      </c>
      <c r="E18" s="77"/>
      <c r="F18" s="77"/>
      <c r="G18" s="78"/>
      <c r="H18" s="77"/>
      <c r="I18" s="77"/>
      <c r="J18" s="78"/>
    </row>
    <row r="19" spans="1:11" s="16" customFormat="1" ht="22.5" customHeight="1" x14ac:dyDescent="0.25">
      <c r="A19" s="6"/>
      <c r="B19" s="6"/>
      <c r="C19" s="6"/>
      <c r="D19" s="6"/>
      <c r="E19" s="6"/>
      <c r="F19" s="6"/>
      <c r="G19" s="6"/>
      <c r="H19" s="9"/>
      <c r="I19" s="8"/>
      <c r="J19" s="8"/>
      <c r="K19" s="8"/>
    </row>
    <row r="20" spans="1:11" s="16" customFormat="1" ht="18.75" x14ac:dyDescent="0.25">
      <c r="A20" s="6"/>
      <c r="B20" s="6"/>
      <c r="C20" s="6"/>
      <c r="D20" s="6"/>
      <c r="E20" s="6"/>
      <c r="F20" s="6"/>
      <c r="G20" s="6"/>
      <c r="H20" s="9"/>
      <c r="I20" s="8"/>
      <c r="J20" s="8"/>
      <c r="K20" s="8"/>
    </row>
    <row r="21" spans="1:11" s="16" customFormat="1" ht="18.75" x14ac:dyDescent="0.25">
      <c r="A21" s="6"/>
      <c r="B21" s="6"/>
      <c r="C21" s="6"/>
      <c r="D21" s="6"/>
      <c r="E21" s="6"/>
      <c r="F21" s="6"/>
      <c r="G21" s="6"/>
      <c r="H21" s="9"/>
      <c r="I21" s="8"/>
      <c r="J21" s="8"/>
      <c r="K21" s="8"/>
    </row>
    <row r="22" spans="1:11" s="16" customFormat="1" ht="18.75" x14ac:dyDescent="0.25">
      <c r="A22" s="6"/>
      <c r="B22" s="6"/>
      <c r="C22" s="6"/>
      <c r="D22" s="6"/>
      <c r="E22" s="6"/>
      <c r="F22" s="6"/>
      <c r="G22" s="6"/>
      <c r="H22" s="9"/>
      <c r="I22" s="71"/>
      <c r="J22" s="71"/>
      <c r="K22" s="71"/>
    </row>
    <row r="23" spans="1:11" s="16" customFormat="1" ht="21.75" customHeight="1" x14ac:dyDescent="0.25">
      <c r="A23" s="6"/>
      <c r="B23" s="6"/>
      <c r="C23" s="6"/>
      <c r="D23" s="6"/>
      <c r="E23" s="6"/>
      <c r="F23" s="6"/>
      <c r="G23" s="6"/>
      <c r="H23" s="9"/>
      <c r="I23" s="8"/>
      <c r="J23" s="8"/>
      <c r="K23" s="8"/>
    </row>
    <row r="24" spans="1:11" s="16" customFormat="1" ht="18.75" x14ac:dyDescent="0.25">
      <c r="A24" s="6"/>
      <c r="B24" s="6"/>
      <c r="C24" s="6"/>
      <c r="D24" s="6"/>
      <c r="E24" s="6"/>
      <c r="F24" s="6"/>
      <c r="G24" s="6"/>
      <c r="H24" s="9"/>
      <c r="I24" s="8"/>
      <c r="J24" s="8"/>
      <c r="K24" s="8"/>
    </row>
    <row r="25" spans="1:11" s="16" customFormat="1" ht="18.75" x14ac:dyDescent="0.25">
      <c r="A25" s="6"/>
      <c r="B25" s="6"/>
      <c r="C25" s="6"/>
      <c r="D25" s="6"/>
      <c r="E25" s="6"/>
      <c r="F25" s="6"/>
      <c r="G25" s="6"/>
      <c r="H25" s="9"/>
      <c r="I25" s="8"/>
      <c r="J25" s="8"/>
      <c r="K25" s="8"/>
    </row>
    <row r="26" spans="1:11" s="16" customFormat="1" ht="18.75" x14ac:dyDescent="0.25">
      <c r="A26" s="6"/>
      <c r="B26" s="6"/>
      <c r="C26" s="6"/>
      <c r="D26" s="6"/>
      <c r="E26" s="6"/>
      <c r="F26" s="6"/>
      <c r="G26" s="6"/>
      <c r="H26" s="9"/>
      <c r="I26" s="8"/>
      <c r="J26" s="8"/>
      <c r="K26" s="8"/>
    </row>
    <row r="27" spans="1:11" ht="26.25" hidden="1" customHeight="1" x14ac:dyDescent="0.25">
      <c r="A27" s="6" t="s">
        <v>5</v>
      </c>
      <c r="B27" s="6" t="s">
        <v>25</v>
      </c>
      <c r="C27" s="6" t="s">
        <v>6</v>
      </c>
      <c r="D27" s="6" t="s">
        <v>6</v>
      </c>
      <c r="E27" s="6" t="s">
        <v>6</v>
      </c>
      <c r="F27" s="6" t="s">
        <v>7</v>
      </c>
      <c r="G27" s="6" t="s">
        <v>8</v>
      </c>
      <c r="H27" s="7" t="s">
        <v>26</v>
      </c>
      <c r="I27" s="10">
        <f>SUM(I28,I31)</f>
        <v>0</v>
      </c>
      <c r="J27" s="8"/>
      <c r="K27" s="8"/>
    </row>
    <row r="28" spans="1:11" ht="26.25" hidden="1" customHeight="1" x14ac:dyDescent="0.25">
      <c r="A28" s="6" t="s">
        <v>5</v>
      </c>
      <c r="B28" s="6" t="s">
        <v>25</v>
      </c>
      <c r="C28" s="6" t="s">
        <v>27</v>
      </c>
      <c r="D28" s="6" t="s">
        <v>6</v>
      </c>
      <c r="E28" s="6" t="s">
        <v>6</v>
      </c>
      <c r="F28" s="6" t="s">
        <v>7</v>
      </c>
      <c r="G28" s="6" t="s">
        <v>8</v>
      </c>
      <c r="H28" s="9" t="s">
        <v>28</v>
      </c>
      <c r="I28" s="10">
        <f>SUM(I29)</f>
        <v>0</v>
      </c>
    </row>
    <row r="29" spans="1:11" ht="26.25" hidden="1" customHeight="1" x14ac:dyDescent="0.25">
      <c r="A29" s="6" t="s">
        <v>5</v>
      </c>
      <c r="B29" s="6" t="s">
        <v>25</v>
      </c>
      <c r="C29" s="6" t="s">
        <v>27</v>
      </c>
      <c r="D29" s="6" t="s">
        <v>6</v>
      </c>
      <c r="E29" s="6" t="s">
        <v>6</v>
      </c>
      <c r="F29" s="6" t="s">
        <v>7</v>
      </c>
      <c r="G29" s="6" t="s">
        <v>29</v>
      </c>
      <c r="H29" s="9" t="s">
        <v>30</v>
      </c>
      <c r="I29" s="10">
        <f>SUM(I30)</f>
        <v>0</v>
      </c>
    </row>
    <row r="30" spans="1:11" ht="26.25" hidden="1" customHeight="1" x14ac:dyDescent="0.25">
      <c r="A30" s="6" t="s">
        <v>5</v>
      </c>
      <c r="B30" s="6" t="s">
        <v>25</v>
      </c>
      <c r="C30" s="6" t="s">
        <v>27</v>
      </c>
      <c r="D30" s="6" t="s">
        <v>6</v>
      </c>
      <c r="E30" s="6" t="s">
        <v>10</v>
      </c>
      <c r="F30" s="6" t="s">
        <v>7</v>
      </c>
      <c r="G30" s="6" t="s">
        <v>31</v>
      </c>
      <c r="H30" s="9" t="s">
        <v>32</v>
      </c>
      <c r="I30" s="10">
        <v>0</v>
      </c>
    </row>
    <row r="31" spans="1:11" ht="26.25" hidden="1" customHeight="1" x14ac:dyDescent="0.25">
      <c r="A31" s="6" t="s">
        <v>5</v>
      </c>
      <c r="B31" s="6" t="s">
        <v>25</v>
      </c>
      <c r="C31" s="6" t="s">
        <v>10</v>
      </c>
      <c r="D31" s="6" t="s">
        <v>6</v>
      </c>
      <c r="E31" s="6" t="s">
        <v>6</v>
      </c>
      <c r="F31" s="6" t="s">
        <v>7</v>
      </c>
      <c r="G31" s="6" t="s">
        <v>8</v>
      </c>
      <c r="H31" s="9" t="s">
        <v>33</v>
      </c>
      <c r="I31" s="10">
        <f>SUM(I32)</f>
        <v>0</v>
      </c>
    </row>
    <row r="32" spans="1:11" ht="26.25" hidden="1" customHeight="1" x14ac:dyDescent="0.25">
      <c r="A32" s="6" t="s">
        <v>5</v>
      </c>
      <c r="B32" s="6" t="s">
        <v>25</v>
      </c>
      <c r="C32" s="6" t="s">
        <v>10</v>
      </c>
      <c r="D32" s="6" t="s">
        <v>6</v>
      </c>
      <c r="E32" s="6" t="s">
        <v>6</v>
      </c>
      <c r="F32" s="6" t="s">
        <v>7</v>
      </c>
      <c r="G32" s="6" t="s">
        <v>19</v>
      </c>
      <c r="H32" s="9" t="s">
        <v>34</v>
      </c>
      <c r="I32" s="10">
        <f>SUM(I33)</f>
        <v>0</v>
      </c>
    </row>
    <row r="33" spans="1:9" ht="26.25" hidden="1" customHeight="1" x14ac:dyDescent="0.25">
      <c r="A33" s="6" t="s">
        <v>5</v>
      </c>
      <c r="B33" s="6" t="s">
        <v>25</v>
      </c>
      <c r="C33" s="6" t="s">
        <v>10</v>
      </c>
      <c r="D33" s="6" t="s">
        <v>5</v>
      </c>
      <c r="E33" s="6" t="s">
        <v>10</v>
      </c>
      <c r="F33" s="6" t="s">
        <v>7</v>
      </c>
      <c r="G33" s="6" t="s">
        <v>35</v>
      </c>
      <c r="H33" s="9" t="s">
        <v>36</v>
      </c>
      <c r="I33" s="11"/>
    </row>
    <row r="34" spans="1:9" ht="18" x14ac:dyDescent="0.25">
      <c r="A34" s="12"/>
      <c r="B34" s="12"/>
      <c r="C34" s="12"/>
      <c r="D34" s="12"/>
      <c r="E34" s="12"/>
      <c r="F34" s="12"/>
      <c r="G34" s="12"/>
      <c r="H34" s="13"/>
      <c r="I34" s="14"/>
    </row>
    <row r="35" spans="1:9" x14ac:dyDescent="0.25">
      <c r="A35" s="15"/>
      <c r="B35" s="15"/>
      <c r="C35" s="15"/>
      <c r="D35" s="15"/>
      <c r="E35" s="15"/>
      <c r="F35" s="15"/>
      <c r="G35" s="15"/>
      <c r="H35" s="16"/>
      <c r="I35" s="17"/>
    </row>
  </sheetData>
  <mergeCells count="12">
    <mergeCell ref="I1:J1"/>
    <mergeCell ref="A3:J3"/>
    <mergeCell ref="A4:J4"/>
    <mergeCell ref="G6:J6"/>
    <mergeCell ref="A7:J7"/>
    <mergeCell ref="A8:J8"/>
    <mergeCell ref="A11:J11"/>
    <mergeCell ref="A15:A16"/>
    <mergeCell ref="B15:D15"/>
    <mergeCell ref="E15:G15"/>
    <mergeCell ref="H15:J15"/>
    <mergeCell ref="A12:J13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'Прил 1'!Заголовки_для_печати</vt:lpstr>
      <vt:lpstr>'Прил 2'!Заголовки_для_печати</vt:lpstr>
      <vt:lpstr>'Прил 3'!Заголовки_для_печати</vt:lpstr>
      <vt:lpstr>'Прил 2'!Область_печати</vt:lpstr>
      <vt:lpstr>'Прил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Синельник</dc:creator>
  <cp:lastModifiedBy>Sazonenko</cp:lastModifiedBy>
  <cp:lastPrinted>2023-10-27T11:36:05Z</cp:lastPrinted>
  <dcterms:created xsi:type="dcterms:W3CDTF">2021-10-07T11:50:57Z</dcterms:created>
  <dcterms:modified xsi:type="dcterms:W3CDTF">2023-10-27T11:36:30Z</dcterms:modified>
</cp:coreProperties>
</file>