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Документ" sheetId="2" r:id="rId1"/>
  </sheets>
  <definedNames>
    <definedName name="_xlnm.Print_Titles" localSheetId="0">Документ!#REF!</definedName>
  </definedNames>
  <calcPr calcId="145621"/>
</workbook>
</file>

<file path=xl/calcChain.xml><?xml version="1.0" encoding="utf-8"?>
<calcChain xmlns="http://schemas.openxmlformats.org/spreadsheetml/2006/main">
  <c r="G59" i="2" l="1"/>
  <c r="G58" i="2" s="1"/>
  <c r="H59" i="2"/>
  <c r="H58" i="2" s="1"/>
  <c r="I59" i="2"/>
  <c r="I58" i="2" s="1"/>
  <c r="G55" i="2"/>
  <c r="H55" i="2"/>
  <c r="I55" i="2"/>
  <c r="G51" i="2"/>
  <c r="H51" i="2"/>
  <c r="I51" i="2"/>
  <c r="G49" i="2"/>
  <c r="H49" i="2"/>
  <c r="I49" i="2"/>
  <c r="G47" i="2"/>
  <c r="H47" i="2"/>
  <c r="I47" i="2"/>
  <c r="G43" i="2"/>
  <c r="H43" i="2"/>
  <c r="I43" i="2"/>
  <c r="G40" i="2"/>
  <c r="H40" i="2"/>
  <c r="I40" i="2"/>
  <c r="G37" i="2"/>
  <c r="G36" i="2" s="1"/>
  <c r="H37" i="2"/>
  <c r="H36" i="2" s="1"/>
  <c r="I37" i="2"/>
  <c r="I36" i="2" s="1"/>
  <c r="G30" i="2"/>
  <c r="H30" i="2"/>
  <c r="I30" i="2"/>
  <c r="G26" i="2"/>
  <c r="H26" i="2"/>
  <c r="I26" i="2"/>
  <c r="G21" i="2"/>
  <c r="G20" i="2" s="1"/>
  <c r="H21" i="2"/>
  <c r="H20" i="2" s="1"/>
  <c r="I21" i="2"/>
  <c r="I20" i="2" s="1"/>
  <c r="I14" i="2"/>
  <c r="G15" i="2"/>
  <c r="G14" i="2" s="1"/>
  <c r="H15" i="2"/>
  <c r="H14" i="2" s="1"/>
  <c r="I15" i="2"/>
  <c r="F57" i="2"/>
  <c r="F55" i="2" s="1"/>
  <c r="F14" i="2"/>
  <c r="F15" i="2"/>
  <c r="F20" i="2"/>
  <c r="F21" i="2"/>
  <c r="F26" i="2"/>
  <c r="F30" i="2"/>
  <c r="F36" i="2"/>
  <c r="F37" i="2"/>
  <c r="F39" i="2"/>
  <c r="F40" i="2"/>
  <c r="F43" i="2"/>
  <c r="F47" i="2"/>
  <c r="F49" i="2"/>
  <c r="F51" i="2"/>
  <c r="F58" i="2"/>
  <c r="F59" i="2"/>
  <c r="E33" i="2"/>
  <c r="E31" i="2"/>
  <c r="E27" i="2"/>
  <c r="E22" i="2"/>
  <c r="E16" i="2"/>
  <c r="H46" i="2" l="1"/>
  <c r="H45" i="2" s="1"/>
  <c r="G46" i="2"/>
  <c r="G45" i="2" s="1"/>
  <c r="H39" i="2"/>
  <c r="G39" i="2"/>
  <c r="H25" i="2"/>
  <c r="H13" i="2" s="1"/>
  <c r="G25" i="2"/>
  <c r="I46" i="2"/>
  <c r="I45" i="2" s="1"/>
  <c r="I39" i="2"/>
  <c r="I25" i="2"/>
  <c r="I13" i="2"/>
  <c r="F25" i="2"/>
  <c r="F13" i="2" s="1"/>
  <c r="F62" i="2" s="1"/>
  <c r="F46" i="2"/>
  <c r="F45" i="2" s="1"/>
  <c r="I62" i="2" l="1"/>
  <c r="H62" i="2"/>
  <c r="G13" i="2"/>
  <c r="G62" i="2" s="1"/>
</calcChain>
</file>

<file path=xl/sharedStrings.xml><?xml version="1.0" encoding="utf-8"?>
<sst xmlns="http://schemas.openxmlformats.org/spreadsheetml/2006/main" count="151" uniqueCount="125">
  <si>
    <t>План (доходы)</t>
  </si>
  <si>
    <t>1</t>
  </si>
  <si>
    <t>2</t>
  </si>
  <si>
    <t>3</t>
  </si>
  <si>
    <t>4</t>
  </si>
  <si>
    <t>5</t>
  </si>
  <si>
    <t>6</t>
  </si>
  <si>
    <t>7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</si>
  <si>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</si>
  <si>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</si>
  <si>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</si>
  <si>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</si>
  <si>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</si>
  <si>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</si>
  <si>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</si>
  <si>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</si>
  <si>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</si>
  <si>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</si>
  <si>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</si>
  <si>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</si>
  <si>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</si>
  <si>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</si>
  <si>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</si>
  <si>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00010500000000000000</t>
  </si>
  <si>
    <t>НАЛОГИ НА СОВОКУПНЫЙ ДОХОД</t>
  </si>
  <si>
    <t>00010503000010000110</t>
  </si>
  <si>
    <t>Единый сельскохозяйственный налог</t>
  </si>
  <si>
    <t>18210503010010000110</t>
  </si>
  <si>
    <t>18210503010011000110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</si>
  <si>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</si>
  <si>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18210503010012100110</t>
  </si>
  <si>
    <t>Единый сельскохозяйственный налог (пени по соответствующему платежу)</t>
  </si>
  <si>
    <t>00010600000000000000</t>
  </si>
  <si>
    <t>НАЛОГИ НА ИМУЩЕСТВО</t>
  </si>
  <si>
    <t>00010601000000000110</t>
  </si>
  <si>
    <t>Налог на имущество физических лиц</t>
  </si>
  <si>
    <t>18210601030100000110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</si>
  <si>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</si>
  <si>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</si>
  <si>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</si>
  <si>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</si>
  <si>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</si>
  <si>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00010606000000000110</t>
  </si>
  <si>
    <t>Земельный налог</t>
  </si>
  <si>
    <t>18210606033100000110</t>
  </si>
  <si>
    <t>Земельный налог с организаций, обладающих земельным участком, расположенным в границах сельских поселений</t>
  </si>
  <si>
    <t>18210606033101000110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</si>
  <si>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</si>
  <si>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18210606043100000110</t>
  </si>
  <si>
    <t>Земельный налог с физических лиц, обладающих земельным участком, расположенным в границах сельских поселений</t>
  </si>
  <si>
    <t>18210606043101000110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</si>
  <si>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</si>
  <si>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</si>
  <si>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</si>
  <si>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00010800000000000000</t>
  </si>
  <si>
    <t>ГОСУДАРСТВЕННАЯ ПОШЛИНА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</si>
  <si>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</si>
  <si>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</si>
  <si>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92510804020011000110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</si>
  <si>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</si>
  <si>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Администрация сельского поселения "Шошка"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</si>
  <si>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</si>
  <si>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</si>
  <si>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</si>
  <si>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</si>
  <si>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92511105025100000120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</si>
  <si>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</si>
  <si>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92511105035100000120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</si>
  <si>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</si>
  <si>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</si>
  <si>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</si>
  <si>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92511109045100000120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</si>
  <si>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</si>
  <si>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</si>
  <si>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</si>
  <si>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</si>
  <si>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</si>
  <si>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</si>
  <si>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</si>
  <si>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92520216001100000150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</si>
  <si>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</si>
  <si>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00020220000000000150</t>
  </si>
  <si>
    <t>Субсидии бюджетам бюджетной системы Российской Федерации (межбюджетные субсидии)</t>
  </si>
  <si>
    <t>92520229999100000150</t>
  </si>
  <si>
    <t>Прочие субсидии бюджетам сельских поселений</t>
  </si>
  <si>
    <t>00020230000000000150</t>
  </si>
  <si>
    <t>Субвенции бюджетам бюджетной системы Российской Федерации</t>
  </si>
  <si>
    <t>92520230024100000150</t>
  </si>
  <si>
    <t>Субвенции бюджетам сельских поселений на выполнение передаваемых полномочий субъектов Российской Федерации</t>
  </si>
  <si>
    <t>92520235118100000150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</si>
  <si>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</si>
  <si>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92520235930100000150</t>
  </si>
  <si>
    <t>Субвенции бюджетам сельских поселений на государственную регистрацию актов гражданского состояния</t>
  </si>
  <si>
    <t>00020240000000000150</t>
  </si>
  <si>
    <t>Иные межбюджетные трансферты</t>
  </si>
  <si>
    <t>92520240014100000150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</si>
  <si>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</si>
  <si>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92520249999100000150</t>
  </si>
  <si>
    <t>Прочие межбюджетные трансферты, передаваемые бюджетам сельских поселений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</si>
  <si>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</si>
  <si>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</si>
  <si>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</si>
  <si>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</si>
  <si>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92520705020100000150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</si>
  <si>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</si>
  <si>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Итого:</t>
  </si>
  <si>
    <t>Финансовый орган:</t>
  </si>
  <si>
    <t>Финансовое управление администрации муниципального района "Княжпогостский"</t>
  </si>
  <si>
    <t>Наименование публично-правового образования:</t>
  </si>
  <si>
    <t xml:space="preserve">Единица измерения: </t>
  </si>
  <si>
    <t>тыс.руб.</t>
  </si>
  <si>
    <t>Классификация доходов бюджетов</t>
  </si>
  <si>
    <t>Кассовые поступления в текущем финансовом году (по состоянию на 1 октября 2022г.)</t>
  </si>
  <si>
    <t>Оценка исполнения 2022г. (текущий финансовый год)</t>
  </si>
  <si>
    <t>код</t>
  </si>
  <si>
    <t>наименование</t>
  </si>
  <si>
    <t>на 2023 г. (очередной финансовый год)</t>
  </si>
  <si>
    <t>на 2024 г. (первый год планового периода)</t>
  </si>
  <si>
    <t>на 2025 г. (второй год планового периода)</t>
  </si>
  <si>
    <t>9</t>
  </si>
  <si>
    <t>сельское поселение "Шошка"</t>
  </si>
  <si>
    <t>РЕЕСТР ИСТОЧНИКОВ ДОХОДОВ БЮДЖЕТА СЕЛЬСКОГО ПОСЕЛЕНИЯ "ШОШКА" НА 2023 ГОД И ПЛАНОВЫЙ ПЕРИОД 2024 И 2025 ГОДОВ</t>
  </si>
  <si>
    <t>Наименование главного администратора доходов сельского поселения "Шошка"</t>
  </si>
  <si>
    <t>Прогноз доходов бюджета сельского поселения "Шошка" на 2022 г. (текущий финансовый год)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</si>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</sst>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2">
    <xf numFmtId="0" fontId="0" fillId="0" borderId="0"/>
    <xf numFmtId="0" fontId="1" fillId="0" borderId="1">
      <alignment horizontal="right" vertical="top" wrapText="1"/>
    </xf>
    <xf numFmtId="49" fontId="2" fillId="0" borderId="8">
      <alignment horizontal="center" vertical="center" wrapText="1"/>
    </xf>
    <xf numFmtId="49" fontId="3" fillId="2" borderId="10">
      <alignment horizontal="center" vertical="top" shrinkToFit="1"/>
    </xf>
    <xf numFmtId="0" fontId="3" fillId="2" borderId="11">
      <alignment horizontal="left" vertical="top" wrapText="1"/>
    </xf>
    <xf numFmtId="4" fontId="3" fillId="2" borderId="11">
      <alignment horizontal="right" vertical="top" wrapText="1" shrinkToFit="1"/>
    </xf>
    <xf numFmtId="4" fontId="3" fillId="2" borderId="12">
      <alignment horizontal="right" vertical="top" shrinkToFit="1"/>
    </xf>
    <xf numFmtId="49" fontId="2" fillId="3" borderId="13">
      <alignment horizontal="center" vertical="top" shrinkToFit="1"/>
    </xf>
    <xf numFmtId="0" fontId="2" fillId="3" borderId="14">
      <alignment horizontal="left" vertical="top" wrapText="1"/>
    </xf>
    <xf numFmtId="4" fontId="2" fillId="3" borderId="14">
      <alignment horizontal="right" vertical="top" shrinkToFit="1"/>
    </xf>
    <xf numFmtId="4" fontId="2" fillId="3" borderId="15">
      <alignment horizontal="right" vertical="top" shrinkToFit="1"/>
    </xf>
    <xf numFmtId="49" fontId="2" fillId="4" borderId="16">
      <alignment horizontal="center" vertical="top" shrinkToFit="1"/>
    </xf>
    <xf numFmtId="0" fontId="2" fillId="4" borderId="17">
      <alignment horizontal="left" vertical="top" wrapText="1"/>
    </xf>
    <xf numFmtId="4" fontId="2" fillId="4" borderId="17">
      <alignment horizontal="right" vertical="top" shrinkToFit="1"/>
    </xf>
    <xf numFmtId="4" fontId="2" fillId="4" borderId="18">
      <alignment horizontal="right" vertical="top" shrinkToFit="1"/>
    </xf>
    <xf numFmtId="49" fontId="4" fillId="0" borderId="16">
      <alignment horizontal="center" vertical="top" shrinkToFit="1"/>
    </xf>
    <xf numFmtId="0" fontId="1" fillId="0" borderId="17">
      <alignment horizontal="left" vertical="top" wrapText="1"/>
    </xf>
    <xf numFmtId="4" fontId="1" fillId="0" borderId="17">
      <alignment horizontal="right" vertical="top" shrinkToFit="1"/>
    </xf>
    <xf numFmtId="4" fontId="5" fillId="0" borderId="18">
      <alignment horizontal="right" vertical="top" shrinkToFit="1"/>
    </xf>
    <xf numFmtId="0" fontId="1" fillId="0" borderId="19"/>
    <xf numFmtId="0" fontId="1" fillId="0" borderId="20"/>
    <xf numFmtId="0" fontId="1" fillId="0" borderId="21"/>
    <xf numFmtId="0" fontId="3" fillId="5" borderId="22"/>
    <xf numFmtId="0" fontId="3" fillId="5" borderId="23"/>
    <xf numFmtId="4" fontId="3" fillId="5" borderId="23">
      <alignment horizontal="right" shrinkToFit="1"/>
    </xf>
    <xf numFmtId="4" fontId="3" fillId="5" borderId="24">
      <alignment horizontal="right" shrinkToFit="1"/>
    </xf>
    <xf numFmtId="0" fontId="1" fillId="0" borderId="25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0" fontId="6" fillId="0" borderId="1"/>
    <xf numFmtId="0" fontId="7" fillId="0" borderId="1">
      <alignment horizontal="center" vertical="top" wrapText="1"/>
    </xf>
    <xf numFmtId="0" fontId="8" fillId="0" borderId="1">
      <alignment horizontal="right" vertical="top" wrapText="1"/>
    </xf>
    <xf numFmtId="49" fontId="9" fillId="0" borderId="2">
      <alignment horizontal="center" vertical="center" wrapText="1"/>
    </xf>
    <xf numFmtId="49" fontId="9" fillId="0" borderId="3">
      <alignment horizontal="center" vertical="center" wrapText="1"/>
    </xf>
    <xf numFmtId="49" fontId="9" fillId="0" borderId="4">
      <alignment horizontal="center" vertical="center" wrapText="1"/>
    </xf>
    <xf numFmtId="49" fontId="9" fillId="0" borderId="5">
      <alignment horizontal="center" vertical="center" wrapText="1"/>
    </xf>
    <xf numFmtId="49" fontId="9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8">
      <alignment horizontal="center" vertical="center" wrapText="1"/>
    </xf>
    <xf numFmtId="49" fontId="9" fillId="0" borderId="9">
      <alignment horizontal="center" vertical="center" wrapText="1"/>
    </xf>
    <xf numFmtId="49" fontId="10" fillId="2" borderId="10">
      <alignment horizontal="center" vertical="top" shrinkToFit="1"/>
    </xf>
    <xf numFmtId="0" fontId="10" fillId="2" borderId="11">
      <alignment horizontal="left" vertical="top" wrapText="1"/>
    </xf>
    <xf numFmtId="4" fontId="10" fillId="2" borderId="11">
      <alignment horizontal="right" vertical="top" wrapText="1" shrinkToFit="1"/>
    </xf>
    <xf numFmtId="4" fontId="10" fillId="2" borderId="12">
      <alignment horizontal="right" vertical="top" shrinkToFit="1"/>
    </xf>
    <xf numFmtId="49" fontId="9" fillId="3" borderId="13">
      <alignment horizontal="center" vertical="top" shrinkToFit="1"/>
    </xf>
    <xf numFmtId="0" fontId="9" fillId="3" borderId="14">
      <alignment horizontal="left" vertical="top" wrapText="1"/>
    </xf>
    <xf numFmtId="4" fontId="9" fillId="3" borderId="14">
      <alignment horizontal="right" vertical="top" shrinkToFit="1"/>
    </xf>
    <xf numFmtId="4" fontId="9" fillId="3" borderId="15">
      <alignment horizontal="right" vertical="top" shrinkToFit="1"/>
    </xf>
    <xf numFmtId="49" fontId="9" fillId="4" borderId="16">
      <alignment horizontal="center" vertical="top" shrinkToFit="1"/>
    </xf>
    <xf numFmtId="0" fontId="9" fillId="4" borderId="17">
      <alignment horizontal="left" vertical="top" wrapText="1"/>
    </xf>
    <xf numFmtId="4" fontId="9" fillId="4" borderId="17">
      <alignment horizontal="right" vertical="top" shrinkToFit="1"/>
    </xf>
    <xf numFmtId="4" fontId="9" fillId="4" borderId="18">
      <alignment horizontal="right" vertical="top" shrinkToFit="1"/>
    </xf>
    <xf numFmtId="0" fontId="8" fillId="0" borderId="17">
      <alignment horizontal="left" vertical="top" wrapText="1"/>
    </xf>
    <xf numFmtId="4" fontId="8" fillId="0" borderId="17">
      <alignment horizontal="right" vertical="top" shrinkToFit="1"/>
    </xf>
    <xf numFmtId="4" fontId="8" fillId="0" borderId="18">
      <alignment horizontal="right" vertical="top" shrinkToFit="1"/>
    </xf>
    <xf numFmtId="4" fontId="10" fillId="5" borderId="23">
      <alignment horizontal="right" shrinkToFit="1"/>
    </xf>
    <xf numFmtId="4" fontId="10" fillId="5" borderId="24">
      <alignment horizontal="right" shrinkToFit="1"/>
    </xf>
    <xf numFmtId="0" fontId="6" fillId="0" borderId="1"/>
    <xf numFmtId="0" fontId="6" fillId="0" borderId="1"/>
    <xf numFmtId="0" fontId="6" fillId="0" borderId="1"/>
    <xf numFmtId="0" fontId="8" fillId="0" borderId="1"/>
    <xf numFmtId="0" fontId="8" fillId="0" borderId="1"/>
    <xf numFmtId="0" fontId="12" fillId="0" borderId="1">
      <alignment horizontal="left" vertical="center" wrapText="1"/>
    </xf>
    <xf numFmtId="0" fontId="12" fillId="0" borderId="1">
      <alignment vertical="center"/>
    </xf>
    <xf numFmtId="0" fontId="13" fillId="0" borderId="1">
      <alignment horizontal="center" vertical="center" wrapText="1"/>
    </xf>
    <xf numFmtId="49" fontId="12" fillId="0" borderId="27">
      <alignment horizontal="center" vertical="top" wrapText="1"/>
    </xf>
    <xf numFmtId="49" fontId="12" fillId="0" borderId="27">
      <alignment horizontal="center" vertical="center" wrapText="1"/>
    </xf>
    <xf numFmtId="0" fontId="6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0" fontId="11" fillId="0" borderId="1" xfId="34" applyNumberFormat="1" applyFont="1" applyAlignment="1" applyProtection="1">
      <alignment horizontal="center" vertical="center" wrapText="1"/>
    </xf>
    <xf numFmtId="0" fontId="14" fillId="0" borderId="1" xfId="35" applyNumberFormat="1" applyFont="1" applyAlignment="1" applyProtection="1">
      <alignment horizontal="right" vertical="top" wrapText="1"/>
    </xf>
    <xf numFmtId="49" fontId="14" fillId="0" borderId="26" xfId="36" applyNumberFormat="1" applyFont="1" applyBorder="1" applyAlignment="1" applyProtection="1">
      <alignment horizontal="center" vertical="center" wrapText="1"/>
    </xf>
    <xf numFmtId="49" fontId="14" fillId="0" borderId="26" xfId="37" applyNumberFormat="1" applyFont="1" applyBorder="1" applyProtection="1">
      <alignment horizontal="center" vertical="center" wrapText="1"/>
    </xf>
    <xf numFmtId="49" fontId="14" fillId="0" borderId="26" xfId="37" applyFont="1" applyBorder="1">
      <alignment horizontal="center" vertical="center" wrapText="1"/>
    </xf>
    <xf numFmtId="49" fontId="14" fillId="0" borderId="26" xfId="69" applyNumberFormat="1" applyFont="1" applyBorder="1" applyProtection="1">
      <alignment horizontal="center" vertical="top" wrapText="1"/>
    </xf>
    <xf numFmtId="49" fontId="14" fillId="0" borderId="26" xfId="69" applyFont="1" applyBorder="1">
      <alignment horizontal="center" vertical="top" wrapText="1"/>
    </xf>
    <xf numFmtId="49" fontId="14" fillId="0" borderId="26" xfId="70" applyNumberFormat="1" applyFont="1" applyBorder="1" applyProtection="1">
      <alignment horizontal="center" vertical="center" wrapText="1"/>
    </xf>
    <xf numFmtId="49" fontId="14" fillId="0" borderId="26" xfId="70" applyFont="1" applyBorder="1">
      <alignment horizontal="center" vertical="center" wrapText="1"/>
    </xf>
    <xf numFmtId="49" fontId="14" fillId="0" borderId="26" xfId="38" applyNumberFormat="1" applyFont="1" applyBorder="1" applyAlignment="1" applyProtection="1">
      <alignment horizontal="center" vertical="center" wrapText="1"/>
    </xf>
    <xf numFmtId="0" fontId="15" fillId="3" borderId="14" xfId="8" applyNumberFormat="1" applyFont="1" applyProtection="1">
      <alignment horizontal="left" vertical="top" wrapText="1"/>
    </xf>
    <xf numFmtId="4" fontId="14" fillId="0" borderId="17" xfId="17" applyNumberFormat="1" applyFont="1" applyProtection="1">
      <alignment horizontal="right" vertical="top" shrinkToFit="1"/>
    </xf>
    <xf numFmtId="4" fontId="13" fillId="2" borderId="11" xfId="5" applyNumberFormat="1" applyFont="1" applyProtection="1">
      <alignment horizontal="right" vertical="top" wrapText="1" shrinkToFit="1"/>
    </xf>
    <xf numFmtId="0" fontId="13" fillId="2" borderId="11" xfId="4" applyNumberFormat="1" applyFont="1" applyProtection="1">
      <alignment horizontal="left" vertical="top" wrapText="1"/>
    </xf>
    <xf numFmtId="49" fontId="15" fillId="3" borderId="13" xfId="7" applyNumberFormat="1" applyFont="1" applyProtection="1">
      <alignment horizontal="center" vertical="top" shrinkToFit="1"/>
    </xf>
    <xf numFmtId="0" fontId="15" fillId="4" borderId="17" xfId="12" applyNumberFormat="1" applyFont="1" applyProtection="1">
      <alignment horizontal="left" vertical="top" wrapText="1"/>
    </xf>
    <xf numFmtId="4" fontId="15" fillId="4" borderId="17" xfId="13" applyNumberFormat="1" applyFont="1" applyProtection="1">
      <alignment horizontal="right" vertical="top" shrinkToFit="1"/>
    </xf>
    <xf numFmtId="49" fontId="15" fillId="4" borderId="16" xfId="11" applyNumberFormat="1" applyFont="1" applyProtection="1">
      <alignment horizontal="center" vertical="top" shrinkToFit="1"/>
    </xf>
    <xf numFmtId="0" fontId="16" fillId="0" borderId="0" xfId="0" applyFont="1" applyProtection="1">
      <protection locked="0"/>
    </xf>
    <xf numFmtId="0" fontId="14" fillId="0" borderId="1" xfId="27" applyFont="1">
      <alignment horizontal="left" vertical="top" wrapText="1"/>
    </xf>
    <xf numFmtId="0" fontId="14" fillId="0" borderId="1" xfId="27" applyNumberFormat="1" applyFont="1" applyProtection="1">
      <alignment horizontal="left" vertical="top" wrapText="1"/>
    </xf>
    <xf numFmtId="0" fontId="14" fillId="0" borderId="25" xfId="26" applyNumberFormat="1" applyFont="1" applyProtection="1"/>
    <xf numFmtId="4" fontId="13" fillId="5" borderId="23" xfId="24" applyNumberFormat="1" applyFont="1" applyProtection="1">
      <alignment horizontal="right" shrinkToFit="1"/>
    </xf>
    <xf numFmtId="0" fontId="13" fillId="5" borderId="23" xfId="23" applyNumberFormat="1" applyFont="1" applyProtection="1"/>
    <xf numFmtId="0" fontId="13" fillId="5" borderId="22" xfId="22" applyNumberFormat="1" applyFont="1" applyProtection="1"/>
    <xf numFmtId="0" fontId="14" fillId="0" borderId="21" xfId="21" applyNumberFormat="1" applyFont="1" applyProtection="1"/>
    <xf numFmtId="0" fontId="14" fillId="0" borderId="20" xfId="20" applyNumberFormat="1" applyFont="1" applyProtection="1"/>
    <xf numFmtId="0" fontId="14" fillId="0" borderId="19" xfId="19" applyNumberFormat="1" applyFont="1" applyProtection="1"/>
    <xf numFmtId="4" fontId="14" fillId="0" borderId="18" xfId="18" applyNumberFormat="1" applyFont="1" applyProtection="1">
      <alignment horizontal="right" vertical="top" shrinkToFit="1"/>
    </xf>
    <xf numFmtId="0" fontId="12" fillId="0" borderId="1" xfId="66" applyNumberFormat="1" applyFont="1" applyProtection="1">
      <alignment horizontal="left" vertical="center" wrapText="1"/>
    </xf>
    <xf numFmtId="0" fontId="12" fillId="0" borderId="1" xfId="67" applyNumberFormat="1" applyFont="1" applyProtection="1">
      <alignment vertical="center"/>
    </xf>
    <xf numFmtId="0" fontId="13" fillId="0" borderId="1" xfId="68" applyNumberFormat="1" applyFont="1" applyProtection="1">
      <alignment horizontal="center" vertical="center" wrapText="1"/>
    </xf>
    <xf numFmtId="49" fontId="13" fillId="2" borderId="10" xfId="3" applyNumberFormat="1" applyFont="1" applyProtection="1">
      <alignment horizontal="center" vertical="top" shrinkToFit="1"/>
    </xf>
    <xf numFmtId="4" fontId="15" fillId="3" borderId="14" xfId="9" applyNumberFormat="1" applyFont="1" applyProtection="1">
      <alignment horizontal="right" vertical="top" shrinkToFit="1"/>
    </xf>
    <xf numFmtId="0" fontId="14" fillId="0" borderId="17" xfId="16" applyNumberFormat="1" applyFont="1" applyProtection="1">
      <alignment horizontal="left" vertical="top" wrapText="1"/>
    </xf>
    <xf numFmtId="49" fontId="14" fillId="0" borderId="16" xfId="15" applyNumberFormat="1" applyFont="1" applyProtection="1">
      <alignment horizontal="center" vertical="top" shrinkToFit="1"/>
    </xf>
    <xf numFmtId="0" fontId="6" fillId="0" borderId="1" xfId="71"/>
    <xf numFmtId="0" fontId="12" fillId="0" borderId="1" xfId="67" applyNumberFormat="1" applyProtection="1">
      <alignment vertical="center"/>
    </xf>
    <xf numFmtId="0" fontId="0" fillId="0" borderId="1" xfId="71" applyFont="1" applyProtection="1">
      <protection locked="0"/>
    </xf>
    <xf numFmtId="49" fontId="12" fillId="0" borderId="26" xfId="70" applyNumberFormat="1" applyFont="1" applyBorder="1" applyProtection="1">
      <alignment horizontal="center" vertical="center" wrapText="1"/>
    </xf>
    <xf numFmtId="49" fontId="14" fillId="0" borderId="26" xfId="39" applyNumberFormat="1" applyFont="1" applyBorder="1" applyProtection="1">
      <alignment horizontal="center" vertical="center" wrapText="1"/>
    </xf>
    <xf numFmtId="49" fontId="14" fillId="0" borderId="26" xfId="40" applyNumberFormat="1" applyFont="1" applyBorder="1" applyProtection="1">
      <alignment horizontal="center" vertical="center" wrapText="1"/>
    </xf>
    <xf numFmtId="49" fontId="14" fillId="0" borderId="26" xfId="41" applyNumberFormat="1" applyFont="1" applyBorder="1" applyProtection="1">
      <alignment horizontal="center" vertical="center" wrapText="1"/>
    </xf>
    <xf numFmtId="49" fontId="14" fillId="0" borderId="26" xfId="42" applyNumberFormat="1" applyFont="1" applyBorder="1" applyProtection="1">
      <alignment horizontal="center" vertical="center" wrapText="1"/>
    </xf>
    <xf numFmtId="49" fontId="14" fillId="0" borderId="26" xfId="43" applyNumberFormat="1" applyFont="1" applyBorder="1" applyProtection="1">
      <alignment horizontal="center" vertical="center" wrapText="1"/>
    </xf>
  </cellXfs>
  <cellStyles count="72">
    <cellStyle name="br" xfId="30"/>
    <cellStyle name="br 2" xfId="63"/>
    <cellStyle name="col" xfId="29"/>
    <cellStyle name="col 2" xfId="62"/>
    <cellStyle name="ex58" xfId="24"/>
    <cellStyle name="ex58 2" xfId="59"/>
    <cellStyle name="ex59" xfId="25"/>
    <cellStyle name="ex59 2" xfId="60"/>
    <cellStyle name="ex60" xfId="3"/>
    <cellStyle name="ex60 2" xfId="44"/>
    <cellStyle name="ex61" xfId="4"/>
    <cellStyle name="ex61 2" xfId="45"/>
    <cellStyle name="ex62" xfId="5"/>
    <cellStyle name="ex62 2" xfId="46"/>
    <cellStyle name="ex63" xfId="6"/>
    <cellStyle name="ex63 2" xfId="47"/>
    <cellStyle name="ex64" xfId="7"/>
    <cellStyle name="ex64 2" xfId="48"/>
    <cellStyle name="ex65" xfId="8"/>
    <cellStyle name="ex65 2" xfId="49"/>
    <cellStyle name="ex66" xfId="9"/>
    <cellStyle name="ex66 2" xfId="50"/>
    <cellStyle name="ex67" xfId="10"/>
    <cellStyle name="ex67 2" xfId="51"/>
    <cellStyle name="ex68" xfId="11"/>
    <cellStyle name="ex68 2" xfId="52"/>
    <cellStyle name="ex69" xfId="12"/>
    <cellStyle name="ex69 2" xfId="53"/>
    <cellStyle name="ex70" xfId="13"/>
    <cellStyle name="ex70 2" xfId="54"/>
    <cellStyle name="ex71" xfId="14"/>
    <cellStyle name="ex71 2" xfId="55"/>
    <cellStyle name="ex72" xfId="15"/>
    <cellStyle name="ex73" xfId="16"/>
    <cellStyle name="ex73 2" xfId="56"/>
    <cellStyle name="ex74" xfId="17"/>
    <cellStyle name="ex74 2" xfId="57"/>
    <cellStyle name="ex75" xfId="18"/>
    <cellStyle name="ex75 2" xfId="58"/>
    <cellStyle name="st57" xfId="1"/>
    <cellStyle name="st57 2" xfId="35"/>
    <cellStyle name="style0" xfId="31"/>
    <cellStyle name="style0 2" xfId="64"/>
    <cellStyle name="td" xfId="32"/>
    <cellStyle name="td 2" xfId="65"/>
    <cellStyle name="tr" xfId="28"/>
    <cellStyle name="tr 2" xfId="61"/>
    <cellStyle name="xl_bot_header" xfId="2"/>
    <cellStyle name="xl_bot_header 2" xfId="42"/>
    <cellStyle name="xl_bot_left_header 2" xfId="41"/>
    <cellStyle name="xl_bot_right_header 2" xfId="43"/>
    <cellStyle name="xl_center_header 2" xfId="39"/>
    <cellStyle name="xl_footer" xfId="27"/>
    <cellStyle name="xl_header 2" xfId="34"/>
    <cellStyle name="xl_right_header 2" xfId="40"/>
    <cellStyle name="xl_top_header 2" xfId="37"/>
    <cellStyle name="xl_top_left_header 2" xfId="36"/>
    <cellStyle name="xl_top_right_header 2" xfId="38"/>
    <cellStyle name="xl_total_bot" xfId="26"/>
    <cellStyle name="xl_total_center" xfId="23"/>
    <cellStyle name="xl_total_left" xfId="22"/>
    <cellStyle name="xl_total_top" xfId="20"/>
    <cellStyle name="xl_total_top_left" xfId="19"/>
    <cellStyle name="xl_total_top_right" xfId="21"/>
    <cellStyle name="xl23" xfId="66"/>
    <cellStyle name="xl24" xfId="67"/>
    <cellStyle name="xl25" xfId="70"/>
    <cellStyle name="xl30" xfId="69"/>
    <cellStyle name="xl33" xfId="68"/>
    <cellStyle name="Обычный" xfId="0" builtinId="0"/>
    <cellStyle name="Обычный 2" xfId="33"/>
    <cellStyle name="Обычный 3" xfId="7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workbookViewId="0">
      <pane ySplit="12" topLeftCell="A13" activePane="bottomLeft" state="frozen"/>
      <selection pane="bottomLeft" activeCell="F45" sqref="F45"/>
    </sheetView>
  </sheetViews>
  <sheetFormatPr defaultRowHeight="15" x14ac:dyDescent="0.25"/>
  <cols>
    <col min="1" max="1" width="21.7109375" style="20" customWidth="1"/>
    <col min="2" max="2" width="81.5703125" style="20" customWidth="1"/>
    <col min="3" max="3" width="40.5703125" style="20" customWidth="1"/>
    <col min="4" max="9" width="17.7109375" style="20" customWidth="1"/>
    <col min="10" max="16384" width="9.140625" style="1"/>
  </cols>
  <sheetData>
    <row r="1" spans="1:10" x14ac:dyDescent="0.25">
      <c r="A1" s="2" t="s">
        <v>121</v>
      </c>
      <c r="B1" s="2"/>
      <c r="C1" s="2"/>
      <c r="D1" s="2"/>
      <c r="E1" s="2"/>
      <c r="F1" s="2"/>
      <c r="G1" s="2"/>
      <c r="H1" s="2"/>
      <c r="I1" s="2"/>
      <c r="J1" s="38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3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38"/>
    </row>
    <row r="4" spans="1:10" x14ac:dyDescent="0.25">
      <c r="A4" s="31" t="s">
        <v>106</v>
      </c>
      <c r="B4" s="31" t="s">
        <v>107</v>
      </c>
      <c r="C4" s="32"/>
      <c r="D4" s="33"/>
      <c r="E4" s="33"/>
      <c r="F4" s="33"/>
      <c r="G4" s="33"/>
      <c r="H4" s="33"/>
      <c r="I4" s="33"/>
      <c r="J4" s="39"/>
    </row>
    <row r="5" spans="1:10" x14ac:dyDescent="0.25">
      <c r="A5" s="31"/>
      <c r="B5" s="31"/>
      <c r="C5" s="33"/>
      <c r="D5" s="33"/>
      <c r="E5" s="33"/>
      <c r="F5" s="33"/>
      <c r="G5" s="33"/>
      <c r="H5" s="33"/>
      <c r="I5" s="33"/>
      <c r="J5" s="39"/>
    </row>
    <row r="6" spans="1:10" ht="45" x14ac:dyDescent="0.25">
      <c r="A6" s="31" t="s">
        <v>108</v>
      </c>
      <c r="B6" s="31" t="s">
        <v>120</v>
      </c>
      <c r="C6" s="32"/>
      <c r="D6" s="33"/>
      <c r="E6" s="33"/>
      <c r="F6" s="33"/>
      <c r="G6" s="33"/>
      <c r="H6" s="33"/>
      <c r="I6" s="33"/>
      <c r="J6" s="39"/>
    </row>
    <row r="7" spans="1:10" x14ac:dyDescent="0.25">
      <c r="A7" s="31"/>
      <c r="B7" s="31"/>
      <c r="C7" s="33"/>
      <c r="D7" s="33"/>
      <c r="E7" s="33"/>
      <c r="F7" s="33"/>
      <c r="G7" s="33"/>
      <c r="H7" s="33"/>
      <c r="I7" s="33"/>
      <c r="J7" s="39"/>
    </row>
    <row r="8" spans="1:10" x14ac:dyDescent="0.25">
      <c r="A8" s="32" t="s">
        <v>109</v>
      </c>
      <c r="B8" s="32" t="s">
        <v>110</v>
      </c>
      <c r="C8" s="33"/>
      <c r="D8" s="33"/>
      <c r="E8" s="33"/>
      <c r="F8" s="33"/>
      <c r="G8" s="33"/>
      <c r="H8" s="33"/>
      <c r="I8" s="33"/>
      <c r="J8" s="39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8"/>
    </row>
    <row r="10" spans="1:10" x14ac:dyDescent="0.25">
      <c r="A10" s="4" t="s">
        <v>111</v>
      </c>
      <c r="B10" s="4"/>
      <c r="C10" s="5" t="s">
        <v>122</v>
      </c>
      <c r="D10" s="7" t="s">
        <v>123</v>
      </c>
      <c r="E10" s="9" t="s">
        <v>112</v>
      </c>
      <c r="F10" s="9" t="s">
        <v>113</v>
      </c>
      <c r="G10" s="11" t="s">
        <v>0</v>
      </c>
      <c r="H10" s="11"/>
      <c r="I10" s="11"/>
      <c r="J10" s="40"/>
    </row>
    <row r="11" spans="1:10" ht="96.75" customHeight="1" x14ac:dyDescent="0.25">
      <c r="A11" s="41" t="s">
        <v>114</v>
      </c>
      <c r="B11" s="41" t="s">
        <v>115</v>
      </c>
      <c r="C11" s="6"/>
      <c r="D11" s="8"/>
      <c r="E11" s="10"/>
      <c r="F11" s="10"/>
      <c r="G11" s="42" t="s">
        <v>116</v>
      </c>
      <c r="H11" s="43" t="s">
        <v>117</v>
      </c>
      <c r="I11" s="43" t="s">
        <v>118</v>
      </c>
      <c r="J11" s="40"/>
    </row>
    <row r="12" spans="1:10" ht="15.95" customHeight="1" x14ac:dyDescent="0.25">
      <c r="A12" s="44" t="s">
        <v>1</v>
      </c>
      <c r="B12" s="45" t="s">
        <v>2</v>
      </c>
      <c r="C12" s="45" t="s">
        <v>3</v>
      </c>
      <c r="D12" s="45" t="s">
        <v>4</v>
      </c>
      <c r="E12" s="45" t="s">
        <v>5</v>
      </c>
      <c r="F12" s="45" t="s">
        <v>6</v>
      </c>
      <c r="G12" s="45" t="s">
        <v>7</v>
      </c>
      <c r="H12" s="46" t="s">
        <v>124</v>
      </c>
      <c r="I12" s="46" t="s">
        <v>119</v>
      </c>
      <c r="J12" s="40"/>
    </row>
    <row r="13" spans="1:10" ht="15.75" thickBot="1" x14ac:dyDescent="0.3">
      <c r="A13" s="34" t="s">
        <v>8</v>
      </c>
      <c r="B13" s="15" t="s">
        <v>9</v>
      </c>
      <c r="C13" s="15"/>
      <c r="D13" s="14">
        <v>189.7</v>
      </c>
      <c r="E13" s="14">
        <v>46.405239999999999</v>
      </c>
      <c r="F13" s="14">
        <f>F14+F20+F25+F36+F39</f>
        <v>108.23</v>
      </c>
      <c r="G13" s="14">
        <f t="shared" ref="G13:I13" si="0">G14+G20+G25+G36+G39</f>
        <v>130.19999999999999</v>
      </c>
      <c r="H13" s="14">
        <f t="shared" si="0"/>
        <v>128.19999999999999</v>
      </c>
      <c r="I13" s="14">
        <f t="shared" si="0"/>
        <v>130.19999999999999</v>
      </c>
    </row>
    <row r="14" spans="1:10" x14ac:dyDescent="0.25">
      <c r="A14" s="16" t="s">
        <v>10</v>
      </c>
      <c r="B14" s="12" t="s">
        <v>11</v>
      </c>
      <c r="C14" s="12"/>
      <c r="D14" s="35">
        <v>40</v>
      </c>
      <c r="E14" s="35">
        <v>31.598749999999999</v>
      </c>
      <c r="F14" s="35">
        <f>F15</f>
        <v>44</v>
      </c>
      <c r="G14" s="35">
        <f t="shared" ref="G14:I15" si="1">G15</f>
        <v>45</v>
      </c>
      <c r="H14" s="35">
        <f t="shared" si="1"/>
        <v>40</v>
      </c>
      <c r="I14" s="35">
        <f t="shared" si="1"/>
        <v>41</v>
      </c>
    </row>
    <row r="15" spans="1:10" x14ac:dyDescent="0.25">
      <c r="A15" s="19" t="s">
        <v>12</v>
      </c>
      <c r="B15" s="17" t="s">
        <v>13</v>
      </c>
      <c r="C15" s="17"/>
      <c r="D15" s="18">
        <v>40</v>
      </c>
      <c r="E15" s="18">
        <v>31.598749999999999</v>
      </c>
      <c r="F15" s="18">
        <f>F16</f>
        <v>44</v>
      </c>
      <c r="G15" s="18">
        <f t="shared" si="1"/>
        <v>45</v>
      </c>
      <c r="H15" s="18">
        <f t="shared" si="1"/>
        <v>40</v>
      </c>
      <c r="I15" s="18">
        <f t="shared" si="1"/>
        <v>41</v>
      </c>
    </row>
    <row r="16" spans="1:10" ht="38.25" x14ac:dyDescent="0.25">
      <c r="A16" s="37" t="s">
        <v>14</v>
      </c>
      <c r="B16" s="36" t="s">
        <v>15</v>
      </c>
      <c r="C16" s="36" t="s">
        <v>16</v>
      </c>
      <c r="D16" s="13">
        <v>40</v>
      </c>
      <c r="E16" s="13">
        <f>E17+E18+E19</f>
        <v>31.598749999999999</v>
      </c>
      <c r="F16" s="13">
        <v>44</v>
      </c>
      <c r="G16" s="13">
        <v>45</v>
      </c>
      <c r="H16" s="13">
        <v>40</v>
      </c>
      <c r="I16" s="30">
        <v>41</v>
      </c>
    </row>
    <row r="17" spans="1:9" ht="63.75" hidden="1" x14ac:dyDescent="0.25">
      <c r="A17" s="37" t="s">
        <v>17</v>
      </c>
      <c r="B17" s="36" t="s">
        <v>18</v>
      </c>
      <c r="C17" s="36" t="s">
        <v>16</v>
      </c>
      <c r="D17" s="13">
        <v>0</v>
      </c>
      <c r="E17" s="13">
        <v>31.580559999999998</v>
      </c>
      <c r="F17" s="13"/>
      <c r="G17" s="13"/>
      <c r="H17" s="13"/>
      <c r="I17" s="30"/>
    </row>
    <row r="18" spans="1:9" ht="51" hidden="1" x14ac:dyDescent="0.25">
      <c r="A18" s="37" t="s">
        <v>19</v>
      </c>
      <c r="B18" s="36" t="s">
        <v>20</v>
      </c>
      <c r="C18" s="36" t="s">
        <v>16</v>
      </c>
      <c r="D18" s="13">
        <v>0</v>
      </c>
      <c r="E18" s="13">
        <v>1.601E-2</v>
      </c>
      <c r="F18" s="13"/>
      <c r="G18" s="13"/>
      <c r="H18" s="13"/>
      <c r="I18" s="30"/>
    </row>
    <row r="19" spans="1:9" ht="63.75" hidden="1" x14ac:dyDescent="0.25">
      <c r="A19" s="37" t="s">
        <v>21</v>
      </c>
      <c r="B19" s="36" t="s">
        <v>22</v>
      </c>
      <c r="C19" s="36" t="s">
        <v>16</v>
      </c>
      <c r="D19" s="13">
        <v>0</v>
      </c>
      <c r="E19" s="13">
        <v>2.1800000000000001E-3</v>
      </c>
      <c r="F19" s="13"/>
      <c r="G19" s="13"/>
      <c r="H19" s="13"/>
      <c r="I19" s="30"/>
    </row>
    <row r="20" spans="1:9" x14ac:dyDescent="0.25">
      <c r="A20" s="16" t="s">
        <v>23</v>
      </c>
      <c r="B20" s="12" t="s">
        <v>24</v>
      </c>
      <c r="C20" s="12"/>
      <c r="D20" s="35">
        <v>1</v>
      </c>
      <c r="E20" s="35">
        <v>15.21467</v>
      </c>
      <c r="F20" s="35">
        <f>F21</f>
        <v>12</v>
      </c>
      <c r="G20" s="35">
        <f t="shared" ref="G20:I21" si="2">G21</f>
        <v>24</v>
      </c>
      <c r="H20" s="35">
        <f t="shared" si="2"/>
        <v>25</v>
      </c>
      <c r="I20" s="35">
        <f t="shared" si="2"/>
        <v>25</v>
      </c>
    </row>
    <row r="21" spans="1:9" x14ac:dyDescent="0.25">
      <c r="A21" s="19" t="s">
        <v>25</v>
      </c>
      <c r="B21" s="17" t="s">
        <v>26</v>
      </c>
      <c r="C21" s="17"/>
      <c r="D21" s="18">
        <v>1</v>
      </c>
      <c r="E21" s="18">
        <v>15.21467</v>
      </c>
      <c r="F21" s="18">
        <f>F22</f>
        <v>12</v>
      </c>
      <c r="G21" s="18">
        <f t="shared" si="2"/>
        <v>24</v>
      </c>
      <c r="H21" s="18">
        <f t="shared" si="2"/>
        <v>25</v>
      </c>
      <c r="I21" s="18">
        <f t="shared" si="2"/>
        <v>25</v>
      </c>
    </row>
    <row r="22" spans="1:9" x14ac:dyDescent="0.25">
      <c r="A22" s="37" t="s">
        <v>27</v>
      </c>
      <c r="B22" s="36" t="s">
        <v>26</v>
      </c>
      <c r="C22" s="36" t="s">
        <v>16</v>
      </c>
      <c r="D22" s="13">
        <v>1</v>
      </c>
      <c r="E22" s="13">
        <f>E23+E24</f>
        <v>15.214670000000002</v>
      </c>
      <c r="F22" s="13">
        <v>12</v>
      </c>
      <c r="G22" s="13">
        <v>24</v>
      </c>
      <c r="H22" s="13">
        <v>25</v>
      </c>
      <c r="I22" s="30">
        <v>25</v>
      </c>
    </row>
    <row r="23" spans="1:9" ht="25.5" hidden="1" x14ac:dyDescent="0.25">
      <c r="A23" s="37" t="s">
        <v>28</v>
      </c>
      <c r="B23" s="36" t="s">
        <v>29</v>
      </c>
      <c r="C23" s="36" t="s">
        <v>16</v>
      </c>
      <c r="D23" s="13">
        <v>0</v>
      </c>
      <c r="E23" s="13">
        <v>15.145530000000001</v>
      </c>
      <c r="F23" s="13"/>
      <c r="G23" s="13"/>
      <c r="H23" s="13"/>
      <c r="I23" s="30"/>
    </row>
    <row r="24" spans="1:9" hidden="1" x14ac:dyDescent="0.25">
      <c r="A24" s="37" t="s">
        <v>30</v>
      </c>
      <c r="B24" s="36" t="s">
        <v>31</v>
      </c>
      <c r="C24" s="36" t="s">
        <v>16</v>
      </c>
      <c r="D24" s="13">
        <v>0</v>
      </c>
      <c r="E24" s="13">
        <v>6.9139999999999993E-2</v>
      </c>
      <c r="F24" s="13"/>
      <c r="G24" s="13"/>
      <c r="H24" s="13"/>
      <c r="I24" s="30"/>
    </row>
    <row r="25" spans="1:9" x14ac:dyDescent="0.25">
      <c r="A25" s="16" t="s">
        <v>32</v>
      </c>
      <c r="B25" s="12" t="s">
        <v>33</v>
      </c>
      <c r="C25" s="12"/>
      <c r="D25" s="35">
        <v>76</v>
      </c>
      <c r="E25" s="35">
        <v>-41.58117</v>
      </c>
      <c r="F25" s="35">
        <f>F26+F30</f>
        <v>1</v>
      </c>
      <c r="G25" s="35">
        <f t="shared" ref="G25:I25" si="3">G26+G30</f>
        <v>15</v>
      </c>
      <c r="H25" s="35">
        <f t="shared" si="3"/>
        <v>17</v>
      </c>
      <c r="I25" s="35">
        <f t="shared" si="3"/>
        <v>18</v>
      </c>
    </row>
    <row r="26" spans="1:9" x14ac:dyDescent="0.25">
      <c r="A26" s="19" t="s">
        <v>34</v>
      </c>
      <c r="B26" s="17" t="s">
        <v>35</v>
      </c>
      <c r="C26" s="17"/>
      <c r="D26" s="18">
        <v>54</v>
      </c>
      <c r="E26" s="18">
        <v>-41.314720000000001</v>
      </c>
      <c r="F26" s="18">
        <f>F27</f>
        <v>0</v>
      </c>
      <c r="G26" s="18">
        <f t="shared" ref="G26:I26" si="4">G27</f>
        <v>7</v>
      </c>
      <c r="H26" s="18">
        <f t="shared" si="4"/>
        <v>8</v>
      </c>
      <c r="I26" s="18">
        <f t="shared" si="4"/>
        <v>8</v>
      </c>
    </row>
    <row r="27" spans="1:9" ht="25.5" x14ac:dyDescent="0.25">
      <c r="A27" s="37" t="s">
        <v>36</v>
      </c>
      <c r="B27" s="36" t="s">
        <v>37</v>
      </c>
      <c r="C27" s="36" t="s">
        <v>16</v>
      </c>
      <c r="D27" s="13">
        <v>54</v>
      </c>
      <c r="E27" s="13">
        <f>E28+E29</f>
        <v>-41.314720000000001</v>
      </c>
      <c r="F27" s="13">
        <v>0</v>
      </c>
      <c r="G27" s="13">
        <v>7</v>
      </c>
      <c r="H27" s="13">
        <v>8</v>
      </c>
      <c r="I27" s="30">
        <v>8</v>
      </c>
    </row>
    <row r="28" spans="1:9" ht="51" hidden="1" x14ac:dyDescent="0.25">
      <c r="A28" s="37" t="s">
        <v>38</v>
      </c>
      <c r="B28" s="36" t="s">
        <v>39</v>
      </c>
      <c r="C28" s="36" t="s">
        <v>16</v>
      </c>
      <c r="D28" s="13">
        <v>0</v>
      </c>
      <c r="E28" s="13">
        <v>-40.807299999999998</v>
      </c>
      <c r="F28" s="13"/>
      <c r="G28" s="13"/>
      <c r="H28" s="13"/>
      <c r="I28" s="30"/>
    </row>
    <row r="29" spans="1:9" ht="38.25" hidden="1" x14ac:dyDescent="0.25">
      <c r="A29" s="37" t="s">
        <v>40</v>
      </c>
      <c r="B29" s="36" t="s">
        <v>41</v>
      </c>
      <c r="C29" s="36" t="s">
        <v>16</v>
      </c>
      <c r="D29" s="13">
        <v>0</v>
      </c>
      <c r="E29" s="13">
        <v>-0.50741999999999998</v>
      </c>
      <c r="F29" s="13"/>
      <c r="G29" s="13"/>
      <c r="H29" s="13"/>
      <c r="I29" s="30"/>
    </row>
    <row r="30" spans="1:9" x14ac:dyDescent="0.25">
      <c r="A30" s="19" t="s">
        <v>42</v>
      </c>
      <c r="B30" s="17" t="s">
        <v>43</v>
      </c>
      <c r="C30" s="17"/>
      <c r="D30" s="18">
        <v>22</v>
      </c>
      <c r="E30" s="18">
        <v>-0.26645000000000002</v>
      </c>
      <c r="F30" s="18">
        <f>F31+F33</f>
        <v>1</v>
      </c>
      <c r="G30" s="18">
        <f t="shared" ref="G30:I30" si="5">G31+G33</f>
        <v>8</v>
      </c>
      <c r="H30" s="18">
        <f t="shared" si="5"/>
        <v>9</v>
      </c>
      <c r="I30" s="18">
        <f t="shared" si="5"/>
        <v>10</v>
      </c>
    </row>
    <row r="31" spans="1:9" ht="25.5" x14ac:dyDescent="0.25">
      <c r="A31" s="37" t="s">
        <v>44</v>
      </c>
      <c r="B31" s="36" t="s">
        <v>45</v>
      </c>
      <c r="C31" s="36" t="s">
        <v>16</v>
      </c>
      <c r="D31" s="13">
        <v>1</v>
      </c>
      <c r="E31" s="13">
        <f>E32</f>
        <v>1.387</v>
      </c>
      <c r="F31" s="13">
        <v>1</v>
      </c>
      <c r="G31" s="13">
        <v>1</v>
      </c>
      <c r="H31" s="13">
        <v>2</v>
      </c>
      <c r="I31" s="30">
        <v>3</v>
      </c>
    </row>
    <row r="32" spans="1:9" ht="38.25" hidden="1" x14ac:dyDescent="0.25">
      <c r="A32" s="37" t="s">
        <v>46</v>
      </c>
      <c r="B32" s="36" t="s">
        <v>47</v>
      </c>
      <c r="C32" s="36" t="s">
        <v>16</v>
      </c>
      <c r="D32" s="13">
        <v>0</v>
      </c>
      <c r="E32" s="13">
        <v>1.387</v>
      </c>
      <c r="F32" s="13"/>
      <c r="G32" s="13"/>
      <c r="H32" s="13"/>
      <c r="I32" s="30"/>
    </row>
    <row r="33" spans="1:9" ht="25.5" x14ac:dyDescent="0.25">
      <c r="A33" s="37" t="s">
        <v>48</v>
      </c>
      <c r="B33" s="36" t="s">
        <v>49</v>
      </c>
      <c r="C33" s="36" t="s">
        <v>16</v>
      </c>
      <c r="D33" s="13">
        <v>21</v>
      </c>
      <c r="E33" s="13">
        <f>E34+E35</f>
        <v>-1.6534500000000001</v>
      </c>
      <c r="F33" s="13">
        <v>0</v>
      </c>
      <c r="G33" s="13">
        <v>7</v>
      </c>
      <c r="H33" s="13">
        <v>7</v>
      </c>
      <c r="I33" s="30">
        <v>7</v>
      </c>
    </row>
    <row r="34" spans="1:9" ht="38.25" hidden="1" x14ac:dyDescent="0.25">
      <c r="A34" s="37" t="s">
        <v>50</v>
      </c>
      <c r="B34" s="36" t="s">
        <v>51</v>
      </c>
      <c r="C34" s="36" t="s">
        <v>16</v>
      </c>
      <c r="D34" s="13">
        <v>0</v>
      </c>
      <c r="E34" s="13">
        <v>-1.6514200000000001</v>
      </c>
      <c r="F34" s="13"/>
      <c r="G34" s="13"/>
      <c r="H34" s="13"/>
      <c r="I34" s="30"/>
    </row>
    <row r="35" spans="1:9" ht="25.5" hidden="1" x14ac:dyDescent="0.25">
      <c r="A35" s="37" t="s">
        <v>52</v>
      </c>
      <c r="B35" s="36" t="s">
        <v>53</v>
      </c>
      <c r="C35" s="36" t="s">
        <v>16</v>
      </c>
      <c r="D35" s="13">
        <v>0</v>
      </c>
      <c r="E35" s="13">
        <v>-2.0300000000000001E-3</v>
      </c>
      <c r="F35" s="13"/>
      <c r="G35" s="13"/>
      <c r="H35" s="13"/>
      <c r="I35" s="30"/>
    </row>
    <row r="36" spans="1:9" x14ac:dyDescent="0.25">
      <c r="A36" s="16" t="s">
        <v>54</v>
      </c>
      <c r="B36" s="12" t="s">
        <v>55</v>
      </c>
      <c r="C36" s="12"/>
      <c r="D36" s="35">
        <v>2</v>
      </c>
      <c r="E36" s="35">
        <v>0.5</v>
      </c>
      <c r="F36" s="35">
        <f>F37</f>
        <v>0.5</v>
      </c>
      <c r="G36" s="35">
        <f t="shared" ref="G36:I37" si="6">G37</f>
        <v>0.5</v>
      </c>
      <c r="H36" s="35">
        <f t="shared" si="6"/>
        <v>0.5</v>
      </c>
      <c r="I36" s="35">
        <f t="shared" si="6"/>
        <v>0.5</v>
      </c>
    </row>
    <row r="37" spans="1:9" ht="25.5" x14ac:dyDescent="0.25">
      <c r="A37" s="19" t="s">
        <v>56</v>
      </c>
      <c r="B37" s="17" t="s">
        <v>57</v>
      </c>
      <c r="C37" s="17"/>
      <c r="D37" s="18">
        <v>2</v>
      </c>
      <c r="E37" s="18">
        <v>0.5</v>
      </c>
      <c r="F37" s="18">
        <f>F38</f>
        <v>0.5</v>
      </c>
      <c r="G37" s="18">
        <f t="shared" si="6"/>
        <v>0.5</v>
      </c>
      <c r="H37" s="18">
        <f t="shared" si="6"/>
        <v>0.5</v>
      </c>
      <c r="I37" s="18">
        <f t="shared" si="6"/>
        <v>0.5</v>
      </c>
    </row>
    <row r="38" spans="1:9" ht="38.25" x14ac:dyDescent="0.25">
      <c r="A38" s="37" t="s">
        <v>58</v>
      </c>
      <c r="B38" s="36" t="s">
        <v>59</v>
      </c>
      <c r="C38" s="36" t="s">
        <v>60</v>
      </c>
      <c r="D38" s="13">
        <v>2</v>
      </c>
      <c r="E38" s="13">
        <v>0.5</v>
      </c>
      <c r="F38" s="13">
        <v>0.5</v>
      </c>
      <c r="G38" s="13">
        <v>0.5</v>
      </c>
      <c r="H38" s="13">
        <v>0.5</v>
      </c>
      <c r="I38" s="30">
        <v>0.5</v>
      </c>
    </row>
    <row r="39" spans="1:9" ht="25.5" x14ac:dyDescent="0.25">
      <c r="A39" s="16" t="s">
        <v>61</v>
      </c>
      <c r="B39" s="12" t="s">
        <v>62</v>
      </c>
      <c r="C39" s="12"/>
      <c r="D39" s="35">
        <v>70.7</v>
      </c>
      <c r="E39" s="35">
        <v>40.672989999999999</v>
      </c>
      <c r="F39" s="35">
        <f>F40+F43</f>
        <v>50.730000000000004</v>
      </c>
      <c r="G39" s="35">
        <f t="shared" ref="G39:I39" si="7">G40+G43</f>
        <v>45.7</v>
      </c>
      <c r="H39" s="35">
        <f t="shared" si="7"/>
        <v>45.7</v>
      </c>
      <c r="I39" s="35">
        <f t="shared" si="7"/>
        <v>45.7</v>
      </c>
    </row>
    <row r="40" spans="1:9" ht="51" x14ac:dyDescent="0.25">
      <c r="A40" s="19" t="s">
        <v>63</v>
      </c>
      <c r="B40" s="17" t="s">
        <v>64</v>
      </c>
      <c r="C40" s="17"/>
      <c r="D40" s="18">
        <v>45.7</v>
      </c>
      <c r="E40" s="18">
        <v>8.2062200000000001</v>
      </c>
      <c r="F40" s="18">
        <f>F41+F42</f>
        <v>14.73</v>
      </c>
      <c r="G40" s="18">
        <f t="shared" ref="G40:I40" si="8">G41+G42</f>
        <v>15.7</v>
      </c>
      <c r="H40" s="18">
        <f t="shared" si="8"/>
        <v>15.7</v>
      </c>
      <c r="I40" s="18">
        <f t="shared" si="8"/>
        <v>15.7</v>
      </c>
    </row>
    <row r="41" spans="1:9" ht="38.25" x14ac:dyDescent="0.25">
      <c r="A41" s="37" t="s">
        <v>65</v>
      </c>
      <c r="B41" s="36" t="s">
        <v>66</v>
      </c>
      <c r="C41" s="36" t="s">
        <v>60</v>
      </c>
      <c r="D41" s="13">
        <v>6</v>
      </c>
      <c r="E41" s="13">
        <v>1.73258</v>
      </c>
      <c r="F41" s="13">
        <v>1.73</v>
      </c>
      <c r="G41" s="13">
        <v>2.7</v>
      </c>
      <c r="H41" s="13">
        <v>2.7</v>
      </c>
      <c r="I41" s="30">
        <v>2.7</v>
      </c>
    </row>
    <row r="42" spans="1:9" ht="38.25" x14ac:dyDescent="0.25">
      <c r="A42" s="37" t="s">
        <v>67</v>
      </c>
      <c r="B42" s="36" t="s">
        <v>68</v>
      </c>
      <c r="C42" s="36" t="s">
        <v>60</v>
      </c>
      <c r="D42" s="13">
        <v>39.700000000000003</v>
      </c>
      <c r="E42" s="13">
        <v>6.4736399999999996</v>
      </c>
      <c r="F42" s="13">
        <v>13</v>
      </c>
      <c r="G42" s="13">
        <v>13</v>
      </c>
      <c r="H42" s="13">
        <v>13</v>
      </c>
      <c r="I42" s="30">
        <v>13</v>
      </c>
    </row>
    <row r="43" spans="1:9" ht="51" x14ac:dyDescent="0.25">
      <c r="A43" s="19" t="s">
        <v>69</v>
      </c>
      <c r="B43" s="17" t="s">
        <v>70</v>
      </c>
      <c r="C43" s="17"/>
      <c r="D43" s="18">
        <v>25</v>
      </c>
      <c r="E43" s="18">
        <v>32.466769999999997</v>
      </c>
      <c r="F43" s="18">
        <f>F44</f>
        <v>36</v>
      </c>
      <c r="G43" s="18">
        <f t="shared" ref="G43:I43" si="9">G44</f>
        <v>30</v>
      </c>
      <c r="H43" s="18">
        <f t="shared" si="9"/>
        <v>30</v>
      </c>
      <c r="I43" s="18">
        <f t="shared" si="9"/>
        <v>30</v>
      </c>
    </row>
    <row r="44" spans="1:9" ht="38.25" x14ac:dyDescent="0.25">
      <c r="A44" s="37" t="s">
        <v>71</v>
      </c>
      <c r="B44" s="36" t="s">
        <v>72</v>
      </c>
      <c r="C44" s="36" t="s">
        <v>60</v>
      </c>
      <c r="D44" s="13">
        <v>25</v>
      </c>
      <c r="E44" s="13">
        <v>32.466769999999997</v>
      </c>
      <c r="F44" s="13">
        <v>36</v>
      </c>
      <c r="G44" s="13">
        <v>30</v>
      </c>
      <c r="H44" s="13">
        <v>30</v>
      </c>
      <c r="I44" s="30">
        <v>30</v>
      </c>
    </row>
    <row r="45" spans="1:9" x14ac:dyDescent="0.25">
      <c r="A45" s="34" t="s">
        <v>73</v>
      </c>
      <c r="B45" s="15" t="s">
        <v>74</v>
      </c>
      <c r="C45" s="15"/>
      <c r="D45" s="14">
        <v>6663.4960000000001</v>
      </c>
      <c r="E45" s="14">
        <v>3487.86357</v>
      </c>
      <c r="F45" s="14">
        <f>F46+F58</f>
        <v>6743.4999999999991</v>
      </c>
      <c r="G45" s="14">
        <f t="shared" ref="G45:I45" si="10">G46+G58</f>
        <v>4006.2559999999999</v>
      </c>
      <c r="H45" s="14">
        <f t="shared" si="10"/>
        <v>2101.558</v>
      </c>
      <c r="I45" s="14">
        <f t="shared" si="10"/>
        <v>2104.7470000000003</v>
      </c>
    </row>
    <row r="46" spans="1:9" ht="25.5" x14ac:dyDescent="0.25">
      <c r="A46" s="16" t="s">
        <v>75</v>
      </c>
      <c r="B46" s="12" t="s">
        <v>76</v>
      </c>
      <c r="C46" s="12"/>
      <c r="D46" s="35">
        <v>6649.1260000000002</v>
      </c>
      <c r="E46" s="35">
        <v>3473.4935700000001</v>
      </c>
      <c r="F46" s="35">
        <f>F47+F49+F51+F55</f>
        <v>6729.1299999999992</v>
      </c>
      <c r="G46" s="35">
        <f t="shared" ref="G46:I46" si="11">G47+G49+G51+G55</f>
        <v>4006.2559999999999</v>
      </c>
      <c r="H46" s="35">
        <f t="shared" si="11"/>
        <v>2101.558</v>
      </c>
      <c r="I46" s="35">
        <f t="shared" si="11"/>
        <v>2104.7470000000003</v>
      </c>
    </row>
    <row r="47" spans="1:9" x14ac:dyDescent="0.25">
      <c r="A47" s="19" t="s">
        <v>77</v>
      </c>
      <c r="B47" s="17" t="s">
        <v>78</v>
      </c>
      <c r="C47" s="17"/>
      <c r="D47" s="18">
        <v>1894.9</v>
      </c>
      <c r="E47" s="18">
        <v>1423.65</v>
      </c>
      <c r="F47" s="18">
        <f>F48</f>
        <v>1894.9</v>
      </c>
      <c r="G47" s="18">
        <f t="shared" ref="G47:I47" si="12">G48</f>
        <v>221.35499999999999</v>
      </c>
      <c r="H47" s="18">
        <f t="shared" si="12"/>
        <v>146.55000000000001</v>
      </c>
      <c r="I47" s="18">
        <f t="shared" si="12"/>
        <v>138.673</v>
      </c>
    </row>
    <row r="48" spans="1:9" ht="25.5" x14ac:dyDescent="0.25">
      <c r="A48" s="37" t="s">
        <v>79</v>
      </c>
      <c r="B48" s="36" t="s">
        <v>80</v>
      </c>
      <c r="C48" s="36" t="s">
        <v>60</v>
      </c>
      <c r="D48" s="13">
        <v>1894.9</v>
      </c>
      <c r="E48" s="13">
        <v>1423.65</v>
      </c>
      <c r="F48" s="13">
        <v>1894.9</v>
      </c>
      <c r="G48" s="13">
        <v>221.35499999999999</v>
      </c>
      <c r="H48" s="13">
        <v>146.55000000000001</v>
      </c>
      <c r="I48" s="30">
        <v>138.673</v>
      </c>
    </row>
    <row r="49" spans="1:9" x14ac:dyDescent="0.25">
      <c r="A49" s="19" t="s">
        <v>81</v>
      </c>
      <c r="B49" s="17" t="s">
        <v>82</v>
      </c>
      <c r="C49" s="17"/>
      <c r="D49" s="18">
        <v>3300</v>
      </c>
      <c r="E49" s="18">
        <v>1247.4941699999999</v>
      </c>
      <c r="F49" s="18">
        <f>F50</f>
        <v>3300</v>
      </c>
      <c r="G49" s="18">
        <f t="shared" ref="G49:I49" si="13">G50</f>
        <v>0</v>
      </c>
      <c r="H49" s="18">
        <f t="shared" si="13"/>
        <v>0</v>
      </c>
      <c r="I49" s="18">
        <f t="shared" si="13"/>
        <v>0</v>
      </c>
    </row>
    <row r="50" spans="1:9" x14ac:dyDescent="0.25">
      <c r="A50" s="37" t="s">
        <v>83</v>
      </c>
      <c r="B50" s="36" t="s">
        <v>84</v>
      </c>
      <c r="C50" s="36" t="s">
        <v>60</v>
      </c>
      <c r="D50" s="13">
        <v>3300</v>
      </c>
      <c r="E50" s="13">
        <v>1247.4941699999999</v>
      </c>
      <c r="F50" s="13">
        <v>3300</v>
      </c>
      <c r="G50" s="13">
        <v>0</v>
      </c>
      <c r="H50" s="13">
        <v>0</v>
      </c>
      <c r="I50" s="30">
        <v>0</v>
      </c>
    </row>
    <row r="51" spans="1:9" x14ac:dyDescent="0.25">
      <c r="A51" s="19" t="s">
        <v>85</v>
      </c>
      <c r="B51" s="17" t="s">
        <v>86</v>
      </c>
      <c r="C51" s="17"/>
      <c r="D51" s="18">
        <v>146.97900000000001</v>
      </c>
      <c r="E51" s="18">
        <v>102.857</v>
      </c>
      <c r="F51" s="18">
        <f>F52+F53+F54</f>
        <v>146.98000000000002</v>
      </c>
      <c r="G51" s="18">
        <f t="shared" ref="G51:I51" si="14">G52+G53+G54</f>
        <v>158.87899999999999</v>
      </c>
      <c r="H51" s="18">
        <f t="shared" si="14"/>
        <v>163.821</v>
      </c>
      <c r="I51" s="18">
        <f t="shared" si="14"/>
        <v>169.01</v>
      </c>
    </row>
    <row r="52" spans="1:9" ht="25.5" x14ac:dyDescent="0.25">
      <c r="A52" s="37" t="s">
        <v>87</v>
      </c>
      <c r="B52" s="36" t="s">
        <v>88</v>
      </c>
      <c r="C52" s="36" t="s">
        <v>60</v>
      </c>
      <c r="D52" s="13">
        <v>22.151</v>
      </c>
      <c r="E52" s="13">
        <v>22.151</v>
      </c>
      <c r="F52" s="13">
        <v>22.15</v>
      </c>
      <c r="G52" s="13">
        <v>26.207000000000001</v>
      </c>
      <c r="H52" s="13">
        <v>26.207000000000001</v>
      </c>
      <c r="I52" s="30">
        <v>26.207000000000001</v>
      </c>
    </row>
    <row r="53" spans="1:9" ht="25.5" x14ac:dyDescent="0.25">
      <c r="A53" s="37" t="s">
        <v>89</v>
      </c>
      <c r="B53" s="36" t="s">
        <v>90</v>
      </c>
      <c r="C53" s="36" t="s">
        <v>60</v>
      </c>
      <c r="D53" s="13">
        <v>120.86499999999999</v>
      </c>
      <c r="E53" s="13">
        <v>78.742999999999995</v>
      </c>
      <c r="F53" s="13">
        <v>120.87</v>
      </c>
      <c r="G53" s="13">
        <v>132.672</v>
      </c>
      <c r="H53" s="13">
        <v>137.614</v>
      </c>
      <c r="I53" s="30">
        <v>142.803</v>
      </c>
    </row>
    <row r="54" spans="1:9" ht="25.5" x14ac:dyDescent="0.25">
      <c r="A54" s="37" t="s">
        <v>91</v>
      </c>
      <c r="B54" s="36" t="s">
        <v>92</v>
      </c>
      <c r="C54" s="36" t="s">
        <v>60</v>
      </c>
      <c r="D54" s="13">
        <v>3.9630000000000001</v>
      </c>
      <c r="E54" s="13">
        <v>1.9630000000000001</v>
      </c>
      <c r="F54" s="13">
        <v>3.96</v>
      </c>
      <c r="G54" s="13">
        <v>0</v>
      </c>
      <c r="H54" s="13">
        <v>0</v>
      </c>
      <c r="I54" s="30">
        <v>0</v>
      </c>
    </row>
    <row r="55" spans="1:9" x14ac:dyDescent="0.25">
      <c r="A55" s="19" t="s">
        <v>93</v>
      </c>
      <c r="B55" s="17" t="s">
        <v>94</v>
      </c>
      <c r="C55" s="17"/>
      <c r="D55" s="18">
        <v>1307.2470000000001</v>
      </c>
      <c r="E55" s="18">
        <v>699.49239999999998</v>
      </c>
      <c r="F55" s="18">
        <f>F56+F57</f>
        <v>1387.25</v>
      </c>
      <c r="G55" s="18">
        <f t="shared" ref="G55:I55" si="15">G56+G57</f>
        <v>3626.0219999999999</v>
      </c>
      <c r="H55" s="18">
        <f t="shared" si="15"/>
        <v>1791.1869999999999</v>
      </c>
      <c r="I55" s="18">
        <f t="shared" si="15"/>
        <v>1797.0640000000001</v>
      </c>
    </row>
    <row r="56" spans="1:9" ht="38.25" x14ac:dyDescent="0.25">
      <c r="A56" s="37" t="s">
        <v>95</v>
      </c>
      <c r="B56" s="36" t="s">
        <v>96</v>
      </c>
      <c r="C56" s="36" t="s">
        <v>60</v>
      </c>
      <c r="D56" s="13">
        <v>835.245</v>
      </c>
      <c r="E56" s="13">
        <v>508.68</v>
      </c>
      <c r="F56" s="13">
        <v>835.25</v>
      </c>
      <c r="G56" s="13">
        <v>602.22299999999996</v>
      </c>
      <c r="H56" s="13">
        <v>1</v>
      </c>
      <c r="I56" s="30">
        <v>1</v>
      </c>
    </row>
    <row r="57" spans="1:9" x14ac:dyDescent="0.25">
      <c r="A57" s="37" t="s">
        <v>97</v>
      </c>
      <c r="B57" s="36" t="s">
        <v>98</v>
      </c>
      <c r="C57" s="36" t="s">
        <v>60</v>
      </c>
      <c r="D57" s="13">
        <v>472.00200000000001</v>
      </c>
      <c r="E57" s="13">
        <v>190.8124</v>
      </c>
      <c r="F57" s="13">
        <f>472+80</f>
        <v>552</v>
      </c>
      <c r="G57" s="13">
        <v>3023.799</v>
      </c>
      <c r="H57" s="13">
        <v>1790.1869999999999</v>
      </c>
      <c r="I57" s="30">
        <v>1796.0640000000001</v>
      </c>
    </row>
    <row r="58" spans="1:9" x14ac:dyDescent="0.25">
      <c r="A58" s="16" t="s">
        <v>99</v>
      </c>
      <c r="B58" s="12" t="s">
        <v>100</v>
      </c>
      <c r="C58" s="12"/>
      <c r="D58" s="35">
        <v>14.37</v>
      </c>
      <c r="E58" s="35">
        <v>14.37</v>
      </c>
      <c r="F58" s="35">
        <f>F59</f>
        <v>14.37</v>
      </c>
      <c r="G58" s="35">
        <f t="shared" ref="G58:I59" si="16">G59</f>
        <v>0</v>
      </c>
      <c r="H58" s="35">
        <f t="shared" si="16"/>
        <v>0</v>
      </c>
      <c r="I58" s="35">
        <f t="shared" si="16"/>
        <v>0</v>
      </c>
    </row>
    <row r="59" spans="1:9" x14ac:dyDescent="0.25">
      <c r="A59" s="19" t="s">
        <v>101</v>
      </c>
      <c r="B59" s="17" t="s">
        <v>102</v>
      </c>
      <c r="C59" s="17"/>
      <c r="D59" s="18">
        <v>14.37</v>
      </c>
      <c r="E59" s="18">
        <v>14.37</v>
      </c>
      <c r="F59" s="18">
        <f>F60</f>
        <v>14.37</v>
      </c>
      <c r="G59" s="18">
        <f t="shared" si="16"/>
        <v>0</v>
      </c>
      <c r="H59" s="18">
        <f t="shared" si="16"/>
        <v>0</v>
      </c>
      <c r="I59" s="18">
        <f t="shared" si="16"/>
        <v>0</v>
      </c>
    </row>
    <row r="60" spans="1:9" ht="25.5" x14ac:dyDescent="0.25">
      <c r="A60" s="37" t="s">
        <v>103</v>
      </c>
      <c r="B60" s="36" t="s">
        <v>104</v>
      </c>
      <c r="C60" s="36" t="s">
        <v>60</v>
      </c>
      <c r="D60" s="13">
        <v>14.37</v>
      </c>
      <c r="E60" s="13">
        <v>14.37</v>
      </c>
      <c r="F60" s="13">
        <v>14.37</v>
      </c>
      <c r="G60" s="13">
        <v>0</v>
      </c>
      <c r="H60" s="13">
        <v>0</v>
      </c>
      <c r="I60" s="30">
        <v>0</v>
      </c>
    </row>
    <row r="61" spans="1:9" x14ac:dyDescent="0.25">
      <c r="A61" s="29"/>
      <c r="B61" s="28"/>
      <c r="C61" s="28"/>
      <c r="D61" s="28"/>
      <c r="E61" s="28"/>
      <c r="F61" s="28"/>
      <c r="G61" s="28"/>
      <c r="H61" s="28"/>
      <c r="I61" s="27"/>
    </row>
    <row r="62" spans="1:9" x14ac:dyDescent="0.25">
      <c r="A62" s="26" t="s">
        <v>105</v>
      </c>
      <c r="B62" s="25"/>
      <c r="C62" s="25"/>
      <c r="D62" s="24">
        <v>6853.1959999999999</v>
      </c>
      <c r="E62" s="24">
        <v>3534.26881</v>
      </c>
      <c r="F62" s="24">
        <f>F45+F13</f>
        <v>6851.7299999999987</v>
      </c>
      <c r="G62" s="24">
        <f t="shared" ref="G62:I62" si="17">G45+G13</f>
        <v>4136.4560000000001</v>
      </c>
      <c r="H62" s="24">
        <f t="shared" si="17"/>
        <v>2229.7579999999998</v>
      </c>
      <c r="I62" s="24">
        <f t="shared" si="17"/>
        <v>2234.9470000000001</v>
      </c>
    </row>
    <row r="63" spans="1:9" x14ac:dyDescent="0.25">
      <c r="A63" s="23"/>
      <c r="B63" s="23"/>
      <c r="C63" s="23"/>
      <c r="D63" s="23"/>
      <c r="E63" s="23"/>
      <c r="F63" s="23"/>
      <c r="G63" s="23"/>
      <c r="H63" s="23"/>
      <c r="I63" s="23"/>
    </row>
    <row r="64" spans="1:9" x14ac:dyDescent="0.25">
      <c r="A64" s="22"/>
      <c r="B64" s="21"/>
      <c r="C64" s="21"/>
      <c r="D64" s="21"/>
      <c r="E64" s="21"/>
      <c r="F64" s="21"/>
      <c r="G64" s="21"/>
      <c r="H64" s="21"/>
      <c r="I64" s="21"/>
    </row>
  </sheetData>
  <mergeCells count="9">
    <mergeCell ref="A1:I3"/>
    <mergeCell ref="A9:I9"/>
    <mergeCell ref="A10:B10"/>
    <mergeCell ref="C10:C11"/>
    <mergeCell ref="D10:D11"/>
    <mergeCell ref="E10:E11"/>
    <mergeCell ref="F10:F11"/>
    <mergeCell ref="G10:I10"/>
    <mergeCell ref="A64:I64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ДЧБ для работы (по ГАД 151)&lt;/VariantName&gt;&#10;  &lt;VariantLink&gt;2333&lt;/VariantLink&gt;&#10;  &lt;ReportCode&gt;MAKET_5df9c219_91f1_49b9_acaf_b4db8300a3e4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8BB559C-7DBB-47AA-B6E5-E3B52E5E9E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 Столбовская</dc:creator>
  <cp:lastModifiedBy>Кристина Столбовская</cp:lastModifiedBy>
  <dcterms:created xsi:type="dcterms:W3CDTF">2022-11-11T05:59:01Z</dcterms:created>
  <dcterms:modified xsi:type="dcterms:W3CDTF">2022-11-11T07:14:04Z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ДЧБ для работы (по ГАД 151)(20).xlsx</vt:lpwstr>
  </property>
  <property fmtid="{D5CDD505-2E9C-101B-9397-08002B2CF9AE}" pid="4" name="Версия клиента">
    <vt:lpwstr>21.2.31.6280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17-фу-столбовская-ка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