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Документ" sheetId="2" r:id="rId1"/>
  </sheets>
  <definedNames>
    <definedName name="_xlnm.Print_Titles" localSheetId="0">Документ!$12:$12</definedName>
  </definedNames>
  <calcPr calcId="145621"/>
</workbook>
</file>

<file path=xl/calcChain.xml><?xml version="1.0" encoding="utf-8"?>
<calcChain xmlns="http://schemas.openxmlformats.org/spreadsheetml/2006/main">
  <c r="F62" i="2" l="1"/>
  <c r="G15" i="2" l="1"/>
  <c r="G14" i="2" s="1"/>
  <c r="H15" i="2"/>
  <c r="H14" i="2" s="1"/>
  <c r="I15" i="2"/>
  <c r="I14" i="2" s="1"/>
  <c r="G32" i="2"/>
  <c r="G31" i="2" s="1"/>
  <c r="H32" i="2"/>
  <c r="H31" i="2" s="1"/>
  <c r="I32" i="2"/>
  <c r="I31" i="2" s="1"/>
  <c r="G38" i="2"/>
  <c r="G37" i="2" s="1"/>
  <c r="H38" i="2"/>
  <c r="H37" i="2" s="1"/>
  <c r="I38" i="2"/>
  <c r="I37" i="2" s="1"/>
  <c r="G43" i="2"/>
  <c r="H43" i="2"/>
  <c r="I43" i="2"/>
  <c r="G47" i="2"/>
  <c r="H47" i="2"/>
  <c r="I47" i="2"/>
  <c r="I42" i="2" s="1"/>
  <c r="G55" i="2"/>
  <c r="H55" i="2"/>
  <c r="I55" i="2"/>
  <c r="I54" i="2" s="1"/>
  <c r="G59" i="2"/>
  <c r="H59" i="2"/>
  <c r="I59" i="2"/>
  <c r="G62" i="2"/>
  <c r="G61" i="2" s="1"/>
  <c r="H62" i="2"/>
  <c r="I62" i="2"/>
  <c r="G64" i="2"/>
  <c r="H64" i="2"/>
  <c r="I64" i="2"/>
  <c r="G67" i="2"/>
  <c r="G66" i="2" s="1"/>
  <c r="H67" i="2"/>
  <c r="H66" i="2" s="1"/>
  <c r="I67" i="2"/>
  <c r="I66" i="2" s="1"/>
  <c r="G71" i="2"/>
  <c r="G70" i="2" s="1"/>
  <c r="H71" i="2"/>
  <c r="H70" i="2" s="1"/>
  <c r="I71" i="2"/>
  <c r="I70" i="2" s="1"/>
  <c r="G75" i="2"/>
  <c r="H75" i="2"/>
  <c r="I75" i="2"/>
  <c r="I74" i="2" s="1"/>
  <c r="G77" i="2"/>
  <c r="H77" i="2"/>
  <c r="I77" i="2"/>
  <c r="G80" i="2"/>
  <c r="H80" i="2"/>
  <c r="I80" i="2"/>
  <c r="G82" i="2"/>
  <c r="H82" i="2"/>
  <c r="I82" i="2"/>
  <c r="G84" i="2"/>
  <c r="G85" i="2"/>
  <c r="H85" i="2"/>
  <c r="H84" i="2" s="1"/>
  <c r="I85" i="2"/>
  <c r="I84" i="2" s="1"/>
  <c r="F61" i="2"/>
  <c r="F59" i="2"/>
  <c r="F70" i="2"/>
  <c r="F71" i="2"/>
  <c r="F67" i="2"/>
  <c r="F66" i="2" s="1"/>
  <c r="F73" i="2"/>
  <c r="F74" i="2"/>
  <c r="F84" i="2"/>
  <c r="F85" i="2"/>
  <c r="F82" i="2"/>
  <c r="F80" i="2"/>
  <c r="F77" i="2"/>
  <c r="F75" i="2"/>
  <c r="F64" i="2"/>
  <c r="F55" i="2"/>
  <c r="F54" i="2" s="1"/>
  <c r="F42" i="2"/>
  <c r="F47" i="2"/>
  <c r="F43" i="2"/>
  <c r="F37" i="2"/>
  <c r="F38" i="2"/>
  <c r="F14" i="2"/>
  <c r="F31" i="2"/>
  <c r="F32" i="2"/>
  <c r="F15" i="2"/>
  <c r="F13" i="2" l="1"/>
  <c r="F88" i="2" s="1"/>
  <c r="I73" i="2"/>
  <c r="G74" i="2"/>
  <c r="G73" i="2" s="1"/>
  <c r="H74" i="2"/>
  <c r="H73" i="2" s="1"/>
  <c r="H54" i="2"/>
  <c r="I61" i="2"/>
  <c r="I13" i="2" s="1"/>
  <c r="H61" i="2"/>
  <c r="H13" i="2" s="1"/>
  <c r="G54" i="2"/>
  <c r="G13" i="2" s="1"/>
  <c r="H42" i="2"/>
  <c r="G42" i="2"/>
  <c r="E51" i="2"/>
  <c r="E48" i="2"/>
  <c r="E44" i="2"/>
  <c r="E39" i="2"/>
  <c r="E28" i="2"/>
  <c r="E24" i="2"/>
  <c r="E20" i="2"/>
  <c r="E16" i="2"/>
  <c r="I88" i="2" l="1"/>
  <c r="H88" i="2"/>
  <c r="G88" i="2"/>
</calcChain>
</file>

<file path=xl/sharedStrings.xml><?xml version="1.0" encoding="utf-8"?>
<sst xmlns="http://schemas.openxmlformats.org/spreadsheetml/2006/main" count="222" uniqueCount="178">
  <si>
    <t>План (доходы)</t>
  </si>
  <si>
    <t>1</t>
  </si>
  <si>
    <t>2</t>
  </si>
  <si>
    <t>3</t>
  </si>
  <si>
    <t>4</t>
  </si>
  <si>
    <t>5</t>
  </si>
  <si>
    <t>6</t>
  </si>
  <si>
    <t>7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</si>
  <si>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</si>
  <si>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</si>
  <si>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</si>
  <si>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</si>
  <si>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</si>
  <si>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</si>
  <si>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</si>
  <si>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</si>
  <si>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</si>
  <si>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</si>
  <si>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</si>
  <si>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</si>
  <si>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</si>
  <si>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</si>
  <si>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</si>
  <si>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</si>
  <si>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</si>
  <si>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</si>
  <si>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</si>
  <si>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</si>
  <si>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</si>
  <si>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</si>
  <si>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</si>
  <si>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</si>
  <si>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</si>
  <si>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</si>
  <si>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</si>
  <si>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</si>
  <si>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</si>
  <si>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</si>
  <si>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</si>
  <si>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</si>
  <si>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</si>
  <si>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18210102080013000110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</si>
  <si>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</si>
  <si>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</si>
  <si>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</si>
  <si>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</si>
  <si>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</si>
  <si>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10010302231010000110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</si>
  <si>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</si>
  <si>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Федеральное казначейство</t>
  </si>
  <si>
    <t>10010302241010000110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</si>
  <si>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</si>
  <si>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</si>
  <si>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</si>
  <si>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</si>
  <si>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</si>
  <si>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</si>
  <si>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</si>
  <si>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00010503000010000110</t>
  </si>
  <si>
    <t>Единый сельскохозяйственный налог</t>
  </si>
  <si>
    <t>18210503010010000110</t>
  </si>
  <si>
    <t>18210503010011000110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</si>
  <si>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</si>
  <si>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18210503010012100110</t>
  </si>
  <si>
    <t>Единый сельскохозяйственный налог (пени по соответствующему платежу)</t>
  </si>
  <si>
    <t>00010600000000000000</t>
  </si>
  <si>
    <t>НАЛОГИ НА ИМУЩЕСТВО</t>
  </si>
  <si>
    <t>00010601000000000110</t>
  </si>
  <si>
    <t>Налог на имущество физических лиц</t>
  </si>
  <si>
    <t>18210601030130000110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</si>
  <si>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</si>
  <si>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</si>
  <si>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</si>
  <si>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</si>
  <si>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</si>
  <si>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00010606000000000110</t>
  </si>
  <si>
    <t>Земельный налог</t>
  </si>
  <si>
    <t>18210606033130000110</t>
  </si>
  <si>
    <t>Земельный налог с организаций, обладающих земельным участком, расположенным в границах городских поселений</t>
  </si>
  <si>
    <t>18210606033131000110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</si>
  <si>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</si>
  <si>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18210606033132100110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</si>
  <si>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</si>
  <si>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18210606043130000110</t>
  </si>
  <si>
    <t>Земельный налог с физических лиц, обладающих земельным участком, расположенным в границах городских поселений</t>
  </si>
  <si>
    <t>18210606043131000110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</si>
  <si>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</si>
  <si>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18210606043132100110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</si>
  <si>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</si>
  <si>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</si>
  <si>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</si>
  <si>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</si>
  <si>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</si>
  <si>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</si>
  <si>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</si>
  <si>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Администрация городского поселения "Емва"</t>
  </si>
  <si>
    <t>92511105035130000120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</si>
  <si>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</si>
  <si>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96311105013130000120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</si>
  <si>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</si>
  <si>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Управление муниципального хозяйства администрации муниципального района "Княжпогостский"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</si>
  <si>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</si>
  <si>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</si>
  <si>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</si>
  <si>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</si>
  <si>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00011400000000000000</t>
  </si>
  <si>
    <t>ДОХОДЫ ОТ ПРОДАЖИ МАТЕРИАЛЬНЫХ И НЕМАТЕРИАЛЬНЫХ АКТИВОВ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</si>
  <si>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</si>
  <si>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</si>
  <si>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96311406013130000430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</si>
  <si>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</si>
  <si>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</si>
  <si>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</si>
  <si>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96311406313130000430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</si>
  <si>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</si>
  <si>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00011600000000000000</t>
  </si>
  <si>
    <t>ШТРАФЫ, САНКЦИИ, ВОЗМЕЩЕНИЕ УЩЕРБА</t>
  </si>
  <si>
    <t>00011610000000000140</t>
  </si>
  <si>
    <t>Платежи в целях возмещения причиненного ущерба (убытков)</t>
  </si>
  <si>
    <t>92511610032130000140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</si>
  <si>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</si>
  <si>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92511610123010131140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</si>
  <si>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</si>
  <si>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00011700000000000000</t>
  </si>
  <si>
    <t>ПРОЧИЕ НЕНАЛОГОВЫЕ ДОХОДЫ</t>
  </si>
  <si>
    <t>00011705000000000180</t>
  </si>
  <si>
    <t>Прочие неналоговые доходы</t>
  </si>
  <si>
    <t>92511705050130000180</t>
  </si>
  <si>
    <t>Прочие неналоговые доходы бюджетов городских поселений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</si>
  <si>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</si>
  <si>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</si>
  <si>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</si>
  <si>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</si>
  <si>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</si>
  <si>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</si>
  <si>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92520216001130000150</t>
  </si>
  <si>
    <t>Дотации бюджетам городских поселений на выравнивание бюджетной обеспеченности из бюджетов муниципальных районов</t>
  </si>
  <si>
    <t>00020220000000000150</t>
  </si>
  <si>
    <t>Субсидии бюджетам бюджетной системы Российской Федерации (межбюджетные субсидии)</t>
  </si>
  <si>
    <t>92520225555130000150</t>
  </si>
  <si>
    <t>Субсидии бюджетам городских поселений на реализацию программ формирования современной городской среды</t>
  </si>
  <si>
    <t>92520229999130000150</t>
  </si>
  <si>
    <t>Прочие субсидии бюджетам городских поселений</t>
  </si>
  <si>
    <t>00020230000000000150</t>
  </si>
  <si>
    <t>Субвенции бюджетам бюджетной системы Российской Федерации</t>
  </si>
  <si>
    <t>92520230024130000150</t>
  </si>
  <si>
    <t>Субвенции бюджетам городских поселений на выполнение передаваемых полномочий субъектов Российской Федерации</t>
  </si>
  <si>
    <t>00020240000000000150</t>
  </si>
  <si>
    <t>Иные межбюджетные трансферты</t>
  </si>
  <si>
    <t>92520249999130000150</t>
  </si>
  <si>
    <t>Прочие межбюджетные трансферты, передаваемые бюджетам городских поселений</t>
  </si>
  <si>
    <t>00020700000000000000</t>
  </si>
  <si>
    <t>ПРОЧИЕ БЕЗВОЗМЕЗДНЫЕ ПОСТУПЛЕНИЯ</t>
  </si>
  <si>
    <t>00020705000130000150</t>
  </si>
  <si>
    <t>Прочие безвозмездные поступления в бюджеты городских поселений</t>
  </si>
  <si>
    <t>92520705020130000150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</si>
  <si>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</si>
  <si>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Итого:</t>
  </si>
  <si>
    <t>РЕЕСТР ИСТОЧНИКОВ ДОХОДОВ БЮДЖЕТА ГОРОДСКОГО ПОСЕЛЕНИЯ "ЕМВА" НА 2023 ГОД И ПЛАНОВЫЙ ПЕРИОД 2024 И 2025 ГОДОВ</t>
  </si>
  <si>
    <t>9</t>
  </si>
  <si>
    <t>на 2023 г. (очередной финансовый год)</t>
  </si>
  <si>
    <t>на 2024 г. (первый год планового периода)</t>
  </si>
  <si>
    <t>на 2025 г. (второй год планового периода)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</si>
  <si>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</si>
  <si>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</si>
  <si>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</si>
  <si>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городского поселения "Емва"</t>
  </si>
  <si>
    <t>Оценка исполнения 2022г. (текущий финансовый год)</t>
  </si>
  <si>
    <t>Прогноз доходов бюджета городского поселения "Емва" на 2022 г. (текущий финансовый год)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</si>
  <si>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</t>
  </si>
  <si>
    <t>18210102080010000110</t>
  </si>
  <si>
    <t>Кассовые поступления в текущем финансовом году (по состоянию на 1 октября 2022г.)</t>
  </si>
  <si>
    <t>Финансовый орган:</t>
  </si>
  <si>
    <t>Наименование публично-правового образования:</t>
  </si>
  <si>
    <t xml:space="preserve">Единица измерения: </t>
  </si>
  <si>
    <t>тыс.руб.</t>
  </si>
  <si>
    <t>городское поселение "Емва"</t>
  </si>
  <si>
    <t>Финансовое управление администрации муниципального района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</si>
</sst>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4" fillId="2" borderId="10">
      <alignment horizontal="center" vertical="top" shrinkToFit="1"/>
    </xf>
    <xf numFmtId="0" fontId="4" fillId="2" borderId="11">
      <alignment horizontal="left" vertical="top" wrapText="1"/>
    </xf>
    <xf numFmtId="4" fontId="4" fillId="2" borderId="11">
      <alignment horizontal="right" vertical="top" wrapText="1" shrinkToFit="1"/>
    </xf>
    <xf numFmtId="4" fontId="4" fillId="2" borderId="12">
      <alignment horizontal="right" vertical="top" shrinkToFit="1"/>
    </xf>
    <xf numFmtId="49" fontId="3" fillId="3" borderId="13">
      <alignment horizontal="center" vertical="top" shrinkToFit="1"/>
    </xf>
    <xf numFmtId="0" fontId="3" fillId="3" borderId="14">
      <alignment horizontal="left" vertical="top" wrapText="1"/>
    </xf>
    <xf numFmtId="4" fontId="3" fillId="3" borderId="14">
      <alignment horizontal="right" vertical="top" shrinkToFit="1"/>
    </xf>
    <xf numFmtId="4" fontId="3" fillId="3" borderId="15">
      <alignment horizontal="right" vertical="top" shrinkToFit="1"/>
    </xf>
    <xf numFmtId="49" fontId="3" fillId="4" borderId="16">
      <alignment horizontal="center" vertical="top" shrinkToFit="1"/>
    </xf>
    <xf numFmtId="0" fontId="3" fillId="4" borderId="17">
      <alignment horizontal="left" vertical="top" wrapText="1"/>
    </xf>
    <xf numFmtId="4" fontId="3" fillId="4" borderId="17">
      <alignment horizontal="right" vertical="top" shrinkToFit="1"/>
    </xf>
    <xf numFmtId="4" fontId="3" fillId="4" borderId="18">
      <alignment horizontal="right" vertical="top" shrinkToFit="1"/>
    </xf>
    <xf numFmtId="49" fontId="5" fillId="0" borderId="16">
      <alignment horizontal="center" vertical="top" shrinkToFit="1"/>
    </xf>
    <xf numFmtId="0" fontId="2" fillId="0" borderId="17">
      <alignment horizontal="left" vertical="top" wrapText="1"/>
    </xf>
    <xf numFmtId="4" fontId="2" fillId="0" borderId="17">
      <alignment horizontal="right" vertical="top" shrinkToFit="1"/>
    </xf>
    <xf numFmtId="4" fontId="6" fillId="0" borderId="18">
      <alignment horizontal="right" vertical="top" shrinkToFit="1"/>
    </xf>
    <xf numFmtId="0" fontId="2" fillId="0" borderId="19"/>
    <xf numFmtId="0" fontId="2" fillId="0" borderId="20"/>
    <xf numFmtId="0" fontId="2" fillId="0" borderId="21"/>
    <xf numFmtId="0" fontId="4" fillId="5" borderId="22"/>
    <xf numFmtId="0" fontId="4" fillId="5" borderId="23"/>
    <xf numFmtId="4" fontId="4" fillId="5" borderId="23">
      <alignment horizontal="right" shrinkToFit="1"/>
    </xf>
    <xf numFmtId="4" fontId="4" fillId="5" borderId="24">
      <alignment horizontal="right" shrinkToFit="1"/>
    </xf>
    <xf numFmtId="0" fontId="2" fillId="0" borderId="25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0" fontId="12" fillId="0" borderId="1">
      <alignment horizontal="center" vertical="top" wrapText="1"/>
    </xf>
    <xf numFmtId="0" fontId="13" fillId="0" borderId="1"/>
    <xf numFmtId="0" fontId="13" fillId="0" borderId="1">
      <alignment horizontal="left" vertical="center" wrapText="1"/>
    </xf>
    <xf numFmtId="0" fontId="13" fillId="0" borderId="1">
      <alignment vertical="center"/>
    </xf>
    <xf numFmtId="0" fontId="12" fillId="0" borderId="1">
      <alignment horizontal="center" vertical="center" wrapText="1"/>
    </xf>
    <xf numFmtId="0" fontId="13" fillId="0" borderId="1">
      <alignment horizontal="right" vertical="top"/>
    </xf>
    <xf numFmtId="49" fontId="13" fillId="0" borderId="27">
      <alignment horizontal="center" vertical="top" wrapText="1"/>
    </xf>
    <xf numFmtId="49" fontId="13" fillId="0" borderId="27">
      <alignment horizontal="center" vertical="center" wrapText="1"/>
    </xf>
    <xf numFmtId="49" fontId="12" fillId="0" borderId="27">
      <alignment horizontal="center" vertical="top" shrinkToFit="1"/>
    </xf>
    <xf numFmtId="0" fontId="12" fillId="0" borderId="27">
      <alignment horizontal="left" vertical="top" wrapText="1"/>
    </xf>
    <xf numFmtId="164" fontId="12" fillId="0" borderId="27">
      <alignment horizontal="right" vertical="top" wrapText="1"/>
    </xf>
    <xf numFmtId="164" fontId="12" fillId="0" borderId="27">
      <alignment horizontal="right" vertical="top" shrinkToFit="1"/>
    </xf>
    <xf numFmtId="49" fontId="13" fillId="0" borderId="27">
      <alignment horizontal="center" vertical="top" shrinkToFit="1"/>
    </xf>
    <xf numFmtId="0" fontId="13" fillId="0" borderId="27">
      <alignment horizontal="left" vertical="top" wrapText="1"/>
    </xf>
    <xf numFmtId="164" fontId="13" fillId="0" borderId="27">
      <alignment horizontal="right" vertical="top" shrinkToFit="1"/>
    </xf>
    <xf numFmtId="0" fontId="10" fillId="0" borderId="26"/>
    <xf numFmtId="0" fontId="10" fillId="0" borderId="1">
      <alignment horizontal="left" vertical="top" wrapText="1"/>
    </xf>
    <xf numFmtId="0" fontId="7" fillId="0" borderId="1"/>
    <xf numFmtId="0" fontId="7" fillId="0" borderId="1"/>
    <xf numFmtId="0" fontId="7" fillId="0" borderId="1"/>
    <xf numFmtId="0" fontId="14" fillId="0" borderId="1"/>
    <xf numFmtId="0" fontId="14" fillId="0" borderId="1"/>
    <xf numFmtId="0" fontId="15" fillId="6" borderId="1"/>
    <xf numFmtId="0" fontId="14" fillId="0" borderId="1"/>
    <xf numFmtId="4" fontId="12" fillId="0" borderId="27">
      <alignment horizontal="right" vertical="top" wrapText="1"/>
    </xf>
    <xf numFmtId="4" fontId="12" fillId="0" borderId="27">
      <alignment horizontal="right" vertical="top" shrinkToFit="1"/>
    </xf>
    <xf numFmtId="4" fontId="13" fillId="0" borderId="27">
      <alignment horizontal="right" vertical="top" shrinkToFit="1"/>
    </xf>
    <xf numFmtId="49" fontId="5" fillId="0" borderId="16">
      <alignment horizontal="center" vertical="top" shrinkToFit="1"/>
    </xf>
    <xf numFmtId="0" fontId="15" fillId="0" borderId="17">
      <alignment horizontal="left" vertical="top" wrapText="1"/>
    </xf>
    <xf numFmtId="4" fontId="15" fillId="0" borderId="17">
      <alignment horizontal="right" vertical="top" shrinkToFit="1"/>
    </xf>
    <xf numFmtId="4" fontId="15" fillId="0" borderId="18">
      <alignment horizontal="right" vertical="top" shrinkToFit="1"/>
    </xf>
    <xf numFmtId="49" fontId="5" fillId="0" borderId="16">
      <alignment horizontal="center" vertical="top" shrinkToFit="1"/>
    </xf>
    <xf numFmtId="0" fontId="15" fillId="0" borderId="17">
      <alignment horizontal="left" vertical="top" wrapText="1"/>
    </xf>
    <xf numFmtId="4" fontId="15" fillId="0" borderId="17">
      <alignment horizontal="right" vertical="top" shrinkToFit="1"/>
    </xf>
    <xf numFmtId="4" fontId="15" fillId="0" borderId="18">
      <alignment horizontal="right" vertical="top" shrinkToFit="1"/>
    </xf>
    <xf numFmtId="49" fontId="16" fillId="4" borderId="16">
      <alignment horizontal="center" vertical="top" shrinkToFit="1"/>
    </xf>
    <xf numFmtId="0" fontId="16" fillId="4" borderId="17">
      <alignment horizontal="left" vertical="top" wrapText="1"/>
    </xf>
    <xf numFmtId="4" fontId="16" fillId="4" borderId="17">
      <alignment horizontal="right" vertical="top" shrinkToFit="1"/>
    </xf>
    <xf numFmtId="4" fontId="16" fillId="4" borderId="18">
      <alignment horizontal="right" vertical="top" shrinkToFit="1"/>
    </xf>
    <xf numFmtId="0" fontId="7" fillId="0" borderId="1"/>
    <xf numFmtId="0" fontId="12" fillId="0" borderId="1">
      <alignment horizontal="center" vertical="top" wrapText="1"/>
    </xf>
    <xf numFmtId="0" fontId="13" fillId="0" borderId="1"/>
    <xf numFmtId="0" fontId="13" fillId="0" borderId="1">
      <alignment horizontal="left" vertical="center" wrapText="1"/>
    </xf>
    <xf numFmtId="0" fontId="13" fillId="0" borderId="1">
      <alignment vertical="center"/>
    </xf>
    <xf numFmtId="0" fontId="12" fillId="0" borderId="1">
      <alignment horizontal="center" vertical="center" wrapText="1"/>
    </xf>
    <xf numFmtId="0" fontId="13" fillId="0" borderId="1">
      <alignment horizontal="right" vertical="top"/>
    </xf>
    <xf numFmtId="49" fontId="13" fillId="0" borderId="27">
      <alignment horizontal="center" vertical="top" wrapText="1"/>
    </xf>
    <xf numFmtId="49" fontId="13" fillId="0" borderId="27">
      <alignment horizontal="center" vertical="center" wrapText="1"/>
    </xf>
    <xf numFmtId="49" fontId="12" fillId="0" borderId="27">
      <alignment horizontal="center" vertical="top" shrinkToFit="1"/>
    </xf>
    <xf numFmtId="0" fontId="12" fillId="0" borderId="27">
      <alignment horizontal="left" vertical="top" wrapText="1"/>
    </xf>
    <xf numFmtId="164" fontId="12" fillId="0" borderId="27">
      <alignment horizontal="right" vertical="top" wrapText="1"/>
    </xf>
    <xf numFmtId="164" fontId="12" fillId="0" borderId="27">
      <alignment horizontal="right" vertical="top" shrinkToFit="1"/>
    </xf>
    <xf numFmtId="49" fontId="13" fillId="0" borderId="27">
      <alignment horizontal="center" vertical="top" shrinkToFit="1"/>
    </xf>
    <xf numFmtId="0" fontId="13" fillId="0" borderId="27">
      <alignment horizontal="left" vertical="top" wrapText="1"/>
    </xf>
    <xf numFmtId="164" fontId="13" fillId="0" borderId="27">
      <alignment horizontal="right" vertical="top" shrinkToFit="1"/>
    </xf>
    <xf numFmtId="0" fontId="10" fillId="0" borderId="26"/>
    <xf numFmtId="0" fontId="10" fillId="0" borderId="1">
      <alignment horizontal="left" vertical="top" wrapText="1"/>
    </xf>
    <xf numFmtId="0" fontId="7" fillId="0" borderId="1"/>
    <xf numFmtId="0" fontId="7" fillId="0" borderId="1"/>
    <xf numFmtId="0" fontId="7" fillId="0" borderId="1"/>
    <xf numFmtId="0" fontId="14" fillId="0" borderId="1"/>
    <xf numFmtId="0" fontId="14" fillId="0" borderId="1"/>
    <xf numFmtId="0" fontId="15" fillId="6" borderId="1"/>
    <xf numFmtId="0" fontId="14" fillId="0" borderId="1"/>
    <xf numFmtId="4" fontId="12" fillId="0" borderId="27">
      <alignment horizontal="right" vertical="top" wrapText="1"/>
    </xf>
    <xf numFmtId="4" fontId="12" fillId="0" borderId="27">
      <alignment horizontal="right" vertical="top" shrinkToFit="1"/>
    </xf>
    <xf numFmtId="4" fontId="13" fillId="0" borderId="27">
      <alignment horizontal="right" vertical="top" shrinkToFit="1"/>
    </xf>
    <xf numFmtId="49" fontId="16" fillId="4" borderId="16">
      <alignment horizontal="center" vertical="top" shrinkToFit="1"/>
    </xf>
    <xf numFmtId="49" fontId="5" fillId="0" borderId="16">
      <alignment horizontal="center" vertical="top" shrinkToFit="1"/>
    </xf>
    <xf numFmtId="0" fontId="15" fillId="0" borderId="17">
      <alignment horizontal="left" vertical="top" wrapText="1"/>
    </xf>
    <xf numFmtId="4" fontId="15" fillId="0" borderId="17">
      <alignment horizontal="right" vertical="top" shrinkToFit="1"/>
    </xf>
    <xf numFmtId="4" fontId="15" fillId="0" borderId="18">
      <alignment horizontal="right" vertical="top" shrinkToFit="1"/>
    </xf>
    <xf numFmtId="0" fontId="7" fillId="0" borderId="1"/>
    <xf numFmtId="0" fontId="15" fillId="0" borderId="17">
      <alignment horizontal="left" vertical="top" wrapText="1"/>
    </xf>
    <xf numFmtId="4" fontId="17" fillId="2" borderId="11">
      <alignment horizontal="right" vertical="top" wrapText="1" shrinkToFit="1"/>
    </xf>
    <xf numFmtId="0" fontId="7" fillId="0" borderId="1"/>
    <xf numFmtId="0" fontId="7" fillId="0" borderId="1"/>
    <xf numFmtId="0" fontId="7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49" fontId="13" fillId="0" borderId="28" xfId="49" applyNumberFormat="1" applyFont="1" applyBorder="1" applyProtection="1">
      <alignment horizontal="center" vertical="center" wrapText="1"/>
    </xf>
    <xf numFmtId="49" fontId="10" fillId="0" borderId="28" xfId="9" applyNumberFormat="1" applyFont="1" applyBorder="1" applyProtection="1">
      <alignment horizontal="center" vertical="center" wrapText="1"/>
    </xf>
    <xf numFmtId="49" fontId="10" fillId="0" borderId="28" xfId="8" applyNumberFormat="1" applyFont="1" applyBorder="1" applyProtection="1">
      <alignment horizontal="center" vertical="center" wrapText="1"/>
    </xf>
    <xf numFmtId="49" fontId="10" fillId="0" borderId="28" xfId="7" applyNumberFormat="1" applyFont="1" applyBorder="1" applyProtection="1">
      <alignment horizontal="center" vertical="center" wrapText="1"/>
    </xf>
    <xf numFmtId="0" fontId="9" fillId="0" borderId="1" xfId="0" applyFont="1" applyBorder="1" applyProtection="1">
      <protection locked="0"/>
    </xf>
    <xf numFmtId="0" fontId="10" fillId="0" borderId="1" xfId="34" applyNumberFormat="1" applyFont="1" applyBorder="1" applyProtection="1"/>
    <xf numFmtId="0" fontId="0" fillId="0" borderId="0" xfId="0" applyFont="1" applyProtection="1">
      <protection locked="0"/>
    </xf>
    <xf numFmtId="49" fontId="10" fillId="0" borderId="28" xfId="6" applyNumberFormat="1" applyFont="1" applyBorder="1" applyProtection="1">
      <alignment horizontal="center" vertical="center" wrapText="1"/>
    </xf>
    <xf numFmtId="49" fontId="10" fillId="0" borderId="28" xfId="10" applyNumberFormat="1" applyFont="1" applyBorder="1" applyProtection="1">
      <alignment horizontal="center" vertical="center" wrapText="1"/>
    </xf>
    <xf numFmtId="49" fontId="12" fillId="2" borderId="28" xfId="11" applyNumberFormat="1" applyFont="1" applyBorder="1" applyProtection="1">
      <alignment horizontal="center" vertical="top" shrinkToFit="1"/>
    </xf>
    <xf numFmtId="0" fontId="12" fillId="2" borderId="28" xfId="12" applyNumberFormat="1" applyFont="1" applyBorder="1" applyProtection="1">
      <alignment horizontal="left" vertical="top" wrapText="1"/>
    </xf>
    <xf numFmtId="4" fontId="12" fillId="2" borderId="28" xfId="13" applyNumberFormat="1" applyFont="1" applyBorder="1" applyProtection="1">
      <alignment horizontal="right" vertical="top" wrapText="1" shrinkToFit="1"/>
    </xf>
    <xf numFmtId="49" fontId="11" fillId="3" borderId="28" xfId="15" applyNumberFormat="1" applyFont="1" applyBorder="1" applyProtection="1">
      <alignment horizontal="center" vertical="top" shrinkToFit="1"/>
    </xf>
    <xf numFmtId="0" fontId="11" fillId="3" borderId="28" xfId="16" applyNumberFormat="1" applyFont="1" applyBorder="1" applyProtection="1">
      <alignment horizontal="left" vertical="top" wrapText="1"/>
    </xf>
    <xf numFmtId="4" fontId="11" fillId="3" borderId="28" xfId="17" applyNumberFormat="1" applyFont="1" applyBorder="1" applyProtection="1">
      <alignment horizontal="right" vertical="top" shrinkToFit="1"/>
    </xf>
    <xf numFmtId="49" fontId="11" fillId="4" borderId="28" xfId="19" applyNumberFormat="1" applyFont="1" applyBorder="1" applyProtection="1">
      <alignment horizontal="center" vertical="top" shrinkToFit="1"/>
    </xf>
    <xf numFmtId="0" fontId="11" fillId="4" borderId="28" xfId="20" applyNumberFormat="1" applyFont="1" applyBorder="1" applyProtection="1">
      <alignment horizontal="left" vertical="top" wrapText="1"/>
    </xf>
    <xf numFmtId="4" fontId="11" fillId="4" borderId="28" xfId="21" applyNumberFormat="1" applyFont="1" applyBorder="1" applyProtection="1">
      <alignment horizontal="right" vertical="top" shrinkToFit="1"/>
    </xf>
    <xf numFmtId="49" fontId="10" fillId="0" borderId="28" xfId="23" applyNumberFormat="1" applyFont="1" applyBorder="1" applyProtection="1">
      <alignment horizontal="center" vertical="top" shrinkToFit="1"/>
    </xf>
    <xf numFmtId="0" fontId="10" fillId="0" borderId="28" xfId="24" applyNumberFormat="1" applyFont="1" applyBorder="1" applyProtection="1">
      <alignment horizontal="left" vertical="top" wrapText="1"/>
    </xf>
    <xf numFmtId="4" fontId="10" fillId="0" borderId="28" xfId="25" applyNumberFormat="1" applyFont="1" applyBorder="1" applyProtection="1">
      <alignment horizontal="right" vertical="top" shrinkToFit="1"/>
    </xf>
    <xf numFmtId="4" fontId="10" fillId="0" borderId="28" xfId="26" applyNumberFormat="1" applyFont="1" applyBorder="1" applyProtection="1">
      <alignment horizontal="right" vertical="top" shrinkToFit="1"/>
    </xf>
    <xf numFmtId="0" fontId="10" fillId="0" borderId="28" xfId="27" applyNumberFormat="1" applyFont="1" applyBorder="1" applyProtection="1"/>
    <xf numFmtId="0" fontId="10" fillId="0" borderId="28" xfId="28" applyNumberFormat="1" applyFont="1" applyBorder="1" applyProtection="1"/>
    <xf numFmtId="0" fontId="10" fillId="0" borderId="28" xfId="29" applyNumberFormat="1" applyFont="1" applyBorder="1" applyProtection="1"/>
    <xf numFmtId="0" fontId="12" fillId="5" borderId="28" xfId="30" applyNumberFormat="1" applyFont="1" applyBorder="1" applyProtection="1"/>
    <xf numFmtId="0" fontId="12" fillId="5" borderId="28" xfId="31" applyNumberFormat="1" applyFont="1" applyBorder="1" applyProtection="1"/>
    <xf numFmtId="4" fontId="12" fillId="5" borderId="28" xfId="32" applyNumberFormat="1" applyFont="1" applyBorder="1" applyProtection="1">
      <alignment horizontal="right" shrinkToFit="1"/>
    </xf>
    <xf numFmtId="4" fontId="10" fillId="0" borderId="28" xfId="25" applyNumberFormat="1" applyFont="1" applyFill="1" applyBorder="1" applyProtection="1">
      <alignment horizontal="right" vertical="top" shrinkToFit="1"/>
    </xf>
    <xf numFmtId="0" fontId="13" fillId="0" borderId="1" xfId="44" applyNumberFormat="1" applyProtection="1">
      <alignment horizontal="left" vertical="center" wrapText="1"/>
    </xf>
    <xf numFmtId="0" fontId="13" fillId="0" borderId="1" xfId="45" applyNumberFormat="1" applyProtection="1">
      <alignment vertical="center"/>
    </xf>
    <xf numFmtId="0" fontId="12" fillId="0" borderId="1" xfId="46" applyNumberFormat="1" applyProtection="1">
      <alignment horizontal="center" vertical="center" wrapText="1"/>
    </xf>
    <xf numFmtId="0" fontId="8" fillId="0" borderId="1" xfId="1" applyNumberFormat="1" applyFont="1" applyAlignment="1" applyProtection="1">
      <alignment horizontal="center" vertical="center" wrapText="1"/>
    </xf>
    <xf numFmtId="0" fontId="10" fillId="0" borderId="1" xfId="35" applyNumberFormat="1" applyFont="1" applyProtection="1">
      <alignment horizontal="left" vertical="top" wrapText="1"/>
    </xf>
    <xf numFmtId="0" fontId="10" fillId="0" borderId="1" xfId="35" applyFont="1">
      <alignment horizontal="left" vertical="top" wrapText="1"/>
    </xf>
    <xf numFmtId="49" fontId="10" fillId="0" borderId="28" xfId="5" applyNumberFormat="1" applyFont="1" applyBorder="1" applyAlignment="1" applyProtection="1">
      <alignment horizontal="center" vertical="center" wrapText="1"/>
    </xf>
    <xf numFmtId="49" fontId="10" fillId="0" borderId="28" xfId="49" applyNumberFormat="1" applyFont="1" applyBorder="1" applyProtection="1">
      <alignment horizontal="center" vertical="center" wrapText="1"/>
    </xf>
    <xf numFmtId="49" fontId="10" fillId="0" borderId="28" xfId="49" applyFont="1" applyBorder="1">
      <alignment horizontal="center" vertical="center" wrapText="1"/>
    </xf>
    <xf numFmtId="49" fontId="10" fillId="0" borderId="28" xfId="3" applyNumberFormat="1" applyFont="1" applyBorder="1" applyAlignment="1" applyProtection="1">
      <alignment horizontal="center" vertical="center" wrapText="1"/>
    </xf>
    <xf numFmtId="0" fontId="10" fillId="0" borderId="1" xfId="2" applyNumberFormat="1" applyFont="1" applyAlignment="1" applyProtection="1">
      <alignment horizontal="right" vertical="top" wrapText="1"/>
    </xf>
    <xf numFmtId="49" fontId="10" fillId="0" borderId="28" xfId="48" applyNumberFormat="1" applyFont="1" applyBorder="1" applyProtection="1">
      <alignment horizontal="center" vertical="top" wrapText="1"/>
    </xf>
    <xf numFmtId="49" fontId="10" fillId="0" borderId="28" xfId="48" applyFont="1" applyBorder="1">
      <alignment horizontal="center" vertical="top" wrapText="1"/>
    </xf>
    <xf numFmtId="49" fontId="10" fillId="0" borderId="28" xfId="4" applyNumberFormat="1" applyFont="1" applyBorder="1" applyProtection="1">
      <alignment horizontal="center" vertical="center" wrapText="1"/>
    </xf>
    <xf numFmtId="49" fontId="10" fillId="0" borderId="28" xfId="4" applyFont="1" applyBorder="1">
      <alignment horizontal="center" vertical="center" wrapText="1"/>
    </xf>
  </cellXfs>
  <cellStyles count="120">
    <cellStyle name="br" xfId="38"/>
    <cellStyle name="br 2" xfId="101"/>
    <cellStyle name="br 3" xfId="61"/>
    <cellStyle name="col" xfId="37"/>
    <cellStyle name="col 2" xfId="100"/>
    <cellStyle name="col 3" xfId="60"/>
    <cellStyle name="ex58" xfId="32"/>
    <cellStyle name="ex59" xfId="33"/>
    <cellStyle name="ex60" xfId="11"/>
    <cellStyle name="ex60 2" xfId="116"/>
    <cellStyle name="ex60 3" xfId="77"/>
    <cellStyle name="ex61" xfId="12"/>
    <cellStyle name="ex61 2" xfId="78"/>
    <cellStyle name="ex62" xfId="13"/>
    <cellStyle name="ex62 2" xfId="79"/>
    <cellStyle name="ex63" xfId="14"/>
    <cellStyle name="ex63 2" xfId="80"/>
    <cellStyle name="ex64" xfId="15"/>
    <cellStyle name="ex64 2" xfId="69"/>
    <cellStyle name="ex65" xfId="16"/>
    <cellStyle name="ex65 2" xfId="70"/>
    <cellStyle name="ex66" xfId="17"/>
    <cellStyle name="ex66 2" xfId="109"/>
    <cellStyle name="ex66 3" xfId="71"/>
    <cellStyle name="ex67" xfId="18"/>
    <cellStyle name="ex67 2" xfId="72"/>
    <cellStyle name="ex68" xfId="19"/>
    <cellStyle name="ex69" xfId="20"/>
    <cellStyle name="ex70" xfId="21"/>
    <cellStyle name="ex70 2" xfId="110"/>
    <cellStyle name="ex71" xfId="22"/>
    <cellStyle name="ex71 2" xfId="111"/>
    <cellStyle name="ex72" xfId="23"/>
    <cellStyle name="ex72 2" xfId="112"/>
    <cellStyle name="ex73" xfId="24"/>
    <cellStyle name="ex73 2" xfId="113"/>
    <cellStyle name="ex74" xfId="25"/>
    <cellStyle name="ex75" xfId="26"/>
    <cellStyle name="ex84" xfId="73"/>
    <cellStyle name="ex85" xfId="74"/>
    <cellStyle name="ex85 2" xfId="115"/>
    <cellStyle name="ex86" xfId="75"/>
    <cellStyle name="ex87" xfId="76"/>
    <cellStyle name="st24" xfId="52"/>
    <cellStyle name="st24 2" xfId="92"/>
    <cellStyle name="st25" xfId="53"/>
    <cellStyle name="st25 2" xfId="93"/>
    <cellStyle name="st26" xfId="56"/>
    <cellStyle name="st26 2" xfId="96"/>
    <cellStyle name="st57" xfId="2"/>
    <cellStyle name="style0" xfId="39"/>
    <cellStyle name="style0 2" xfId="102"/>
    <cellStyle name="style0 3" xfId="62"/>
    <cellStyle name="td" xfId="40"/>
    <cellStyle name="td 2" xfId="103"/>
    <cellStyle name="td 3" xfId="63"/>
    <cellStyle name="tr" xfId="36"/>
    <cellStyle name="tr 2" xfId="99"/>
    <cellStyle name="tr 3" xfId="59"/>
    <cellStyle name="xl_bot_header" xfId="9"/>
    <cellStyle name="xl_bot_left_header" xfId="8"/>
    <cellStyle name="xl_bot_right_header" xfId="10"/>
    <cellStyle name="xl_center_header" xfId="6"/>
    <cellStyle name="xl_footer" xfId="35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4"/>
    <cellStyle name="xl_total_center" xfId="31"/>
    <cellStyle name="xl_total_left" xfId="30"/>
    <cellStyle name="xl_total_top" xfId="28"/>
    <cellStyle name="xl_total_top_left" xfId="27"/>
    <cellStyle name="xl_total_top_right" xfId="29"/>
    <cellStyle name="xl21" xfId="64"/>
    <cellStyle name="xl21 2" xfId="104"/>
    <cellStyle name="xl22" xfId="42"/>
    <cellStyle name="xl22 2" xfId="82"/>
    <cellStyle name="xl23" xfId="44"/>
    <cellStyle name="xl23 2" xfId="84"/>
    <cellStyle name="xl24" xfId="45"/>
    <cellStyle name="xl24 2" xfId="85"/>
    <cellStyle name="xl25" xfId="49"/>
    <cellStyle name="xl25 2" xfId="89"/>
    <cellStyle name="xl26" xfId="50"/>
    <cellStyle name="xl26 2" xfId="90"/>
    <cellStyle name="xl27" xfId="54"/>
    <cellStyle name="xl27 2" xfId="94"/>
    <cellStyle name="xl28" xfId="57"/>
    <cellStyle name="xl28 2" xfId="97"/>
    <cellStyle name="xl29" xfId="65"/>
    <cellStyle name="xl29 2" xfId="105"/>
    <cellStyle name="xl30" xfId="48"/>
    <cellStyle name="xl30 2" xfId="88"/>
    <cellStyle name="xl31" xfId="51"/>
    <cellStyle name="xl31 2" xfId="91"/>
    <cellStyle name="xl32" xfId="55"/>
    <cellStyle name="xl32 2" xfId="95"/>
    <cellStyle name="xl33" xfId="46"/>
    <cellStyle name="xl33 2" xfId="86"/>
    <cellStyle name="xl34" xfId="66"/>
    <cellStyle name="xl34 2" xfId="106"/>
    <cellStyle name="xl35" xfId="67"/>
    <cellStyle name="xl35 2" xfId="107"/>
    <cellStyle name="xl36" xfId="68"/>
    <cellStyle name="xl36 2" xfId="108"/>
    <cellStyle name="xl37" xfId="47"/>
    <cellStyle name="xl37 2" xfId="87"/>
    <cellStyle name="xl38" xfId="58"/>
    <cellStyle name="xl38 2" xfId="98"/>
    <cellStyle name="xl39" xfId="43"/>
    <cellStyle name="xl39 2" xfId="83"/>
    <cellStyle name="Обычный" xfId="0" builtinId="0"/>
    <cellStyle name="Обычный 2" xfId="81"/>
    <cellStyle name="Обычный 3" xfId="114"/>
    <cellStyle name="Обычный 4" xfId="41"/>
    <cellStyle name="Обычный 5" xfId="117"/>
    <cellStyle name="Обычный 6" xfId="118"/>
    <cellStyle name="Обычный 7" xfId="11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showGridLines="0" tabSelected="1" workbookViewId="0">
      <pane ySplit="12" topLeftCell="A13" activePane="bottomLeft" state="frozen"/>
      <selection pane="bottomLeft" activeCell="C20" sqref="C20"/>
    </sheetView>
  </sheetViews>
  <sheetFormatPr defaultRowHeight="15" x14ac:dyDescent="0.25"/>
  <cols>
    <col min="1" max="1" width="21.7109375" style="2" customWidth="1"/>
    <col min="2" max="2" width="80.140625" style="2" customWidth="1"/>
    <col min="3" max="3" width="31.5703125" style="2" customWidth="1"/>
    <col min="4" max="8" width="17.7109375" style="2" customWidth="1"/>
    <col min="9" max="9" width="18.28515625" style="2" customWidth="1"/>
    <col min="10" max="16384" width="9.140625" style="1"/>
  </cols>
  <sheetData>
    <row r="1" spans="1:10" ht="15.95" customHeight="1" x14ac:dyDescent="0.25">
      <c r="A1" s="35" t="s">
        <v>158</v>
      </c>
      <c r="B1" s="35"/>
      <c r="C1" s="35"/>
      <c r="D1" s="35"/>
      <c r="E1" s="35"/>
      <c r="F1" s="35"/>
      <c r="G1" s="35"/>
      <c r="H1" s="35"/>
      <c r="I1" s="35"/>
    </row>
    <row r="2" spans="1:10" ht="15.9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0" ht="15.9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10" ht="15.75" customHeight="1" x14ac:dyDescent="0.25">
      <c r="A4" s="32" t="s">
        <v>172</v>
      </c>
      <c r="B4" s="32" t="s">
        <v>177</v>
      </c>
      <c r="C4" s="33"/>
      <c r="D4" s="34"/>
      <c r="E4" s="34"/>
      <c r="F4" s="34"/>
      <c r="G4" s="34"/>
      <c r="H4" s="34"/>
      <c r="I4" s="34"/>
      <c r="J4" s="33"/>
    </row>
    <row r="5" spans="1:10" ht="9.75" customHeight="1" x14ac:dyDescent="0.25">
      <c r="A5" s="32"/>
      <c r="B5" s="32"/>
      <c r="C5" s="34"/>
      <c r="D5" s="34"/>
      <c r="E5" s="34"/>
      <c r="F5" s="34"/>
      <c r="G5" s="34"/>
      <c r="H5" s="34"/>
      <c r="I5" s="34"/>
      <c r="J5" s="33"/>
    </row>
    <row r="6" spans="1:10" ht="27.75" customHeight="1" x14ac:dyDescent="0.25">
      <c r="A6" s="32" t="s">
        <v>173</v>
      </c>
      <c r="B6" s="32" t="s">
        <v>176</v>
      </c>
      <c r="C6" s="33"/>
      <c r="D6" s="34"/>
      <c r="E6" s="34"/>
      <c r="F6" s="34"/>
      <c r="G6" s="34"/>
      <c r="H6" s="34"/>
      <c r="I6" s="34"/>
      <c r="J6" s="33"/>
    </row>
    <row r="7" spans="1:10" ht="6.75" customHeight="1" x14ac:dyDescent="0.25">
      <c r="A7" s="32"/>
      <c r="B7" s="32"/>
      <c r="C7" s="34"/>
      <c r="D7" s="34"/>
      <c r="E7" s="34"/>
      <c r="F7" s="34"/>
      <c r="G7" s="34"/>
      <c r="H7" s="34"/>
      <c r="I7" s="34"/>
      <c r="J7" s="33"/>
    </row>
    <row r="8" spans="1:10" ht="14.25" customHeight="1" x14ac:dyDescent="0.25">
      <c r="A8" s="33" t="s">
        <v>174</v>
      </c>
      <c r="B8" s="33" t="s">
        <v>175</v>
      </c>
      <c r="C8" s="34"/>
      <c r="D8" s="34"/>
      <c r="E8" s="34"/>
      <c r="F8" s="34"/>
      <c r="G8" s="34"/>
      <c r="H8" s="34"/>
      <c r="I8" s="34"/>
      <c r="J8" s="33"/>
    </row>
    <row r="9" spans="1:10" ht="15.2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10" s="9" customFormat="1" ht="15.2" customHeight="1" x14ac:dyDescent="0.25">
      <c r="A10" s="41" t="s">
        <v>163</v>
      </c>
      <c r="B10" s="41"/>
      <c r="C10" s="45" t="s">
        <v>166</v>
      </c>
      <c r="D10" s="43" t="s">
        <v>168</v>
      </c>
      <c r="E10" s="39" t="s">
        <v>171</v>
      </c>
      <c r="F10" s="39" t="s">
        <v>167</v>
      </c>
      <c r="G10" s="38" t="s">
        <v>0</v>
      </c>
      <c r="H10" s="38"/>
      <c r="I10" s="38"/>
    </row>
    <row r="11" spans="1:10" s="9" customFormat="1" ht="73.5" customHeight="1" x14ac:dyDescent="0.25">
      <c r="A11" s="3" t="s">
        <v>164</v>
      </c>
      <c r="B11" s="3" t="s">
        <v>165</v>
      </c>
      <c r="C11" s="46"/>
      <c r="D11" s="44"/>
      <c r="E11" s="40"/>
      <c r="F11" s="40"/>
      <c r="G11" s="10" t="s">
        <v>160</v>
      </c>
      <c r="H11" s="6" t="s">
        <v>161</v>
      </c>
      <c r="I11" s="6" t="s">
        <v>162</v>
      </c>
    </row>
    <row r="12" spans="1:10" s="9" customFormat="1" x14ac:dyDescent="0.25">
      <c r="A12" s="5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11" t="s">
        <v>7</v>
      </c>
      <c r="I12" s="11" t="s">
        <v>159</v>
      </c>
    </row>
    <row r="13" spans="1:10" x14ac:dyDescent="0.25">
      <c r="A13" s="12" t="s">
        <v>8</v>
      </c>
      <c r="B13" s="13" t="s">
        <v>9</v>
      </c>
      <c r="C13" s="13"/>
      <c r="D13" s="14">
        <v>35156.826000000001</v>
      </c>
      <c r="E13" s="14">
        <v>25096.685870000001</v>
      </c>
      <c r="F13" s="14">
        <f>F14+F31+F37+F42+F54+F61+F66+F70</f>
        <v>37762.31</v>
      </c>
      <c r="G13" s="14">
        <f t="shared" ref="G13:I13" si="0">G14+G31+G37+G42+G54+G61+G66+G70</f>
        <v>38056.43</v>
      </c>
      <c r="H13" s="14">
        <f t="shared" si="0"/>
        <v>39633.635000000002</v>
      </c>
      <c r="I13" s="14">
        <f t="shared" si="0"/>
        <v>39745.280000000006</v>
      </c>
    </row>
    <row r="14" spans="1:10" x14ac:dyDescent="0.25">
      <c r="A14" s="15" t="s">
        <v>10</v>
      </c>
      <c r="B14" s="16" t="s">
        <v>11</v>
      </c>
      <c r="C14" s="16"/>
      <c r="D14" s="17">
        <v>24236</v>
      </c>
      <c r="E14" s="17">
        <v>18282.563310000001</v>
      </c>
      <c r="F14" s="17">
        <f>F15</f>
        <v>26726</v>
      </c>
      <c r="G14" s="17">
        <f t="shared" ref="G14:I14" si="1">G15</f>
        <v>26410.255000000001</v>
      </c>
      <c r="H14" s="17">
        <f t="shared" si="1"/>
        <v>27317</v>
      </c>
      <c r="I14" s="17">
        <f t="shared" si="1"/>
        <v>27117</v>
      </c>
    </row>
    <row r="15" spans="1:10" x14ac:dyDescent="0.25">
      <c r="A15" s="18" t="s">
        <v>12</v>
      </c>
      <c r="B15" s="19" t="s">
        <v>13</v>
      </c>
      <c r="C15" s="19"/>
      <c r="D15" s="20">
        <v>24236</v>
      </c>
      <c r="E15" s="20">
        <v>18282.563310000001</v>
      </c>
      <c r="F15" s="20">
        <f>F16+F20+F24+F28</f>
        <v>26726</v>
      </c>
      <c r="G15" s="20">
        <f t="shared" ref="G15:I15" si="2">G16+G20+G24+G28</f>
        <v>26410.255000000001</v>
      </c>
      <c r="H15" s="20">
        <f t="shared" si="2"/>
        <v>27317</v>
      </c>
      <c r="I15" s="20">
        <f t="shared" si="2"/>
        <v>27117</v>
      </c>
    </row>
    <row r="16" spans="1:10" ht="38.25" x14ac:dyDescent="0.25">
      <c r="A16" s="21" t="s">
        <v>14</v>
      </c>
      <c r="B16" s="22" t="s">
        <v>15</v>
      </c>
      <c r="C16" s="22" t="s">
        <v>16</v>
      </c>
      <c r="D16" s="23">
        <v>24124</v>
      </c>
      <c r="E16" s="23">
        <f>E17+E18+E19</f>
        <v>17893.664089999998</v>
      </c>
      <c r="F16" s="23">
        <v>26329</v>
      </c>
      <c r="G16" s="23">
        <v>26211</v>
      </c>
      <c r="H16" s="24">
        <v>27200</v>
      </c>
      <c r="I16" s="24">
        <v>27000</v>
      </c>
    </row>
    <row r="17" spans="1:9" ht="63.75" hidden="1" x14ac:dyDescent="0.25">
      <c r="A17" s="21" t="s">
        <v>17</v>
      </c>
      <c r="B17" s="22" t="s">
        <v>18</v>
      </c>
      <c r="C17" s="22" t="s">
        <v>16</v>
      </c>
      <c r="D17" s="23">
        <v>0</v>
      </c>
      <c r="E17" s="23">
        <v>17798.200789999999</v>
      </c>
      <c r="F17" s="23"/>
      <c r="G17" s="23"/>
      <c r="H17" s="24"/>
      <c r="I17" s="24"/>
    </row>
    <row r="18" spans="1:9" ht="51" hidden="1" x14ac:dyDescent="0.25">
      <c r="A18" s="21" t="s">
        <v>19</v>
      </c>
      <c r="B18" s="22" t="s">
        <v>20</v>
      </c>
      <c r="C18" s="22" t="s">
        <v>16</v>
      </c>
      <c r="D18" s="23">
        <v>0</v>
      </c>
      <c r="E18" s="23">
        <v>54.417009999999998</v>
      </c>
      <c r="F18" s="23"/>
      <c r="G18" s="23"/>
      <c r="H18" s="24"/>
      <c r="I18" s="24"/>
    </row>
    <row r="19" spans="1:9" ht="63.75" hidden="1" x14ac:dyDescent="0.25">
      <c r="A19" s="21" t="s">
        <v>21</v>
      </c>
      <c r="B19" s="22" t="s">
        <v>22</v>
      </c>
      <c r="C19" s="22" t="s">
        <v>16</v>
      </c>
      <c r="D19" s="23">
        <v>0</v>
      </c>
      <c r="E19" s="23">
        <v>41.046289999999999</v>
      </c>
      <c r="F19" s="23"/>
      <c r="G19" s="23"/>
      <c r="H19" s="24"/>
      <c r="I19" s="24"/>
    </row>
    <row r="20" spans="1:9" ht="63.75" x14ac:dyDescent="0.25">
      <c r="A20" s="21" t="s">
        <v>23</v>
      </c>
      <c r="B20" s="22" t="s">
        <v>24</v>
      </c>
      <c r="C20" s="22" t="s">
        <v>16</v>
      </c>
      <c r="D20" s="23">
        <v>55</v>
      </c>
      <c r="E20" s="23">
        <f>E21+E22+E23</f>
        <v>65.718800000000002</v>
      </c>
      <c r="F20" s="23">
        <v>74</v>
      </c>
      <c r="G20" s="23">
        <v>70</v>
      </c>
      <c r="H20" s="24">
        <v>60</v>
      </c>
      <c r="I20" s="24">
        <v>60</v>
      </c>
    </row>
    <row r="21" spans="1:9" ht="76.5" hidden="1" x14ac:dyDescent="0.25">
      <c r="A21" s="21" t="s">
        <v>25</v>
      </c>
      <c r="B21" s="22" t="s">
        <v>26</v>
      </c>
      <c r="C21" s="22" t="s">
        <v>16</v>
      </c>
      <c r="D21" s="23">
        <v>0</v>
      </c>
      <c r="E21" s="23">
        <v>64.649230000000003</v>
      </c>
      <c r="F21" s="23"/>
      <c r="G21" s="23"/>
      <c r="H21" s="24"/>
      <c r="I21" s="24"/>
    </row>
    <row r="22" spans="1:9" ht="63.75" hidden="1" x14ac:dyDescent="0.25">
      <c r="A22" s="21" t="s">
        <v>27</v>
      </c>
      <c r="B22" s="22" t="s">
        <v>28</v>
      </c>
      <c r="C22" s="22" t="s">
        <v>16</v>
      </c>
      <c r="D22" s="23">
        <v>0</v>
      </c>
      <c r="E22" s="23">
        <v>0.47727999999999998</v>
      </c>
      <c r="F22" s="23"/>
      <c r="G22" s="23"/>
      <c r="H22" s="24"/>
      <c r="I22" s="24"/>
    </row>
    <row r="23" spans="1:9" ht="76.5" hidden="1" x14ac:dyDescent="0.25">
      <c r="A23" s="21" t="s">
        <v>29</v>
      </c>
      <c r="B23" s="22" t="s">
        <v>30</v>
      </c>
      <c r="C23" s="22" t="s">
        <v>16</v>
      </c>
      <c r="D23" s="23">
        <v>0</v>
      </c>
      <c r="E23" s="23">
        <v>0.59228999999999998</v>
      </c>
      <c r="F23" s="23"/>
      <c r="G23" s="23"/>
      <c r="H23" s="24"/>
      <c r="I23" s="24"/>
    </row>
    <row r="24" spans="1:9" ht="25.5" x14ac:dyDescent="0.25">
      <c r="A24" s="21" t="s">
        <v>31</v>
      </c>
      <c r="B24" s="22" t="s">
        <v>32</v>
      </c>
      <c r="C24" s="22" t="s">
        <v>16</v>
      </c>
      <c r="D24" s="23">
        <v>57</v>
      </c>
      <c r="E24" s="23">
        <f>E25+E26+E27</f>
        <v>124.81889000000001</v>
      </c>
      <c r="F24" s="23">
        <v>125</v>
      </c>
      <c r="G24" s="23">
        <v>119</v>
      </c>
      <c r="H24" s="24">
        <v>57</v>
      </c>
      <c r="I24" s="24">
        <v>57</v>
      </c>
    </row>
    <row r="25" spans="1:9" ht="38.25" hidden="1" x14ac:dyDescent="0.25">
      <c r="A25" s="21" t="s">
        <v>33</v>
      </c>
      <c r="B25" s="22" t="s">
        <v>34</v>
      </c>
      <c r="C25" s="22" t="s">
        <v>16</v>
      </c>
      <c r="D25" s="23">
        <v>0</v>
      </c>
      <c r="E25" s="23">
        <v>120.45225000000001</v>
      </c>
      <c r="F25" s="23"/>
      <c r="G25" s="23"/>
      <c r="H25" s="24"/>
      <c r="I25" s="24"/>
    </row>
    <row r="26" spans="1:9" ht="38.25" hidden="1" x14ac:dyDescent="0.25">
      <c r="A26" s="21" t="s">
        <v>35</v>
      </c>
      <c r="B26" s="22" t="s">
        <v>36</v>
      </c>
      <c r="C26" s="22" t="s">
        <v>16</v>
      </c>
      <c r="D26" s="23">
        <v>0</v>
      </c>
      <c r="E26" s="23">
        <v>3.4234200000000001</v>
      </c>
      <c r="F26" s="23"/>
      <c r="G26" s="23"/>
      <c r="H26" s="24"/>
      <c r="I26" s="24"/>
    </row>
    <row r="27" spans="1:9" ht="38.25" hidden="1" x14ac:dyDescent="0.25">
      <c r="A27" s="21" t="s">
        <v>37</v>
      </c>
      <c r="B27" s="22" t="s">
        <v>38</v>
      </c>
      <c r="C27" s="22" t="s">
        <v>16</v>
      </c>
      <c r="D27" s="23">
        <v>0</v>
      </c>
      <c r="E27" s="23">
        <v>0.94321999999999995</v>
      </c>
      <c r="F27" s="23"/>
      <c r="G27" s="23"/>
      <c r="H27" s="24"/>
      <c r="I27" s="24"/>
    </row>
    <row r="28" spans="1:9" ht="51" x14ac:dyDescent="0.25">
      <c r="A28" s="21" t="s">
        <v>170</v>
      </c>
      <c r="B28" s="22" t="s">
        <v>169</v>
      </c>
      <c r="C28" s="22" t="s">
        <v>16</v>
      </c>
      <c r="D28" s="23">
        <v>0</v>
      </c>
      <c r="E28" s="23">
        <f>196.22979+E29+E30</f>
        <v>198.36153000000002</v>
      </c>
      <c r="F28" s="23">
        <v>198</v>
      </c>
      <c r="G28" s="23">
        <v>10.255000000000001</v>
      </c>
      <c r="H28" s="24">
        <v>0</v>
      </c>
      <c r="I28" s="24">
        <v>0</v>
      </c>
    </row>
    <row r="29" spans="1:9" ht="63.75" hidden="1" x14ac:dyDescent="0.25">
      <c r="A29" s="21" t="s">
        <v>39</v>
      </c>
      <c r="B29" s="22" t="s">
        <v>40</v>
      </c>
      <c r="C29" s="22" t="s">
        <v>16</v>
      </c>
      <c r="D29" s="23">
        <v>0</v>
      </c>
      <c r="E29" s="23">
        <v>0.58757999999999999</v>
      </c>
      <c r="F29" s="23"/>
      <c r="G29" s="23"/>
      <c r="H29" s="24"/>
      <c r="I29" s="24"/>
    </row>
    <row r="30" spans="1:9" ht="76.5" hidden="1" x14ac:dyDescent="0.25">
      <c r="A30" s="21" t="s">
        <v>41</v>
      </c>
      <c r="B30" s="22" t="s">
        <v>42</v>
      </c>
      <c r="C30" s="22" t="s">
        <v>16</v>
      </c>
      <c r="D30" s="23">
        <v>0</v>
      </c>
      <c r="E30" s="23">
        <v>1.54416</v>
      </c>
      <c r="F30" s="23"/>
      <c r="G30" s="23"/>
      <c r="H30" s="24"/>
      <c r="I30" s="24"/>
    </row>
    <row r="31" spans="1:9" ht="25.5" x14ac:dyDescent="0.25">
      <c r="A31" s="15" t="s">
        <v>43</v>
      </c>
      <c r="B31" s="16" t="s">
        <v>44</v>
      </c>
      <c r="C31" s="16"/>
      <c r="D31" s="17">
        <v>2879.23</v>
      </c>
      <c r="E31" s="17">
        <v>2476.7784099999999</v>
      </c>
      <c r="F31" s="17">
        <f>F32</f>
        <v>2879.23</v>
      </c>
      <c r="G31" s="17">
        <f t="shared" ref="G31:I31" si="3">G32</f>
        <v>4100.1749999999993</v>
      </c>
      <c r="H31" s="17">
        <f t="shared" si="3"/>
        <v>4294.6350000000002</v>
      </c>
      <c r="I31" s="17">
        <f t="shared" si="3"/>
        <v>4591.38</v>
      </c>
    </row>
    <row r="32" spans="1:9" ht="25.5" x14ac:dyDescent="0.25">
      <c r="A32" s="18" t="s">
        <v>45</v>
      </c>
      <c r="B32" s="19" t="s">
        <v>46</v>
      </c>
      <c r="C32" s="19"/>
      <c r="D32" s="20">
        <v>2879.23</v>
      </c>
      <c r="E32" s="20">
        <v>2476.7784099999999</v>
      </c>
      <c r="F32" s="20">
        <f>F33+F34+F35+F36</f>
        <v>2879.23</v>
      </c>
      <c r="G32" s="20">
        <f t="shared" ref="G32:I32" si="4">G33+G34+G35+G36</f>
        <v>4100.1749999999993</v>
      </c>
      <c r="H32" s="20">
        <f t="shared" si="4"/>
        <v>4294.6350000000002</v>
      </c>
      <c r="I32" s="20">
        <f t="shared" si="4"/>
        <v>4591.38</v>
      </c>
    </row>
    <row r="33" spans="1:9" ht="63.75" x14ac:dyDescent="0.25">
      <c r="A33" s="21" t="s">
        <v>47</v>
      </c>
      <c r="B33" s="22" t="s">
        <v>48</v>
      </c>
      <c r="C33" s="22" t="s">
        <v>49</v>
      </c>
      <c r="D33" s="23">
        <v>1301.79</v>
      </c>
      <c r="E33" s="23">
        <v>1211.02307</v>
      </c>
      <c r="F33" s="23">
        <v>1301.79</v>
      </c>
      <c r="G33" s="23">
        <v>1813.9849999999999</v>
      </c>
      <c r="H33" s="24">
        <v>1914.7349999999999</v>
      </c>
      <c r="I33" s="24">
        <v>2060.65</v>
      </c>
    </row>
    <row r="34" spans="1:9" ht="76.5" x14ac:dyDescent="0.25">
      <c r="A34" s="21" t="s">
        <v>50</v>
      </c>
      <c r="B34" s="22" t="s">
        <v>51</v>
      </c>
      <c r="C34" s="22" t="s">
        <v>49</v>
      </c>
      <c r="D34" s="23">
        <v>7.21</v>
      </c>
      <c r="E34" s="23">
        <v>6.8509099999999998</v>
      </c>
      <c r="F34" s="23">
        <v>7.21</v>
      </c>
      <c r="G34" s="23">
        <v>13.49</v>
      </c>
      <c r="H34" s="24">
        <v>14</v>
      </c>
      <c r="I34" s="24">
        <v>14.61</v>
      </c>
    </row>
    <row r="35" spans="1:9" ht="63.75" x14ac:dyDescent="0.25">
      <c r="A35" s="21" t="s">
        <v>52</v>
      </c>
      <c r="B35" s="22" t="s">
        <v>53</v>
      </c>
      <c r="C35" s="22" t="s">
        <v>49</v>
      </c>
      <c r="D35" s="23">
        <v>1570.23</v>
      </c>
      <c r="E35" s="23">
        <v>1394.0915500000001</v>
      </c>
      <c r="F35" s="23">
        <v>1570.23</v>
      </c>
      <c r="G35" s="23">
        <v>2272.6999999999998</v>
      </c>
      <c r="H35" s="24">
        <v>2365.9</v>
      </c>
      <c r="I35" s="24">
        <v>2516.12</v>
      </c>
    </row>
    <row r="36" spans="1:9" ht="63.75" x14ac:dyDescent="0.25">
      <c r="A36" s="21" t="s">
        <v>54</v>
      </c>
      <c r="B36" s="22" t="s">
        <v>55</v>
      </c>
      <c r="C36" s="22" t="s">
        <v>49</v>
      </c>
      <c r="D36" s="23">
        <v>0</v>
      </c>
      <c r="E36" s="23">
        <v>-135.18711999999999</v>
      </c>
      <c r="F36" s="23">
        <v>0</v>
      </c>
      <c r="G36" s="23">
        <v>0</v>
      </c>
      <c r="H36" s="24">
        <v>0</v>
      </c>
      <c r="I36" s="24">
        <v>0</v>
      </c>
    </row>
    <row r="37" spans="1:9" x14ac:dyDescent="0.25">
      <c r="A37" s="15" t="s">
        <v>56</v>
      </c>
      <c r="B37" s="16" t="s">
        <v>57</v>
      </c>
      <c r="C37" s="16"/>
      <c r="D37" s="17">
        <v>62.15</v>
      </c>
      <c r="E37" s="17">
        <v>62.141240000000003</v>
      </c>
      <c r="F37" s="17">
        <f>F38</f>
        <v>67</v>
      </c>
      <c r="G37" s="17">
        <f t="shared" ref="G37:I38" si="5">G38</f>
        <v>64</v>
      </c>
      <c r="H37" s="17">
        <f t="shared" si="5"/>
        <v>60</v>
      </c>
      <c r="I37" s="17">
        <f t="shared" si="5"/>
        <v>60</v>
      </c>
    </row>
    <row r="38" spans="1:9" x14ac:dyDescent="0.25">
      <c r="A38" s="18" t="s">
        <v>58</v>
      </c>
      <c r="B38" s="19" t="s">
        <v>59</v>
      </c>
      <c r="C38" s="19"/>
      <c r="D38" s="20">
        <v>62.15</v>
      </c>
      <c r="E38" s="20">
        <v>62.141240000000003</v>
      </c>
      <c r="F38" s="20">
        <f>F39</f>
        <v>67</v>
      </c>
      <c r="G38" s="20">
        <f t="shared" si="5"/>
        <v>64</v>
      </c>
      <c r="H38" s="20">
        <f t="shared" si="5"/>
        <v>60</v>
      </c>
      <c r="I38" s="20">
        <f t="shared" si="5"/>
        <v>60</v>
      </c>
    </row>
    <row r="39" spans="1:9" x14ac:dyDescent="0.25">
      <c r="A39" s="21" t="s">
        <v>60</v>
      </c>
      <c r="B39" s="22" t="s">
        <v>59</v>
      </c>
      <c r="C39" s="22" t="s">
        <v>16</v>
      </c>
      <c r="D39" s="23">
        <v>62.15</v>
      </c>
      <c r="E39" s="23">
        <f>E40+E41</f>
        <v>62.141239999999996</v>
      </c>
      <c r="F39" s="23">
        <v>67</v>
      </c>
      <c r="G39" s="23">
        <v>64</v>
      </c>
      <c r="H39" s="24">
        <v>60</v>
      </c>
      <c r="I39" s="24">
        <v>60</v>
      </c>
    </row>
    <row r="40" spans="1:9" ht="25.5" hidden="1" x14ac:dyDescent="0.25">
      <c r="A40" s="21" t="s">
        <v>61</v>
      </c>
      <c r="B40" s="22" t="s">
        <v>62</v>
      </c>
      <c r="C40" s="22" t="s">
        <v>16</v>
      </c>
      <c r="D40" s="23">
        <v>0</v>
      </c>
      <c r="E40" s="23">
        <v>60.531869999999998</v>
      </c>
      <c r="F40" s="23"/>
      <c r="G40" s="23"/>
      <c r="H40" s="24"/>
      <c r="I40" s="24"/>
    </row>
    <row r="41" spans="1:9" hidden="1" x14ac:dyDescent="0.25">
      <c r="A41" s="21" t="s">
        <v>63</v>
      </c>
      <c r="B41" s="22" t="s">
        <v>64</v>
      </c>
      <c r="C41" s="22" t="s">
        <v>16</v>
      </c>
      <c r="D41" s="23">
        <v>0</v>
      </c>
      <c r="E41" s="23">
        <v>1.60937</v>
      </c>
      <c r="F41" s="23"/>
      <c r="G41" s="23"/>
      <c r="H41" s="24"/>
      <c r="I41" s="24"/>
    </row>
    <row r="42" spans="1:9" x14ac:dyDescent="0.25">
      <c r="A42" s="15" t="s">
        <v>65</v>
      </c>
      <c r="B42" s="16" t="s">
        <v>66</v>
      </c>
      <c r="C42" s="16"/>
      <c r="D42" s="17">
        <v>5142</v>
      </c>
      <c r="E42" s="17">
        <v>1502.7400500000001</v>
      </c>
      <c r="F42" s="17">
        <f>F43+F47</f>
        <v>4842</v>
      </c>
      <c r="G42" s="17">
        <f t="shared" ref="G42:I42" si="6">G43+G47</f>
        <v>4875</v>
      </c>
      <c r="H42" s="17">
        <f t="shared" si="6"/>
        <v>5415</v>
      </c>
      <c r="I42" s="17">
        <f t="shared" si="6"/>
        <v>5430</v>
      </c>
    </row>
    <row r="43" spans="1:9" x14ac:dyDescent="0.25">
      <c r="A43" s="18" t="s">
        <v>67</v>
      </c>
      <c r="B43" s="19" t="s">
        <v>68</v>
      </c>
      <c r="C43" s="19"/>
      <c r="D43" s="20">
        <v>3602</v>
      </c>
      <c r="E43" s="20">
        <v>849.69982000000005</v>
      </c>
      <c r="F43" s="20">
        <f>F44</f>
        <v>3302</v>
      </c>
      <c r="G43" s="20">
        <f t="shared" ref="G43:I43" si="7">G44</f>
        <v>3330</v>
      </c>
      <c r="H43" s="20">
        <f t="shared" si="7"/>
        <v>3340</v>
      </c>
      <c r="I43" s="20">
        <f t="shared" si="7"/>
        <v>3350</v>
      </c>
    </row>
    <row r="44" spans="1:9" ht="25.5" x14ac:dyDescent="0.25">
      <c r="A44" s="21" t="s">
        <v>69</v>
      </c>
      <c r="B44" s="22" t="s">
        <v>70</v>
      </c>
      <c r="C44" s="22" t="s">
        <v>16</v>
      </c>
      <c r="D44" s="23">
        <v>3602</v>
      </c>
      <c r="E44" s="23">
        <f>E45+E46</f>
        <v>849.69982000000005</v>
      </c>
      <c r="F44" s="23">
        <v>3302</v>
      </c>
      <c r="G44" s="23">
        <v>3330</v>
      </c>
      <c r="H44" s="24">
        <v>3340</v>
      </c>
      <c r="I44" s="24">
        <v>3350</v>
      </c>
    </row>
    <row r="45" spans="1:9" ht="51" hidden="1" x14ac:dyDescent="0.25">
      <c r="A45" s="21" t="s">
        <v>71</v>
      </c>
      <c r="B45" s="22" t="s">
        <v>72</v>
      </c>
      <c r="C45" s="22" t="s">
        <v>16</v>
      </c>
      <c r="D45" s="23">
        <v>0</v>
      </c>
      <c r="E45" s="23">
        <v>827.66033000000004</v>
      </c>
      <c r="F45" s="23"/>
      <c r="G45" s="23"/>
      <c r="H45" s="24"/>
      <c r="I45" s="24"/>
    </row>
    <row r="46" spans="1:9" ht="38.25" hidden="1" x14ac:dyDescent="0.25">
      <c r="A46" s="21" t="s">
        <v>73</v>
      </c>
      <c r="B46" s="22" t="s">
        <v>74</v>
      </c>
      <c r="C46" s="22" t="s">
        <v>16</v>
      </c>
      <c r="D46" s="23">
        <v>0</v>
      </c>
      <c r="E46" s="23">
        <v>22.039490000000001</v>
      </c>
      <c r="F46" s="23"/>
      <c r="G46" s="23"/>
      <c r="H46" s="24"/>
      <c r="I46" s="24"/>
    </row>
    <row r="47" spans="1:9" x14ac:dyDescent="0.25">
      <c r="A47" s="18" t="s">
        <v>75</v>
      </c>
      <c r="B47" s="19" t="s">
        <v>76</v>
      </c>
      <c r="C47" s="19"/>
      <c r="D47" s="20">
        <v>1540</v>
      </c>
      <c r="E47" s="20">
        <v>653.04022999999995</v>
      </c>
      <c r="F47" s="20">
        <f>F48+F51</f>
        <v>1540</v>
      </c>
      <c r="G47" s="20">
        <f t="shared" ref="G47:I47" si="8">G48+G51</f>
        <v>1545</v>
      </c>
      <c r="H47" s="20">
        <f t="shared" si="8"/>
        <v>2075</v>
      </c>
      <c r="I47" s="20">
        <f t="shared" si="8"/>
        <v>2080</v>
      </c>
    </row>
    <row r="48" spans="1:9" ht="25.5" x14ac:dyDescent="0.25">
      <c r="A48" s="21" t="s">
        <v>77</v>
      </c>
      <c r="B48" s="22" t="s">
        <v>78</v>
      </c>
      <c r="C48" s="22" t="s">
        <v>16</v>
      </c>
      <c r="D48" s="23">
        <v>1010</v>
      </c>
      <c r="E48" s="23">
        <f>E49+E50</f>
        <v>640.10314999999991</v>
      </c>
      <c r="F48" s="23">
        <v>1010</v>
      </c>
      <c r="G48" s="23">
        <v>1015</v>
      </c>
      <c r="H48" s="24">
        <v>1545</v>
      </c>
      <c r="I48" s="24">
        <v>1550</v>
      </c>
    </row>
    <row r="49" spans="1:9" ht="38.25" hidden="1" x14ac:dyDescent="0.25">
      <c r="A49" s="21" t="s">
        <v>79</v>
      </c>
      <c r="B49" s="22" t="s">
        <v>80</v>
      </c>
      <c r="C49" s="22" t="s">
        <v>16</v>
      </c>
      <c r="D49" s="23">
        <v>0</v>
      </c>
      <c r="E49" s="23">
        <v>631.85591999999997</v>
      </c>
      <c r="F49" s="23"/>
      <c r="G49" s="23"/>
      <c r="H49" s="24"/>
      <c r="I49" s="24"/>
    </row>
    <row r="50" spans="1:9" ht="25.5" hidden="1" x14ac:dyDescent="0.25">
      <c r="A50" s="21" t="s">
        <v>81</v>
      </c>
      <c r="B50" s="22" t="s">
        <v>82</v>
      </c>
      <c r="C50" s="22" t="s">
        <v>16</v>
      </c>
      <c r="D50" s="23">
        <v>0</v>
      </c>
      <c r="E50" s="23">
        <v>8.2472300000000001</v>
      </c>
      <c r="F50" s="23"/>
      <c r="G50" s="23"/>
      <c r="H50" s="24"/>
      <c r="I50" s="24"/>
    </row>
    <row r="51" spans="1:9" ht="25.5" x14ac:dyDescent="0.25">
      <c r="A51" s="21" t="s">
        <v>83</v>
      </c>
      <c r="B51" s="22" t="s">
        <v>84</v>
      </c>
      <c r="C51" s="22" t="s">
        <v>16</v>
      </c>
      <c r="D51" s="23">
        <v>530</v>
      </c>
      <c r="E51" s="23">
        <f>E52+E53</f>
        <v>12.93708</v>
      </c>
      <c r="F51" s="23">
        <v>530</v>
      </c>
      <c r="G51" s="23">
        <v>530</v>
      </c>
      <c r="H51" s="24">
        <v>530</v>
      </c>
      <c r="I51" s="24">
        <v>530</v>
      </c>
    </row>
    <row r="52" spans="1:9" ht="38.25" hidden="1" x14ac:dyDescent="0.25">
      <c r="A52" s="21" t="s">
        <v>85</v>
      </c>
      <c r="B52" s="22" t="s">
        <v>86</v>
      </c>
      <c r="C52" s="22" t="s">
        <v>16</v>
      </c>
      <c r="D52" s="23">
        <v>0</v>
      </c>
      <c r="E52" s="23">
        <v>10.43479</v>
      </c>
      <c r="F52" s="23"/>
      <c r="G52" s="23"/>
      <c r="H52" s="24"/>
      <c r="I52" s="24"/>
    </row>
    <row r="53" spans="1:9" ht="25.5" hidden="1" x14ac:dyDescent="0.25">
      <c r="A53" s="21" t="s">
        <v>87</v>
      </c>
      <c r="B53" s="22" t="s">
        <v>88</v>
      </c>
      <c r="C53" s="22" t="s">
        <v>16</v>
      </c>
      <c r="D53" s="23">
        <v>0</v>
      </c>
      <c r="E53" s="23">
        <v>2.5022899999999999</v>
      </c>
      <c r="F53" s="23"/>
      <c r="G53" s="23"/>
      <c r="H53" s="24"/>
      <c r="I53" s="24"/>
    </row>
    <row r="54" spans="1:9" ht="25.5" x14ac:dyDescent="0.25">
      <c r="A54" s="15" t="s">
        <v>89</v>
      </c>
      <c r="B54" s="16" t="s">
        <v>90</v>
      </c>
      <c r="C54" s="16"/>
      <c r="D54" s="17">
        <v>2086</v>
      </c>
      <c r="E54" s="17">
        <v>1997.72207</v>
      </c>
      <c r="F54" s="17">
        <f>F55+F59</f>
        <v>2413.48</v>
      </c>
      <c r="G54" s="17">
        <f t="shared" ref="G54:I54" si="9">G55+G59</f>
        <v>2179</v>
      </c>
      <c r="H54" s="17">
        <f t="shared" si="9"/>
        <v>2129</v>
      </c>
      <c r="I54" s="17">
        <f t="shared" si="9"/>
        <v>2129</v>
      </c>
    </row>
    <row r="55" spans="1:9" ht="51" x14ac:dyDescent="0.25">
      <c r="A55" s="18" t="s">
        <v>91</v>
      </c>
      <c r="B55" s="19" t="s">
        <v>92</v>
      </c>
      <c r="C55" s="19"/>
      <c r="D55" s="20">
        <v>1256</v>
      </c>
      <c r="E55" s="20">
        <v>1066.8840700000001</v>
      </c>
      <c r="F55" s="20">
        <f>F56+F57+F58</f>
        <v>1273.48</v>
      </c>
      <c r="G55" s="20">
        <f t="shared" ref="G55:I55" si="10">G56+G57+G58</f>
        <v>1279</v>
      </c>
      <c r="H55" s="20">
        <f t="shared" si="10"/>
        <v>1229</v>
      </c>
      <c r="I55" s="20">
        <f t="shared" si="10"/>
        <v>1229</v>
      </c>
    </row>
    <row r="56" spans="1:9" ht="38.25" x14ac:dyDescent="0.25">
      <c r="A56" s="21" t="s">
        <v>93</v>
      </c>
      <c r="B56" s="22" t="s">
        <v>94</v>
      </c>
      <c r="C56" s="22" t="s">
        <v>95</v>
      </c>
      <c r="D56" s="23">
        <v>27</v>
      </c>
      <c r="E56" s="23">
        <v>53.482500000000002</v>
      </c>
      <c r="F56" s="31">
        <v>53.48</v>
      </c>
      <c r="G56" s="23">
        <v>0</v>
      </c>
      <c r="H56" s="24">
        <v>0</v>
      </c>
      <c r="I56" s="24">
        <v>0</v>
      </c>
    </row>
    <row r="57" spans="1:9" ht="38.25" x14ac:dyDescent="0.25">
      <c r="A57" s="21" t="s">
        <v>96</v>
      </c>
      <c r="B57" s="22" t="s">
        <v>97</v>
      </c>
      <c r="C57" s="22" t="s">
        <v>95</v>
      </c>
      <c r="D57" s="23">
        <v>379</v>
      </c>
      <c r="E57" s="23">
        <v>237.39931999999999</v>
      </c>
      <c r="F57" s="31">
        <v>370</v>
      </c>
      <c r="G57" s="23">
        <v>379</v>
      </c>
      <c r="H57" s="24">
        <v>379</v>
      </c>
      <c r="I57" s="24">
        <v>379</v>
      </c>
    </row>
    <row r="58" spans="1:9" ht="51" x14ac:dyDescent="0.25">
      <c r="A58" s="21" t="s">
        <v>98</v>
      </c>
      <c r="B58" s="22" t="s">
        <v>99</v>
      </c>
      <c r="C58" s="22" t="s">
        <v>100</v>
      </c>
      <c r="D58" s="23">
        <v>850</v>
      </c>
      <c r="E58" s="23">
        <v>776.00225</v>
      </c>
      <c r="F58" s="23">
        <v>850</v>
      </c>
      <c r="G58" s="23">
        <v>900</v>
      </c>
      <c r="H58" s="24">
        <v>850</v>
      </c>
      <c r="I58" s="24">
        <v>850</v>
      </c>
    </row>
    <row r="59" spans="1:9" ht="51" x14ac:dyDescent="0.25">
      <c r="A59" s="18" t="s">
        <v>101</v>
      </c>
      <c r="B59" s="19" t="s">
        <v>102</v>
      </c>
      <c r="C59" s="19"/>
      <c r="D59" s="20">
        <v>830</v>
      </c>
      <c r="E59" s="20">
        <v>930.83799999999997</v>
      </c>
      <c r="F59" s="20">
        <f>F60</f>
        <v>1140</v>
      </c>
      <c r="G59" s="20">
        <f t="shared" ref="G59:I59" si="11">G60</f>
        <v>900</v>
      </c>
      <c r="H59" s="20">
        <f t="shared" si="11"/>
        <v>900</v>
      </c>
      <c r="I59" s="20">
        <f t="shared" si="11"/>
        <v>900</v>
      </c>
    </row>
    <row r="60" spans="1:9" ht="51" x14ac:dyDescent="0.25">
      <c r="A60" s="21" t="s">
        <v>103</v>
      </c>
      <c r="B60" s="22" t="s">
        <v>104</v>
      </c>
      <c r="C60" s="22" t="s">
        <v>95</v>
      </c>
      <c r="D60" s="23">
        <v>830</v>
      </c>
      <c r="E60" s="23">
        <v>930.83799999999997</v>
      </c>
      <c r="F60" s="31">
        <v>1140</v>
      </c>
      <c r="G60" s="23">
        <v>900</v>
      </c>
      <c r="H60" s="24">
        <v>900</v>
      </c>
      <c r="I60" s="24">
        <v>900</v>
      </c>
    </row>
    <row r="61" spans="1:9" x14ac:dyDescent="0.25">
      <c r="A61" s="15" t="s">
        <v>105</v>
      </c>
      <c r="B61" s="16" t="s">
        <v>106</v>
      </c>
      <c r="C61" s="16"/>
      <c r="D61" s="17">
        <v>225</v>
      </c>
      <c r="E61" s="17">
        <v>286.72955000000002</v>
      </c>
      <c r="F61" s="17">
        <f>F62+F64</f>
        <v>312.60000000000002</v>
      </c>
      <c r="G61" s="17">
        <f t="shared" ref="G61:I61" si="12">G62+G64</f>
        <v>235</v>
      </c>
      <c r="H61" s="17">
        <f t="shared" si="12"/>
        <v>225</v>
      </c>
      <c r="I61" s="17">
        <f t="shared" si="12"/>
        <v>224.9</v>
      </c>
    </row>
    <row r="62" spans="1:9" ht="25.5" x14ac:dyDescent="0.25">
      <c r="A62" s="18" t="s">
        <v>107</v>
      </c>
      <c r="B62" s="19" t="s">
        <v>108</v>
      </c>
      <c r="C62" s="19"/>
      <c r="D62" s="20">
        <v>200</v>
      </c>
      <c r="E62" s="20">
        <v>262.52172000000002</v>
      </c>
      <c r="F62" s="20">
        <f>F63</f>
        <v>275</v>
      </c>
      <c r="G62" s="20">
        <f t="shared" ref="G62:I62" si="13">G63</f>
        <v>220</v>
      </c>
      <c r="H62" s="20">
        <f t="shared" si="13"/>
        <v>210</v>
      </c>
      <c r="I62" s="20">
        <f t="shared" si="13"/>
        <v>210</v>
      </c>
    </row>
    <row r="63" spans="1:9" ht="51" x14ac:dyDescent="0.25">
      <c r="A63" s="21" t="s">
        <v>109</v>
      </c>
      <c r="B63" s="22" t="s">
        <v>110</v>
      </c>
      <c r="C63" s="22" t="s">
        <v>100</v>
      </c>
      <c r="D63" s="23">
        <v>200</v>
      </c>
      <c r="E63" s="23">
        <v>262.52172000000002</v>
      </c>
      <c r="F63" s="23">
        <v>275</v>
      </c>
      <c r="G63" s="23">
        <v>220</v>
      </c>
      <c r="H63" s="24">
        <v>210</v>
      </c>
      <c r="I63" s="24">
        <v>210</v>
      </c>
    </row>
    <row r="64" spans="1:9" ht="38.25" x14ac:dyDescent="0.25">
      <c r="A64" s="18" t="s">
        <v>111</v>
      </c>
      <c r="B64" s="19" t="s">
        <v>112</v>
      </c>
      <c r="C64" s="19"/>
      <c r="D64" s="20">
        <v>25</v>
      </c>
      <c r="E64" s="20">
        <v>24.207830000000001</v>
      </c>
      <c r="F64" s="20">
        <f>F65</f>
        <v>37.6</v>
      </c>
      <c r="G64" s="20">
        <f t="shared" ref="G64:I64" si="14">G65</f>
        <v>15</v>
      </c>
      <c r="H64" s="20">
        <f t="shared" si="14"/>
        <v>15</v>
      </c>
      <c r="I64" s="20">
        <f t="shared" si="14"/>
        <v>14.9</v>
      </c>
    </row>
    <row r="65" spans="1:9" ht="51" x14ac:dyDescent="0.25">
      <c r="A65" s="21" t="s">
        <v>113</v>
      </c>
      <c r="B65" s="22" t="s">
        <v>114</v>
      </c>
      <c r="C65" s="22" t="s">
        <v>100</v>
      </c>
      <c r="D65" s="23">
        <v>25</v>
      </c>
      <c r="E65" s="23">
        <v>24.207830000000001</v>
      </c>
      <c r="F65" s="23">
        <v>37.6</v>
      </c>
      <c r="G65" s="23">
        <v>15</v>
      </c>
      <c r="H65" s="24">
        <v>15</v>
      </c>
      <c r="I65" s="24">
        <v>14.9</v>
      </c>
    </row>
    <row r="66" spans="1:9" x14ac:dyDescent="0.25">
      <c r="A66" s="15" t="s">
        <v>115</v>
      </c>
      <c r="B66" s="16" t="s">
        <v>116</v>
      </c>
      <c r="C66" s="16"/>
      <c r="D66" s="17">
        <v>127.95</v>
      </c>
      <c r="E66" s="17">
        <v>77.286320000000003</v>
      </c>
      <c r="F66" s="17">
        <f>F67</f>
        <v>102</v>
      </c>
      <c r="G66" s="17">
        <f t="shared" ref="G66:I66" si="15">G67</f>
        <v>123</v>
      </c>
      <c r="H66" s="17">
        <f t="shared" si="15"/>
        <v>123</v>
      </c>
      <c r="I66" s="17">
        <f t="shared" si="15"/>
        <v>123</v>
      </c>
    </row>
    <row r="67" spans="1:9" x14ac:dyDescent="0.25">
      <c r="A67" s="18" t="s">
        <v>117</v>
      </c>
      <c r="B67" s="19" t="s">
        <v>118</v>
      </c>
      <c r="C67" s="19"/>
      <c r="D67" s="20">
        <v>127.95</v>
      </c>
      <c r="E67" s="20">
        <v>77.286320000000003</v>
      </c>
      <c r="F67" s="20">
        <f>F68+F69</f>
        <v>102</v>
      </c>
      <c r="G67" s="20">
        <f t="shared" ref="G67:I67" si="16">G68+G69</f>
        <v>123</v>
      </c>
      <c r="H67" s="20">
        <f t="shared" si="16"/>
        <v>123</v>
      </c>
      <c r="I67" s="20">
        <f t="shared" si="16"/>
        <v>123</v>
      </c>
    </row>
    <row r="68" spans="1:9" ht="38.25" x14ac:dyDescent="0.25">
      <c r="A68" s="21" t="s">
        <v>119</v>
      </c>
      <c r="B68" s="22" t="s">
        <v>120</v>
      </c>
      <c r="C68" s="22" t="s">
        <v>95</v>
      </c>
      <c r="D68" s="23">
        <v>4.95</v>
      </c>
      <c r="E68" s="23">
        <v>6.7434500000000002</v>
      </c>
      <c r="F68" s="23">
        <v>8</v>
      </c>
      <c r="G68" s="23">
        <v>0</v>
      </c>
      <c r="H68" s="24">
        <v>0</v>
      </c>
      <c r="I68" s="24">
        <v>0</v>
      </c>
    </row>
    <row r="69" spans="1:9" ht="76.5" x14ac:dyDescent="0.25">
      <c r="A69" s="21" t="s">
        <v>121</v>
      </c>
      <c r="B69" s="22" t="s">
        <v>122</v>
      </c>
      <c r="C69" s="22" t="s">
        <v>95</v>
      </c>
      <c r="D69" s="23">
        <v>123</v>
      </c>
      <c r="E69" s="23">
        <v>70.542869999999994</v>
      </c>
      <c r="F69" s="23">
        <v>94</v>
      </c>
      <c r="G69" s="23">
        <v>123</v>
      </c>
      <c r="H69" s="24">
        <v>123</v>
      </c>
      <c r="I69" s="24">
        <v>123</v>
      </c>
    </row>
    <row r="70" spans="1:9" x14ac:dyDescent="0.25">
      <c r="A70" s="15" t="s">
        <v>123</v>
      </c>
      <c r="B70" s="16" t="s">
        <v>124</v>
      </c>
      <c r="C70" s="16"/>
      <c r="D70" s="17">
        <v>398.49599999999998</v>
      </c>
      <c r="E70" s="17">
        <v>410.72492</v>
      </c>
      <c r="F70" s="17">
        <f>F71</f>
        <v>420</v>
      </c>
      <c r="G70" s="17">
        <f t="shared" ref="G70:I71" si="17">G71</f>
        <v>70</v>
      </c>
      <c r="H70" s="17">
        <f t="shared" si="17"/>
        <v>70</v>
      </c>
      <c r="I70" s="17">
        <f t="shared" si="17"/>
        <v>70</v>
      </c>
    </row>
    <row r="71" spans="1:9" x14ac:dyDescent="0.25">
      <c r="A71" s="18" t="s">
        <v>125</v>
      </c>
      <c r="B71" s="19" t="s">
        <v>126</v>
      </c>
      <c r="C71" s="19"/>
      <c r="D71" s="20">
        <v>398.49599999999998</v>
      </c>
      <c r="E71" s="20">
        <v>410.72492</v>
      </c>
      <c r="F71" s="20">
        <f>F72</f>
        <v>420</v>
      </c>
      <c r="G71" s="20">
        <f t="shared" si="17"/>
        <v>70</v>
      </c>
      <c r="H71" s="20">
        <f t="shared" si="17"/>
        <v>70</v>
      </c>
      <c r="I71" s="20">
        <f t="shared" si="17"/>
        <v>70</v>
      </c>
    </row>
    <row r="72" spans="1:9" ht="25.5" x14ac:dyDescent="0.25">
      <c r="A72" s="21" t="s">
        <v>127</v>
      </c>
      <c r="B72" s="22" t="s">
        <v>128</v>
      </c>
      <c r="C72" s="22" t="s">
        <v>95</v>
      </c>
      <c r="D72" s="23">
        <v>398.49599999999998</v>
      </c>
      <c r="E72" s="23">
        <v>410.72492</v>
      </c>
      <c r="F72" s="23">
        <v>420</v>
      </c>
      <c r="G72" s="23">
        <v>70</v>
      </c>
      <c r="H72" s="24">
        <v>70</v>
      </c>
      <c r="I72" s="24">
        <v>70</v>
      </c>
    </row>
    <row r="73" spans="1:9" x14ac:dyDescent="0.25">
      <c r="A73" s="12" t="s">
        <v>129</v>
      </c>
      <c r="B73" s="13" t="s">
        <v>130</v>
      </c>
      <c r="C73" s="13"/>
      <c r="D73" s="14">
        <v>60129.676359999998</v>
      </c>
      <c r="E73" s="14">
        <v>40357.964480000002</v>
      </c>
      <c r="F73" s="14">
        <f>F74+F84</f>
        <v>60129.680000000008</v>
      </c>
      <c r="G73" s="14">
        <f t="shared" ref="G73:I73" si="18">G74+G84</f>
        <v>13044.664500000001</v>
      </c>
      <c r="H73" s="14">
        <f t="shared" si="18"/>
        <v>10385.4825</v>
      </c>
      <c r="I73" s="14">
        <f t="shared" si="18"/>
        <v>10185.6175</v>
      </c>
    </row>
    <row r="74" spans="1:9" ht="25.5" x14ac:dyDescent="0.25">
      <c r="A74" s="15" t="s">
        <v>131</v>
      </c>
      <c r="B74" s="16" t="s">
        <v>132</v>
      </c>
      <c r="C74" s="16"/>
      <c r="D74" s="17">
        <v>60058.376360000002</v>
      </c>
      <c r="E74" s="17">
        <v>40286.664479999999</v>
      </c>
      <c r="F74" s="17">
        <f>F75+F77+F80+F82</f>
        <v>60058.380000000005</v>
      </c>
      <c r="G74" s="17">
        <f t="shared" ref="G74:I74" si="19">G75+G77+G80+G82</f>
        <v>13044.664500000001</v>
      </c>
      <c r="H74" s="17">
        <f t="shared" si="19"/>
        <v>10385.4825</v>
      </c>
      <c r="I74" s="17">
        <f t="shared" si="19"/>
        <v>10185.6175</v>
      </c>
    </row>
    <row r="75" spans="1:9" x14ac:dyDescent="0.25">
      <c r="A75" s="18" t="s">
        <v>133</v>
      </c>
      <c r="B75" s="19" t="s">
        <v>134</v>
      </c>
      <c r="C75" s="19"/>
      <c r="D75" s="20">
        <v>20696.900000000001</v>
      </c>
      <c r="E75" s="20">
        <v>17425.892500000002</v>
      </c>
      <c r="F75" s="20">
        <f>F76</f>
        <v>20696.900000000001</v>
      </c>
      <c r="G75" s="20">
        <f t="shared" ref="G75:I75" si="20">G76</f>
        <v>3998.4850000000001</v>
      </c>
      <c r="H75" s="20">
        <f t="shared" si="20"/>
        <v>977.12900000000002</v>
      </c>
      <c r="I75" s="20">
        <f t="shared" si="20"/>
        <v>594.19500000000005</v>
      </c>
    </row>
    <row r="76" spans="1:9" ht="25.5" x14ac:dyDescent="0.25">
      <c r="A76" s="21" t="s">
        <v>135</v>
      </c>
      <c r="B76" s="22" t="s">
        <v>136</v>
      </c>
      <c r="C76" s="22" t="s">
        <v>95</v>
      </c>
      <c r="D76" s="23">
        <v>20696.900000000001</v>
      </c>
      <c r="E76" s="23">
        <v>17425.892500000002</v>
      </c>
      <c r="F76" s="23">
        <v>20696.900000000001</v>
      </c>
      <c r="G76" s="23">
        <v>3998.4850000000001</v>
      </c>
      <c r="H76" s="24">
        <v>977.12900000000002</v>
      </c>
      <c r="I76" s="24">
        <v>594.19500000000005</v>
      </c>
    </row>
    <row r="77" spans="1:9" x14ac:dyDescent="0.25">
      <c r="A77" s="18" t="s">
        <v>137</v>
      </c>
      <c r="B77" s="19" t="s">
        <v>138</v>
      </c>
      <c r="C77" s="19"/>
      <c r="D77" s="20">
        <v>30412.495999999999</v>
      </c>
      <c r="E77" s="20">
        <v>20448.3151</v>
      </c>
      <c r="F77" s="20">
        <f>F78+F79</f>
        <v>30412.5</v>
      </c>
      <c r="G77" s="20">
        <f t="shared" ref="G77:I77" si="21">G78+G79</f>
        <v>9019.973</v>
      </c>
      <c r="H77" s="20">
        <f t="shared" si="21"/>
        <v>9354.2759999999998</v>
      </c>
      <c r="I77" s="20">
        <f t="shared" si="21"/>
        <v>9266.0509999999995</v>
      </c>
    </row>
    <row r="78" spans="1:9" ht="25.5" x14ac:dyDescent="0.25">
      <c r="A78" s="21" t="s">
        <v>139</v>
      </c>
      <c r="B78" s="22" t="s">
        <v>140</v>
      </c>
      <c r="C78" s="22" t="s">
        <v>95</v>
      </c>
      <c r="D78" s="23">
        <v>4146.6959999999999</v>
      </c>
      <c r="E78" s="23">
        <v>1374.71342</v>
      </c>
      <c r="F78" s="23">
        <v>4146.7</v>
      </c>
      <c r="G78" s="23">
        <v>4266.4830000000002</v>
      </c>
      <c r="H78" s="24">
        <v>4628.2259999999997</v>
      </c>
      <c r="I78" s="24">
        <v>4603.835</v>
      </c>
    </row>
    <row r="79" spans="1:9" ht="25.5" x14ac:dyDescent="0.25">
      <c r="A79" s="21" t="s">
        <v>141</v>
      </c>
      <c r="B79" s="22" t="s">
        <v>142</v>
      </c>
      <c r="C79" s="22" t="s">
        <v>95</v>
      </c>
      <c r="D79" s="23">
        <v>26265.8</v>
      </c>
      <c r="E79" s="23">
        <v>19073.60168</v>
      </c>
      <c r="F79" s="23">
        <v>26265.8</v>
      </c>
      <c r="G79" s="23">
        <v>4753.49</v>
      </c>
      <c r="H79" s="24">
        <v>4726.05</v>
      </c>
      <c r="I79" s="24">
        <v>4662.2160000000003</v>
      </c>
    </row>
    <row r="80" spans="1:9" x14ac:dyDescent="0.25">
      <c r="A80" s="18" t="s">
        <v>143</v>
      </c>
      <c r="B80" s="19" t="s">
        <v>144</v>
      </c>
      <c r="C80" s="19"/>
      <c r="D80" s="20">
        <v>22.151</v>
      </c>
      <c r="E80" s="20">
        <v>22.151</v>
      </c>
      <c r="F80" s="20">
        <f>F81</f>
        <v>22.15</v>
      </c>
      <c r="G80" s="20">
        <f t="shared" ref="G80:I80" si="22">G81</f>
        <v>26.206499999999998</v>
      </c>
      <c r="H80" s="20">
        <f t="shared" si="22"/>
        <v>26.206499999999998</v>
      </c>
      <c r="I80" s="20">
        <f t="shared" si="22"/>
        <v>26.206499999999998</v>
      </c>
    </row>
    <row r="81" spans="1:9" ht="25.5" x14ac:dyDescent="0.25">
      <c r="A81" s="21" t="s">
        <v>145</v>
      </c>
      <c r="B81" s="22" t="s">
        <v>146</v>
      </c>
      <c r="C81" s="22" t="s">
        <v>95</v>
      </c>
      <c r="D81" s="23">
        <v>22.151</v>
      </c>
      <c r="E81" s="23">
        <v>22.151</v>
      </c>
      <c r="F81" s="23">
        <v>22.15</v>
      </c>
      <c r="G81" s="23">
        <v>26.206499999999998</v>
      </c>
      <c r="H81" s="24">
        <v>26.206499999999998</v>
      </c>
      <c r="I81" s="24">
        <v>26.206499999999998</v>
      </c>
    </row>
    <row r="82" spans="1:9" x14ac:dyDescent="0.25">
      <c r="A82" s="18" t="s">
        <v>147</v>
      </c>
      <c r="B82" s="19" t="s">
        <v>148</v>
      </c>
      <c r="C82" s="19"/>
      <c r="D82" s="20">
        <v>8926.8293599999997</v>
      </c>
      <c r="E82" s="20">
        <v>2390.3058799999999</v>
      </c>
      <c r="F82" s="20">
        <f>F83</f>
        <v>8926.83</v>
      </c>
      <c r="G82" s="20">
        <f t="shared" ref="G82:I82" si="23">G83</f>
        <v>0</v>
      </c>
      <c r="H82" s="20">
        <f t="shared" si="23"/>
        <v>27.870999999999999</v>
      </c>
      <c r="I82" s="20">
        <f t="shared" si="23"/>
        <v>299.16500000000002</v>
      </c>
    </row>
    <row r="83" spans="1:9" ht="25.5" x14ac:dyDescent="0.25">
      <c r="A83" s="21" t="s">
        <v>149</v>
      </c>
      <c r="B83" s="22" t="s">
        <v>150</v>
      </c>
      <c r="C83" s="22" t="s">
        <v>95</v>
      </c>
      <c r="D83" s="23">
        <v>8926.8293599999997</v>
      </c>
      <c r="E83" s="23">
        <v>2390.3058799999999</v>
      </c>
      <c r="F83" s="23">
        <v>8926.83</v>
      </c>
      <c r="G83" s="23">
        <v>0</v>
      </c>
      <c r="H83" s="24">
        <v>27.870999999999999</v>
      </c>
      <c r="I83" s="24">
        <v>299.16500000000002</v>
      </c>
    </row>
    <row r="84" spans="1:9" x14ac:dyDescent="0.25">
      <c r="A84" s="15" t="s">
        <v>151</v>
      </c>
      <c r="B84" s="16" t="s">
        <v>152</v>
      </c>
      <c r="C84" s="16"/>
      <c r="D84" s="17">
        <v>71.3</v>
      </c>
      <c r="E84" s="17">
        <v>71.3</v>
      </c>
      <c r="F84" s="17">
        <f>F85</f>
        <v>71.3</v>
      </c>
      <c r="G84" s="17">
        <f t="shared" ref="G84:I85" si="24">G85</f>
        <v>0</v>
      </c>
      <c r="H84" s="17">
        <f t="shared" si="24"/>
        <v>0</v>
      </c>
      <c r="I84" s="17">
        <f t="shared" si="24"/>
        <v>0</v>
      </c>
    </row>
    <row r="85" spans="1:9" x14ac:dyDescent="0.25">
      <c r="A85" s="18" t="s">
        <v>153</v>
      </c>
      <c r="B85" s="19" t="s">
        <v>154</v>
      </c>
      <c r="C85" s="19"/>
      <c r="D85" s="20">
        <v>71.3</v>
      </c>
      <c r="E85" s="20">
        <v>71.3</v>
      </c>
      <c r="F85" s="20">
        <f>F86</f>
        <v>71.3</v>
      </c>
      <c r="G85" s="20">
        <f t="shared" si="24"/>
        <v>0</v>
      </c>
      <c r="H85" s="20">
        <f t="shared" si="24"/>
        <v>0</v>
      </c>
      <c r="I85" s="20">
        <f t="shared" si="24"/>
        <v>0</v>
      </c>
    </row>
    <row r="86" spans="1:9" ht="25.5" x14ac:dyDescent="0.25">
      <c r="A86" s="21" t="s">
        <v>155</v>
      </c>
      <c r="B86" s="22" t="s">
        <v>156</v>
      </c>
      <c r="C86" s="22" t="s">
        <v>95</v>
      </c>
      <c r="D86" s="23">
        <v>71.3</v>
      </c>
      <c r="E86" s="23">
        <v>71.3</v>
      </c>
      <c r="F86" s="23">
        <v>71.3</v>
      </c>
      <c r="G86" s="23">
        <v>0</v>
      </c>
      <c r="H86" s="24">
        <v>0</v>
      </c>
      <c r="I86" s="24">
        <v>0</v>
      </c>
    </row>
    <row r="87" spans="1:9" x14ac:dyDescent="0.25">
      <c r="A87" s="25"/>
      <c r="B87" s="26"/>
      <c r="C87" s="26"/>
      <c r="D87" s="26"/>
      <c r="E87" s="26"/>
      <c r="F87" s="26"/>
      <c r="G87" s="26"/>
      <c r="H87" s="27"/>
      <c r="I87" s="27"/>
    </row>
    <row r="88" spans="1:9" x14ac:dyDescent="0.25">
      <c r="A88" s="28" t="s">
        <v>157</v>
      </c>
      <c r="B88" s="29"/>
      <c r="C88" s="29"/>
      <c r="D88" s="30">
        <v>95286.502359999999</v>
      </c>
      <c r="E88" s="30">
        <v>65454.650350000004</v>
      </c>
      <c r="F88" s="30">
        <f>F73+F13</f>
        <v>97891.99</v>
      </c>
      <c r="G88" s="30">
        <f t="shared" ref="G88:I88" si="25">G73+G13</f>
        <v>51101.094499999999</v>
      </c>
      <c r="H88" s="30">
        <f t="shared" si="25"/>
        <v>50019.1175</v>
      </c>
      <c r="I88" s="30">
        <f t="shared" si="25"/>
        <v>49930.897500000006</v>
      </c>
    </row>
    <row r="89" spans="1:9" x14ac:dyDescent="0.25">
      <c r="A89" s="8"/>
      <c r="B89" s="8"/>
      <c r="C89" s="8"/>
      <c r="D89" s="8"/>
      <c r="E89" s="8"/>
      <c r="F89" s="8"/>
      <c r="G89" s="8"/>
      <c r="H89" s="8"/>
      <c r="I89" s="7"/>
    </row>
    <row r="90" spans="1:9" x14ac:dyDescent="0.25">
      <c r="A90" s="36"/>
      <c r="B90" s="37"/>
      <c r="C90" s="37"/>
      <c r="D90" s="37"/>
      <c r="E90" s="37"/>
      <c r="F90" s="37"/>
      <c r="G90" s="37"/>
      <c r="H90" s="37"/>
    </row>
  </sheetData>
  <mergeCells count="9">
    <mergeCell ref="A1:I3"/>
    <mergeCell ref="A90:H90"/>
    <mergeCell ref="G10:I10"/>
    <mergeCell ref="F10:F11"/>
    <mergeCell ref="A10:B10"/>
    <mergeCell ref="A9:I9"/>
    <mergeCell ref="D10:D11"/>
    <mergeCell ref="C10:C11"/>
    <mergeCell ref="E10:E11"/>
  </mergeCells>
  <pageMargins left="0.70866141732283472" right="0.39370078740157483" top="0.39370078740157483" bottom="0.39370078740157483" header="0" footer="0"/>
  <pageSetup paperSize="9" scale="54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ДЧБ для работы (по ГАД 151)&lt;/VariantName&gt;&#10;  &lt;VariantLink&gt;2333&lt;/VariantLink&gt;&#10;  &lt;ReportCode&gt;MAKET_5df9c219_91f1_49b9_acaf_b4db8300a3e4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954A284-9D4C-4CF6-93E0-A1F83B3AA3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Столбовская</dc:creator>
  <cp:lastModifiedBy>Кристина Столбовская</cp:lastModifiedBy>
  <cp:lastPrinted>2022-11-17T11:11:18Z</cp:lastPrinted>
  <dcterms:created xsi:type="dcterms:W3CDTF">2022-11-10T08:56:48Z</dcterms:created>
  <dcterms:modified xsi:type="dcterms:W3CDTF">2022-11-17T11:12:15Z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ДЧБ для работы (по ГАД 151).xlsx</vt:lpwstr>
  </property>
  <property fmtid="{D5CDD505-2E9C-101B-9397-08002B2CF9AE}" pid="4" name="Версия клиента">
    <vt:lpwstr>21.2.31.6280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17-фу-столбовская-ка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