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10" windowWidth="14715" windowHeight="11160"/>
  </bookViews>
  <sheets>
    <sheet name="МР" sheetId="1" r:id="rId1"/>
    <sheet name="Емва" sheetId="2" r:id="rId2"/>
    <sheet name="Синдор" sheetId="3" r:id="rId3"/>
    <sheet name="Иоссер" sheetId="5" r:id="rId4"/>
    <sheet name="Мещура" sheetId="6" r:id="rId5"/>
    <sheet name="Серёгово" sheetId="7" r:id="rId6"/>
    <sheet name="Тракт" sheetId="8" r:id="rId7"/>
    <sheet name="Туръя" sheetId="9" r:id="rId8"/>
    <sheet name="Чиньяворык" sheetId="10" r:id="rId9"/>
    <sheet name="Шошка" sheetId="11" r:id="rId10"/>
  </sheets>
  <calcPr calcId="145621"/>
</workbook>
</file>

<file path=xl/calcChain.xml><?xml version="1.0" encoding="utf-8"?>
<calcChain xmlns="http://schemas.openxmlformats.org/spreadsheetml/2006/main">
  <c r="D13" i="7" l="1"/>
  <c r="D12" i="7"/>
  <c r="D10" i="7"/>
  <c r="C8" i="9" l="1"/>
  <c r="B8" i="9"/>
  <c r="D14" i="9"/>
  <c r="E14" i="9"/>
  <c r="C8" i="3"/>
  <c r="B8" i="3"/>
  <c r="D15" i="3"/>
  <c r="E15" i="3"/>
  <c r="C8" i="2"/>
  <c r="B8" i="2"/>
  <c r="D13" i="2"/>
  <c r="E13" i="2"/>
  <c r="D14" i="2"/>
  <c r="E14" i="2"/>
  <c r="C8" i="1"/>
  <c r="B8" i="1"/>
  <c r="D18" i="1"/>
  <c r="E18" i="1"/>
  <c r="D12" i="1" l="1"/>
  <c r="C8" i="11" l="1"/>
  <c r="B8" i="11"/>
  <c r="D14" i="11"/>
  <c r="E14" i="11"/>
  <c r="C8" i="8"/>
  <c r="B8" i="8"/>
  <c r="B8" i="6"/>
  <c r="B4" i="11" l="1"/>
  <c r="C4" i="11"/>
  <c r="D4" i="11"/>
  <c r="E4" i="11"/>
  <c r="A4" i="11"/>
  <c r="A2" i="11"/>
  <c r="B4" i="10"/>
  <c r="C4" i="10"/>
  <c r="D4" i="10"/>
  <c r="E4" i="10"/>
  <c r="A4" i="10"/>
  <c r="A2" i="10"/>
  <c r="B4" i="9"/>
  <c r="C4" i="9"/>
  <c r="D4" i="9"/>
  <c r="E4" i="9"/>
  <c r="A4" i="9"/>
  <c r="A2" i="9"/>
  <c r="D11" i="8"/>
  <c r="D12" i="8"/>
  <c r="D13" i="8"/>
  <c r="B4" i="8"/>
  <c r="C4" i="8"/>
  <c r="D4" i="8"/>
  <c r="E4" i="8"/>
  <c r="A4" i="8"/>
  <c r="A2" i="8"/>
  <c r="B4" i="7"/>
  <c r="C4" i="7"/>
  <c r="D4" i="7"/>
  <c r="E4" i="7"/>
  <c r="A4" i="7"/>
  <c r="A2" i="7"/>
  <c r="B4" i="6"/>
  <c r="C4" i="6"/>
  <c r="D4" i="6"/>
  <c r="E4" i="6"/>
  <c r="A4" i="6"/>
  <c r="E3" i="6"/>
  <c r="E3" i="7" s="1"/>
  <c r="E3" i="8" s="1"/>
  <c r="E3" i="9" s="1"/>
  <c r="E3" i="10" s="1"/>
  <c r="E3" i="11" s="1"/>
  <c r="A2" i="6"/>
  <c r="B4" i="5"/>
  <c r="C4" i="5"/>
  <c r="D4" i="5"/>
  <c r="E4" i="5"/>
  <c r="A4" i="5"/>
  <c r="A2" i="5"/>
  <c r="B4" i="3"/>
  <c r="C4" i="3"/>
  <c r="D4" i="3"/>
  <c r="E4" i="3"/>
  <c r="A4" i="3"/>
  <c r="A2" i="3"/>
  <c r="B4" i="2" l="1"/>
  <c r="C4" i="2"/>
  <c r="D4" i="2"/>
  <c r="E4" i="2"/>
  <c r="A4" i="2"/>
  <c r="E3" i="2"/>
  <c r="E3" i="3" s="1"/>
  <c r="E3" i="5" s="1"/>
  <c r="A2" i="2"/>
  <c r="D10" i="1" l="1"/>
  <c r="D11" i="1"/>
  <c r="D13" i="1"/>
  <c r="D14" i="1"/>
  <c r="D15" i="1"/>
  <c r="D16" i="1"/>
  <c r="D17" i="1"/>
  <c r="D6" i="1"/>
  <c r="D7" i="1"/>
  <c r="B5" i="11" l="1"/>
  <c r="D10" i="9" l="1"/>
  <c r="D11" i="9"/>
  <c r="D12" i="9"/>
  <c r="D13" i="9"/>
  <c r="D11" i="7"/>
  <c r="D14" i="7"/>
  <c r="D13" i="6"/>
  <c r="D13" i="3"/>
  <c r="E13" i="11" l="1"/>
  <c r="C5" i="1"/>
  <c r="E6" i="1" l="1"/>
  <c r="E7" i="1"/>
  <c r="D11" i="10"/>
  <c r="C8" i="6"/>
  <c r="E11" i="6" s="1"/>
  <c r="D14" i="6"/>
  <c r="E14" i="6"/>
  <c r="E10" i="5"/>
  <c r="D10" i="5"/>
  <c r="E5" i="1" l="1"/>
  <c r="E13" i="6"/>
  <c r="E12" i="6"/>
  <c r="D12" i="5"/>
  <c r="E12" i="5"/>
  <c r="D13" i="11" l="1"/>
  <c r="D11" i="6"/>
  <c r="D12" i="2"/>
  <c r="D9" i="7" l="1"/>
  <c r="E13" i="3"/>
  <c r="E12" i="9" l="1"/>
  <c r="E13" i="9"/>
  <c r="D11" i="11"/>
  <c r="D10" i="11"/>
  <c r="D11" i="5"/>
  <c r="D13" i="5"/>
  <c r="D12" i="6"/>
  <c r="D14" i="3" l="1"/>
  <c r="D12" i="3"/>
  <c r="D9" i="11"/>
  <c r="D6" i="11"/>
  <c r="D7" i="11"/>
  <c r="D9" i="1"/>
  <c r="D11" i="2" l="1"/>
  <c r="D10" i="2"/>
  <c r="B8" i="10"/>
  <c r="D12" i="10"/>
  <c r="D12" i="11" l="1"/>
  <c r="D8" i="11"/>
  <c r="C5" i="11"/>
  <c r="E7" i="11" s="1"/>
  <c r="D10" i="10"/>
  <c r="D9" i="10"/>
  <c r="C8" i="10"/>
  <c r="E11" i="10" s="1"/>
  <c r="D7" i="10"/>
  <c r="D6" i="10"/>
  <c r="C5" i="10"/>
  <c r="E7" i="10" s="1"/>
  <c r="B5" i="10"/>
  <c r="D9" i="9"/>
  <c r="D7" i="9"/>
  <c r="D6" i="9"/>
  <c r="C5" i="9"/>
  <c r="E7" i="9" s="1"/>
  <c r="B5" i="9"/>
  <c r="D10" i="8"/>
  <c r="D9" i="8"/>
  <c r="E12" i="8"/>
  <c r="D7" i="8"/>
  <c r="D6" i="8"/>
  <c r="C5" i="8"/>
  <c r="E7" i="8" s="1"/>
  <c r="B5" i="8"/>
  <c r="C8" i="7"/>
  <c r="B8" i="7"/>
  <c r="D7" i="7"/>
  <c r="D6" i="7"/>
  <c r="C5" i="7"/>
  <c r="E7" i="7" s="1"/>
  <c r="B5" i="7"/>
  <c r="D10" i="6"/>
  <c r="D9" i="6"/>
  <c r="D7" i="6"/>
  <c r="D6" i="6"/>
  <c r="C5" i="6"/>
  <c r="E6" i="6" s="1"/>
  <c r="B5" i="6"/>
  <c r="D9" i="5"/>
  <c r="C8" i="5"/>
  <c r="B8" i="5"/>
  <c r="D7" i="5"/>
  <c r="D6" i="5"/>
  <c r="C5" i="5"/>
  <c r="E7" i="5" s="1"/>
  <c r="B5" i="5"/>
  <c r="D11" i="3"/>
  <c r="D10" i="3"/>
  <c r="D9" i="3"/>
  <c r="D7" i="3"/>
  <c r="D6" i="3"/>
  <c r="C5" i="3"/>
  <c r="E7" i="3" s="1"/>
  <c r="B5" i="3"/>
  <c r="D9" i="2"/>
  <c r="D7" i="2"/>
  <c r="D6" i="2"/>
  <c r="C5" i="2"/>
  <c r="E7" i="2" s="1"/>
  <c r="B5" i="2"/>
  <c r="E10" i="1" l="1"/>
  <c r="E12" i="1"/>
  <c r="E11" i="1"/>
  <c r="E12" i="2"/>
  <c r="E13" i="1"/>
  <c r="E16" i="1"/>
  <c r="E15" i="1"/>
  <c r="E17" i="1"/>
  <c r="E14" i="1"/>
  <c r="E9" i="1"/>
  <c r="E14" i="7"/>
  <c r="E11" i="7"/>
  <c r="E11" i="8"/>
  <c r="E6" i="8"/>
  <c r="E5" i="8" s="1"/>
  <c r="E13" i="5"/>
  <c r="E11" i="5"/>
  <c r="E9" i="9"/>
  <c r="E10" i="9"/>
  <c r="E11" i="9"/>
  <c r="E11" i="2"/>
  <c r="E10" i="2"/>
  <c r="E14" i="3"/>
  <c r="E12" i="3"/>
  <c r="E12" i="10"/>
  <c r="E6" i="10"/>
  <c r="E5" i="10" s="1"/>
  <c r="D8" i="9"/>
  <c r="E11" i="11"/>
  <c r="E9" i="11"/>
  <c r="E6" i="11"/>
  <c r="E5" i="11" s="1"/>
  <c r="E10" i="11"/>
  <c r="E12" i="11"/>
  <c r="D5" i="11"/>
  <c r="E6" i="7"/>
  <c r="E5" i="7" s="1"/>
  <c r="D8" i="10"/>
  <c r="E10" i="10"/>
  <c r="D5" i="10"/>
  <c r="E9" i="10"/>
  <c r="D5" i="9"/>
  <c r="E6" i="9"/>
  <c r="E5" i="9" s="1"/>
  <c r="D8" i="8"/>
  <c r="E13" i="8"/>
  <c r="D5" i="8"/>
  <c r="E10" i="8"/>
  <c r="E9" i="8"/>
  <c r="E7" i="6"/>
  <c r="E5" i="6" s="1"/>
  <c r="D5" i="6"/>
  <c r="D8" i="7"/>
  <c r="D5" i="7"/>
  <c r="E9" i="7"/>
  <c r="E6" i="5"/>
  <c r="D8" i="6"/>
  <c r="E10" i="6"/>
  <c r="E9" i="6"/>
  <c r="D8" i="5"/>
  <c r="D5" i="5"/>
  <c r="E9" i="5"/>
  <c r="E11" i="3"/>
  <c r="E9" i="3"/>
  <c r="E6" i="3"/>
  <c r="D8" i="3"/>
  <c r="E10" i="3"/>
  <c r="D5" i="3"/>
  <c r="E9" i="2"/>
  <c r="E6" i="2"/>
  <c r="E5" i="2" s="1"/>
  <c r="D8" i="2"/>
  <c r="D5" i="2"/>
  <c r="D8" i="1"/>
  <c r="B5" i="1"/>
  <c r="D5" i="1" s="1"/>
  <c r="E8" i="11" l="1"/>
  <c r="E8" i="7"/>
  <c r="E8" i="1"/>
  <c r="E8" i="10"/>
  <c r="E8" i="9"/>
  <c r="E8" i="8"/>
  <c r="E8" i="6"/>
  <c r="E8" i="3"/>
  <c r="E8" i="2"/>
</calcChain>
</file>

<file path=xl/sharedStrings.xml><?xml version="1.0" encoding="utf-8"?>
<sst xmlns="http://schemas.openxmlformats.org/spreadsheetml/2006/main" count="118" uniqueCount="31">
  <si>
    <t>НАЛОГОВЫЕ И НЕНАЛОГОВЫЕ ДОХОДЫ</t>
  </si>
  <si>
    <t>БЕЗВОЗМЕЗДНЫЕ ПОСТУПЛЕНИЯ</t>
  </si>
  <si>
    <t>% исполнения к годовому плану</t>
  </si>
  <si>
    <t>Удельный вес к итоговым показателям</t>
  </si>
  <si>
    <t>Поступления всего, в т.ч.</t>
  </si>
  <si>
    <t>ОБЩЕГОСУДАРСТВЕННЫЕ ВОПРОСЫ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</si>
  <si>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</si>
  <si>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</si>
  <si>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</si>
  <si>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</si>
  <si>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</si>
  <si>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</si>
  <si>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Расходы всего, в т.ч.</t>
  </si>
  <si>
    <t>НАЦИОНАЛЬНАЯ БЕЗОПАСНОСТЬ И ПРАВООХРАНИТЕЛЬНАЯ ДЕЯТЕЛЬНОСТЬ</t>
  </si>
  <si>
    <t>МЕЖБЮДЖЕТНЫЕ ТРАНСФЕРТЫ ОБЩЕГО ХАРАКТЕРА БЮДЖЕТАМ БЮДЖЕТНОЙ СИСТЕМЫ РОССИЙСКОЙ ФЕДЕРАЦИИ</t>
  </si>
  <si>
    <t>Анализ исполнения бюджета МР "Княжпогостский"</t>
  </si>
  <si>
    <t>Бюджетные назначения</t>
  </si>
  <si>
    <t>Исполнено</t>
  </si>
  <si>
    <t>Ед.изм: рубль</t>
  </si>
  <si>
    <t>Анализ исполнения бюджета городского поселения "Емва"</t>
  </si>
  <si>
    <t>Анализ исполнения бюджета городского поселения "Синдор"</t>
  </si>
  <si>
    <t>Анализ исполнения бюджета сельского поселения "Иоссер"</t>
  </si>
  <si>
    <t>Анализ исполнения бюджета сельского поселения "Мещура"</t>
  </si>
  <si>
    <t>Анализ исполнения бюджета сельского поселения "Серёгово"</t>
  </si>
  <si>
    <t>Анализ исполнения бюджета сельского поселения "Тракт"</t>
  </si>
  <si>
    <t>Анализ исполнения бюджета сельского поселения "Туръя"</t>
  </si>
  <si>
    <t>Наименование</t>
  </si>
  <si>
    <t>Анализ исполнения бюджета сельского поселения "Чиньяворык"</t>
  </si>
  <si>
    <t>Анализ исполнения бюджета сельского поселения "Шошка"</t>
  </si>
  <si>
    <t>ОХРАНА ОКРУЖАЮЩЕЙ СРЕДЫ</t>
  </si>
  <si>
    <t xml:space="preserve"> на 01.07.2023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</si>
</sst>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rgb="FF000000"/>
      <name val="Arial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B9CDE5"/>
      </patternFill>
    </fill>
    <fill>
      <patternFill patternType="solid">
        <fgColor theme="0"/>
        <bgColor indexed="64"/>
      </patternFill>
    </fill>
    <fill>
      <patternFill patternType="solid">
        <fgColor rgb="FFF1F5F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95B3D7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</borders>
  <cellStyleXfs count="6">
    <xf numFmtId="0" fontId="0" fillId="0" borderId="0"/>
    <xf numFmtId="0" fontId="1" fillId="0" borderId="0"/>
    <xf numFmtId="4" fontId="2" fillId="3" borderId="2">
      <alignment horizontal="right" vertical="top" wrapText="1" shrinkToFit="1"/>
    </xf>
    <xf numFmtId="0" fontId="9" fillId="5" borderId="4">
      <alignment horizontal="left" vertical="top" wrapText="1"/>
    </xf>
    <xf numFmtId="4" fontId="9" fillId="5" borderId="5">
      <alignment horizontal="right" vertical="top" shrinkToFit="1"/>
    </xf>
    <xf numFmtId="4" fontId="10" fillId="5" borderId="6">
      <alignment horizontal="right" vertical="top" shrinkToFit="1"/>
    </xf>
  </cellStyleXfs>
  <cellXfs count="38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left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0" borderId="0" xfId="0" applyFont="1"/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/>
    <xf numFmtId="0" fontId="4" fillId="0" borderId="1" xfId="0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2" borderId="1" xfId="0" applyFont="1" applyFill="1" applyBorder="1"/>
    <xf numFmtId="4" fontId="8" fillId="2" borderId="1" xfId="0" applyNumberFormat="1" applyFont="1" applyFill="1" applyBorder="1" applyAlignment="1">
      <alignment horizontal="right" vertical="center"/>
    </xf>
    <xf numFmtId="0" fontId="8" fillId="0" borderId="0" xfId="0" applyFont="1"/>
    <xf numFmtId="0" fontId="7" fillId="0" borderId="1" xfId="0" applyFont="1" applyBorder="1"/>
    <xf numFmtId="4" fontId="7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4" fontId="8" fillId="2" borderId="1" xfId="0" applyNumberFormat="1" applyFont="1" applyFill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7" fillId="4" borderId="1" xfId="2" applyNumberFormat="1" applyFont="1" applyFill="1" applyBorder="1" applyProtection="1">
      <alignment horizontal="right" vertical="top" wrapText="1" shrinkToFit="1"/>
    </xf>
    <xf numFmtId="4" fontId="7" fillId="0" borderId="3" xfId="0" applyNumberFormat="1" applyFont="1" applyBorder="1" applyAlignment="1" applyProtection="1">
      <alignment horizontal="right" vertical="center" wrapText="1"/>
    </xf>
    <xf numFmtId="0" fontId="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/>
    <xf numFmtId="4" fontId="7" fillId="0" borderId="1" xfId="0" applyNumberFormat="1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6">
    <cellStyle name="ex60" xfId="3"/>
    <cellStyle name="ex61" xfId="4"/>
    <cellStyle name="ex62" xfId="2"/>
    <cellStyle name="ex63" xfId="5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8"/>
  <sheetViews>
    <sheetView tabSelected="1" zoomScaleNormal="100" zoomScaleSheetLayoutView="120" workbookViewId="0">
      <selection activeCell="E3" sqref="E3"/>
    </sheetView>
  </sheetViews>
  <sheetFormatPr defaultColWidth="9.140625" defaultRowHeight="15.75" x14ac:dyDescent="0.25"/>
  <cols>
    <col min="1" max="1" width="50.140625" style="1" customWidth="1"/>
    <col min="2" max="2" width="23.5703125" style="1" customWidth="1"/>
    <col min="3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6" t="s">
        <v>15</v>
      </c>
      <c r="B1" s="36"/>
      <c r="C1" s="36"/>
      <c r="D1" s="36"/>
      <c r="E1" s="36"/>
    </row>
    <row r="2" spans="1:5" x14ac:dyDescent="0.25">
      <c r="A2" s="36" t="s">
        <v>30</v>
      </c>
      <c r="B2" s="36"/>
      <c r="C2" s="36"/>
      <c r="D2" s="36"/>
      <c r="E2" s="36"/>
    </row>
    <row r="3" spans="1:5" x14ac:dyDescent="0.25">
      <c r="E3" s="31" t="s">
        <v>18</v>
      </c>
    </row>
    <row r="4" spans="1:5" s="3" customFormat="1" ht="79.5" customHeight="1" x14ac:dyDescent="0.25">
      <c r="A4" s="2" t="s">
        <v>26</v>
      </c>
      <c r="B4" s="2" t="s">
        <v>16</v>
      </c>
      <c r="C4" s="2" t="s">
        <v>17</v>
      </c>
      <c r="D4" s="2" t="s">
        <v>2</v>
      </c>
      <c r="E4" s="2" t="s">
        <v>3</v>
      </c>
    </row>
    <row r="5" spans="1:5" s="6" customFormat="1" x14ac:dyDescent="0.25">
      <c r="A5" s="4" t="s">
        <v>4</v>
      </c>
      <c r="B5" s="5">
        <f>SUM(B6:B7)</f>
        <v>782064246.73000002</v>
      </c>
      <c r="C5" s="5">
        <f>SUM(C6:C7)</f>
        <v>429926121.97000003</v>
      </c>
      <c r="D5" s="11">
        <f>C5*100/B5</f>
        <v>54.973248523714673</v>
      </c>
      <c r="E5" s="11">
        <f>SUM(E6:E7)</f>
        <v>100</v>
      </c>
    </row>
    <row r="6" spans="1:5" x14ac:dyDescent="0.25">
      <c r="A6" s="7" t="s">
        <v>0</v>
      </c>
      <c r="B6" s="8">
        <v>299316041</v>
      </c>
      <c r="C6" s="8">
        <v>156068552.62</v>
      </c>
      <c r="D6" s="12">
        <f>C6*100/B6</f>
        <v>52.141726884594199</v>
      </c>
      <c r="E6" s="12">
        <f>C6*100/C5</f>
        <v>36.301249132028865</v>
      </c>
    </row>
    <row r="7" spans="1:5" x14ac:dyDescent="0.25">
      <c r="A7" s="7" t="s">
        <v>1</v>
      </c>
      <c r="B7" s="8">
        <v>482748205.73000002</v>
      </c>
      <c r="C7" s="8">
        <v>273857569.35000002</v>
      </c>
      <c r="D7" s="12">
        <f>C7*100/B7</f>
        <v>56.728863225059392</v>
      </c>
      <c r="E7" s="12">
        <f>C7*100/C5</f>
        <v>63.698750867971135</v>
      </c>
    </row>
    <row r="8" spans="1:5" s="6" customFormat="1" x14ac:dyDescent="0.25">
      <c r="A8" s="4" t="s">
        <v>12</v>
      </c>
      <c r="B8" s="5">
        <f>SUM(B9:B18)</f>
        <v>839924777.21000004</v>
      </c>
      <c r="C8" s="5">
        <f>SUM(C9:C18)</f>
        <v>429695985.28000003</v>
      </c>
      <c r="D8" s="11">
        <f t="shared" ref="D8:D17" si="0">C8*100/B8</f>
        <v>51.158865286404854</v>
      </c>
      <c r="E8" s="11">
        <f>SUM(E9:E17)</f>
        <v>98.893849334686522</v>
      </c>
    </row>
    <row r="9" spans="1:5" x14ac:dyDescent="0.25">
      <c r="A9" s="10" t="s">
        <v>5</v>
      </c>
      <c r="B9" s="8">
        <v>124400762.27</v>
      </c>
      <c r="C9" s="8">
        <v>52601284.979999997</v>
      </c>
      <c r="D9" s="12">
        <f t="shared" si="0"/>
        <v>42.283732044851881</v>
      </c>
      <c r="E9" s="12">
        <f>C9*100/C8</f>
        <v>12.241511855346696</v>
      </c>
    </row>
    <row r="10" spans="1:5" ht="31.5" x14ac:dyDescent="0.25">
      <c r="A10" s="10" t="s">
        <v>13</v>
      </c>
      <c r="B10" s="8">
        <v>50000</v>
      </c>
      <c r="C10" s="8">
        <v>0</v>
      </c>
      <c r="D10" s="12">
        <f t="shared" si="0"/>
        <v>0</v>
      </c>
      <c r="E10" s="12">
        <f>C10*100/C8</f>
        <v>0</v>
      </c>
    </row>
    <row r="11" spans="1:5" ht="21" customHeight="1" x14ac:dyDescent="0.25">
      <c r="A11" s="10" t="s">
        <v>6</v>
      </c>
      <c r="B11" s="8">
        <v>47647679.960000001</v>
      </c>
      <c r="C11" s="8">
        <v>13563962.779999999</v>
      </c>
      <c r="D11" s="12">
        <f t="shared" si="0"/>
        <v>28.467205100829425</v>
      </c>
      <c r="E11" s="12">
        <f>C11*100/C8</f>
        <v>3.1566417291893947</v>
      </c>
    </row>
    <row r="12" spans="1:5" ht="21" customHeight="1" x14ac:dyDescent="0.25">
      <c r="A12" s="10" t="s">
        <v>7</v>
      </c>
      <c r="B12" s="8">
        <v>45477302.810000002</v>
      </c>
      <c r="C12" s="8">
        <v>3835724.68</v>
      </c>
      <c r="D12" s="12">
        <f t="shared" si="0"/>
        <v>8.4343715282001348</v>
      </c>
      <c r="E12" s="12">
        <f>C12*100/C8</f>
        <v>0.89266011584924432</v>
      </c>
    </row>
    <row r="13" spans="1:5" ht="16.5" customHeight="1" x14ac:dyDescent="0.25">
      <c r="A13" s="10" t="s">
        <v>29</v>
      </c>
      <c r="B13" s="8">
        <v>6708409.0800000001</v>
      </c>
      <c r="C13" s="8">
        <v>1483890.5</v>
      </c>
      <c r="D13" s="12">
        <f t="shared" si="0"/>
        <v>22.119857067512047</v>
      </c>
      <c r="E13" s="12">
        <f>C13*100/C8</f>
        <v>0.34533496956762627</v>
      </c>
    </row>
    <row r="14" spans="1:5" ht="20.25" customHeight="1" x14ac:dyDescent="0.25">
      <c r="A14" s="10" t="s">
        <v>8</v>
      </c>
      <c r="B14" s="8">
        <v>467807258.14999998</v>
      </c>
      <c r="C14" s="8">
        <v>269102542.86000001</v>
      </c>
      <c r="D14" s="12">
        <f t="shared" si="0"/>
        <v>57.524234216501547</v>
      </c>
      <c r="E14" s="12">
        <f>C14*100/C8</f>
        <v>62.626264167827038</v>
      </c>
    </row>
    <row r="15" spans="1:5" x14ac:dyDescent="0.25">
      <c r="A15" s="10" t="s">
        <v>9</v>
      </c>
      <c r="B15" s="8">
        <v>98239627.450000003</v>
      </c>
      <c r="C15" s="8">
        <v>57501942.140000001</v>
      </c>
      <c r="D15" s="12">
        <f t="shared" si="0"/>
        <v>58.532329196042774</v>
      </c>
      <c r="E15" s="12">
        <f>C15*100/C8</f>
        <v>13.382005908789299</v>
      </c>
    </row>
    <row r="16" spans="1:5" x14ac:dyDescent="0.25">
      <c r="A16" s="10" t="s">
        <v>10</v>
      </c>
      <c r="B16" s="8">
        <v>14582137.640000001</v>
      </c>
      <c r="C16" s="8">
        <v>9254554.0399999991</v>
      </c>
      <c r="D16" s="12">
        <f t="shared" si="0"/>
        <v>63.465002652382033</v>
      </c>
      <c r="E16" s="12">
        <f>C16*100/C8</f>
        <v>2.1537445908342647</v>
      </c>
    </row>
    <row r="17" spans="1:5" x14ac:dyDescent="0.25">
      <c r="A17" s="10" t="s">
        <v>11</v>
      </c>
      <c r="B17" s="8">
        <v>28691272.850000001</v>
      </c>
      <c r="C17" s="8">
        <v>17598998.300000001</v>
      </c>
      <c r="D17" s="12">
        <f t="shared" si="0"/>
        <v>61.339203708419646</v>
      </c>
      <c r="E17" s="12">
        <f>C17*100/C8</f>
        <v>4.095685997282958</v>
      </c>
    </row>
    <row r="18" spans="1:5" ht="47.25" x14ac:dyDescent="0.25">
      <c r="A18" s="33" t="s">
        <v>14</v>
      </c>
      <c r="B18" s="34">
        <v>6320327</v>
      </c>
      <c r="C18" s="34">
        <v>4753085</v>
      </c>
      <c r="D18" s="12">
        <f t="shared" ref="D18" si="1">C18*100/B18</f>
        <v>75.203150090177303</v>
      </c>
      <c r="E18" s="12">
        <f>C18*100/C9</f>
        <v>9.0360625254824338</v>
      </c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workbookViewId="0">
      <selection activeCell="E3" sqref="E3"/>
    </sheetView>
  </sheetViews>
  <sheetFormatPr defaultColWidth="9.140625" defaultRowHeight="15.75" x14ac:dyDescent="0.25"/>
  <cols>
    <col min="1" max="1" width="50.140625" style="16" customWidth="1"/>
    <col min="2" max="2" width="22.28515625" style="16" customWidth="1"/>
    <col min="3" max="3" width="20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7" t="s">
        <v>28</v>
      </c>
      <c r="B1" s="37"/>
      <c r="C1" s="37"/>
      <c r="D1" s="37"/>
      <c r="E1" s="37"/>
    </row>
    <row r="2" spans="1:5" x14ac:dyDescent="0.25">
      <c r="A2" s="37" t="str">
        <f>МР!A2</f>
        <v xml:space="preserve"> на 01.07.2023</v>
      </c>
      <c r="B2" s="37"/>
      <c r="C2" s="37"/>
      <c r="D2" s="37"/>
      <c r="E2" s="37"/>
    </row>
    <row r="3" spans="1:5" x14ac:dyDescent="0.25">
      <c r="E3" s="32" t="str">
        <f>Чиньяворык!E3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8380637.7000000002</v>
      </c>
      <c r="C5" s="20">
        <f>SUM(C6:C7)</f>
        <v>2021009.17</v>
      </c>
      <c r="D5" s="20">
        <f t="shared" ref="D5:D14" si="0">C5*100/B5</f>
        <v>24.115219418207278</v>
      </c>
      <c r="E5" s="20">
        <f>SUM(E6:E7)</f>
        <v>100.00000000000001</v>
      </c>
    </row>
    <row r="6" spans="1:5" x14ac:dyDescent="0.25">
      <c r="A6" s="22" t="s">
        <v>0</v>
      </c>
      <c r="B6" s="29">
        <v>130200</v>
      </c>
      <c r="C6" s="29">
        <v>91612.37</v>
      </c>
      <c r="D6" s="24">
        <f t="shared" si="0"/>
        <v>70.362803379416277</v>
      </c>
      <c r="E6" s="24">
        <f>C6*100/C5</f>
        <v>4.5330012035521836</v>
      </c>
    </row>
    <row r="7" spans="1:5" x14ac:dyDescent="0.25">
      <c r="A7" s="22" t="s">
        <v>1</v>
      </c>
      <c r="B7" s="30">
        <v>8250437.7000000002</v>
      </c>
      <c r="C7" s="30">
        <v>1929396.8</v>
      </c>
      <c r="D7" s="24">
        <f t="shared" si="0"/>
        <v>23.385387177700888</v>
      </c>
      <c r="E7" s="24">
        <f>C7*100/C5</f>
        <v>95.466998796447825</v>
      </c>
    </row>
    <row r="8" spans="1:5" s="21" customFormat="1" x14ac:dyDescent="0.25">
      <c r="A8" s="19" t="s">
        <v>12</v>
      </c>
      <c r="B8" s="20">
        <f>SUM(B9:B14)</f>
        <v>8381137.7000000002</v>
      </c>
      <c r="C8" s="20">
        <f>SUM(C9:C14)</f>
        <v>1987309.33</v>
      </c>
      <c r="D8" s="20">
        <f t="shared" si="0"/>
        <v>23.711689285334138</v>
      </c>
      <c r="E8" s="20">
        <f>SUM(E9:E13)</f>
        <v>93.708412771352513</v>
      </c>
    </row>
    <row r="9" spans="1:5" x14ac:dyDescent="0.25">
      <c r="A9" s="25" t="s">
        <v>5</v>
      </c>
      <c r="B9" s="23">
        <v>2313638.7000000002</v>
      </c>
      <c r="C9" s="23">
        <v>964175.22</v>
      </c>
      <c r="D9" s="24">
        <f t="shared" si="0"/>
        <v>41.673543064437844</v>
      </c>
      <c r="E9" s="24">
        <f>C9*100/C8</f>
        <v>48.516615176360084</v>
      </c>
    </row>
    <row r="10" spans="1:5" ht="31.5" customHeight="1" x14ac:dyDescent="0.25">
      <c r="A10" s="25" t="s">
        <v>13</v>
      </c>
      <c r="B10" s="23">
        <v>12000</v>
      </c>
      <c r="C10" s="23">
        <v>6000</v>
      </c>
      <c r="D10" s="24">
        <f t="shared" si="0"/>
        <v>50</v>
      </c>
      <c r="E10" s="24">
        <f>C10*100/C8</f>
        <v>0.30191575661751657</v>
      </c>
    </row>
    <row r="11" spans="1:5" x14ac:dyDescent="0.25">
      <c r="A11" s="25" t="s">
        <v>6</v>
      </c>
      <c r="B11" s="23">
        <v>952304</v>
      </c>
      <c r="C11" s="23">
        <v>559850</v>
      </c>
      <c r="D11" s="24">
        <f t="shared" si="0"/>
        <v>58.789000151212221</v>
      </c>
      <c r="E11" s="24">
        <f>C11*100/C8</f>
        <v>28.171256057052776</v>
      </c>
    </row>
    <row r="12" spans="1:5" x14ac:dyDescent="0.25">
      <c r="A12" s="25" t="s">
        <v>7</v>
      </c>
      <c r="B12" s="23">
        <v>4793113</v>
      </c>
      <c r="C12" s="23">
        <v>322250.81</v>
      </c>
      <c r="D12" s="24">
        <f t="shared" si="0"/>
        <v>6.7232049400879967</v>
      </c>
      <c r="E12" s="24">
        <f>C12*100/C8</f>
        <v>16.215432853626265</v>
      </c>
    </row>
    <row r="13" spans="1:5" ht="17.25" customHeight="1" x14ac:dyDescent="0.25">
      <c r="A13" s="25" t="s">
        <v>29</v>
      </c>
      <c r="B13" s="23">
        <v>10000</v>
      </c>
      <c r="C13" s="23">
        <v>10000</v>
      </c>
      <c r="D13" s="24">
        <f t="shared" si="0"/>
        <v>100</v>
      </c>
      <c r="E13" s="24">
        <f>C13*100/C8</f>
        <v>0.50319292769586099</v>
      </c>
    </row>
    <row r="14" spans="1:5" x14ac:dyDescent="0.25">
      <c r="A14" s="25" t="s">
        <v>10</v>
      </c>
      <c r="B14" s="23">
        <v>300082</v>
      </c>
      <c r="C14" s="23">
        <v>125033.3</v>
      </c>
      <c r="D14" s="24">
        <f t="shared" si="0"/>
        <v>41.666377856719166</v>
      </c>
      <c r="E14" s="24">
        <f>C14*100/C9</f>
        <v>12.96790224498821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E3" sqref="E3"/>
    </sheetView>
  </sheetViews>
  <sheetFormatPr defaultColWidth="9.140625" defaultRowHeight="15.75" x14ac:dyDescent="0.25"/>
  <cols>
    <col min="1" max="1" width="49.140625" style="1" customWidth="1"/>
    <col min="2" max="3" width="21" style="1" bestFit="1" customWidth="1"/>
    <col min="4" max="4" width="16.5703125" style="1" customWidth="1"/>
    <col min="5" max="5" width="16.140625" style="1" customWidth="1"/>
    <col min="6" max="16384" width="9.140625" style="1"/>
  </cols>
  <sheetData>
    <row r="1" spans="1:5" x14ac:dyDescent="0.25">
      <c r="A1" s="36" t="s">
        <v>19</v>
      </c>
      <c r="B1" s="36"/>
      <c r="C1" s="36"/>
      <c r="D1" s="36"/>
      <c r="E1" s="36"/>
    </row>
    <row r="2" spans="1:5" x14ac:dyDescent="0.25">
      <c r="A2" s="36" t="str">
        <f>МР!A2</f>
        <v xml:space="preserve"> на 01.07.2023</v>
      </c>
      <c r="B2" s="36"/>
      <c r="C2" s="36"/>
      <c r="D2" s="36"/>
      <c r="E2" s="36"/>
    </row>
    <row r="3" spans="1:5" x14ac:dyDescent="0.25">
      <c r="E3" s="31" t="str">
        <f>МР!E3</f>
        <v>Ед.изм: рубль</v>
      </c>
    </row>
    <row r="4" spans="1:5" s="13" customFormat="1" ht="79.5" customHeight="1" x14ac:dyDescent="0.25">
      <c r="A4" s="2" t="str">
        <f>МР!A4</f>
        <v>Наименование</v>
      </c>
      <c r="B4" s="2" t="str">
        <f>МР!B4</f>
        <v>Бюджетные назначения</v>
      </c>
      <c r="C4" s="2" t="str">
        <f>МР!C4</f>
        <v>Исполнено</v>
      </c>
      <c r="D4" s="2" t="str">
        <f>МР!D4</f>
        <v>% исполнения к годовому плану</v>
      </c>
      <c r="E4" s="2" t="str">
        <f>МР!E4</f>
        <v>Удельный вес к итоговым показателям</v>
      </c>
    </row>
    <row r="5" spans="1:5" x14ac:dyDescent="0.25">
      <c r="A5" s="14" t="s">
        <v>4</v>
      </c>
      <c r="B5" s="5">
        <f>SUM(B6:B7)</f>
        <v>45365123.82</v>
      </c>
      <c r="C5" s="5">
        <f>SUM(C6:C7)</f>
        <v>22309825.859999999</v>
      </c>
      <c r="D5" s="5">
        <f>C5*100/B5</f>
        <v>49.178364305851019</v>
      </c>
      <c r="E5" s="5">
        <f>SUM(E6:E7)</f>
        <v>100</v>
      </c>
    </row>
    <row r="6" spans="1:5" x14ac:dyDescent="0.25">
      <c r="A6" s="15" t="s">
        <v>0</v>
      </c>
      <c r="B6" s="8">
        <v>38738742.32</v>
      </c>
      <c r="C6" s="8">
        <v>17525302.359999999</v>
      </c>
      <c r="D6" s="9">
        <f>C6*100/B6</f>
        <v>45.23972981681456</v>
      </c>
      <c r="E6" s="9">
        <f>C6*100/C5</f>
        <v>78.554187154914885</v>
      </c>
    </row>
    <row r="7" spans="1:5" x14ac:dyDescent="0.25">
      <c r="A7" s="15" t="s">
        <v>1</v>
      </c>
      <c r="B7" s="8">
        <v>6626381.5</v>
      </c>
      <c r="C7" s="8">
        <v>4784523.5</v>
      </c>
      <c r="D7" s="9">
        <f>C7*100/B7</f>
        <v>72.204166029378172</v>
      </c>
      <c r="E7" s="9">
        <f>C7*100/C5</f>
        <v>21.445812845085111</v>
      </c>
    </row>
    <row r="8" spans="1:5" x14ac:dyDescent="0.25">
      <c r="A8" s="14" t="s">
        <v>12</v>
      </c>
      <c r="B8" s="5">
        <f>SUM(B9:B14)</f>
        <v>49632157.289999999</v>
      </c>
      <c r="C8" s="5">
        <f>SUM(C9:C14)</f>
        <v>22865700.879999999</v>
      </c>
      <c r="D8" s="5">
        <f>C8*100/B8</f>
        <v>46.07033449381624</v>
      </c>
      <c r="E8" s="5">
        <f>SUM(E9:E12)</f>
        <v>95.065209214789661</v>
      </c>
    </row>
    <row r="9" spans="1:5" x14ac:dyDescent="0.25">
      <c r="A9" s="10" t="s">
        <v>5</v>
      </c>
      <c r="B9" s="8">
        <v>27331247</v>
      </c>
      <c r="C9" s="8">
        <v>15617105.07</v>
      </c>
      <c r="D9" s="9">
        <f>C9*100/B9</f>
        <v>57.140111719015238</v>
      </c>
      <c r="E9" s="9">
        <f>C9*100/C8</f>
        <v>68.299262515324216</v>
      </c>
    </row>
    <row r="10" spans="1:5" ht="31.5" x14ac:dyDescent="0.25">
      <c r="A10" s="10" t="s">
        <v>13</v>
      </c>
      <c r="B10" s="8">
        <v>7096.5</v>
      </c>
      <c r="C10" s="8">
        <v>7096.5</v>
      </c>
      <c r="D10" s="9">
        <f>C10*100/B9</f>
        <v>2.5964786751222876E-2</v>
      </c>
      <c r="E10" s="9">
        <f>C10*100/C8</f>
        <v>3.1035567364598535E-2</v>
      </c>
    </row>
    <row r="11" spans="1:5" ht="19.5" customHeight="1" x14ac:dyDescent="0.25">
      <c r="A11" s="10" t="s">
        <v>6</v>
      </c>
      <c r="B11" s="8">
        <v>18618905.77</v>
      </c>
      <c r="C11" s="8">
        <v>5488124.8099999996</v>
      </c>
      <c r="D11" s="9">
        <f>C11*100/B9</f>
        <v>20.080038097054263</v>
      </c>
      <c r="E11" s="9">
        <f>C11*100/C8</f>
        <v>24.00155953583873</v>
      </c>
    </row>
    <row r="12" spans="1:5" ht="15" customHeight="1" x14ac:dyDescent="0.25">
      <c r="A12" s="10" t="s">
        <v>7</v>
      </c>
      <c r="B12" s="8">
        <v>2280639.02</v>
      </c>
      <c r="C12" s="8">
        <v>625000</v>
      </c>
      <c r="D12" s="9">
        <f>C12*100/B10</f>
        <v>8807.1584583949843</v>
      </c>
      <c r="E12" s="9">
        <f>C12*100/C8</f>
        <v>2.7333515962621129</v>
      </c>
    </row>
    <row r="13" spans="1:5" x14ac:dyDescent="0.25">
      <c r="A13" s="15" t="s">
        <v>29</v>
      </c>
      <c r="B13" s="34">
        <v>760000</v>
      </c>
      <c r="C13" s="34">
        <v>759832</v>
      </c>
      <c r="D13" s="9">
        <f t="shared" ref="D13:D14" si="0">C13*100/B11</f>
        <v>4.0809702212698831</v>
      </c>
      <c r="E13" s="9">
        <f t="shared" ref="E13:E14" si="1">C13*100/C9</f>
        <v>4.865383159005666</v>
      </c>
    </row>
    <row r="14" spans="1:5" x14ac:dyDescent="0.25">
      <c r="A14" s="15" t="s">
        <v>10</v>
      </c>
      <c r="B14" s="34">
        <v>634269</v>
      </c>
      <c r="C14" s="34">
        <v>368542.5</v>
      </c>
      <c r="D14" s="9">
        <f t="shared" si="0"/>
        <v>16.159615650178605</v>
      </c>
      <c r="E14" s="9">
        <f t="shared" si="1"/>
        <v>5193.2995138448532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5"/>
  <sheetViews>
    <sheetView zoomScaleNormal="100" zoomScaleSheetLayoutView="120" workbookViewId="0">
      <selection activeCell="E3" sqref="E3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7" t="s">
        <v>20</v>
      </c>
      <c r="B1" s="37"/>
      <c r="C1" s="37"/>
      <c r="D1" s="37"/>
      <c r="E1" s="37"/>
    </row>
    <row r="2" spans="1:5" x14ac:dyDescent="0.25">
      <c r="A2" s="37" t="str">
        <f>МР!A2</f>
        <v xml:space="preserve"> на 01.07.2023</v>
      </c>
      <c r="B2" s="37"/>
      <c r="C2" s="37"/>
      <c r="D2" s="37"/>
      <c r="E2" s="37"/>
    </row>
    <row r="3" spans="1:5" x14ac:dyDescent="0.25">
      <c r="E3" s="32" t="str">
        <f>Емва!E3</f>
        <v>Ед.изм: рубль</v>
      </c>
    </row>
    <row r="4" spans="1:5" s="18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s="21" customFormat="1" x14ac:dyDescent="0.25">
      <c r="A5" s="19" t="s">
        <v>4</v>
      </c>
      <c r="B5" s="20">
        <f>SUM(B6:B7)</f>
        <v>20766446.899999999</v>
      </c>
      <c r="C5" s="20">
        <f>SUM(C6:C7)</f>
        <v>12072425.370000001</v>
      </c>
      <c r="D5" s="20">
        <f t="shared" ref="D5:D14" si="0">C5*100/B5</f>
        <v>58.134284734091899</v>
      </c>
      <c r="E5" s="20">
        <v>100</v>
      </c>
    </row>
    <row r="6" spans="1:5" x14ac:dyDescent="0.25">
      <c r="A6" s="22" t="s">
        <v>0</v>
      </c>
      <c r="B6" s="23">
        <v>18353370</v>
      </c>
      <c r="C6" s="23">
        <v>11511789.210000001</v>
      </c>
      <c r="D6" s="24">
        <f t="shared" si="0"/>
        <v>62.723026942735856</v>
      </c>
      <c r="E6" s="24">
        <f>C6*100/C5</f>
        <v>95.356060254526952</v>
      </c>
    </row>
    <row r="7" spans="1:5" x14ac:dyDescent="0.25">
      <c r="A7" s="22" t="s">
        <v>1</v>
      </c>
      <c r="B7" s="23">
        <v>2413076.9</v>
      </c>
      <c r="C7" s="23">
        <v>560636.16000000003</v>
      </c>
      <c r="D7" s="24">
        <f t="shared" si="0"/>
        <v>23.233248803633238</v>
      </c>
      <c r="E7" s="24">
        <f>C7*100/C5</f>
        <v>4.643939745473034</v>
      </c>
    </row>
    <row r="8" spans="1:5" s="21" customFormat="1" x14ac:dyDescent="0.25">
      <c r="A8" s="19" t="s">
        <v>12</v>
      </c>
      <c r="B8" s="20">
        <f>SUM(B9:B15)</f>
        <v>20767446.899999999</v>
      </c>
      <c r="C8" s="20">
        <f>SUM(C9:C15)</f>
        <v>8228412.3899999997</v>
      </c>
      <c r="D8" s="20">
        <f t="shared" si="0"/>
        <v>39.621684984301083</v>
      </c>
      <c r="E8" s="20">
        <f>SUM(E9:E14)</f>
        <v>57.184936376286807</v>
      </c>
    </row>
    <row r="9" spans="1:5" x14ac:dyDescent="0.25">
      <c r="A9" s="25" t="s">
        <v>5</v>
      </c>
      <c r="B9" s="23">
        <v>7577272.9000000004</v>
      </c>
      <c r="C9" s="23">
        <v>2945988.93</v>
      </c>
      <c r="D9" s="24">
        <f t="shared" si="0"/>
        <v>38.879277134125651</v>
      </c>
      <c r="E9" s="24">
        <f>C9*100/C8</f>
        <v>35.80264078135248</v>
      </c>
    </row>
    <row r="10" spans="1:5" ht="31.5" customHeight="1" x14ac:dyDescent="0.25">
      <c r="A10" s="25" t="s">
        <v>13</v>
      </c>
      <c r="B10" s="23">
        <v>13200</v>
      </c>
      <c r="C10" s="23">
        <v>6600</v>
      </c>
      <c r="D10" s="24">
        <f t="shared" si="0"/>
        <v>50</v>
      </c>
      <c r="E10" s="24">
        <f>C10*100/C8</f>
        <v>8.020988359821378E-2</v>
      </c>
    </row>
    <row r="11" spans="1:5" x14ac:dyDescent="0.25">
      <c r="A11" s="25" t="s">
        <v>6</v>
      </c>
      <c r="B11" s="23">
        <v>639870</v>
      </c>
      <c r="C11" s="23">
        <v>470000</v>
      </c>
      <c r="D11" s="24">
        <f t="shared" si="0"/>
        <v>73.452420022817137</v>
      </c>
      <c r="E11" s="24">
        <f>C11*100/C8</f>
        <v>5.711915953206133</v>
      </c>
    </row>
    <row r="12" spans="1:5" x14ac:dyDescent="0.25">
      <c r="A12" s="25" t="s">
        <v>7</v>
      </c>
      <c r="B12" s="23">
        <v>4595261</v>
      </c>
      <c r="C12" s="23">
        <v>1212160.94</v>
      </c>
      <c r="D12" s="24">
        <f t="shared" si="0"/>
        <v>26.378500372448922</v>
      </c>
      <c r="E12" s="24">
        <f>C12*100/C8</f>
        <v>14.731407257530515</v>
      </c>
    </row>
    <row r="13" spans="1:5" x14ac:dyDescent="0.25">
      <c r="A13" s="25" t="s">
        <v>29</v>
      </c>
      <c r="B13" s="23">
        <v>10000</v>
      </c>
      <c r="C13" s="23">
        <v>10000</v>
      </c>
      <c r="D13" s="24">
        <f t="shared" si="0"/>
        <v>100</v>
      </c>
      <c r="E13" s="24">
        <f>C13*100/C8</f>
        <v>0.12153012666396026</v>
      </c>
    </row>
    <row r="14" spans="1:5" x14ac:dyDescent="0.25">
      <c r="A14" s="25" t="s">
        <v>10</v>
      </c>
      <c r="B14" s="23">
        <v>113743</v>
      </c>
      <c r="C14" s="23">
        <v>60662.52</v>
      </c>
      <c r="D14" s="24">
        <f t="shared" si="0"/>
        <v>53.332969941007356</v>
      </c>
      <c r="E14" s="24">
        <f>C14*100/C8</f>
        <v>0.73723237393550234</v>
      </c>
    </row>
    <row r="15" spans="1:5" x14ac:dyDescent="0.25">
      <c r="A15" s="22" t="s">
        <v>11</v>
      </c>
      <c r="B15" s="35">
        <v>7818100</v>
      </c>
      <c r="C15" s="35">
        <v>3523000</v>
      </c>
      <c r="D15" s="24">
        <f t="shared" ref="D15" si="1">C15*100/B15</f>
        <v>45.062099487087657</v>
      </c>
      <c r="E15" s="24">
        <f>C15*100/C9</f>
        <v>119.58632852025006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activeCell="E3" sqref="E3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7" t="s">
        <v>21</v>
      </c>
      <c r="B1" s="37"/>
      <c r="C1" s="37"/>
      <c r="D1" s="37"/>
      <c r="E1" s="37"/>
    </row>
    <row r="2" spans="1:5" x14ac:dyDescent="0.25">
      <c r="A2" s="37" t="str">
        <f>МР!A2</f>
        <v xml:space="preserve"> на 01.07.2023</v>
      </c>
      <c r="B2" s="37"/>
      <c r="C2" s="37"/>
      <c r="D2" s="37"/>
      <c r="E2" s="37"/>
    </row>
    <row r="3" spans="1:5" x14ac:dyDescent="0.25">
      <c r="E3" s="32" t="str">
        <f>Синдор!E3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6336277.3099999996</v>
      </c>
      <c r="C5" s="20">
        <f>SUM(C6:C7)</f>
        <v>3446344.19</v>
      </c>
      <c r="D5" s="20">
        <f t="shared" ref="D5:D10" si="0">C5*100/B5</f>
        <v>54.390678017847044</v>
      </c>
      <c r="E5" s="20">
        <v>100</v>
      </c>
    </row>
    <row r="6" spans="1:5" x14ac:dyDescent="0.25">
      <c r="A6" s="22" t="s">
        <v>0</v>
      </c>
      <c r="B6" s="23">
        <v>188000</v>
      </c>
      <c r="C6" s="23">
        <v>130815.93</v>
      </c>
      <c r="D6" s="24">
        <f t="shared" si="0"/>
        <v>69.582941489361701</v>
      </c>
      <c r="E6" s="24">
        <f>C6*100/C5</f>
        <v>3.7957883132967054</v>
      </c>
    </row>
    <row r="7" spans="1:5" x14ac:dyDescent="0.25">
      <c r="A7" s="22" t="s">
        <v>1</v>
      </c>
      <c r="B7" s="23">
        <v>6148277.3099999996</v>
      </c>
      <c r="C7" s="23">
        <v>3315528.26</v>
      </c>
      <c r="D7" s="24">
        <f t="shared" si="0"/>
        <v>53.92613398565134</v>
      </c>
      <c r="E7" s="24">
        <f>C7*100/C5</f>
        <v>96.204211686703303</v>
      </c>
    </row>
    <row r="8" spans="1:5" x14ac:dyDescent="0.25">
      <c r="A8" s="19" t="s">
        <v>12</v>
      </c>
      <c r="B8" s="20">
        <f>SUM(B9:B13)</f>
        <v>6337278.3100000005</v>
      </c>
      <c r="C8" s="20">
        <f>SUM(C9:C13)</f>
        <v>3027527.3400000003</v>
      </c>
      <c r="D8" s="20">
        <f t="shared" si="0"/>
        <v>47.773305698483682</v>
      </c>
      <c r="E8" s="20">
        <v>100</v>
      </c>
    </row>
    <row r="9" spans="1:5" x14ac:dyDescent="0.25">
      <c r="A9" s="25" t="s">
        <v>5</v>
      </c>
      <c r="B9" s="23">
        <v>3200973.31</v>
      </c>
      <c r="C9" s="23">
        <v>1428464.28</v>
      </c>
      <c r="D9" s="24">
        <f t="shared" si="0"/>
        <v>44.625935353394119</v>
      </c>
      <c r="E9" s="24">
        <f>C9*100/C8</f>
        <v>47.18253939863677</v>
      </c>
    </row>
    <row r="10" spans="1:5" ht="30.75" customHeight="1" x14ac:dyDescent="0.25">
      <c r="A10" s="25" t="s">
        <v>13</v>
      </c>
      <c r="B10" s="23">
        <v>11800</v>
      </c>
      <c r="C10" s="23">
        <v>5400</v>
      </c>
      <c r="D10" s="24">
        <f t="shared" si="0"/>
        <v>45.762711864406782</v>
      </c>
      <c r="E10" s="24">
        <f>C10*100/C9</f>
        <v>0.37802835363863629</v>
      </c>
    </row>
    <row r="11" spans="1:5" x14ac:dyDescent="0.25">
      <c r="A11" s="25" t="s">
        <v>7</v>
      </c>
      <c r="B11" s="23">
        <v>3041142</v>
      </c>
      <c r="C11" s="23">
        <v>1549481.86</v>
      </c>
      <c r="D11" s="24">
        <f>C11*100/B11</f>
        <v>50.950658009392527</v>
      </c>
      <c r="E11" s="24">
        <f>C11*100/C8</f>
        <v>51.179780923134452</v>
      </c>
    </row>
    <row r="12" spans="1:5" x14ac:dyDescent="0.25">
      <c r="A12" s="25" t="s">
        <v>29</v>
      </c>
      <c r="B12" s="23">
        <v>5000</v>
      </c>
      <c r="C12" s="23">
        <v>5000</v>
      </c>
      <c r="D12" s="24">
        <f>C12*100/B12</f>
        <v>100</v>
      </c>
      <c r="E12" s="24">
        <f>C12*100/C9</f>
        <v>0.3500262533691077</v>
      </c>
    </row>
    <row r="13" spans="1:5" x14ac:dyDescent="0.25">
      <c r="A13" s="25" t="s">
        <v>10</v>
      </c>
      <c r="B13" s="23">
        <v>78363</v>
      </c>
      <c r="C13" s="23">
        <v>39181.199999999997</v>
      </c>
      <c r="D13" s="24">
        <f>C13*100/B13</f>
        <v>49.999617166264684</v>
      </c>
      <c r="E13" s="24">
        <f>C13*100/C8</f>
        <v>1.2941650264337494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E3" sqref="E3"/>
    </sheetView>
  </sheetViews>
  <sheetFormatPr defaultColWidth="9.140625" defaultRowHeight="15.75" x14ac:dyDescent="0.25"/>
  <cols>
    <col min="1" max="1" width="50.140625" style="16" customWidth="1"/>
    <col min="2" max="3" width="20.5703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ht="21" customHeight="1" x14ac:dyDescent="0.25">
      <c r="A1" s="37" t="s">
        <v>22</v>
      </c>
      <c r="B1" s="37"/>
      <c r="C1" s="37"/>
      <c r="D1" s="37"/>
      <c r="E1" s="37"/>
    </row>
    <row r="2" spans="1:5" ht="14.25" customHeight="1" x14ac:dyDescent="0.25">
      <c r="A2" s="37" t="str">
        <f>МР!A2</f>
        <v xml:space="preserve"> на 01.07.2023</v>
      </c>
      <c r="B2" s="37"/>
      <c r="C2" s="37"/>
      <c r="D2" s="37"/>
      <c r="E2" s="37"/>
    </row>
    <row r="3" spans="1:5" x14ac:dyDescent="0.25">
      <c r="E3" s="32" t="str">
        <f>МР!E3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5853678.5</v>
      </c>
      <c r="C5" s="20">
        <f>SUM(C6:C7)</f>
        <v>1529648.92</v>
      </c>
      <c r="D5" s="20">
        <f t="shared" ref="D5:D14" si="0">C5*100/B5</f>
        <v>26.131413264326014</v>
      </c>
      <c r="E5" s="20">
        <f>SUM(E6:E7)</f>
        <v>100.00000000000001</v>
      </c>
    </row>
    <row r="6" spans="1:5" x14ac:dyDescent="0.25">
      <c r="A6" s="22" t="s">
        <v>0</v>
      </c>
      <c r="B6" s="23">
        <v>19680</v>
      </c>
      <c r="C6" s="23">
        <v>36746.379999999997</v>
      </c>
      <c r="D6" s="24">
        <f t="shared" si="0"/>
        <v>186.71941056910566</v>
      </c>
      <c r="E6" s="24">
        <f>C6*100/C5</f>
        <v>2.4022754188588578</v>
      </c>
    </row>
    <row r="7" spans="1:5" x14ac:dyDescent="0.25">
      <c r="A7" s="22" t="s">
        <v>1</v>
      </c>
      <c r="B7" s="23">
        <v>5833998.5</v>
      </c>
      <c r="C7" s="23">
        <v>1492902.54</v>
      </c>
      <c r="D7" s="24">
        <f t="shared" si="0"/>
        <v>25.58969701483468</v>
      </c>
      <c r="E7" s="24">
        <f>C7*100/C5</f>
        <v>97.597724581141151</v>
      </c>
    </row>
    <row r="8" spans="1:5" x14ac:dyDescent="0.25">
      <c r="A8" s="19" t="s">
        <v>12</v>
      </c>
      <c r="B8" s="20">
        <f>SUM(B9:B14)</f>
        <v>5853778.5</v>
      </c>
      <c r="C8" s="20">
        <f>SUM(C9:C14)</f>
        <v>1362801.09</v>
      </c>
      <c r="D8" s="20">
        <f t="shared" si="0"/>
        <v>23.280708178486766</v>
      </c>
      <c r="E8" s="20">
        <f>SUM(E9:E13)</f>
        <v>85.535226567803818</v>
      </c>
    </row>
    <row r="9" spans="1:5" x14ac:dyDescent="0.25">
      <c r="A9" s="25" t="s">
        <v>5</v>
      </c>
      <c r="B9" s="23">
        <v>1943612.5</v>
      </c>
      <c r="C9" s="23">
        <v>827572.98</v>
      </c>
      <c r="D9" s="24">
        <f t="shared" si="0"/>
        <v>42.579113892301066</v>
      </c>
      <c r="E9" s="24">
        <f>C9*100/C8</f>
        <v>60.725881867323714</v>
      </c>
    </row>
    <row r="10" spans="1:5" ht="31.5" customHeight="1" x14ac:dyDescent="0.25">
      <c r="A10" s="25" t="s">
        <v>13</v>
      </c>
      <c r="B10" s="23">
        <v>12000</v>
      </c>
      <c r="C10" s="23">
        <v>6000</v>
      </c>
      <c r="D10" s="24">
        <f t="shared" si="0"/>
        <v>50</v>
      </c>
      <c r="E10" s="24">
        <f>C10*100/C8</f>
        <v>0.4402696801482599</v>
      </c>
    </row>
    <row r="11" spans="1:5" x14ac:dyDescent="0.25">
      <c r="A11" s="25" t="s">
        <v>6</v>
      </c>
      <c r="B11" s="23">
        <v>50000</v>
      </c>
      <c r="C11" s="23">
        <v>0</v>
      </c>
      <c r="D11" s="24">
        <f t="shared" si="0"/>
        <v>0</v>
      </c>
      <c r="E11" s="24">
        <f>C11*100/C8</f>
        <v>0</v>
      </c>
    </row>
    <row r="12" spans="1:5" x14ac:dyDescent="0.25">
      <c r="A12" s="25" t="s">
        <v>7</v>
      </c>
      <c r="B12" s="23">
        <v>2839123</v>
      </c>
      <c r="C12" s="23">
        <v>332102.02</v>
      </c>
      <c r="D12" s="24">
        <f t="shared" si="0"/>
        <v>11.697345271761737</v>
      </c>
      <c r="E12" s="24">
        <f>C12*100/C8</f>
        <v>24.369075020331834</v>
      </c>
    </row>
    <row r="13" spans="1:5" ht="18" customHeight="1" x14ac:dyDescent="0.25">
      <c r="A13" s="25" t="s">
        <v>29</v>
      </c>
      <c r="B13" s="23">
        <v>671112</v>
      </c>
      <c r="C13" s="23">
        <v>0</v>
      </c>
      <c r="D13" s="24">
        <f t="shared" si="0"/>
        <v>0</v>
      </c>
      <c r="E13" s="24">
        <f>C13*100/C8</f>
        <v>0</v>
      </c>
    </row>
    <row r="14" spans="1:5" x14ac:dyDescent="0.25">
      <c r="A14" s="25" t="s">
        <v>10</v>
      </c>
      <c r="B14" s="23">
        <v>337931</v>
      </c>
      <c r="C14" s="23">
        <v>197126.09</v>
      </c>
      <c r="D14" s="24">
        <f t="shared" si="0"/>
        <v>58.333236666656802</v>
      </c>
      <c r="E14" s="24">
        <f>C14*100/C9</f>
        <v>23.819783241352322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E3" sqref="E3:E4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7.42578125" style="16" customWidth="1"/>
    <col min="5" max="5" width="17.140625" style="16" customWidth="1"/>
    <col min="6" max="16384" width="9.140625" style="16"/>
  </cols>
  <sheetData>
    <row r="1" spans="1:5" ht="23.25" customHeight="1" x14ac:dyDescent="0.25">
      <c r="A1" s="37" t="s">
        <v>23</v>
      </c>
      <c r="B1" s="37"/>
      <c r="C1" s="37"/>
      <c r="D1" s="37"/>
      <c r="E1" s="37"/>
    </row>
    <row r="2" spans="1:5" x14ac:dyDescent="0.25">
      <c r="A2" s="37" t="str">
        <f>МР!A2</f>
        <v xml:space="preserve"> на 01.07.2023</v>
      </c>
      <c r="B2" s="37"/>
      <c r="C2" s="37"/>
      <c r="D2" s="37"/>
      <c r="E2" s="37"/>
    </row>
    <row r="3" spans="1:5" x14ac:dyDescent="0.25">
      <c r="E3" s="32" t="str">
        <f>Мещура!E3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7">
        <f>SUM(B6:B7)</f>
        <v>5748554.7000000002</v>
      </c>
      <c r="C5" s="27">
        <f>SUM(C6:C7)</f>
        <v>3206901.48</v>
      </c>
      <c r="D5" s="27">
        <f t="shared" ref="D5:D14" si="0">C5*100/B5</f>
        <v>55.786221882867359</v>
      </c>
      <c r="E5" s="27">
        <f>SUM(E6:E7)</f>
        <v>100</v>
      </c>
    </row>
    <row r="6" spans="1:5" x14ac:dyDescent="0.25">
      <c r="A6" s="22" t="s">
        <v>0</v>
      </c>
      <c r="B6" s="23">
        <v>528800</v>
      </c>
      <c r="C6" s="23">
        <v>239558.39999999999</v>
      </c>
      <c r="D6" s="28">
        <f t="shared" si="0"/>
        <v>45.302269288956126</v>
      </c>
      <c r="E6" s="28">
        <f>C6*100/C5</f>
        <v>7.4700891653210375</v>
      </c>
    </row>
    <row r="7" spans="1:5" x14ac:dyDescent="0.25">
      <c r="A7" s="22" t="s">
        <v>1</v>
      </c>
      <c r="B7" s="23">
        <v>5219754.7</v>
      </c>
      <c r="C7" s="23">
        <v>2967343.08</v>
      </c>
      <c r="D7" s="28">
        <f t="shared" si="0"/>
        <v>56.848324309186403</v>
      </c>
      <c r="E7" s="28">
        <f>C7*100/C5</f>
        <v>92.529910834678958</v>
      </c>
    </row>
    <row r="8" spans="1:5" x14ac:dyDescent="0.25">
      <c r="A8" s="19" t="s">
        <v>12</v>
      </c>
      <c r="B8" s="27">
        <f>SUM(B9:B14)</f>
        <v>5749554.7000000002</v>
      </c>
      <c r="C8" s="27">
        <f>SUM(C9:C14)</f>
        <v>3347383.82</v>
      </c>
      <c r="D8" s="27">
        <f t="shared" si="0"/>
        <v>58.219879532583626</v>
      </c>
      <c r="E8" s="27">
        <f>SUM(E9:E14)</f>
        <v>60.864959907704879</v>
      </c>
    </row>
    <row r="9" spans="1:5" x14ac:dyDescent="0.25">
      <c r="A9" s="25" t="s">
        <v>5</v>
      </c>
      <c r="B9" s="23">
        <v>2921192.7</v>
      </c>
      <c r="C9" s="23">
        <v>1154353.8899999999</v>
      </c>
      <c r="D9" s="28">
        <f t="shared" si="0"/>
        <v>39.516526588608819</v>
      </c>
      <c r="E9" s="28">
        <f>C9*100/C8</f>
        <v>34.485256309806744</v>
      </c>
    </row>
    <row r="10" spans="1:5" ht="31.5" x14ac:dyDescent="0.25">
      <c r="A10" s="25" t="s">
        <v>13</v>
      </c>
      <c r="B10" s="23">
        <v>312000</v>
      </c>
      <c r="C10" s="23">
        <v>300000</v>
      </c>
      <c r="D10" s="28">
        <f t="shared" si="0"/>
        <v>96.15384615384616</v>
      </c>
      <c r="E10" s="28"/>
    </row>
    <row r="11" spans="1:5" x14ac:dyDescent="0.25">
      <c r="A11" s="25" t="s">
        <v>7</v>
      </c>
      <c r="B11" s="23">
        <v>1213247</v>
      </c>
      <c r="C11" s="23">
        <v>761472.45</v>
      </c>
      <c r="D11" s="28">
        <f t="shared" si="0"/>
        <v>62.763184248549557</v>
      </c>
      <c r="E11" s="28">
        <f>C11*100/C8</f>
        <v>22.748286152616942</v>
      </c>
    </row>
    <row r="12" spans="1:5" x14ac:dyDescent="0.25">
      <c r="A12" s="25" t="s">
        <v>29</v>
      </c>
      <c r="B12" s="23">
        <v>60000</v>
      </c>
      <c r="C12" s="23">
        <v>10000</v>
      </c>
      <c r="D12" s="28">
        <f t="shared" si="0"/>
        <v>16.666666666666668</v>
      </c>
      <c r="E12" s="28"/>
    </row>
    <row r="13" spans="1:5" x14ac:dyDescent="0.25">
      <c r="A13" s="25" t="s">
        <v>11</v>
      </c>
      <c r="B13" s="23">
        <v>1000000</v>
      </c>
      <c r="C13" s="23">
        <v>1000000</v>
      </c>
      <c r="D13" s="28">
        <f t="shared" si="0"/>
        <v>100</v>
      </c>
      <c r="E13" s="28"/>
    </row>
    <row r="14" spans="1:5" x14ac:dyDescent="0.25">
      <c r="A14" s="25" t="s">
        <v>10</v>
      </c>
      <c r="B14" s="23">
        <v>243115</v>
      </c>
      <c r="C14" s="23">
        <v>121557.48</v>
      </c>
      <c r="D14" s="28">
        <f t="shared" si="0"/>
        <v>49.999991773440556</v>
      </c>
      <c r="E14" s="28">
        <f>C14*100/C8</f>
        <v>3.6314174452811931</v>
      </c>
    </row>
  </sheetData>
  <mergeCells count="2">
    <mergeCell ref="A1:E1"/>
    <mergeCell ref="A2:E2"/>
  </mergeCells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3"/>
  <sheetViews>
    <sheetView zoomScaleNormal="100" zoomScaleSheetLayoutView="120" workbookViewId="0">
      <selection activeCell="E3" sqref="E3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7" t="s">
        <v>24</v>
      </c>
      <c r="B1" s="37"/>
      <c r="C1" s="37"/>
      <c r="D1" s="37"/>
      <c r="E1" s="37"/>
    </row>
    <row r="2" spans="1:5" x14ac:dyDescent="0.25">
      <c r="A2" s="37" t="str">
        <f>МР!A2</f>
        <v xml:space="preserve"> на 01.07.2023</v>
      </c>
      <c r="B2" s="37"/>
      <c r="C2" s="37"/>
      <c r="D2" s="37"/>
      <c r="E2" s="37"/>
    </row>
    <row r="3" spans="1:5" x14ac:dyDescent="0.25">
      <c r="E3" s="32" t="str">
        <f>Серёгово!E3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9089285.3699999992</v>
      </c>
      <c r="C5" s="20">
        <f>SUM(C6:C7)</f>
        <v>4747895.57</v>
      </c>
      <c r="D5" s="20">
        <f t="shared" ref="D5:D13" si="0">C5*100/B5</f>
        <v>52.236181137747693</v>
      </c>
      <c r="E5" s="20">
        <f>SUM(E6:E7)</f>
        <v>100</v>
      </c>
    </row>
    <row r="6" spans="1:5" x14ac:dyDescent="0.25">
      <c r="A6" s="22" t="s">
        <v>0</v>
      </c>
      <c r="B6" s="23">
        <v>561696.87</v>
      </c>
      <c r="C6" s="23">
        <v>1149762.79</v>
      </c>
      <c r="D6" s="24">
        <f t="shared" si="0"/>
        <v>204.69453390402549</v>
      </c>
      <c r="E6" s="24">
        <f>C6*100/C5</f>
        <v>24.216261142407561</v>
      </c>
    </row>
    <row r="7" spans="1:5" x14ac:dyDescent="0.25">
      <c r="A7" s="22" t="s">
        <v>1</v>
      </c>
      <c r="B7" s="23">
        <v>8527588.5</v>
      </c>
      <c r="C7" s="23">
        <v>3598132.78</v>
      </c>
      <c r="D7" s="24">
        <f t="shared" si="0"/>
        <v>42.194024488869275</v>
      </c>
      <c r="E7" s="24">
        <f>C7*100/C5</f>
        <v>75.783738857592439</v>
      </c>
    </row>
    <row r="8" spans="1:5" x14ac:dyDescent="0.25">
      <c r="A8" s="19" t="s">
        <v>12</v>
      </c>
      <c r="B8" s="20">
        <f>SUM(B9:B13)</f>
        <v>9096409.3100000005</v>
      </c>
      <c r="C8" s="20">
        <f>SUM(C9:C13)</f>
        <v>3850984.8800000004</v>
      </c>
      <c r="D8" s="20">
        <f t="shared" si="0"/>
        <v>42.335219851710917</v>
      </c>
      <c r="E8" s="20">
        <f>SUM(E9:E13)</f>
        <v>99.999999999999986</v>
      </c>
    </row>
    <row r="9" spans="1:5" x14ac:dyDescent="0.25">
      <c r="A9" s="25" t="s">
        <v>5</v>
      </c>
      <c r="B9" s="23">
        <v>4242588.2</v>
      </c>
      <c r="C9" s="23">
        <v>1579475.58</v>
      </c>
      <c r="D9" s="24">
        <f t="shared" si="0"/>
        <v>37.229057017600717</v>
      </c>
      <c r="E9" s="24">
        <f>C9*100/C8</f>
        <v>41.014847609580848</v>
      </c>
    </row>
    <row r="10" spans="1:5" ht="30.75" customHeight="1" x14ac:dyDescent="0.25">
      <c r="A10" s="25" t="s">
        <v>13</v>
      </c>
      <c r="B10" s="23">
        <v>15600</v>
      </c>
      <c r="C10" s="23">
        <v>7800</v>
      </c>
      <c r="D10" s="24">
        <f t="shared" si="0"/>
        <v>50</v>
      </c>
      <c r="E10" s="24">
        <f>C10*100/C8</f>
        <v>0.20254558880532397</v>
      </c>
    </row>
    <row r="11" spans="1:5" ht="18.75" customHeight="1" x14ac:dyDescent="0.25">
      <c r="A11" s="25" t="s">
        <v>7</v>
      </c>
      <c r="B11" s="23">
        <v>3858106.11</v>
      </c>
      <c r="C11" s="23">
        <v>1762981.7</v>
      </c>
      <c r="D11" s="24">
        <f t="shared" si="0"/>
        <v>45.695521318878399</v>
      </c>
      <c r="E11" s="24">
        <f>C11*100/C8</f>
        <v>45.780021343527061</v>
      </c>
    </row>
    <row r="12" spans="1:5" x14ac:dyDescent="0.25">
      <c r="A12" s="25" t="s">
        <v>29</v>
      </c>
      <c r="B12" s="23">
        <v>60000</v>
      </c>
      <c r="C12" s="23">
        <v>10000</v>
      </c>
      <c r="D12" s="24">
        <f t="shared" si="0"/>
        <v>16.666666666666668</v>
      </c>
      <c r="E12" s="24">
        <f>C12*100/C8</f>
        <v>0.2596738318016974</v>
      </c>
    </row>
    <row r="13" spans="1:5" ht="19.5" customHeight="1" x14ac:dyDescent="0.25">
      <c r="A13" s="25" t="s">
        <v>10</v>
      </c>
      <c r="B13" s="23">
        <v>920115</v>
      </c>
      <c r="C13" s="23">
        <v>490727.6</v>
      </c>
      <c r="D13" s="24">
        <f t="shared" si="0"/>
        <v>53.333289860506568</v>
      </c>
      <c r="E13" s="24">
        <f>C13*100/C8</f>
        <v>12.742911626285064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4"/>
  <sheetViews>
    <sheetView zoomScaleNormal="100" zoomScaleSheetLayoutView="120" workbookViewId="0">
      <selection activeCell="A32" sqref="A32"/>
    </sheetView>
  </sheetViews>
  <sheetFormatPr defaultColWidth="9.140625" defaultRowHeight="15.75" x14ac:dyDescent="0.25"/>
  <cols>
    <col min="1" max="1" width="50.140625" style="16" customWidth="1"/>
    <col min="2" max="2" width="20.85546875" style="16" customWidth="1"/>
    <col min="3" max="3" width="19.42578125" style="16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7" t="s">
        <v>25</v>
      </c>
      <c r="B1" s="37"/>
      <c r="C1" s="37"/>
      <c r="D1" s="37"/>
      <c r="E1" s="37"/>
    </row>
    <row r="2" spans="1:5" x14ac:dyDescent="0.25">
      <c r="A2" s="37" t="str">
        <f>МР!A2</f>
        <v xml:space="preserve"> на 01.07.2023</v>
      </c>
      <c r="B2" s="37"/>
      <c r="C2" s="37"/>
      <c r="D2" s="37"/>
      <c r="E2" s="37"/>
    </row>
    <row r="3" spans="1:5" x14ac:dyDescent="0.25">
      <c r="E3" s="32" t="str">
        <f>Тракт!E3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4504696</v>
      </c>
      <c r="C5" s="20">
        <f>SUM(C6:C7)</f>
        <v>1304947.1100000001</v>
      </c>
      <c r="D5" s="20">
        <f t="shared" ref="D5:D13" si="0">C5*100/B5</f>
        <v>28.968594329117884</v>
      </c>
      <c r="E5" s="20">
        <f>SUM(E6:E7)</f>
        <v>99.999999999999986</v>
      </c>
    </row>
    <row r="6" spans="1:5" x14ac:dyDescent="0.25">
      <c r="A6" s="22" t="s">
        <v>0</v>
      </c>
      <c r="B6" s="23">
        <v>97960</v>
      </c>
      <c r="C6" s="23">
        <v>36858.85</v>
      </c>
      <c r="D6" s="24">
        <f t="shared" si="0"/>
        <v>37.626429154757041</v>
      </c>
      <c r="E6" s="24">
        <f>C6*100/C5</f>
        <v>2.8245474255274603</v>
      </c>
    </row>
    <row r="7" spans="1:5" x14ac:dyDescent="0.25">
      <c r="A7" s="22" t="s">
        <v>1</v>
      </c>
      <c r="B7" s="23">
        <v>4406736</v>
      </c>
      <c r="C7" s="23">
        <v>1268088.26</v>
      </c>
      <c r="D7" s="24">
        <f t="shared" si="0"/>
        <v>28.776134082005367</v>
      </c>
      <c r="E7" s="24">
        <f>C7*100/C5</f>
        <v>97.17545257447253</v>
      </c>
    </row>
    <row r="8" spans="1:5" x14ac:dyDescent="0.25">
      <c r="A8" s="19" t="s">
        <v>12</v>
      </c>
      <c r="B8" s="20">
        <f>SUM(B9:B14)</f>
        <v>4516096</v>
      </c>
      <c r="C8" s="20">
        <f>SUM(C9:C14)</f>
        <v>1250056.8599999999</v>
      </c>
      <c r="D8" s="20">
        <f t="shared" si="0"/>
        <v>27.680032931098008</v>
      </c>
      <c r="E8" s="20">
        <f>SUM(E9:E13)</f>
        <v>79.960100374954166</v>
      </c>
    </row>
    <row r="9" spans="1:5" x14ac:dyDescent="0.25">
      <c r="A9" s="25" t="s">
        <v>5</v>
      </c>
      <c r="B9" s="23">
        <v>1990675</v>
      </c>
      <c r="C9" s="23">
        <v>670051.6</v>
      </c>
      <c r="D9" s="24">
        <f t="shared" si="0"/>
        <v>33.659517500345359</v>
      </c>
      <c r="E9" s="24">
        <f>C9*100/C8</f>
        <v>53.601689766335916</v>
      </c>
    </row>
    <row r="10" spans="1:5" ht="32.25" customHeight="1" x14ac:dyDescent="0.25">
      <c r="A10" s="25" t="s">
        <v>13</v>
      </c>
      <c r="B10" s="23">
        <v>10800</v>
      </c>
      <c r="C10" s="23">
        <v>0</v>
      </c>
      <c r="D10" s="24">
        <f t="shared" si="0"/>
        <v>0</v>
      </c>
      <c r="E10" s="24">
        <f>C10*100/C8</f>
        <v>0</v>
      </c>
    </row>
    <row r="11" spans="1:5" x14ac:dyDescent="0.25">
      <c r="A11" s="25" t="s">
        <v>6</v>
      </c>
      <c r="B11" s="23">
        <v>74666</v>
      </c>
      <c r="C11" s="23">
        <v>28325</v>
      </c>
      <c r="D11" s="24">
        <f t="shared" si="0"/>
        <v>37.935606567915784</v>
      </c>
      <c r="E11" s="24">
        <f>C11*100/C8</f>
        <v>2.2658969288804993</v>
      </c>
    </row>
    <row r="12" spans="1:5" ht="21" customHeight="1" x14ac:dyDescent="0.25">
      <c r="A12" s="25" t="s">
        <v>7</v>
      </c>
      <c r="B12" s="23">
        <v>1849334</v>
      </c>
      <c r="C12" s="23">
        <v>211570.12</v>
      </c>
      <c r="D12" s="24">
        <f t="shared" si="0"/>
        <v>11.440341225543898</v>
      </c>
      <c r="E12" s="24">
        <f>C12*100/C8</f>
        <v>16.924839722890688</v>
      </c>
    </row>
    <row r="13" spans="1:5" ht="19.5" customHeight="1" x14ac:dyDescent="0.25">
      <c r="A13" s="25" t="s">
        <v>29</v>
      </c>
      <c r="B13" s="23">
        <v>89600</v>
      </c>
      <c r="C13" s="23">
        <v>89600</v>
      </c>
      <c r="D13" s="24">
        <f t="shared" si="0"/>
        <v>100</v>
      </c>
      <c r="E13" s="24">
        <f>C13*100/C8</f>
        <v>7.167673956847052</v>
      </c>
    </row>
    <row r="14" spans="1:5" x14ac:dyDescent="0.25">
      <c r="A14" s="22" t="s">
        <v>10</v>
      </c>
      <c r="B14" s="35">
        <v>501021</v>
      </c>
      <c r="C14" s="35">
        <v>250510.14</v>
      </c>
      <c r="D14" s="24">
        <f t="shared" ref="D14" si="1">C14*100/B14</f>
        <v>49.999928146724386</v>
      </c>
      <c r="E14" s="24">
        <f>C14*100/C9</f>
        <v>37.386693800895337</v>
      </c>
    </row>
  </sheetData>
  <mergeCells count="2">
    <mergeCell ref="A1:E1"/>
    <mergeCell ref="A2:E2"/>
  </mergeCells>
  <pageMargins left="0.7" right="0.7" top="0.75" bottom="0.75" header="0.3" footer="0.3"/>
  <pageSetup paperSize="9" scale="7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12"/>
  <sheetViews>
    <sheetView zoomScaleNormal="100" zoomScaleSheetLayoutView="120" workbookViewId="0">
      <selection activeCell="E3" sqref="E3"/>
    </sheetView>
  </sheetViews>
  <sheetFormatPr defaultColWidth="9.140625" defaultRowHeight="15.75" x14ac:dyDescent="0.25"/>
  <cols>
    <col min="1" max="1" width="50.140625" style="16" customWidth="1"/>
    <col min="2" max="3" width="21" style="16" bestFit="1" customWidth="1"/>
    <col min="4" max="4" width="16.5703125" style="16" customWidth="1"/>
    <col min="5" max="5" width="16.140625" style="16" customWidth="1"/>
    <col min="6" max="16384" width="9.140625" style="16"/>
  </cols>
  <sheetData>
    <row r="1" spans="1:5" x14ac:dyDescent="0.25">
      <c r="A1" s="37" t="s">
        <v>27</v>
      </c>
      <c r="B1" s="37"/>
      <c r="C1" s="37"/>
      <c r="D1" s="37"/>
      <c r="E1" s="37"/>
    </row>
    <row r="2" spans="1:5" x14ac:dyDescent="0.25">
      <c r="A2" s="37" t="str">
        <f>МР!A2</f>
        <v xml:space="preserve"> на 01.07.2023</v>
      </c>
      <c r="B2" s="37"/>
      <c r="C2" s="37"/>
      <c r="D2" s="37"/>
      <c r="E2" s="37"/>
    </row>
    <row r="3" spans="1:5" x14ac:dyDescent="0.25">
      <c r="E3" s="32" t="str">
        <f>Туръя!E3</f>
        <v>Ед.изм: рубль</v>
      </c>
    </row>
    <row r="4" spans="1:5" s="26" customFormat="1" ht="79.5" customHeight="1" x14ac:dyDescent="0.25">
      <c r="A4" s="17" t="str">
        <f>МР!A4</f>
        <v>Наименование</v>
      </c>
      <c r="B4" s="17" t="str">
        <f>МР!B4</f>
        <v>Бюджетные назначения</v>
      </c>
      <c r="C4" s="17" t="str">
        <f>МР!C4</f>
        <v>Исполнено</v>
      </c>
      <c r="D4" s="17" t="str">
        <f>МР!D4</f>
        <v>% исполнения к годовому плану</v>
      </c>
      <c r="E4" s="17" t="str">
        <f>МР!E4</f>
        <v>Удельный вес к итоговым показателям</v>
      </c>
    </row>
    <row r="5" spans="1:5" x14ac:dyDescent="0.25">
      <c r="A5" s="19" t="s">
        <v>4</v>
      </c>
      <c r="B5" s="20">
        <f>SUM(B6:B7)</f>
        <v>8688749.5</v>
      </c>
      <c r="C5" s="20">
        <f>SUM(C6:C7)</f>
        <v>5186585.68</v>
      </c>
      <c r="D5" s="20">
        <f t="shared" ref="D5:D12" si="0">C5*100/B5</f>
        <v>59.693120166486558</v>
      </c>
      <c r="E5" s="20">
        <f>SUM(E6:E7)</f>
        <v>100</v>
      </c>
    </row>
    <row r="6" spans="1:5" x14ac:dyDescent="0.25">
      <c r="A6" s="22" t="s">
        <v>0</v>
      </c>
      <c r="B6" s="23">
        <v>3784900</v>
      </c>
      <c r="C6" s="23">
        <v>1875141.25</v>
      </c>
      <c r="D6" s="24">
        <f t="shared" si="0"/>
        <v>49.542689370921295</v>
      </c>
      <c r="E6" s="24">
        <f>C6*100/C5</f>
        <v>36.153673450931983</v>
      </c>
    </row>
    <row r="7" spans="1:5" x14ac:dyDescent="0.25">
      <c r="A7" s="22" t="s">
        <v>1</v>
      </c>
      <c r="B7" s="23">
        <v>4903849.5</v>
      </c>
      <c r="C7" s="23">
        <v>3311444.43</v>
      </c>
      <c r="D7" s="24">
        <f t="shared" si="0"/>
        <v>67.527448181270657</v>
      </c>
      <c r="E7" s="24">
        <f>C7*100/C5</f>
        <v>63.846326549068024</v>
      </c>
    </row>
    <row r="8" spans="1:5" x14ac:dyDescent="0.25">
      <c r="A8" s="19" t="s">
        <v>12</v>
      </c>
      <c r="B8" s="20">
        <f>SUM(B9:B12)</f>
        <v>9269417.5</v>
      </c>
      <c r="C8" s="20">
        <f>SUM(C9:C12)</f>
        <v>5513980.8300000001</v>
      </c>
      <c r="D8" s="20">
        <f t="shared" si="0"/>
        <v>59.485731762540631</v>
      </c>
      <c r="E8" s="20">
        <f>SUM(E9:E12)</f>
        <v>100</v>
      </c>
    </row>
    <row r="9" spans="1:5" x14ac:dyDescent="0.25">
      <c r="A9" s="25" t="s">
        <v>5</v>
      </c>
      <c r="B9" s="23">
        <v>3715791.05</v>
      </c>
      <c r="C9" s="23">
        <v>1715095.67</v>
      </c>
      <c r="D9" s="24">
        <f t="shared" si="0"/>
        <v>46.156946042485359</v>
      </c>
      <c r="E9" s="24">
        <f>C9*100/C8</f>
        <v>31.104490981699694</v>
      </c>
    </row>
    <row r="10" spans="1:5" ht="32.25" customHeight="1" x14ac:dyDescent="0.25">
      <c r="A10" s="25" t="s">
        <v>13</v>
      </c>
      <c r="B10" s="23">
        <v>133200</v>
      </c>
      <c r="C10" s="23">
        <v>96600</v>
      </c>
      <c r="D10" s="24">
        <f t="shared" si="0"/>
        <v>72.522522522522522</v>
      </c>
      <c r="E10" s="24">
        <f>C10*100/C8</f>
        <v>1.751910334443437</v>
      </c>
    </row>
    <row r="11" spans="1:5" x14ac:dyDescent="0.25">
      <c r="A11" s="25" t="s">
        <v>7</v>
      </c>
      <c r="B11" s="23">
        <v>5410426.4500000002</v>
      </c>
      <c r="C11" s="23">
        <v>3692285.16</v>
      </c>
      <c r="D11" s="24">
        <f t="shared" si="0"/>
        <v>68.243884176634538</v>
      </c>
      <c r="E11" s="24">
        <f>C11*100/C8</f>
        <v>66.962241506378248</v>
      </c>
    </row>
    <row r="12" spans="1:5" x14ac:dyDescent="0.25">
      <c r="A12" s="25" t="s">
        <v>29</v>
      </c>
      <c r="B12" s="23">
        <v>10000</v>
      </c>
      <c r="C12" s="23">
        <v>10000</v>
      </c>
      <c r="D12" s="24">
        <f t="shared" si="0"/>
        <v>100</v>
      </c>
      <c r="E12" s="24">
        <f>C12*100/C8</f>
        <v>0.18135717747861665</v>
      </c>
    </row>
  </sheetData>
  <mergeCells count="2">
    <mergeCell ref="A1:E1"/>
    <mergeCell ref="A2:E2"/>
  </mergeCells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МР</vt:lpstr>
      <vt:lpstr>Емва</vt:lpstr>
      <vt:lpstr>Синдор</vt:lpstr>
      <vt:lpstr>Иоссер</vt:lpstr>
      <vt:lpstr>Мещура</vt:lpstr>
      <vt:lpstr>Серёгово</vt:lpstr>
      <vt:lpstr>Тракт</vt:lpstr>
      <vt:lpstr>Туръя</vt:lpstr>
      <vt:lpstr>Чиньяворык</vt:lpstr>
      <vt:lpstr>Шошка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Ковригина</dc:creator>
  <cp:lastModifiedBy>Sazonenko</cp:lastModifiedBy>
  <cp:lastPrinted>2020-07-10T06:38:52Z</cp:lastPrinted>
  <dcterms:created xsi:type="dcterms:W3CDTF">2017-08-31T10:49:57Z</dcterms:created>
  <dcterms:modified xsi:type="dcterms:W3CDTF">2023-07-10T10:18:44Z</dcterms:modified>
</cp:coreProperties>
</file>