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Расходы" sheetId="3" r:id="rId1"/>
  </sheets>
  <externalReferences>
    <externalReference r:id="rId2"/>
  </externalReference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O45" i="3" l="1"/>
  <c r="P45" i="3"/>
  <c r="Q45" i="3"/>
  <c r="R45" i="3"/>
  <c r="S45" i="3"/>
  <c r="T45" i="3"/>
  <c r="U45" i="3"/>
  <c r="V45" i="3"/>
  <c r="O7" i="3"/>
  <c r="P7" i="3"/>
  <c r="Q7" i="3"/>
  <c r="R7" i="3"/>
  <c r="S7" i="3"/>
  <c r="T7" i="3"/>
  <c r="U7" i="3"/>
  <c r="V7" i="3"/>
  <c r="O8" i="3"/>
  <c r="P8" i="3"/>
  <c r="Q8" i="3"/>
  <c r="R8" i="3"/>
  <c r="S8" i="3"/>
  <c r="T8" i="3"/>
  <c r="U8" i="3"/>
  <c r="V8" i="3"/>
  <c r="O9" i="3"/>
  <c r="P9" i="3"/>
  <c r="Q9" i="3"/>
  <c r="R9" i="3"/>
  <c r="S9" i="3"/>
  <c r="T9" i="3"/>
  <c r="U9" i="3"/>
  <c r="V9" i="3"/>
  <c r="O10" i="3"/>
  <c r="P10" i="3"/>
  <c r="Q10" i="3"/>
  <c r="R10" i="3"/>
  <c r="S10" i="3"/>
  <c r="T10" i="3"/>
  <c r="U10" i="3"/>
  <c r="V10" i="3"/>
  <c r="O11" i="3"/>
  <c r="P11" i="3"/>
  <c r="Q11" i="3"/>
  <c r="R11" i="3"/>
  <c r="S11" i="3"/>
  <c r="T11" i="3"/>
  <c r="U11" i="3"/>
  <c r="V11" i="3"/>
  <c r="O12" i="3"/>
  <c r="P12" i="3"/>
  <c r="Q12" i="3"/>
  <c r="R12" i="3"/>
  <c r="S12" i="3"/>
  <c r="T12" i="3"/>
  <c r="U12" i="3"/>
  <c r="V12" i="3"/>
  <c r="O13" i="3"/>
  <c r="P13" i="3"/>
  <c r="Q13" i="3"/>
  <c r="R13" i="3"/>
  <c r="S13" i="3"/>
  <c r="T13" i="3"/>
  <c r="U13" i="3"/>
  <c r="V13" i="3"/>
  <c r="O14" i="3"/>
  <c r="P14" i="3"/>
  <c r="Q14" i="3"/>
  <c r="R14" i="3"/>
  <c r="S14" i="3"/>
  <c r="T14" i="3"/>
  <c r="U14" i="3"/>
  <c r="V14" i="3"/>
  <c r="O15" i="3"/>
  <c r="P15" i="3"/>
  <c r="Q15" i="3"/>
  <c r="R15" i="3"/>
  <c r="S15" i="3"/>
  <c r="T15" i="3"/>
  <c r="U15" i="3"/>
  <c r="V15" i="3"/>
  <c r="O16" i="3"/>
  <c r="P16" i="3"/>
  <c r="Q16" i="3"/>
  <c r="R16" i="3"/>
  <c r="S16" i="3"/>
  <c r="T16" i="3"/>
  <c r="U16" i="3"/>
  <c r="V16" i="3"/>
  <c r="O17" i="3"/>
  <c r="P17" i="3"/>
  <c r="Q17" i="3"/>
  <c r="R17" i="3"/>
  <c r="S17" i="3"/>
  <c r="T17" i="3"/>
  <c r="U17" i="3"/>
  <c r="V17" i="3"/>
  <c r="O18" i="3"/>
  <c r="P18" i="3"/>
  <c r="Q18" i="3"/>
  <c r="R18" i="3"/>
  <c r="S18" i="3"/>
  <c r="T18" i="3"/>
  <c r="U18" i="3"/>
  <c r="V18" i="3"/>
  <c r="O19" i="3"/>
  <c r="P19" i="3"/>
  <c r="Q19" i="3"/>
  <c r="R19" i="3"/>
  <c r="S19" i="3"/>
  <c r="T19" i="3"/>
  <c r="U19" i="3"/>
  <c r="V19" i="3"/>
  <c r="O20" i="3"/>
  <c r="P20" i="3"/>
  <c r="Q20" i="3"/>
  <c r="R20" i="3"/>
  <c r="S20" i="3"/>
  <c r="T20" i="3"/>
  <c r="U20" i="3"/>
  <c r="V20" i="3"/>
  <c r="O21" i="3"/>
  <c r="P21" i="3"/>
  <c r="Q21" i="3"/>
  <c r="R21" i="3"/>
  <c r="S21" i="3"/>
  <c r="T21" i="3"/>
  <c r="U21" i="3"/>
  <c r="V21" i="3"/>
  <c r="O22" i="3"/>
  <c r="P22" i="3"/>
  <c r="Q22" i="3"/>
  <c r="R22" i="3"/>
  <c r="S22" i="3"/>
  <c r="T22" i="3"/>
  <c r="U22" i="3"/>
  <c r="V22" i="3"/>
  <c r="O23" i="3"/>
  <c r="P23" i="3"/>
  <c r="Q23" i="3"/>
  <c r="R23" i="3"/>
  <c r="S23" i="3"/>
  <c r="T23" i="3"/>
  <c r="U23" i="3"/>
  <c r="V23" i="3"/>
  <c r="O24" i="3"/>
  <c r="P24" i="3"/>
  <c r="Q24" i="3"/>
  <c r="R24" i="3"/>
  <c r="S24" i="3"/>
  <c r="T24" i="3"/>
  <c r="U24" i="3"/>
  <c r="V24" i="3"/>
  <c r="O25" i="3"/>
  <c r="P25" i="3"/>
  <c r="Q25" i="3"/>
  <c r="R25" i="3"/>
  <c r="S25" i="3"/>
  <c r="T25" i="3"/>
  <c r="U25" i="3"/>
  <c r="V25" i="3"/>
  <c r="O26" i="3"/>
  <c r="P26" i="3"/>
  <c r="Q26" i="3"/>
  <c r="R26" i="3"/>
  <c r="S26" i="3"/>
  <c r="T26" i="3"/>
  <c r="U26" i="3"/>
  <c r="V26" i="3"/>
  <c r="O27" i="3"/>
  <c r="P27" i="3"/>
  <c r="Q27" i="3"/>
  <c r="R27" i="3"/>
  <c r="S27" i="3"/>
  <c r="T27" i="3"/>
  <c r="U27" i="3"/>
  <c r="V27" i="3"/>
  <c r="O28" i="3"/>
  <c r="P28" i="3"/>
  <c r="Q28" i="3"/>
  <c r="R28" i="3"/>
  <c r="S28" i="3"/>
  <c r="T28" i="3"/>
  <c r="U28" i="3"/>
  <c r="V28" i="3"/>
  <c r="O29" i="3"/>
  <c r="P29" i="3"/>
  <c r="Q29" i="3"/>
  <c r="R29" i="3"/>
  <c r="S29" i="3"/>
  <c r="T29" i="3"/>
  <c r="U29" i="3"/>
  <c r="V29" i="3"/>
  <c r="O30" i="3"/>
  <c r="P30" i="3"/>
  <c r="Q30" i="3"/>
  <c r="R30" i="3"/>
  <c r="S30" i="3"/>
  <c r="T30" i="3"/>
  <c r="U30" i="3"/>
  <c r="V30" i="3"/>
  <c r="O31" i="3"/>
  <c r="P31" i="3"/>
  <c r="Q31" i="3"/>
  <c r="R31" i="3"/>
  <c r="S31" i="3"/>
  <c r="T31" i="3"/>
  <c r="U31" i="3"/>
  <c r="V31" i="3"/>
  <c r="O32" i="3"/>
  <c r="P32" i="3"/>
  <c r="Q32" i="3"/>
  <c r="R32" i="3"/>
  <c r="S32" i="3"/>
  <c r="T32" i="3"/>
  <c r="U32" i="3"/>
  <c r="V32" i="3"/>
  <c r="O33" i="3"/>
  <c r="P33" i="3"/>
  <c r="Q33" i="3"/>
  <c r="R33" i="3"/>
  <c r="S33" i="3"/>
  <c r="T33" i="3"/>
  <c r="U33" i="3"/>
  <c r="V33" i="3"/>
  <c r="O34" i="3"/>
  <c r="P34" i="3"/>
  <c r="Q34" i="3"/>
  <c r="R34" i="3"/>
  <c r="S34" i="3"/>
  <c r="T34" i="3"/>
  <c r="U34" i="3"/>
  <c r="V34" i="3"/>
  <c r="O35" i="3"/>
  <c r="P35" i="3"/>
  <c r="Q35" i="3"/>
  <c r="R35" i="3"/>
  <c r="S35" i="3"/>
  <c r="T35" i="3"/>
  <c r="U35" i="3"/>
  <c r="V35" i="3"/>
  <c r="O36" i="3"/>
  <c r="P36" i="3"/>
  <c r="Q36" i="3"/>
  <c r="R36" i="3"/>
  <c r="S36" i="3"/>
  <c r="T36" i="3"/>
  <c r="U36" i="3"/>
  <c r="V36" i="3"/>
  <c r="O37" i="3"/>
  <c r="P37" i="3"/>
  <c r="Q37" i="3"/>
  <c r="R37" i="3"/>
  <c r="S37" i="3"/>
  <c r="T37" i="3"/>
  <c r="U37" i="3"/>
  <c r="V37" i="3"/>
  <c r="O38" i="3"/>
  <c r="P38" i="3"/>
  <c r="Q38" i="3"/>
  <c r="R38" i="3"/>
  <c r="S38" i="3"/>
  <c r="T38" i="3"/>
  <c r="U38" i="3"/>
  <c r="V38" i="3"/>
  <c r="O39" i="3"/>
  <c r="P39" i="3"/>
  <c r="Q39" i="3"/>
  <c r="R39" i="3"/>
  <c r="S39" i="3"/>
  <c r="T39" i="3"/>
  <c r="U39" i="3"/>
  <c r="V39" i="3"/>
  <c r="O40" i="3"/>
  <c r="P40" i="3"/>
  <c r="Q40" i="3"/>
  <c r="R40" i="3"/>
  <c r="S40" i="3"/>
  <c r="T40" i="3"/>
  <c r="U40" i="3"/>
  <c r="V40" i="3"/>
  <c r="O41" i="3"/>
  <c r="P41" i="3"/>
  <c r="Q41" i="3"/>
  <c r="R41" i="3"/>
  <c r="S41" i="3"/>
  <c r="T41" i="3"/>
  <c r="U41" i="3"/>
  <c r="V41" i="3"/>
  <c r="O42" i="3"/>
  <c r="P42" i="3"/>
  <c r="Q42" i="3"/>
  <c r="R42" i="3"/>
  <c r="S42" i="3"/>
  <c r="T42" i="3"/>
  <c r="U42" i="3"/>
  <c r="V42" i="3"/>
  <c r="O43" i="3"/>
  <c r="P43" i="3"/>
  <c r="Q43" i="3"/>
  <c r="R43" i="3"/>
  <c r="S43" i="3"/>
  <c r="T43" i="3"/>
  <c r="U43" i="3"/>
  <c r="V43" i="3"/>
  <c r="J7" i="3"/>
  <c r="I7" i="3"/>
  <c r="H7" i="3"/>
  <c r="G7" i="3"/>
  <c r="F7" i="3"/>
  <c r="E7" i="3"/>
  <c r="D7" i="3"/>
  <c r="C7" i="3"/>
  <c r="AD9" i="3" l="1"/>
  <c r="AD11" i="3"/>
  <c r="AD13" i="3"/>
  <c r="AD16" i="3"/>
  <c r="AD17" i="3"/>
  <c r="AD19" i="3"/>
  <c r="AD21" i="3"/>
  <c r="AD25" i="3"/>
  <c r="AD26" i="3"/>
  <c r="AD27" i="3"/>
  <c r="AD35" i="3"/>
  <c r="AD37" i="3"/>
  <c r="AC11" i="3"/>
  <c r="AC13" i="3"/>
  <c r="AC16" i="3"/>
  <c r="AC17" i="3"/>
  <c r="AC21" i="3"/>
  <c r="AC22" i="3"/>
  <c r="AC25" i="3"/>
  <c r="AC26" i="3"/>
  <c r="AC27" i="3"/>
  <c r="AC37" i="3"/>
  <c r="AC40" i="3"/>
  <c r="AB9" i="3"/>
  <c r="AB11" i="3"/>
  <c r="AB12" i="3"/>
  <c r="AB13" i="3"/>
  <c r="AB14" i="3"/>
  <c r="AB16" i="3"/>
  <c r="AB19" i="3"/>
  <c r="AB20" i="3"/>
  <c r="AB21" i="3"/>
  <c r="AB22" i="3"/>
  <c r="AB23" i="3"/>
  <c r="AB24" i="3"/>
  <c r="AB25" i="3"/>
  <c r="AB26" i="3"/>
  <c r="AB27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A9" i="3"/>
  <c r="AA11" i="3"/>
  <c r="AA12" i="3"/>
  <c r="AA13" i="3"/>
  <c r="AA14" i="3"/>
  <c r="AA16" i="3"/>
  <c r="AA17" i="3"/>
  <c r="AA19" i="3"/>
  <c r="AA20" i="3"/>
  <c r="AA21" i="3"/>
  <c r="AA22" i="3"/>
  <c r="AA23" i="3"/>
  <c r="AA24" i="3"/>
  <c r="AA25" i="3"/>
  <c r="AA26" i="3"/>
  <c r="AA27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B7" i="3"/>
  <c r="AC7" i="3"/>
  <c r="AD7" i="3"/>
  <c r="AA7" i="3"/>
  <c r="W29" i="3"/>
  <c r="Z9" i="3"/>
  <c r="Z11" i="3"/>
  <c r="Z13" i="3"/>
  <c r="Z16" i="3"/>
  <c r="Z17" i="3"/>
  <c r="Z19" i="3"/>
  <c r="Z21" i="3"/>
  <c r="Z25" i="3"/>
  <c r="Z27" i="3"/>
  <c r="Z28" i="3"/>
  <c r="Z35" i="3"/>
  <c r="Z37" i="3"/>
  <c r="Y9" i="3"/>
  <c r="Y11" i="3"/>
  <c r="Y13" i="3"/>
  <c r="Y16" i="3"/>
  <c r="Y17" i="3"/>
  <c r="Y18" i="3"/>
  <c r="Y19" i="3"/>
  <c r="Y21" i="3"/>
  <c r="Y22" i="3"/>
  <c r="Y25" i="3"/>
  <c r="Y26" i="3"/>
  <c r="Y27" i="3"/>
  <c r="Y28" i="3"/>
  <c r="Y37" i="3"/>
  <c r="Y40" i="3"/>
  <c r="X9" i="3"/>
  <c r="X11" i="3"/>
  <c r="X13" i="3"/>
  <c r="X16" i="3"/>
  <c r="X19" i="3"/>
  <c r="X21" i="3"/>
  <c r="X22" i="3"/>
  <c r="X23" i="3"/>
  <c r="X24" i="3"/>
  <c r="X25" i="3"/>
  <c r="X26" i="3"/>
  <c r="X27" i="3"/>
  <c r="X28" i="3"/>
  <c r="X29" i="3"/>
  <c r="X30" i="3"/>
  <c r="X31" i="3"/>
  <c r="X32" i="3"/>
  <c r="X34" i="3"/>
  <c r="X35" i="3"/>
  <c r="X36" i="3"/>
  <c r="X37" i="3"/>
  <c r="X38" i="3"/>
  <c r="X39" i="3"/>
  <c r="X41" i="3"/>
  <c r="X42" i="3"/>
  <c r="X43" i="3"/>
  <c r="W9" i="3"/>
  <c r="W18" i="3"/>
  <c r="W28" i="3"/>
  <c r="Z7" i="3" l="1"/>
  <c r="Y7" i="3"/>
  <c r="X7" i="3"/>
  <c r="N28" i="3"/>
  <c r="N29" i="3"/>
  <c r="M28" i="3"/>
  <c r="M29" i="3"/>
  <c r="L28" i="3"/>
  <c r="L29" i="3"/>
  <c r="K28" i="3"/>
  <c r="K29" i="3"/>
  <c r="W11" i="3"/>
  <c r="W13" i="3"/>
  <c r="W16" i="3"/>
  <c r="W17" i="3"/>
  <c r="W19" i="3"/>
  <c r="W21" i="3"/>
  <c r="W22" i="3"/>
  <c r="W23" i="3"/>
  <c r="W24" i="3"/>
  <c r="W25" i="3"/>
  <c r="W26" i="3"/>
  <c r="W27" i="3"/>
  <c r="W30" i="3"/>
  <c r="W31" i="3"/>
  <c r="W32" i="3"/>
  <c r="W34" i="3"/>
  <c r="W35" i="3"/>
  <c r="W36" i="3"/>
  <c r="W37" i="3"/>
  <c r="W38" i="3"/>
  <c r="W39" i="3"/>
  <c r="W40" i="3"/>
  <c r="W41" i="3"/>
  <c r="W42" i="3"/>
  <c r="W43" i="3"/>
  <c r="N9" i="3"/>
  <c r="N11" i="3"/>
  <c r="N13" i="3"/>
  <c r="N16" i="3"/>
  <c r="N17" i="3"/>
  <c r="N19" i="3"/>
  <c r="N21" i="3"/>
  <c r="N25" i="3"/>
  <c r="N27" i="3"/>
  <c r="N35" i="3"/>
  <c r="N37" i="3"/>
  <c r="N41" i="3"/>
  <c r="M11" i="3"/>
  <c r="M13" i="3"/>
  <c r="M16" i="3"/>
  <c r="M17" i="3"/>
  <c r="M21" i="3"/>
  <c r="M22" i="3"/>
  <c r="M25" i="3"/>
  <c r="M26" i="3"/>
  <c r="M27" i="3"/>
  <c r="M37" i="3"/>
  <c r="M38" i="3"/>
  <c r="M40" i="3"/>
  <c r="L9" i="3"/>
  <c r="L11" i="3"/>
  <c r="L12" i="3"/>
  <c r="L13" i="3"/>
  <c r="L14" i="3"/>
  <c r="L16" i="3"/>
  <c r="L19" i="3"/>
  <c r="L20" i="3"/>
  <c r="L21" i="3"/>
  <c r="L22" i="3"/>
  <c r="L23" i="3"/>
  <c r="L24" i="3"/>
  <c r="L25" i="3"/>
  <c r="L26" i="3"/>
  <c r="L27" i="3"/>
  <c r="L30" i="3"/>
  <c r="L31" i="3"/>
  <c r="L32" i="3"/>
  <c r="L33" i="3"/>
  <c r="L34" i="3"/>
  <c r="L35" i="3"/>
  <c r="L36" i="3"/>
  <c r="L37" i="3"/>
  <c r="L38" i="3"/>
  <c r="L39" i="3"/>
  <c r="L41" i="3"/>
  <c r="L42" i="3"/>
  <c r="L43" i="3"/>
  <c r="K9" i="3"/>
  <c r="K11" i="3"/>
  <c r="K12" i="3"/>
  <c r="K13" i="3"/>
  <c r="K14" i="3"/>
  <c r="K16" i="3"/>
  <c r="K17" i="3"/>
  <c r="K19" i="3"/>
  <c r="K20" i="3"/>
  <c r="K21" i="3"/>
  <c r="K22" i="3"/>
  <c r="K23" i="3"/>
  <c r="K24" i="3"/>
  <c r="K25" i="3"/>
  <c r="K26" i="3"/>
  <c r="K27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L7" i="3"/>
  <c r="M7" i="3"/>
  <c r="N7" i="3"/>
  <c r="K7" i="3"/>
  <c r="W7" i="3" l="1"/>
</calcChain>
</file>

<file path=xl/sharedStrings.xml><?xml version="1.0" encoding="utf-8"?>
<sst xmlns="http://schemas.openxmlformats.org/spreadsheetml/2006/main" count="236" uniqueCount="101">
  <si>
    <t>Наименование показателя</t>
  </si>
  <si>
    <t>консолидированный бюджет субъекта Российской Федерации</t>
  </si>
  <si>
    <t>бюджеты муниципальных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</si>
  <si>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</si>
  <si>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</si>
  <si>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</si>
  <si>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</si>
  <si>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</si>
  <si>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</si>
  <si>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</si>
  <si>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</si>
  <si>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</si>
  <si>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</si>
  <si>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</si>
  <si>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</si>
  <si>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х</t>
  </si>
  <si>
    <t>-</t>
  </si>
  <si>
    <t xml:space="preserve">в том числе: </t>
  </si>
  <si>
    <t>Код расхода по бюджетной классификации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</si>
  <si>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</si>
  <si>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</si>
  <si>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</si>
  <si>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</si>
  <si>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</si>
  <si>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</si>
  <si>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</si>
  <si>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</si>
  <si>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</si>
  <si>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</si>
  <si>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Обеспечение проведения выборов и референдумов
</t>
  </si>
  <si>
    <t xml:space="preserve"> 000 0107 0000000000 000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</si>
  <si>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</si>
  <si>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</si>
  <si>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</si>
  <si>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</si>
  <si>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</si>
  <si>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</si>
  <si>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 
Общеэкономические вопросы
</t>
  </si>
  <si>
    <t xml:space="preserve"> 000 0401 0000000000 000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</si>
  <si>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</si>
  <si>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</si>
  <si>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</si>
  <si>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</si>
  <si>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</si>
  <si>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</si>
  <si>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Связь и информатика
</t>
  </si>
  <si>
    <t xml:space="preserve"> 000 0410 0000000000 000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</si>
  <si>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</si>
  <si>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</si>
  <si>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</si>
  <si>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</si>
  <si>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</si>
  <si>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</si>
  <si>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</si>
  <si>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</si>
  <si>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</si>
  <si>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</si>
  <si>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</si>
  <si>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</si>
  <si>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</si>
  <si>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</si>
  <si>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</si>
  <si>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</si>
  <si>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</si>
  <si>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</si>
  <si>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
</t>
  </si>
  <si>
    <t xml:space="preserve"> 000 0801 0000000000 000</t>
  </si>
  <si>
    <t xml:space="preserve">  
Другие вопросы в области культуры, кинематографии
</t>
  </si>
  <si>
    <t xml:space="preserve"> 000 0804 0000000000 000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</si>
  <si>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</si>
  <si>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</si>
  <si>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</si>
  <si>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</si>
  <si>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</si>
  <si>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</si>
  <si>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
</t>
  </si>
  <si>
    <t xml:space="preserve"> 000 1101 0000000000 000</t>
  </si>
  <si>
    <t xml:space="preserve">  
Массовый спорт
</t>
  </si>
  <si>
    <t xml:space="preserve"> 000 1102 0000000000 000</t>
  </si>
  <si>
    <t xml:space="preserve">  
Спорт высших достижений
</t>
  </si>
  <si>
    <t xml:space="preserve"> 000 1103 0000000000 000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</si>
  <si>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</si>
  <si>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</si>
  <si>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>Результат исполнения бюджета (дефицит / профицит)</t>
  </si>
  <si>
    <t>консолидиро- ванный бюджет субъекта Российской Федерации</t>
  </si>
  <si>
    <t>бюджеты муници- пальных районов</t>
  </si>
  <si>
    <t>Расходы бюджета - ИТОГО</t>
  </si>
  <si>
    <t xml:space="preserve"> 000 0314 0000000000 000</t>
  </si>
  <si>
    <t>Другие вопросы в области национальной безопасности и правоохранительной деятельности</t>
  </si>
  <si>
    <t xml:space="preserve"> 000 0602 0000000000 000</t>
  </si>
  <si>
    <t xml:space="preserve"> 000 0605 0000000000 000</t>
  </si>
  <si>
    <t>Сбор, удаление отходов и очистка сточных вод</t>
  </si>
  <si>
    <t>Другие вопросы в области охраны окружающей среды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</si>
  <si>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на 01.10.2023 и с соответствующим предшествующим периодом</t>
  </si>
  <si>
    <t>Утвержденные бюджетные назначения на 01.10.2022</t>
  </si>
  <si>
    <t xml:space="preserve">Исполнено на 01.10.2022 </t>
  </si>
  <si>
    <t>% исполнения на 01.10.2022 к утвержденным суммам</t>
  </si>
  <si>
    <t>Утвержденные бюджетные назначения на 01.10.2023</t>
  </si>
  <si>
    <t>Исполнено на 01.10.2023</t>
  </si>
  <si>
    <t>% исполнения на 01.10.2023 к утвержденным суммам</t>
  </si>
  <si>
    <t xml:space="preserve">% исполнения на 01.10.2022 к 01.10.2023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</si>
</sst>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6" xfId="35" applyNumberFormat="1" applyProtection="1">
      <alignment horizontal="center" vertical="center" wrapText="1"/>
    </xf>
    <xf numFmtId="0" fontId="7" fillId="0" borderId="25" xfId="46" applyNumberFormat="1" applyProtection="1">
      <alignment horizontal="left" wrapText="1" indent="1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49" fontId="7" fillId="0" borderId="21" xfId="66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49" fontId="7" fillId="0" borderId="37" xfId="76" applyNumberFormat="1" applyProtection="1">
      <alignment horizontal="center" wrapText="1"/>
    </xf>
    <xf numFmtId="0" fontId="4" fillId="0" borderId="15" xfId="80" applyNumberFormat="1" applyProtection="1"/>
    <xf numFmtId="49" fontId="7" fillId="0" borderId="16" xfId="55" applyNumberFormat="1" applyAlignment="1" applyProtection="1">
      <alignment horizontal="center"/>
    </xf>
    <xf numFmtId="49" fontId="7" fillId="0" borderId="27" xfId="55" applyNumberFormat="1" applyBorder="1" applyProtection="1">
      <alignment horizontal="center"/>
    </xf>
    <xf numFmtId="49" fontId="7" fillId="0" borderId="18" xfId="55" applyNumberFormat="1" applyBorder="1" applyProtection="1">
      <alignment horizontal="center"/>
    </xf>
    <xf numFmtId="49" fontId="7" fillId="0" borderId="60" xfId="55" applyNumberFormat="1" applyBorder="1" applyProtection="1">
      <alignment horizontal="center"/>
    </xf>
    <xf numFmtId="49" fontId="7" fillId="4" borderId="16" xfId="35" applyNumberFormat="1" applyFill="1" applyProtection="1">
      <alignment horizontal="center" vertical="center" wrapText="1"/>
    </xf>
    <xf numFmtId="0" fontId="7" fillId="4" borderId="35" xfId="73" applyNumberFormat="1" applyFill="1" applyProtection="1"/>
    <xf numFmtId="49" fontId="7" fillId="5" borderId="18" xfId="37" applyNumberFormat="1" applyFill="1" applyProtection="1">
      <alignment horizontal="center" vertical="center" wrapText="1"/>
    </xf>
    <xf numFmtId="0" fontId="7" fillId="5" borderId="35" xfId="73" applyNumberFormat="1" applyFill="1" applyProtection="1"/>
    <xf numFmtId="49" fontId="7" fillId="5" borderId="52" xfId="37" applyNumberFormat="1" applyFill="1" applyBorder="1" applyProtection="1">
      <alignment horizontal="center" vertical="center" wrapText="1"/>
    </xf>
    <xf numFmtId="49" fontId="7" fillId="8" borderId="60" xfId="35" applyFill="1" applyBorder="1" applyProtection="1">
      <alignment horizontal="center" vertical="center" wrapText="1"/>
    </xf>
    <xf numFmtId="49" fontId="7" fillId="9" borderId="16" xfId="35" applyNumberFormat="1" applyFill="1" applyProtection="1">
      <alignment horizontal="center" vertical="center" wrapText="1"/>
    </xf>
    <xf numFmtId="49" fontId="7" fillId="9" borderId="4" xfId="38" applyNumberFormat="1" applyFill="1" applyProtection="1">
      <alignment horizontal="center" vertical="center" wrapText="1"/>
    </xf>
    <xf numFmtId="49" fontId="7" fillId="9" borderId="56" xfId="38" applyNumberFormat="1" applyFill="1" applyBorder="1" applyProtection="1">
      <alignment horizontal="center" vertical="center" wrapText="1"/>
    </xf>
    <xf numFmtId="0" fontId="18" fillId="9" borderId="60" xfId="7" applyNumberFormat="1" applyFont="1" applyFill="1" applyBorder="1" applyAlignment="1" applyProtection="1">
      <alignment horizontal="center"/>
    </xf>
    <xf numFmtId="0" fontId="19" fillId="9" borderId="60" xfId="0" applyFont="1" applyFill="1" applyBorder="1" applyAlignment="1" applyProtection="1">
      <alignment horizontal="center"/>
      <protection locked="0"/>
    </xf>
    <xf numFmtId="0" fontId="18" fillId="0" borderId="32" xfId="65" applyNumberFormat="1" applyFont="1" applyProtection="1">
      <alignment horizontal="left" wrapText="1"/>
    </xf>
    <xf numFmtId="49" fontId="7" fillId="8" borderId="64" xfId="35" applyFill="1" applyBorder="1" applyProtection="1">
      <alignment horizontal="center" vertical="center" wrapText="1"/>
    </xf>
    <xf numFmtId="0" fontId="19" fillId="9" borderId="64" xfId="0" applyFont="1" applyFill="1" applyBorder="1" applyAlignment="1" applyProtection="1">
      <alignment horizontal="center"/>
      <protection locked="0"/>
    </xf>
    <xf numFmtId="49" fontId="7" fillId="10" borderId="60" xfId="35" applyNumberFormat="1" applyFill="1" applyBorder="1" applyProtection="1">
      <alignment horizontal="center" vertical="center" wrapText="1"/>
    </xf>
    <xf numFmtId="49" fontId="7" fillId="11" borderId="60" xfId="37" applyNumberForma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</xf>
    <xf numFmtId="49" fontId="18" fillId="7" borderId="60" xfId="35" applyFont="1" applyFill="1" applyBorder="1" applyProtection="1">
      <alignment horizontal="center" vertical="center" wrapText="1"/>
    </xf>
    <xf numFmtId="49" fontId="7" fillId="12" borderId="60" xfId="35" applyFill="1" applyBorder="1" applyProtection="1">
      <alignment horizontal="center" vertical="center" wrapText="1"/>
    </xf>
    <xf numFmtId="4" fontId="18" fillId="8" borderId="60" xfId="7" applyNumberFormat="1" applyFont="1" applyFill="1" applyBorder="1" applyProtection="1"/>
    <xf numFmtId="4" fontId="18" fillId="8" borderId="64" xfId="7" applyNumberFormat="1" applyFont="1" applyFill="1" applyBorder="1" applyProtection="1"/>
    <xf numFmtId="4" fontId="18" fillId="8" borderId="62" xfId="7" applyNumberFormat="1" applyFont="1" applyFill="1" applyBorder="1" applyProtection="1"/>
    <xf numFmtId="4" fontId="18" fillId="8" borderId="65" xfId="7" applyNumberFormat="1" applyFont="1" applyFill="1" applyBorder="1" applyProtection="1"/>
    <xf numFmtId="4" fontId="18" fillId="8" borderId="63" xfId="7" applyNumberFormat="1" applyFont="1" applyFill="1" applyBorder="1" applyProtection="1"/>
    <xf numFmtId="4" fontId="18" fillId="8" borderId="66" xfId="7" applyNumberFormat="1" applyFont="1" applyFill="1" applyBorder="1" applyProtection="1"/>
    <xf numFmtId="4" fontId="19" fillId="10" borderId="60" xfId="0" applyNumberFormat="1" applyFont="1" applyFill="1" applyBorder="1" applyProtection="1">
      <protection locked="0"/>
    </xf>
    <xf numFmtId="4" fontId="19" fillId="11" borderId="60" xfId="0" applyNumberFormat="1" applyFont="1" applyFill="1" applyBorder="1" applyProtection="1">
      <protection locked="0"/>
    </xf>
    <xf numFmtId="4" fontId="19" fillId="7" borderId="60" xfId="0" applyNumberFormat="1" applyFont="1" applyFill="1" applyBorder="1" applyProtection="1">
      <protection locked="0"/>
    </xf>
    <xf numFmtId="4" fontId="19" fillId="12" borderId="60" xfId="0" applyNumberFormat="1" applyFont="1" applyFill="1" applyBorder="1" applyProtection="1">
      <protection locked="0"/>
    </xf>
    <xf numFmtId="0" fontId="18" fillId="0" borderId="22" xfId="53" applyNumberFormat="1" applyFont="1" applyProtection="1">
      <alignment horizontal="left" wrapText="1" indent="2"/>
    </xf>
    <xf numFmtId="4" fontId="7" fillId="10" borderId="16" xfId="42" applyNumberFormat="1" applyFill="1" applyProtection="1">
      <alignment horizontal="right"/>
    </xf>
    <xf numFmtId="4" fontId="7" fillId="10" borderId="22" xfId="43" applyNumberFormat="1" applyFill="1" applyProtection="1">
      <alignment horizontal="right"/>
    </xf>
    <xf numFmtId="4" fontId="7" fillId="10" borderId="21" xfId="77" applyNumberFormat="1" applyFill="1" applyProtection="1">
      <alignment horizontal="right"/>
    </xf>
    <xf numFmtId="4" fontId="7" fillId="10" borderId="38" xfId="78" applyNumberFormat="1" applyFill="1" applyProtection="1">
      <alignment horizontal="right"/>
    </xf>
    <xf numFmtId="4" fontId="7" fillId="11" borderId="16" xfId="42" applyNumberFormat="1" applyFill="1" applyProtection="1">
      <alignment horizontal="right"/>
    </xf>
    <xf numFmtId="4" fontId="7" fillId="11" borderId="21" xfId="77" applyNumberFormat="1" applyFill="1" applyProtection="1">
      <alignment horizontal="right"/>
    </xf>
    <xf numFmtId="4" fontId="20" fillId="7" borderId="60" xfId="0" applyNumberFormat="1" applyFont="1" applyFill="1" applyBorder="1" applyAlignment="1" applyProtection="1">
      <alignment horizontal="center"/>
      <protection locked="0"/>
    </xf>
    <xf numFmtId="4" fontId="20" fillId="12" borderId="60" xfId="0" applyNumberFormat="1" applyFont="1" applyFill="1" applyBorder="1" applyAlignment="1" applyProtection="1">
      <alignment horizontal="center"/>
      <protection locked="0"/>
    </xf>
    <xf numFmtId="4" fontId="21" fillId="8" borderId="60" xfId="7" applyNumberFormat="1" applyFont="1" applyFill="1" applyBorder="1" applyAlignment="1" applyProtection="1">
      <alignment horizontal="center"/>
    </xf>
    <xf numFmtId="4" fontId="21" fillId="8" borderId="64" xfId="7" applyNumberFormat="1" applyFont="1" applyFill="1" applyBorder="1" applyAlignment="1" applyProtection="1">
      <alignment horizontal="center"/>
    </xf>
    <xf numFmtId="49" fontId="7" fillId="0" borderId="27" xfId="35" applyNumberFormat="1" applyBorder="1" applyProtection="1">
      <alignment horizontal="center" vertical="center" wrapText="1"/>
    </xf>
    <xf numFmtId="49" fontId="7" fillId="0" borderId="18" xfId="35" applyNumberFormat="1" applyBorder="1" applyProtection="1">
      <alignment horizontal="center" vertical="center" wrapText="1"/>
    </xf>
    <xf numFmtId="49" fontId="18" fillId="4" borderId="29" xfId="35" applyFont="1" applyFill="1" applyBorder="1" applyProtection="1">
      <alignment horizontal="center" vertical="center" wrapText="1"/>
    </xf>
    <xf numFmtId="49" fontId="7" fillId="4" borderId="12" xfId="35" applyFill="1" applyBorder="1" applyProtection="1">
      <alignment horizontal="center" vertical="center" wrapText="1"/>
      <protection locked="0"/>
    </xf>
    <xf numFmtId="49" fontId="7" fillId="4" borderId="17" xfId="35" applyFill="1" applyBorder="1" applyProtection="1">
      <alignment horizontal="center" vertical="center" wrapText="1"/>
      <protection locked="0"/>
    </xf>
    <xf numFmtId="49" fontId="18" fillId="5" borderId="24" xfId="35" applyFont="1" applyFill="1" applyBorder="1" applyProtection="1">
      <alignment horizontal="center" vertical="center" wrapText="1"/>
    </xf>
    <xf numFmtId="49" fontId="7" fillId="5" borderId="12" xfId="35" applyFill="1" applyBorder="1" applyProtection="1">
      <alignment horizontal="center" vertical="center" wrapText="1"/>
      <protection locked="0"/>
    </xf>
    <xf numFmtId="49" fontId="7" fillId="5" borderId="17" xfId="35" applyFill="1" applyBorder="1" applyProtection="1">
      <alignment horizontal="center" vertical="center" wrapText="1"/>
      <protection locked="0"/>
    </xf>
    <xf numFmtId="0" fontId="17" fillId="0" borderId="1" xfId="1" applyNumberFormat="1" applyFont="1" applyAlignment="1" applyProtection="1">
      <alignment horizontal="left"/>
    </xf>
    <xf numFmtId="0" fontId="0" fillId="0" borderId="0" xfId="0" applyNumberFormat="1" applyAlignment="1">
      <alignment horizontal="left"/>
    </xf>
    <xf numFmtId="49" fontId="18" fillId="6" borderId="29" xfId="35" applyFont="1" applyFill="1" applyBorder="1" applyProtection="1">
      <alignment horizontal="center" vertical="center" wrapText="1"/>
    </xf>
    <xf numFmtId="49" fontId="7" fillId="6" borderId="13" xfId="35" applyFill="1" applyBorder="1" applyProtection="1">
      <alignment horizontal="center" vertical="center" wrapText="1"/>
      <protection locked="0"/>
    </xf>
    <xf numFmtId="49" fontId="18" fillId="10" borderId="60" xfId="35" applyFont="1" applyFill="1" applyBorder="1" applyProtection="1">
      <alignment horizontal="center" vertical="center" wrapText="1"/>
    </xf>
    <xf numFmtId="49" fontId="7" fillId="10" borderId="60" xfId="35" applyFill="1" applyBorder="1" applyProtection="1">
      <alignment horizontal="center" vertical="center" wrapText="1"/>
      <protection locked="0"/>
    </xf>
    <xf numFmtId="49" fontId="18" fillId="11" borderId="60" xfId="35" applyFont="1" applyFill="1" applyBorder="1" applyProtection="1">
      <alignment horizontal="center" vertical="center" wrapText="1"/>
    </xf>
    <xf numFmtId="49" fontId="7" fillId="11" borderId="60" xfId="35" applyFill="1" applyBorder="1" applyProtection="1">
      <alignment horizontal="center" vertical="center" wrapText="1"/>
      <protection locked="0"/>
    </xf>
    <xf numFmtId="49" fontId="18" fillId="7" borderId="60" xfId="35" applyFon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  <protection locked="0"/>
    </xf>
    <xf numFmtId="49" fontId="18" fillId="12" borderId="29" xfId="35" applyFont="1" applyFill="1" applyBorder="1" applyProtection="1">
      <alignment horizontal="center" vertical="center" wrapText="1"/>
    </xf>
    <xf numFmtId="49" fontId="7" fillId="12" borderId="13" xfId="35" applyFill="1" applyBorder="1" applyProtection="1">
      <alignment horizontal="center" vertical="center" wrapText="1"/>
      <protection locked="0"/>
    </xf>
    <xf numFmtId="49" fontId="7" fillId="12" borderId="61" xfId="35" applyFill="1" applyBorder="1" applyProtection="1">
      <alignment horizontal="center" vertical="center" wrapText="1"/>
      <protection locked="0"/>
    </xf>
    <xf numFmtId="4" fontId="19" fillId="4" borderId="67" xfId="77" applyFont="1" applyFill="1" applyBorder="1" applyProtection="1">
      <alignment horizontal="right"/>
    </xf>
    <xf numFmtId="49" fontId="19" fillId="4" borderId="16" xfId="37" applyFont="1" applyFill="1" applyBorder="1" applyAlignment="1" applyProtection="1">
      <alignment horizontal="center"/>
    </xf>
    <xf numFmtId="49" fontId="19" fillId="5" borderId="16" xfId="37" applyFont="1" applyFill="1" applyBorder="1" applyAlignment="1" applyProtection="1">
      <alignment horizontal="center"/>
    </xf>
    <xf numFmtId="4" fontId="19" fillId="4" borderId="18" xfId="77" applyFont="1" applyFill="1" applyBorder="1" applyProtection="1">
      <alignment horizontal="right"/>
    </xf>
    <xf numFmtId="4" fontId="19" fillId="5" borderId="18" xfId="77" applyFont="1" applyFill="1" applyBorder="1" applyProtection="1">
      <alignment horizontal="right"/>
    </xf>
    <xf numFmtId="4" fontId="19" fillId="4" borderId="68" xfId="68" applyFont="1" applyFill="1" applyBorder="1" applyProtection="1">
      <alignment horizontal="right"/>
    </xf>
    <xf numFmtId="4" fontId="19" fillId="5" borderId="68" xfId="68" applyFont="1" applyFill="1" applyBorder="1" applyProtection="1">
      <alignment horizontal="righ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lbovskaya/AppData/Local/&#1050;&#1077;&#1081;&#1089;&#1080;&#1089;&#1090;&#1077;&#1084;&#1089;/&#1057;&#1074;&#1086;&#1076;-&#1057;&#1052;&#1040;&#1056;&#1058;/ReportManager/_&#1054;&#1088;&#1075;=07017_&#1060;=0503317M_&#1055;&#1077;&#1088;&#1080;&#1086;&#1076;=&#1089;&#1077;&#1085;&#1090;&#1103;&#1073;&#1088;&#1100;%202023%20&#1075;&#1086;&#1076;&#1072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 refreshError="1"/>
      <sheetData sheetId="1">
        <row r="7">
          <cell r="C7">
            <v>898338323.70000005</v>
          </cell>
          <cell r="D7">
            <v>841153157.21000004</v>
          </cell>
          <cell r="E7">
            <v>71124736.189999998</v>
          </cell>
          <cell r="F7">
            <v>49347101.530000001</v>
          </cell>
          <cell r="G7">
            <v>635239340.09000003</v>
          </cell>
          <cell r="H7">
            <v>597271643.80999994</v>
          </cell>
          <cell r="I7">
            <v>47173400.539999999</v>
          </cell>
          <cell r="J7">
            <v>36513864</v>
          </cell>
        </row>
        <row r="9">
          <cell r="C9">
            <v>9119182.0399999991</v>
          </cell>
          <cell r="D9">
            <v>3857122.04</v>
          </cell>
          <cell r="E9">
            <v>0</v>
          </cell>
          <cell r="F9">
            <v>5262060</v>
          </cell>
          <cell r="G9">
            <v>6145657.6799999997</v>
          </cell>
          <cell r="H9">
            <v>3099292.23</v>
          </cell>
          <cell r="I9">
            <v>0</v>
          </cell>
          <cell r="J9">
            <v>3046365.45</v>
          </cell>
        </row>
        <row r="11">
          <cell r="C11">
            <v>67518475.280000001</v>
          </cell>
          <cell r="D11">
            <v>45281310.399999999</v>
          </cell>
          <cell r="E11">
            <v>8754282.6899999995</v>
          </cell>
          <cell r="F11">
            <v>13482882.189999999</v>
          </cell>
          <cell r="G11">
            <v>43614837.460000001</v>
          </cell>
          <cell r="H11">
            <v>29367450.170000002</v>
          </cell>
          <cell r="I11">
            <v>5455043.7999999998</v>
          </cell>
          <cell r="J11">
            <v>8792343.4900000002</v>
          </cell>
        </row>
        <row r="12">
          <cell r="C12">
            <v>4955</v>
          </cell>
          <cell r="D12">
            <v>4955</v>
          </cell>
          <cell r="E12">
            <v>0</v>
          </cell>
          <cell r="F12">
            <v>0</v>
          </cell>
          <cell r="G12">
            <v>4955</v>
          </cell>
          <cell r="H12">
            <v>4955</v>
          </cell>
          <cell r="I12">
            <v>0</v>
          </cell>
          <cell r="J12">
            <v>0</v>
          </cell>
        </row>
        <row r="13">
          <cell r="C13">
            <v>19169054</v>
          </cell>
          <cell r="D13">
            <v>19169054</v>
          </cell>
          <cell r="E13">
            <v>29056</v>
          </cell>
          <cell r="F13">
            <v>7436</v>
          </cell>
          <cell r="G13">
            <v>11323409.279999999</v>
          </cell>
          <cell r="H13">
            <v>11323409.279999999</v>
          </cell>
          <cell r="I13">
            <v>29056</v>
          </cell>
          <cell r="J13">
            <v>7436</v>
          </cell>
        </row>
        <row r="15">
          <cell r="C15">
            <v>567000</v>
          </cell>
          <cell r="D15">
            <v>500000</v>
          </cell>
          <cell r="E15">
            <v>60000</v>
          </cell>
          <cell r="F15">
            <v>7000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34200982.609999999</v>
          </cell>
          <cell r="D16">
            <v>56315512.229999997</v>
          </cell>
          <cell r="E16">
            <v>26370703.210000001</v>
          </cell>
          <cell r="F16">
            <v>1713720.63</v>
          </cell>
          <cell r="G16">
            <v>21621795.23</v>
          </cell>
          <cell r="H16">
            <v>38656677.049999997</v>
          </cell>
          <cell r="I16">
            <v>17460552.989999998</v>
          </cell>
          <cell r="J16">
            <v>857140.19</v>
          </cell>
        </row>
        <row r="17">
          <cell r="C17">
            <v>508600</v>
          </cell>
          <cell r="D17">
            <v>0</v>
          </cell>
          <cell r="E17">
            <v>13200</v>
          </cell>
          <cell r="F17">
            <v>495400</v>
          </cell>
          <cell r="G17">
            <v>446600</v>
          </cell>
          <cell r="H17">
            <v>0</v>
          </cell>
          <cell r="I17">
            <v>9900</v>
          </cell>
          <cell r="J17">
            <v>436700</v>
          </cell>
        </row>
        <row r="18">
          <cell r="C18">
            <v>107096.5</v>
          </cell>
          <cell r="D18">
            <v>50000</v>
          </cell>
          <cell r="E18">
            <v>57096.5</v>
          </cell>
          <cell r="F18">
            <v>0</v>
          </cell>
          <cell r="G18">
            <v>7096.5</v>
          </cell>
          <cell r="H18">
            <v>0</v>
          </cell>
          <cell r="I18">
            <v>7096.5</v>
          </cell>
          <cell r="J18">
            <v>0</v>
          </cell>
        </row>
        <row r="19">
          <cell r="C19">
            <v>891889</v>
          </cell>
          <cell r="D19">
            <v>88889</v>
          </cell>
          <cell r="E19">
            <v>0</v>
          </cell>
          <cell r="F19">
            <v>891889</v>
          </cell>
          <cell r="G19">
            <v>891889</v>
          </cell>
          <cell r="H19">
            <v>88889</v>
          </cell>
          <cell r="I19">
            <v>0</v>
          </cell>
          <cell r="J19">
            <v>891889</v>
          </cell>
        </row>
        <row r="21">
          <cell r="C21">
            <v>26819919.68</v>
          </cell>
          <cell r="D21">
            <v>12559338.68</v>
          </cell>
          <cell r="E21">
            <v>14075500</v>
          </cell>
          <cell r="F21">
            <v>185081</v>
          </cell>
          <cell r="G21">
            <v>17959538.440000001</v>
          </cell>
          <cell r="H21">
            <v>8234334.0099999998</v>
          </cell>
          <cell r="I21">
            <v>9623425.9800000004</v>
          </cell>
          <cell r="J21">
            <v>101778.45</v>
          </cell>
        </row>
        <row r="22">
          <cell r="C22">
            <v>34136724.020000003</v>
          </cell>
          <cell r="D22">
            <v>33635354.020000003</v>
          </cell>
          <cell r="E22">
            <v>5182775.7699999996</v>
          </cell>
          <cell r="F22">
            <v>0</v>
          </cell>
          <cell r="G22">
            <v>24143697.129999999</v>
          </cell>
          <cell r="H22">
            <v>23747697.129999999</v>
          </cell>
          <cell r="I22">
            <v>3853589.13</v>
          </cell>
          <cell r="J22">
            <v>0</v>
          </cell>
        </row>
        <row r="23">
          <cell r="C23">
            <v>185542.86</v>
          </cell>
          <cell r="D23">
            <v>185542.86</v>
          </cell>
          <cell r="E23">
            <v>0</v>
          </cell>
          <cell r="F23">
            <v>0</v>
          </cell>
          <cell r="G23">
            <v>123695.2</v>
          </cell>
          <cell r="H23">
            <v>123695.2</v>
          </cell>
          <cell r="I23">
            <v>0</v>
          </cell>
          <cell r="J23">
            <v>0</v>
          </cell>
        </row>
        <row r="24">
          <cell r="C24">
            <v>1101737</v>
          </cell>
          <cell r="D24">
            <v>1101237</v>
          </cell>
          <cell r="E24">
            <v>500</v>
          </cell>
          <cell r="F24">
            <v>0</v>
          </cell>
          <cell r="G24">
            <v>90023.83</v>
          </cell>
          <cell r="H24">
            <v>90023.83</v>
          </cell>
          <cell r="I24">
            <v>0</v>
          </cell>
          <cell r="J24">
            <v>0</v>
          </cell>
        </row>
        <row r="25">
          <cell r="C25">
            <v>15390534.4</v>
          </cell>
          <cell r="D25">
            <v>5339116.58</v>
          </cell>
          <cell r="E25">
            <v>2372709.02</v>
          </cell>
          <cell r="F25">
            <v>7678708.7999999998</v>
          </cell>
          <cell r="G25">
            <v>10273238.939999999</v>
          </cell>
          <cell r="H25">
            <v>2556398.27</v>
          </cell>
          <cell r="I25">
            <v>1016610.77</v>
          </cell>
          <cell r="J25">
            <v>6700229.9000000004</v>
          </cell>
        </row>
        <row r="26">
          <cell r="C26">
            <v>22513529.489999998</v>
          </cell>
          <cell r="D26">
            <v>22459252.489999998</v>
          </cell>
          <cell r="E26">
            <v>276500</v>
          </cell>
          <cell r="F26">
            <v>0</v>
          </cell>
          <cell r="G26">
            <v>11488953.6</v>
          </cell>
          <cell r="H26">
            <v>11435045.949999999</v>
          </cell>
          <cell r="I26">
            <v>276130.65000000002</v>
          </cell>
          <cell r="J26">
            <v>0</v>
          </cell>
        </row>
        <row r="27">
          <cell r="C27">
            <v>36543555.649999999</v>
          </cell>
          <cell r="D27">
            <v>17729060.739999998</v>
          </cell>
          <cell r="E27">
            <v>4211691</v>
          </cell>
          <cell r="F27">
            <v>15336584.91</v>
          </cell>
          <cell r="G27">
            <v>24093351.719999999</v>
          </cell>
          <cell r="H27">
            <v>10146797.630000001</v>
          </cell>
          <cell r="I27">
            <v>2554717.34</v>
          </cell>
          <cell r="J27">
            <v>12069119.880000001</v>
          </cell>
        </row>
        <row r="28">
          <cell r="C28">
            <v>2981457</v>
          </cell>
          <cell r="D28">
            <v>2606325</v>
          </cell>
          <cell r="E28">
            <v>1145132</v>
          </cell>
          <cell r="F28">
            <v>234600</v>
          </cell>
          <cell r="G28">
            <v>1229432</v>
          </cell>
          <cell r="H28">
            <v>1229432</v>
          </cell>
          <cell r="I28">
            <v>769832</v>
          </cell>
          <cell r="J28">
            <v>134600</v>
          </cell>
        </row>
        <row r="29">
          <cell r="C29">
            <v>4773196.08</v>
          </cell>
          <cell r="D29">
            <v>4102084.08</v>
          </cell>
          <cell r="E29">
            <v>0</v>
          </cell>
          <cell r="F29">
            <v>671112</v>
          </cell>
          <cell r="G29">
            <v>1157258.25</v>
          </cell>
          <cell r="H29">
            <v>486146.25</v>
          </cell>
          <cell r="I29">
            <v>0</v>
          </cell>
          <cell r="J29">
            <v>671112</v>
          </cell>
        </row>
        <row r="30">
          <cell r="C30">
            <v>150763221.21000001</v>
          </cell>
          <cell r="D30">
            <v>150763221.21000001</v>
          </cell>
          <cell r="E30">
            <v>0</v>
          </cell>
          <cell r="F30">
            <v>0</v>
          </cell>
          <cell r="G30">
            <v>102052130.81</v>
          </cell>
          <cell r="H30">
            <v>102052130.81</v>
          </cell>
          <cell r="I30">
            <v>0</v>
          </cell>
          <cell r="J30">
            <v>0</v>
          </cell>
        </row>
        <row r="31">
          <cell r="C31">
            <v>246538754.78</v>
          </cell>
          <cell r="D31">
            <v>246538754.78</v>
          </cell>
          <cell r="E31">
            <v>0</v>
          </cell>
          <cell r="F31">
            <v>0</v>
          </cell>
          <cell r="G31">
            <v>184436201.19</v>
          </cell>
          <cell r="H31">
            <v>184436201.19</v>
          </cell>
          <cell r="I31">
            <v>0</v>
          </cell>
          <cell r="J31">
            <v>0</v>
          </cell>
        </row>
        <row r="32">
          <cell r="C32">
            <v>43333641.719999999</v>
          </cell>
          <cell r="D32">
            <v>43333641.719999999</v>
          </cell>
          <cell r="E32">
            <v>0</v>
          </cell>
          <cell r="F32">
            <v>0</v>
          </cell>
          <cell r="G32">
            <v>31383842.489999998</v>
          </cell>
          <cell r="H32">
            <v>31383842.489999998</v>
          </cell>
          <cell r="I32">
            <v>0</v>
          </cell>
          <cell r="J32">
            <v>0</v>
          </cell>
        </row>
        <row r="34">
          <cell r="C34">
            <v>27700020.440000001</v>
          </cell>
          <cell r="D34">
            <v>27700020.440000001</v>
          </cell>
          <cell r="E34">
            <v>0</v>
          </cell>
          <cell r="F34">
            <v>0</v>
          </cell>
          <cell r="G34">
            <v>18738360.879999999</v>
          </cell>
          <cell r="H34">
            <v>18738360.879999999</v>
          </cell>
          <cell r="I34">
            <v>0</v>
          </cell>
          <cell r="J34">
            <v>0</v>
          </cell>
        </row>
        <row r="35">
          <cell r="C35">
            <v>59841008.170000002</v>
          </cell>
          <cell r="D35">
            <v>58841008.170000002</v>
          </cell>
          <cell r="E35">
            <v>0</v>
          </cell>
          <cell r="F35">
            <v>1000000</v>
          </cell>
          <cell r="G35">
            <v>48574544.119999997</v>
          </cell>
          <cell r="H35">
            <v>47583527.850000001</v>
          </cell>
          <cell r="I35">
            <v>0</v>
          </cell>
          <cell r="J35">
            <v>991016.27</v>
          </cell>
        </row>
        <row r="36">
          <cell r="C36">
            <v>39398619.280000001</v>
          </cell>
          <cell r="D36">
            <v>39398619.280000001</v>
          </cell>
          <cell r="E36">
            <v>0</v>
          </cell>
          <cell r="F36">
            <v>0</v>
          </cell>
          <cell r="G36">
            <v>31924801.719999999</v>
          </cell>
          <cell r="H36">
            <v>31924801.719999999</v>
          </cell>
          <cell r="I36">
            <v>0</v>
          </cell>
          <cell r="J36">
            <v>0</v>
          </cell>
        </row>
        <row r="37">
          <cell r="C37">
            <v>8022969.6399999997</v>
          </cell>
          <cell r="D37">
            <v>4884852.6399999997</v>
          </cell>
          <cell r="E37">
            <v>757490</v>
          </cell>
          <cell r="F37">
            <v>2380627</v>
          </cell>
          <cell r="G37">
            <v>6162861.8600000003</v>
          </cell>
          <cell r="H37">
            <v>3703973.11</v>
          </cell>
          <cell r="I37">
            <v>644755.38</v>
          </cell>
          <cell r="J37">
            <v>1814133.37</v>
          </cell>
        </row>
        <row r="38">
          <cell r="C38">
            <v>2100000</v>
          </cell>
          <cell r="D38">
            <v>2100000</v>
          </cell>
          <cell r="E38">
            <v>0</v>
          </cell>
          <cell r="F38">
            <v>0</v>
          </cell>
          <cell r="G38">
            <v>1262100</v>
          </cell>
          <cell r="H38">
            <v>1262100</v>
          </cell>
          <cell r="I38">
            <v>0</v>
          </cell>
          <cell r="J38">
            <v>0</v>
          </cell>
        </row>
        <row r="39">
          <cell r="C39">
            <v>7597285</v>
          </cell>
          <cell r="D39">
            <v>7597285</v>
          </cell>
          <cell r="E39">
            <v>0</v>
          </cell>
          <cell r="F39">
            <v>0</v>
          </cell>
          <cell r="G39">
            <v>6342546.3499999996</v>
          </cell>
          <cell r="H39">
            <v>6342546.3499999996</v>
          </cell>
          <cell r="I39">
            <v>0</v>
          </cell>
          <cell r="J39">
            <v>0</v>
          </cell>
        </row>
        <row r="40">
          <cell r="C40">
            <v>7818100</v>
          </cell>
          <cell r="D40">
            <v>0</v>
          </cell>
          <cell r="E40">
            <v>7818100</v>
          </cell>
          <cell r="F40">
            <v>0</v>
          </cell>
          <cell r="G40">
            <v>5472690</v>
          </cell>
          <cell r="H40">
            <v>0</v>
          </cell>
          <cell r="I40">
            <v>5472690</v>
          </cell>
          <cell r="J40">
            <v>0</v>
          </cell>
        </row>
        <row r="41">
          <cell r="C41">
            <v>27611272.850000001</v>
          </cell>
          <cell r="D41">
            <v>27611272.850000001</v>
          </cell>
          <cell r="E41">
            <v>0</v>
          </cell>
          <cell r="F41">
            <v>0</v>
          </cell>
          <cell r="G41">
            <v>23611798.91</v>
          </cell>
          <cell r="H41">
            <v>23611798.91</v>
          </cell>
          <cell r="I41">
            <v>0</v>
          </cell>
          <cell r="J41">
            <v>0</v>
          </cell>
        </row>
        <row r="42">
          <cell r="C42">
            <v>1080000</v>
          </cell>
          <cell r="D42">
            <v>1080000</v>
          </cell>
          <cell r="E42">
            <v>0</v>
          </cell>
          <cell r="F42">
            <v>0</v>
          </cell>
          <cell r="G42">
            <v>662032.5</v>
          </cell>
          <cell r="H42">
            <v>662032.5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6320327</v>
          </cell>
          <cell r="E43">
            <v>0</v>
          </cell>
          <cell r="F43">
            <v>0</v>
          </cell>
          <cell r="G43">
            <v>0</v>
          </cell>
          <cell r="H43">
            <v>4980085</v>
          </cell>
          <cell r="I43">
            <v>0</v>
          </cell>
          <cell r="J43">
            <v>0</v>
          </cell>
        </row>
        <row r="45">
          <cell r="C45">
            <v>-63533353.890000001</v>
          </cell>
          <cell r="D45">
            <v>-58598527.479999997</v>
          </cell>
          <cell r="E45">
            <v>-4268033.47</v>
          </cell>
          <cell r="F45">
            <v>-666792.93999999994</v>
          </cell>
          <cell r="G45">
            <v>6311006.2000000002</v>
          </cell>
          <cell r="H45">
            <v>-2009134.32</v>
          </cell>
          <cell r="I45">
            <v>6262121.8899999997</v>
          </cell>
          <cell r="J45">
            <v>2058018.63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zoomScaleNormal="100" zoomScaleSheetLayoutView="100" workbookViewId="0">
      <selection activeCell="B11" sqref="B11"/>
    </sheetView>
  </sheetViews>
  <sheetFormatPr defaultRowHeight="15" x14ac:dyDescent="0.25"/>
  <cols>
    <col min="1" max="1" width="48" style="1" customWidth="1"/>
    <col min="2" max="2" width="21.7109375" style="1" customWidth="1"/>
    <col min="3" max="3" width="13.85546875" style="1" customWidth="1"/>
    <col min="4" max="4" width="15.140625" style="1" customWidth="1"/>
    <col min="5" max="5" width="13.5703125" style="1" customWidth="1"/>
    <col min="6" max="6" width="15" style="1" customWidth="1"/>
    <col min="7" max="7" width="14.5703125" style="1" customWidth="1"/>
    <col min="8" max="8" width="13" style="1" customWidth="1"/>
    <col min="9" max="9" width="13.140625" style="1" customWidth="1"/>
    <col min="10" max="10" width="13" style="1" customWidth="1"/>
    <col min="11" max="11" width="10.7109375" style="1" customWidth="1"/>
    <col min="12" max="12" width="10.85546875" style="1" customWidth="1"/>
    <col min="13" max="13" width="11.42578125" style="1" customWidth="1"/>
    <col min="14" max="14" width="10.42578125" style="1" customWidth="1"/>
    <col min="15" max="15" width="13.7109375" style="1" customWidth="1"/>
    <col min="16" max="16" width="13.42578125" style="1" customWidth="1"/>
    <col min="17" max="18" width="12.42578125" style="1" customWidth="1"/>
    <col min="19" max="19" width="13.7109375" style="1" customWidth="1"/>
    <col min="20" max="20" width="12.42578125" style="1" customWidth="1"/>
    <col min="21" max="21" width="11.85546875" style="1" customWidth="1"/>
    <col min="22" max="22" width="11.5703125" style="1" customWidth="1"/>
    <col min="23" max="25" width="9.140625" style="1"/>
    <col min="26" max="26" width="11.85546875" style="1" customWidth="1"/>
    <col min="27" max="16384" width="9.140625" style="1"/>
  </cols>
  <sheetData>
    <row r="1" spans="1:30" ht="7.5" customHeight="1" x14ac:dyDescent="0.25">
      <c r="A1" s="12"/>
      <c r="B1" s="7"/>
      <c r="C1" s="7"/>
      <c r="D1" s="7"/>
      <c r="E1" s="7"/>
      <c r="F1" s="7"/>
      <c r="G1" s="7"/>
      <c r="H1" s="2"/>
      <c r="I1" s="2"/>
      <c r="J1" s="2"/>
      <c r="K1" s="3"/>
    </row>
    <row r="2" spans="1:30" s="74" customFormat="1" x14ac:dyDescent="0.25">
      <c r="A2" s="73" t="s">
        <v>93</v>
      </c>
    </row>
    <row r="3" spans="1:30" ht="12.95" customHeight="1" x14ac:dyDescent="0.25">
      <c r="A3" s="13"/>
      <c r="B3" s="13"/>
      <c r="C3" s="14"/>
      <c r="D3" s="14"/>
      <c r="E3" s="14"/>
      <c r="F3" s="14"/>
      <c r="G3" s="4"/>
      <c r="H3" s="2"/>
      <c r="I3" s="2"/>
      <c r="J3" s="2"/>
      <c r="K3" s="3"/>
    </row>
    <row r="4" spans="1:30" ht="20.25" customHeight="1" x14ac:dyDescent="0.25">
      <c r="A4" s="65" t="s">
        <v>0</v>
      </c>
      <c r="B4" s="65" t="s">
        <v>18</v>
      </c>
      <c r="C4" s="67" t="s">
        <v>94</v>
      </c>
      <c r="D4" s="68"/>
      <c r="E4" s="68"/>
      <c r="F4" s="69"/>
      <c r="G4" s="70" t="s">
        <v>95</v>
      </c>
      <c r="H4" s="71"/>
      <c r="I4" s="71"/>
      <c r="J4" s="72"/>
      <c r="K4" s="75" t="s">
        <v>96</v>
      </c>
      <c r="L4" s="76"/>
      <c r="M4" s="76"/>
      <c r="N4" s="76"/>
      <c r="O4" s="77" t="s">
        <v>97</v>
      </c>
      <c r="P4" s="78"/>
      <c r="Q4" s="78"/>
      <c r="R4" s="78"/>
      <c r="S4" s="79" t="s">
        <v>98</v>
      </c>
      <c r="T4" s="80"/>
      <c r="U4" s="80"/>
      <c r="V4" s="80"/>
      <c r="W4" s="81" t="s">
        <v>99</v>
      </c>
      <c r="X4" s="82"/>
      <c r="Y4" s="82"/>
      <c r="Z4" s="82"/>
      <c r="AA4" s="83" t="s">
        <v>100</v>
      </c>
      <c r="AB4" s="84"/>
      <c r="AC4" s="84"/>
      <c r="AD4" s="85"/>
    </row>
    <row r="5" spans="1:30" ht="140.44999999999999" customHeight="1" x14ac:dyDescent="0.25">
      <c r="A5" s="66"/>
      <c r="B5" s="66"/>
      <c r="C5" s="25" t="s">
        <v>1</v>
      </c>
      <c r="D5" s="25" t="s">
        <v>2</v>
      </c>
      <c r="E5" s="25" t="s">
        <v>3</v>
      </c>
      <c r="F5" s="25" t="s">
        <v>4</v>
      </c>
      <c r="G5" s="27" t="s">
        <v>1</v>
      </c>
      <c r="H5" s="27" t="s">
        <v>2</v>
      </c>
      <c r="I5" s="27" t="s">
        <v>3</v>
      </c>
      <c r="J5" s="29" t="s">
        <v>4</v>
      </c>
      <c r="K5" s="30" t="s">
        <v>84</v>
      </c>
      <c r="L5" s="30" t="s">
        <v>85</v>
      </c>
      <c r="M5" s="30" t="s">
        <v>3</v>
      </c>
      <c r="N5" s="37" t="s">
        <v>4</v>
      </c>
      <c r="O5" s="39" t="s">
        <v>1</v>
      </c>
      <c r="P5" s="39" t="s">
        <v>2</v>
      </c>
      <c r="Q5" s="39" t="s">
        <v>3</v>
      </c>
      <c r="R5" s="39" t="s">
        <v>4</v>
      </c>
      <c r="S5" s="40" t="s">
        <v>1</v>
      </c>
      <c r="T5" s="40" t="s">
        <v>2</v>
      </c>
      <c r="U5" s="40" t="s">
        <v>3</v>
      </c>
      <c r="V5" s="40" t="s">
        <v>4</v>
      </c>
      <c r="W5" s="42" t="s">
        <v>84</v>
      </c>
      <c r="X5" s="41" t="s">
        <v>85</v>
      </c>
      <c r="Y5" s="41" t="s">
        <v>3</v>
      </c>
      <c r="Z5" s="41" t="s">
        <v>4</v>
      </c>
      <c r="AA5" s="43" t="s">
        <v>84</v>
      </c>
      <c r="AB5" s="43" t="s">
        <v>85</v>
      </c>
      <c r="AC5" s="43" t="s">
        <v>3</v>
      </c>
      <c r="AD5" s="43" t="s">
        <v>4</v>
      </c>
    </row>
    <row r="6" spans="1:30" ht="11.45" customHeight="1" thickBot="1" x14ac:dyDescent="0.3">
      <c r="A6" s="5" t="s">
        <v>5</v>
      </c>
      <c r="B6" s="31" t="s">
        <v>6</v>
      </c>
      <c r="C6" s="32" t="s">
        <v>7</v>
      </c>
      <c r="D6" s="32" t="s">
        <v>8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3" t="s">
        <v>14</v>
      </c>
      <c r="K6" s="34">
        <v>11</v>
      </c>
      <c r="L6" s="35">
        <v>12</v>
      </c>
      <c r="M6" s="35">
        <v>13</v>
      </c>
      <c r="N6" s="38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  <c r="U6" s="35">
        <v>21</v>
      </c>
      <c r="V6" s="35">
        <v>22</v>
      </c>
      <c r="W6" s="35">
        <v>23</v>
      </c>
      <c r="X6" s="35">
        <v>24</v>
      </c>
      <c r="Y6" s="35">
        <v>25</v>
      </c>
      <c r="Z6" s="35">
        <v>26</v>
      </c>
      <c r="AA6" s="35">
        <v>27</v>
      </c>
      <c r="AB6" s="35">
        <v>28</v>
      </c>
      <c r="AC6" s="35">
        <v>29</v>
      </c>
      <c r="AD6" s="35">
        <v>30</v>
      </c>
    </row>
    <row r="7" spans="1:30" ht="30" customHeight="1" x14ac:dyDescent="0.25">
      <c r="A7" s="36" t="s">
        <v>86</v>
      </c>
      <c r="B7" s="15" t="s">
        <v>15</v>
      </c>
      <c r="C7" s="86">
        <f>SUM(C9:C43)</f>
        <v>1006448433.8200001</v>
      </c>
      <c r="D7" s="86">
        <f>SUM(D9:D43)</f>
        <v>884071548.7700001</v>
      </c>
      <c r="E7" s="86">
        <f>SUM(E9:E43)</f>
        <v>129681911.8</v>
      </c>
      <c r="F7" s="86">
        <f>SUM(F9:F43)</f>
        <v>57578935.579999998</v>
      </c>
      <c r="G7" s="86">
        <f>SUM(G9:G43)</f>
        <v>702182920.57999992</v>
      </c>
      <c r="H7" s="86">
        <f>SUM(H9:H43)</f>
        <v>625866501.63999987</v>
      </c>
      <c r="I7" s="86">
        <f>SUM(I9:I43)</f>
        <v>82451722.470000014</v>
      </c>
      <c r="J7" s="86">
        <f>SUM(J9:J43)</f>
        <v>34592446.519999996</v>
      </c>
      <c r="K7" s="44">
        <f>G7*100/C7</f>
        <v>69.768395178960859</v>
      </c>
      <c r="L7" s="44">
        <f t="shared" ref="L7:N23" si="0">H7*100/D7</f>
        <v>70.793648151075743</v>
      </c>
      <c r="M7" s="44">
        <f t="shared" si="0"/>
        <v>63.579971428212716</v>
      </c>
      <c r="N7" s="45">
        <f t="shared" si="0"/>
        <v>60.078301503051158</v>
      </c>
      <c r="O7" s="50">
        <f>[1]Расходы!C7</f>
        <v>898338323.70000005</v>
      </c>
      <c r="P7" s="50">
        <f>[1]Расходы!D7</f>
        <v>841153157.21000004</v>
      </c>
      <c r="Q7" s="50">
        <f>[1]Расходы!E7</f>
        <v>71124736.189999998</v>
      </c>
      <c r="R7" s="50">
        <f>[1]Расходы!F7</f>
        <v>49347101.530000001</v>
      </c>
      <c r="S7" s="51">
        <f>[1]Расходы!G7</f>
        <v>635239340.09000003</v>
      </c>
      <c r="T7" s="51">
        <f>[1]Расходы!H7</f>
        <v>597271643.80999994</v>
      </c>
      <c r="U7" s="51">
        <f>[1]Расходы!I7</f>
        <v>47173400.539999999</v>
      </c>
      <c r="V7" s="51">
        <f>[1]Расходы!J7</f>
        <v>36513864</v>
      </c>
      <c r="W7" s="52">
        <f>S7*100/O7</f>
        <v>70.712706263452034</v>
      </c>
      <c r="X7" s="52">
        <f t="shared" ref="X7:Z22" si="1">T7*100/P7</f>
        <v>71.006289245953184</v>
      </c>
      <c r="Y7" s="52">
        <f t="shared" si="1"/>
        <v>66.324886483912877</v>
      </c>
      <c r="Z7" s="52">
        <f t="shared" si="1"/>
        <v>73.993938585839373</v>
      </c>
      <c r="AA7" s="53">
        <f>S7*100/G7</f>
        <v>90.466361609207922</v>
      </c>
      <c r="AB7" s="53">
        <f t="shared" ref="AB7:AD22" si="2">T7*100/H7</f>
        <v>95.431157003119523</v>
      </c>
      <c r="AC7" s="53">
        <f t="shared" si="2"/>
        <v>57.213359681071552</v>
      </c>
      <c r="AD7" s="53">
        <f t="shared" si="2"/>
        <v>105.55444229389533</v>
      </c>
    </row>
    <row r="8" spans="1:30" ht="14.25" customHeight="1" x14ac:dyDescent="0.25">
      <c r="A8" s="6" t="s">
        <v>17</v>
      </c>
      <c r="B8" s="22"/>
      <c r="C8" s="87"/>
      <c r="D8" s="87"/>
      <c r="E8" s="87"/>
      <c r="F8" s="87"/>
      <c r="G8" s="88"/>
      <c r="H8" s="88"/>
      <c r="I8" s="88"/>
      <c r="J8" s="88"/>
      <c r="K8" s="44"/>
      <c r="L8" s="44"/>
      <c r="M8" s="44"/>
      <c r="N8" s="45"/>
      <c r="O8" s="50">
        <f>[1]Расходы!C8</f>
        <v>0</v>
      </c>
      <c r="P8" s="50">
        <f>[1]Расходы!D8</f>
        <v>0</v>
      </c>
      <c r="Q8" s="50">
        <f>[1]Расходы!E8</f>
        <v>0</v>
      </c>
      <c r="R8" s="50">
        <f>[1]Расходы!F8</f>
        <v>0</v>
      </c>
      <c r="S8" s="51">
        <f>[1]Расходы!G8</f>
        <v>0</v>
      </c>
      <c r="T8" s="51">
        <f>[1]Расходы!H8</f>
        <v>0</v>
      </c>
      <c r="U8" s="51">
        <f>[1]Расходы!I8</f>
        <v>0</v>
      </c>
      <c r="V8" s="51">
        <f>[1]Расходы!J8</f>
        <v>0</v>
      </c>
      <c r="W8" s="52"/>
      <c r="X8" s="52"/>
      <c r="Y8" s="52"/>
      <c r="Z8" s="52"/>
      <c r="AA8" s="53"/>
      <c r="AB8" s="53"/>
      <c r="AC8" s="53"/>
      <c r="AD8" s="53"/>
    </row>
    <row r="9" spans="1:30" ht="45.75" x14ac:dyDescent="0.25">
      <c r="A9" s="8" t="s">
        <v>19</v>
      </c>
      <c r="B9" s="24" t="s">
        <v>20</v>
      </c>
      <c r="C9" s="89">
        <v>8928061.4800000004</v>
      </c>
      <c r="D9" s="89">
        <v>3547743.48</v>
      </c>
      <c r="E9" s="89" t="s">
        <v>16</v>
      </c>
      <c r="F9" s="89">
        <v>5380318</v>
      </c>
      <c r="G9" s="90">
        <v>6173601.4900000002</v>
      </c>
      <c r="H9" s="90">
        <v>2409086.84</v>
      </c>
      <c r="I9" s="90" t="s">
        <v>16</v>
      </c>
      <c r="J9" s="90">
        <v>3764514.65</v>
      </c>
      <c r="K9" s="44">
        <f t="shared" ref="K9:N43" si="3">G9*100/C9</f>
        <v>69.148286039804461</v>
      </c>
      <c r="L9" s="44">
        <f t="shared" si="0"/>
        <v>67.904764072739553</v>
      </c>
      <c r="M9" s="44"/>
      <c r="N9" s="45">
        <f t="shared" si="0"/>
        <v>69.968255593814348</v>
      </c>
      <c r="O9" s="50">
        <f>[1]Расходы!C9</f>
        <v>9119182.0399999991</v>
      </c>
      <c r="P9" s="55">
        <f>[1]Расходы!D9</f>
        <v>3857122.04</v>
      </c>
      <c r="Q9" s="55">
        <f>[1]Расходы!E9</f>
        <v>0</v>
      </c>
      <c r="R9" s="56">
        <f>[1]Расходы!F9</f>
        <v>5262060</v>
      </c>
      <c r="S9" s="51">
        <f>[1]Расходы!G9</f>
        <v>6145657.6799999997</v>
      </c>
      <c r="T9" s="59">
        <f>[1]Расходы!H9</f>
        <v>3099292.23</v>
      </c>
      <c r="U9" s="59">
        <f>[1]Расходы!I9</f>
        <v>0</v>
      </c>
      <c r="V9" s="59">
        <f>[1]Расходы!J9</f>
        <v>3046365.45</v>
      </c>
      <c r="W9" s="52">
        <f t="shared" ref="W9:Z43" si="4">S9*100/O9</f>
        <v>67.392641719870753</v>
      </c>
      <c r="X9" s="52">
        <f t="shared" si="1"/>
        <v>80.352454442950418</v>
      </c>
      <c r="Y9" s="52" t="e">
        <f t="shared" si="1"/>
        <v>#DIV/0!</v>
      </c>
      <c r="Z9" s="52">
        <f t="shared" si="1"/>
        <v>57.893020033979091</v>
      </c>
      <c r="AA9" s="53">
        <f t="shared" ref="AA9:AD43" si="5">S9*100/G9</f>
        <v>99.547366151746857</v>
      </c>
      <c r="AB9" s="53">
        <f t="shared" si="2"/>
        <v>128.65008344821644</v>
      </c>
      <c r="AC9" s="53"/>
      <c r="AD9" s="53">
        <f t="shared" si="2"/>
        <v>80.923192847715441</v>
      </c>
    </row>
    <row r="10" spans="1:30" ht="57" x14ac:dyDescent="0.25">
      <c r="A10" s="8" t="s">
        <v>21</v>
      </c>
      <c r="B10" s="23" t="s">
        <v>22</v>
      </c>
      <c r="C10" s="89">
        <v>50000</v>
      </c>
      <c r="D10" s="89">
        <v>50000</v>
      </c>
      <c r="E10" s="89" t="s">
        <v>16</v>
      </c>
      <c r="F10" s="89" t="s">
        <v>16</v>
      </c>
      <c r="G10" s="90" t="s">
        <v>16</v>
      </c>
      <c r="H10" s="90" t="s">
        <v>16</v>
      </c>
      <c r="I10" s="90" t="s">
        <v>16</v>
      </c>
      <c r="J10" s="90" t="s">
        <v>16</v>
      </c>
      <c r="K10" s="44"/>
      <c r="L10" s="44"/>
      <c r="M10" s="44"/>
      <c r="N10" s="45"/>
      <c r="O10" s="50">
        <f>[1]Расходы!C10</f>
        <v>0</v>
      </c>
      <c r="P10" s="50">
        <f>[1]Расходы!D10</f>
        <v>0</v>
      </c>
      <c r="Q10" s="50">
        <f>[1]Расходы!E10</f>
        <v>0</v>
      </c>
      <c r="R10" s="50">
        <f>[1]Расходы!F10</f>
        <v>0</v>
      </c>
      <c r="S10" s="51">
        <f>[1]Расходы!G10</f>
        <v>0</v>
      </c>
      <c r="T10" s="51">
        <f>[1]Расходы!H10</f>
        <v>0</v>
      </c>
      <c r="U10" s="51">
        <f>[1]Расходы!I10</f>
        <v>0</v>
      </c>
      <c r="V10" s="51">
        <f>[1]Расходы!J10</f>
        <v>0</v>
      </c>
      <c r="W10" s="52"/>
      <c r="X10" s="52"/>
      <c r="Y10" s="52"/>
      <c r="Z10" s="52"/>
      <c r="AA10" s="53"/>
      <c r="AB10" s="53"/>
      <c r="AC10" s="53"/>
      <c r="AD10" s="53"/>
    </row>
    <row r="11" spans="1:30" ht="68.25" x14ac:dyDescent="0.25">
      <c r="A11" s="8" t="s">
        <v>23</v>
      </c>
      <c r="B11" s="21" t="s">
        <v>24</v>
      </c>
      <c r="C11" s="89">
        <v>80929322.870000005</v>
      </c>
      <c r="D11" s="89">
        <v>46172973.960000001</v>
      </c>
      <c r="E11" s="89">
        <v>19319697</v>
      </c>
      <c r="F11" s="89">
        <v>15436651.91</v>
      </c>
      <c r="G11" s="90">
        <v>50292841.280000001</v>
      </c>
      <c r="H11" s="90">
        <v>28997344.350000001</v>
      </c>
      <c r="I11" s="90">
        <v>11583894.1</v>
      </c>
      <c r="J11" s="90">
        <v>9711602.8300000001</v>
      </c>
      <c r="K11" s="44">
        <f t="shared" si="3"/>
        <v>62.144151830835646</v>
      </c>
      <c r="L11" s="44">
        <f t="shared" si="0"/>
        <v>62.801552213467168</v>
      </c>
      <c r="M11" s="44">
        <f t="shared" si="0"/>
        <v>59.95898434639011</v>
      </c>
      <c r="N11" s="45">
        <f t="shared" si="0"/>
        <v>62.912624360653865</v>
      </c>
      <c r="O11" s="50">
        <f>[1]Расходы!C11</f>
        <v>67518475.280000001</v>
      </c>
      <c r="P11" s="55">
        <f>[1]Расходы!D11</f>
        <v>45281310.399999999</v>
      </c>
      <c r="Q11" s="55">
        <f>[1]Расходы!E11</f>
        <v>8754282.6899999995</v>
      </c>
      <c r="R11" s="56">
        <f>[1]Расходы!F11</f>
        <v>13482882.189999999</v>
      </c>
      <c r="S11" s="51">
        <f>[1]Расходы!G11</f>
        <v>43614837.460000001</v>
      </c>
      <c r="T11" s="59">
        <f>[1]Расходы!H11</f>
        <v>29367450.170000002</v>
      </c>
      <c r="U11" s="59">
        <f>[1]Расходы!I11</f>
        <v>5455043.7999999998</v>
      </c>
      <c r="V11" s="59">
        <f>[1]Расходы!J11</f>
        <v>8792343.4900000002</v>
      </c>
      <c r="W11" s="52">
        <f t="shared" si="4"/>
        <v>64.596893337902998</v>
      </c>
      <c r="X11" s="52">
        <f t="shared" si="1"/>
        <v>64.855566039449243</v>
      </c>
      <c r="Y11" s="52">
        <f t="shared" si="1"/>
        <v>62.312858667807085</v>
      </c>
      <c r="Z11" s="52">
        <f t="shared" si="1"/>
        <v>65.211157125745089</v>
      </c>
      <c r="AA11" s="53">
        <f t="shared" si="5"/>
        <v>86.721760691902588</v>
      </c>
      <c r="AB11" s="53">
        <f t="shared" si="2"/>
        <v>101.2763438456046</v>
      </c>
      <c r="AC11" s="53">
        <f t="shared" si="2"/>
        <v>47.091623532711679</v>
      </c>
      <c r="AD11" s="53">
        <f t="shared" si="2"/>
        <v>90.534422009512923</v>
      </c>
    </row>
    <row r="12" spans="1:30" ht="34.5" x14ac:dyDescent="0.25">
      <c r="A12" s="8" t="s">
        <v>25</v>
      </c>
      <c r="B12" s="9" t="s">
        <v>26</v>
      </c>
      <c r="C12" s="89">
        <v>400777</v>
      </c>
      <c r="D12" s="89">
        <v>400777</v>
      </c>
      <c r="E12" s="89" t="s">
        <v>16</v>
      </c>
      <c r="F12" s="89" t="s">
        <v>16</v>
      </c>
      <c r="G12" s="90">
        <v>195552</v>
      </c>
      <c r="H12" s="90">
        <v>195552</v>
      </c>
      <c r="I12" s="90" t="s">
        <v>16</v>
      </c>
      <c r="J12" s="90" t="s">
        <v>16</v>
      </c>
      <c r="K12" s="44">
        <f t="shared" si="3"/>
        <v>48.793219171758857</v>
      </c>
      <c r="L12" s="44">
        <f t="shared" si="0"/>
        <v>48.793219171758857</v>
      </c>
      <c r="M12" s="44"/>
      <c r="N12" s="45"/>
      <c r="O12" s="50">
        <f>[1]Расходы!C12</f>
        <v>4955</v>
      </c>
      <c r="P12" s="55">
        <f>[1]Расходы!D12</f>
        <v>4955</v>
      </c>
      <c r="Q12" s="55">
        <f>[1]Расходы!E12</f>
        <v>0</v>
      </c>
      <c r="R12" s="56">
        <f>[1]Расходы!F12</f>
        <v>0</v>
      </c>
      <c r="S12" s="51">
        <f>[1]Расходы!G12</f>
        <v>4955</v>
      </c>
      <c r="T12" s="51">
        <f>[1]Расходы!H12</f>
        <v>4955</v>
      </c>
      <c r="U12" s="51">
        <f>[1]Расходы!I12</f>
        <v>0</v>
      </c>
      <c r="V12" s="51">
        <f>[1]Расходы!J12</f>
        <v>0</v>
      </c>
      <c r="W12" s="52"/>
      <c r="X12" s="52"/>
      <c r="Y12" s="52"/>
      <c r="Z12" s="52"/>
      <c r="AA12" s="53">
        <f t="shared" si="5"/>
        <v>2.5338528882343314</v>
      </c>
      <c r="AB12" s="53">
        <f t="shared" si="2"/>
        <v>2.5338528882343314</v>
      </c>
      <c r="AC12" s="53"/>
      <c r="AD12" s="53"/>
    </row>
    <row r="13" spans="1:30" ht="57" x14ac:dyDescent="0.25">
      <c r="A13" s="8" t="s">
        <v>27</v>
      </c>
      <c r="B13" s="9" t="s">
        <v>28</v>
      </c>
      <c r="C13" s="89">
        <v>20162111</v>
      </c>
      <c r="D13" s="89">
        <v>20162111</v>
      </c>
      <c r="E13" s="89">
        <v>29164</v>
      </c>
      <c r="F13" s="89">
        <v>7752</v>
      </c>
      <c r="G13" s="90">
        <v>11984905.66</v>
      </c>
      <c r="H13" s="90">
        <v>11984905.66</v>
      </c>
      <c r="I13" s="90">
        <v>29164</v>
      </c>
      <c r="J13" s="90">
        <v>7752</v>
      </c>
      <c r="K13" s="44">
        <f t="shared" si="3"/>
        <v>59.442712422325222</v>
      </c>
      <c r="L13" s="44">
        <f t="shared" si="0"/>
        <v>59.442712422325222</v>
      </c>
      <c r="M13" s="44">
        <f t="shared" si="0"/>
        <v>100</v>
      </c>
      <c r="N13" s="45">
        <f t="shared" si="0"/>
        <v>100</v>
      </c>
      <c r="O13" s="50">
        <f>[1]Расходы!C13</f>
        <v>19169054</v>
      </c>
      <c r="P13" s="55">
        <f>[1]Расходы!D13</f>
        <v>19169054</v>
      </c>
      <c r="Q13" s="55">
        <f>[1]Расходы!E13</f>
        <v>29056</v>
      </c>
      <c r="R13" s="56">
        <f>[1]Расходы!F13</f>
        <v>7436</v>
      </c>
      <c r="S13" s="51">
        <f>[1]Расходы!G13</f>
        <v>11323409.279999999</v>
      </c>
      <c r="T13" s="59">
        <f>[1]Расходы!H13</f>
        <v>11323409.279999999</v>
      </c>
      <c r="U13" s="59">
        <f>[1]Расходы!I13</f>
        <v>29056</v>
      </c>
      <c r="V13" s="59">
        <f>[1]Расходы!J13</f>
        <v>7436</v>
      </c>
      <c r="W13" s="52">
        <f t="shared" si="4"/>
        <v>59.071299397455917</v>
      </c>
      <c r="X13" s="52">
        <f t="shared" si="1"/>
        <v>59.071299397455917</v>
      </c>
      <c r="Y13" s="52">
        <f t="shared" si="1"/>
        <v>100</v>
      </c>
      <c r="Z13" s="52">
        <f t="shared" si="1"/>
        <v>100</v>
      </c>
      <c r="AA13" s="53">
        <f t="shared" si="5"/>
        <v>94.480587509272056</v>
      </c>
      <c r="AB13" s="53">
        <f t="shared" si="2"/>
        <v>94.480587509272056</v>
      </c>
      <c r="AC13" s="53">
        <f t="shared" si="2"/>
        <v>99.629680427924839</v>
      </c>
      <c r="AD13" s="53">
        <f t="shared" si="2"/>
        <v>95.923632610939109</v>
      </c>
    </row>
    <row r="14" spans="1:30" ht="34.5" x14ac:dyDescent="0.25">
      <c r="A14" s="8" t="s">
        <v>29</v>
      </c>
      <c r="B14" s="9" t="s">
        <v>30</v>
      </c>
      <c r="C14" s="89">
        <v>442480</v>
      </c>
      <c r="D14" s="89">
        <v>442480</v>
      </c>
      <c r="E14" s="89" t="s">
        <v>16</v>
      </c>
      <c r="F14" s="89" t="s">
        <v>16</v>
      </c>
      <c r="G14" s="90">
        <v>441833.49</v>
      </c>
      <c r="H14" s="90">
        <v>441833.49</v>
      </c>
      <c r="I14" s="90" t="s">
        <v>16</v>
      </c>
      <c r="J14" s="90" t="s">
        <v>16</v>
      </c>
      <c r="K14" s="44">
        <f t="shared" si="3"/>
        <v>99.853889441330679</v>
      </c>
      <c r="L14" s="44">
        <f t="shared" si="0"/>
        <v>99.853889441330679</v>
      </c>
      <c r="M14" s="44"/>
      <c r="N14" s="45"/>
      <c r="O14" s="50">
        <f>[1]Расходы!C14</f>
        <v>0</v>
      </c>
      <c r="P14" s="50">
        <f>[1]Расходы!D14</f>
        <v>0</v>
      </c>
      <c r="Q14" s="50">
        <f>[1]Расходы!E14</f>
        <v>0</v>
      </c>
      <c r="R14" s="50">
        <f>[1]Расходы!F14</f>
        <v>0</v>
      </c>
      <c r="S14" s="51">
        <f>[1]Расходы!G14</f>
        <v>0</v>
      </c>
      <c r="T14" s="51">
        <f>[1]Расходы!H14</f>
        <v>0</v>
      </c>
      <c r="U14" s="51">
        <f>[1]Расходы!I14</f>
        <v>0</v>
      </c>
      <c r="V14" s="51">
        <f>[1]Расходы!J14</f>
        <v>0</v>
      </c>
      <c r="W14" s="52"/>
      <c r="X14" s="52"/>
      <c r="Y14" s="52"/>
      <c r="Z14" s="52"/>
      <c r="AA14" s="53">
        <f t="shared" si="5"/>
        <v>0</v>
      </c>
      <c r="AB14" s="53">
        <f t="shared" si="2"/>
        <v>0</v>
      </c>
      <c r="AC14" s="53"/>
      <c r="AD14" s="53"/>
    </row>
    <row r="15" spans="1:30" ht="34.5" x14ac:dyDescent="0.25">
      <c r="A15" s="8" t="s">
        <v>31</v>
      </c>
      <c r="B15" s="9" t="s">
        <v>32</v>
      </c>
      <c r="C15" s="89">
        <v>1258000</v>
      </c>
      <c r="D15" s="89">
        <v>1100000</v>
      </c>
      <c r="E15" s="89">
        <v>150000</v>
      </c>
      <c r="F15" s="89">
        <v>8000</v>
      </c>
      <c r="G15" s="90" t="s">
        <v>16</v>
      </c>
      <c r="H15" s="90" t="s">
        <v>16</v>
      </c>
      <c r="I15" s="90" t="s">
        <v>16</v>
      </c>
      <c r="J15" s="90" t="s">
        <v>16</v>
      </c>
      <c r="K15" s="44"/>
      <c r="L15" s="44"/>
      <c r="M15" s="44"/>
      <c r="N15" s="45"/>
      <c r="O15" s="50">
        <f>[1]Расходы!C15</f>
        <v>567000</v>
      </c>
      <c r="P15" s="55">
        <f>[1]Расходы!D15</f>
        <v>500000</v>
      </c>
      <c r="Q15" s="55">
        <f>[1]Расходы!E15</f>
        <v>60000</v>
      </c>
      <c r="R15" s="56">
        <f>[1]Расходы!F15</f>
        <v>7000</v>
      </c>
      <c r="S15" s="51">
        <f>[1]Расходы!G15</f>
        <v>0</v>
      </c>
      <c r="T15" s="51">
        <f>[1]Расходы!H15</f>
        <v>0</v>
      </c>
      <c r="U15" s="51">
        <f>[1]Расходы!I15</f>
        <v>0</v>
      </c>
      <c r="V15" s="51">
        <f>[1]Расходы!J15</f>
        <v>0</v>
      </c>
      <c r="W15" s="52"/>
      <c r="X15" s="52"/>
      <c r="Y15" s="52"/>
      <c r="Z15" s="52"/>
      <c r="AA15" s="53"/>
      <c r="AB15" s="53"/>
      <c r="AC15" s="53"/>
      <c r="AD15" s="53"/>
    </row>
    <row r="16" spans="1:30" ht="34.5" x14ac:dyDescent="0.25">
      <c r="A16" s="8" t="s">
        <v>33</v>
      </c>
      <c r="B16" s="9" t="s">
        <v>34</v>
      </c>
      <c r="C16" s="89">
        <v>35052166.909999996</v>
      </c>
      <c r="D16" s="89">
        <v>31718021.629999999</v>
      </c>
      <c r="E16" s="89">
        <v>17887576.379999999</v>
      </c>
      <c r="F16" s="89">
        <v>348309.45</v>
      </c>
      <c r="G16" s="90">
        <v>25636430.969999999</v>
      </c>
      <c r="H16" s="90">
        <v>16772830.1</v>
      </c>
      <c r="I16" s="90">
        <v>14762158.32</v>
      </c>
      <c r="J16" s="90">
        <v>108698.45</v>
      </c>
      <c r="K16" s="44">
        <f t="shared" si="3"/>
        <v>73.137934769693828</v>
      </c>
      <c r="L16" s="44">
        <f t="shared" si="0"/>
        <v>52.881072772003151</v>
      </c>
      <c r="M16" s="44">
        <f t="shared" si="0"/>
        <v>82.527436956218892</v>
      </c>
      <c r="N16" s="45">
        <f t="shared" si="0"/>
        <v>31.207436375900798</v>
      </c>
      <c r="O16" s="50">
        <f>[1]Расходы!C16</f>
        <v>34200982.609999999</v>
      </c>
      <c r="P16" s="55">
        <f>[1]Расходы!D16</f>
        <v>56315512.229999997</v>
      </c>
      <c r="Q16" s="55">
        <f>[1]Расходы!E16</f>
        <v>26370703.210000001</v>
      </c>
      <c r="R16" s="56">
        <f>[1]Расходы!F16</f>
        <v>1713720.63</v>
      </c>
      <c r="S16" s="51">
        <f>[1]Расходы!G16</f>
        <v>21621795.23</v>
      </c>
      <c r="T16" s="59">
        <f>[1]Расходы!H16</f>
        <v>38656677.049999997</v>
      </c>
      <c r="U16" s="59">
        <f>[1]Расходы!I16</f>
        <v>17460552.989999998</v>
      </c>
      <c r="V16" s="59">
        <f>[1]Расходы!J16</f>
        <v>857140.19</v>
      </c>
      <c r="W16" s="52">
        <f t="shared" si="4"/>
        <v>63.219807093138954</v>
      </c>
      <c r="X16" s="52">
        <f t="shared" si="1"/>
        <v>68.643035496367347</v>
      </c>
      <c r="Y16" s="52">
        <f t="shared" si="1"/>
        <v>66.211935460935308</v>
      </c>
      <c r="Z16" s="52">
        <f t="shared" si="1"/>
        <v>50.016331425035133</v>
      </c>
      <c r="AA16" s="53">
        <f t="shared" si="5"/>
        <v>84.340114485132645</v>
      </c>
      <c r="AB16" s="53">
        <f t="shared" si="2"/>
        <v>230.47200036921615</v>
      </c>
      <c r="AC16" s="53">
        <f t="shared" si="2"/>
        <v>118.2791337926797</v>
      </c>
      <c r="AD16" s="53">
        <f t="shared" si="2"/>
        <v>788.5486775570397</v>
      </c>
    </row>
    <row r="17" spans="1:30" ht="57" x14ac:dyDescent="0.25">
      <c r="A17" s="8" t="s">
        <v>35</v>
      </c>
      <c r="B17" s="9" t="s">
        <v>36</v>
      </c>
      <c r="C17" s="89">
        <v>456000</v>
      </c>
      <c r="D17" s="89" t="s">
        <v>16</v>
      </c>
      <c r="E17" s="89">
        <v>262000</v>
      </c>
      <c r="F17" s="89">
        <v>194000</v>
      </c>
      <c r="G17" s="90">
        <v>160150</v>
      </c>
      <c r="H17" s="90" t="s">
        <v>16</v>
      </c>
      <c r="I17" s="90">
        <v>44000</v>
      </c>
      <c r="J17" s="90">
        <v>116150</v>
      </c>
      <c r="K17" s="44">
        <f t="shared" si="3"/>
        <v>35.120614035087719</v>
      </c>
      <c r="L17" s="44"/>
      <c r="M17" s="44">
        <f t="shared" si="0"/>
        <v>16.793893129770993</v>
      </c>
      <c r="N17" s="45">
        <f t="shared" si="0"/>
        <v>59.871134020618555</v>
      </c>
      <c r="O17" s="50">
        <f>[1]Расходы!C17</f>
        <v>508600</v>
      </c>
      <c r="P17" s="55">
        <f>[1]Расходы!D17</f>
        <v>0</v>
      </c>
      <c r="Q17" s="55">
        <f>[1]Расходы!E17</f>
        <v>13200</v>
      </c>
      <c r="R17" s="56">
        <f>[1]Расходы!F17</f>
        <v>495400</v>
      </c>
      <c r="S17" s="51">
        <f>[1]Расходы!G17</f>
        <v>446600</v>
      </c>
      <c r="T17" s="59">
        <f>[1]Расходы!H17</f>
        <v>0</v>
      </c>
      <c r="U17" s="59">
        <f>[1]Расходы!I17</f>
        <v>9900</v>
      </c>
      <c r="V17" s="59">
        <f>[1]Расходы!J17</f>
        <v>436700</v>
      </c>
      <c r="W17" s="52">
        <f t="shared" si="4"/>
        <v>87.809673613841923</v>
      </c>
      <c r="X17" s="52"/>
      <c r="Y17" s="52">
        <f t="shared" si="1"/>
        <v>75</v>
      </c>
      <c r="Z17" s="52">
        <f t="shared" si="1"/>
        <v>88.150989099717407</v>
      </c>
      <c r="AA17" s="53">
        <f t="shared" si="5"/>
        <v>278.86356540743054</v>
      </c>
      <c r="AB17" s="53"/>
      <c r="AC17" s="53">
        <f t="shared" si="2"/>
        <v>22.5</v>
      </c>
      <c r="AD17" s="53">
        <f t="shared" si="2"/>
        <v>375.97933706414119</v>
      </c>
    </row>
    <row r="18" spans="1:30" ht="23.25" x14ac:dyDescent="0.25">
      <c r="A18" s="54" t="s">
        <v>88</v>
      </c>
      <c r="B18" s="9" t="s">
        <v>87</v>
      </c>
      <c r="C18" s="89">
        <v>6730720</v>
      </c>
      <c r="D18" s="89">
        <v>533336</v>
      </c>
      <c r="E18" s="89">
        <v>1346034</v>
      </c>
      <c r="F18" s="89">
        <v>5384686</v>
      </c>
      <c r="G18" s="90">
        <v>4505900.5999999996</v>
      </c>
      <c r="H18" s="90">
        <v>366900.1</v>
      </c>
      <c r="I18" s="90">
        <v>1346034</v>
      </c>
      <c r="J18" s="90">
        <v>3159866.6</v>
      </c>
      <c r="K18" s="44"/>
      <c r="L18" s="44"/>
      <c r="M18" s="44"/>
      <c r="N18" s="45"/>
      <c r="O18" s="50">
        <f>[1]Расходы!C18</f>
        <v>107096.5</v>
      </c>
      <c r="P18" s="55">
        <f>[1]Расходы!D18</f>
        <v>50000</v>
      </c>
      <c r="Q18" s="55">
        <f>[1]Расходы!E18</f>
        <v>57096.5</v>
      </c>
      <c r="R18" s="56">
        <f>[1]Расходы!F18</f>
        <v>0</v>
      </c>
      <c r="S18" s="51">
        <f>[1]Расходы!G18</f>
        <v>7096.5</v>
      </c>
      <c r="T18" s="59">
        <f>[1]Расходы!H18</f>
        <v>0</v>
      </c>
      <c r="U18" s="59">
        <f>[1]Расходы!I18</f>
        <v>7096.5</v>
      </c>
      <c r="V18" s="59">
        <f>[1]Расходы!J18</f>
        <v>0</v>
      </c>
      <c r="W18" s="52">
        <f t="shared" si="4"/>
        <v>6.6262669648401209</v>
      </c>
      <c r="X18" s="52"/>
      <c r="Y18" s="52">
        <f t="shared" si="1"/>
        <v>12.428957992171149</v>
      </c>
      <c r="Z18" s="52"/>
      <c r="AA18" s="53"/>
      <c r="AB18" s="53"/>
      <c r="AC18" s="53"/>
      <c r="AD18" s="53"/>
    </row>
    <row r="19" spans="1:30" ht="34.5" x14ac:dyDescent="0.25">
      <c r="A19" s="8" t="s">
        <v>37</v>
      </c>
      <c r="B19" s="9" t="s">
        <v>38</v>
      </c>
      <c r="C19" s="89">
        <v>1010000</v>
      </c>
      <c r="D19" s="89">
        <v>1010000</v>
      </c>
      <c r="E19" s="89" t="s">
        <v>16</v>
      </c>
      <c r="F19" s="89" t="s">
        <v>16</v>
      </c>
      <c r="G19" s="90">
        <v>1010000</v>
      </c>
      <c r="H19" s="90">
        <v>1010000</v>
      </c>
      <c r="I19" s="90" t="s">
        <v>16</v>
      </c>
      <c r="J19" s="90" t="s">
        <v>16</v>
      </c>
      <c r="K19" s="44">
        <f t="shared" si="3"/>
        <v>100</v>
      </c>
      <c r="L19" s="44">
        <f t="shared" si="0"/>
        <v>100</v>
      </c>
      <c r="M19" s="44"/>
      <c r="N19" s="45" t="e">
        <f t="shared" si="0"/>
        <v>#VALUE!</v>
      </c>
      <c r="O19" s="50">
        <f>[1]Расходы!C19</f>
        <v>891889</v>
      </c>
      <c r="P19" s="55">
        <f>[1]Расходы!D19</f>
        <v>88889</v>
      </c>
      <c r="Q19" s="55">
        <f>[1]Расходы!E19</f>
        <v>0</v>
      </c>
      <c r="R19" s="56">
        <f>[1]Расходы!F19</f>
        <v>891889</v>
      </c>
      <c r="S19" s="51">
        <f>[1]Расходы!G19</f>
        <v>891889</v>
      </c>
      <c r="T19" s="59">
        <f>[1]Расходы!H19</f>
        <v>88889</v>
      </c>
      <c r="U19" s="59">
        <f>[1]Расходы!I19</f>
        <v>0</v>
      </c>
      <c r="V19" s="59">
        <f>[1]Расходы!J19</f>
        <v>891889</v>
      </c>
      <c r="W19" s="52">
        <f t="shared" si="4"/>
        <v>100</v>
      </c>
      <c r="X19" s="52">
        <f t="shared" si="1"/>
        <v>100</v>
      </c>
      <c r="Y19" s="52" t="e">
        <f t="shared" si="1"/>
        <v>#DIV/0!</v>
      </c>
      <c r="Z19" s="52">
        <f t="shared" si="1"/>
        <v>100</v>
      </c>
      <c r="AA19" s="53">
        <f t="shared" si="5"/>
        <v>88.305841584158415</v>
      </c>
      <c r="AB19" s="53">
        <f t="shared" si="2"/>
        <v>8.8008910891089105</v>
      </c>
      <c r="AC19" s="53"/>
      <c r="AD19" s="53" t="e">
        <f t="shared" si="2"/>
        <v>#VALUE!</v>
      </c>
    </row>
    <row r="20" spans="1:30" ht="34.5" x14ac:dyDescent="0.25">
      <c r="A20" s="8" t="s">
        <v>39</v>
      </c>
      <c r="B20" s="9" t="s">
        <v>40</v>
      </c>
      <c r="C20" s="89">
        <v>28180393.469999999</v>
      </c>
      <c r="D20" s="89">
        <v>13793149.470000001</v>
      </c>
      <c r="E20" s="89">
        <v>14075500</v>
      </c>
      <c r="F20" s="89">
        <v>311744</v>
      </c>
      <c r="G20" s="90">
        <v>15502177.359999999</v>
      </c>
      <c r="H20" s="90">
        <v>7472097.8600000003</v>
      </c>
      <c r="I20" s="90">
        <v>7822536.46</v>
      </c>
      <c r="J20" s="90">
        <v>207543.04000000001</v>
      </c>
      <c r="K20" s="44">
        <f t="shared" si="3"/>
        <v>55.010507133277443</v>
      </c>
      <c r="L20" s="44">
        <f t="shared" si="0"/>
        <v>54.172528734294936</v>
      </c>
      <c r="M20" s="44"/>
      <c r="N20" s="45"/>
      <c r="O20" s="50">
        <f>[1]Расходы!C20</f>
        <v>0</v>
      </c>
      <c r="P20" s="50">
        <f>[1]Расходы!D20</f>
        <v>0</v>
      </c>
      <c r="Q20" s="50">
        <f>[1]Расходы!E20</f>
        <v>0</v>
      </c>
      <c r="R20" s="50">
        <f>[1]Расходы!F20</f>
        <v>0</v>
      </c>
      <c r="S20" s="51">
        <f>[1]Расходы!G20</f>
        <v>0</v>
      </c>
      <c r="T20" s="51">
        <f>[1]Расходы!H20</f>
        <v>0</v>
      </c>
      <c r="U20" s="51">
        <f>[1]Расходы!I20</f>
        <v>0</v>
      </c>
      <c r="V20" s="51">
        <f>[1]Расходы!J20</f>
        <v>0</v>
      </c>
      <c r="W20" s="52"/>
      <c r="X20" s="52"/>
      <c r="Y20" s="52"/>
      <c r="Z20" s="52"/>
      <c r="AA20" s="53">
        <f t="shared" si="5"/>
        <v>0</v>
      </c>
      <c r="AB20" s="53">
        <f t="shared" si="2"/>
        <v>0</v>
      </c>
      <c r="AC20" s="53"/>
      <c r="AD20" s="53"/>
    </row>
    <row r="21" spans="1:30" ht="34.5" x14ac:dyDescent="0.25">
      <c r="A21" s="8" t="s">
        <v>41</v>
      </c>
      <c r="B21" s="9" t="s">
        <v>42</v>
      </c>
      <c r="C21" s="89">
        <v>85475159.120000005</v>
      </c>
      <c r="D21" s="89">
        <v>59792468.560000002</v>
      </c>
      <c r="E21" s="89">
        <v>27133015.710000001</v>
      </c>
      <c r="F21" s="89" t="s">
        <v>16</v>
      </c>
      <c r="G21" s="90">
        <v>68706609.489999995</v>
      </c>
      <c r="H21" s="90">
        <v>47551857.329999998</v>
      </c>
      <c r="I21" s="90">
        <v>21328024.890000001</v>
      </c>
      <c r="J21" s="90" t="s">
        <v>16</v>
      </c>
      <c r="K21" s="44">
        <f t="shared" si="3"/>
        <v>80.381961493094892</v>
      </c>
      <c r="L21" s="44">
        <f t="shared" si="0"/>
        <v>79.528172151452651</v>
      </c>
      <c r="M21" s="44">
        <f t="shared" si="0"/>
        <v>78.605434493370581</v>
      </c>
      <c r="N21" s="45" t="e">
        <f t="shared" si="0"/>
        <v>#VALUE!</v>
      </c>
      <c r="O21" s="50">
        <f>[1]Расходы!C21</f>
        <v>26819919.68</v>
      </c>
      <c r="P21" s="55">
        <f>[1]Расходы!D21</f>
        <v>12559338.68</v>
      </c>
      <c r="Q21" s="55">
        <f>[1]Расходы!E21</f>
        <v>14075500</v>
      </c>
      <c r="R21" s="56">
        <f>[1]Расходы!F21</f>
        <v>185081</v>
      </c>
      <c r="S21" s="51">
        <f>[1]Расходы!G21</f>
        <v>17959538.440000001</v>
      </c>
      <c r="T21" s="59">
        <f>[1]Расходы!H21</f>
        <v>8234334.0099999998</v>
      </c>
      <c r="U21" s="59">
        <f>[1]Расходы!I21</f>
        <v>9623425.9800000004</v>
      </c>
      <c r="V21" s="59">
        <f>[1]Расходы!J21</f>
        <v>101778.45</v>
      </c>
      <c r="W21" s="52">
        <f t="shared" si="4"/>
        <v>66.963431114943603</v>
      </c>
      <c r="X21" s="52">
        <f t="shared" si="1"/>
        <v>65.563436258890661</v>
      </c>
      <c r="Y21" s="52">
        <f t="shared" si="1"/>
        <v>68.370047103122445</v>
      </c>
      <c r="Z21" s="52">
        <f t="shared" si="1"/>
        <v>54.99130110600224</v>
      </c>
      <c r="AA21" s="53">
        <f t="shared" si="5"/>
        <v>26.139462525237764</v>
      </c>
      <c r="AB21" s="53">
        <f t="shared" si="2"/>
        <v>17.316534983808172</v>
      </c>
      <c r="AC21" s="53">
        <f t="shared" si="2"/>
        <v>45.121036896914461</v>
      </c>
      <c r="AD21" s="53" t="e">
        <f t="shared" si="2"/>
        <v>#VALUE!</v>
      </c>
    </row>
    <row r="22" spans="1:30" ht="34.5" x14ac:dyDescent="0.25">
      <c r="A22" s="8" t="s">
        <v>43</v>
      </c>
      <c r="B22" s="9" t="s">
        <v>44</v>
      </c>
      <c r="C22" s="89">
        <v>183342.24</v>
      </c>
      <c r="D22" s="89">
        <v>183342.24</v>
      </c>
      <c r="E22" s="89" t="s">
        <v>16</v>
      </c>
      <c r="F22" s="89" t="s">
        <v>16</v>
      </c>
      <c r="G22" s="90">
        <v>106949.64</v>
      </c>
      <c r="H22" s="90">
        <v>106949.64</v>
      </c>
      <c r="I22" s="90" t="s">
        <v>16</v>
      </c>
      <c r="J22" s="90" t="s">
        <v>16</v>
      </c>
      <c r="K22" s="44">
        <f t="shared" si="3"/>
        <v>58.333333333333336</v>
      </c>
      <c r="L22" s="44">
        <f t="shared" si="0"/>
        <v>58.333333333333336</v>
      </c>
      <c r="M22" s="44" t="e">
        <f t="shared" si="0"/>
        <v>#VALUE!</v>
      </c>
      <c r="N22" s="45"/>
      <c r="O22" s="50">
        <f>[1]Расходы!C22</f>
        <v>34136724.020000003</v>
      </c>
      <c r="P22" s="55">
        <f>[1]Расходы!D22</f>
        <v>33635354.020000003</v>
      </c>
      <c r="Q22" s="55">
        <f>[1]Расходы!E22</f>
        <v>5182775.7699999996</v>
      </c>
      <c r="R22" s="56">
        <f>[1]Расходы!F22</f>
        <v>0</v>
      </c>
      <c r="S22" s="51">
        <f>[1]Расходы!G22</f>
        <v>24143697.129999999</v>
      </c>
      <c r="T22" s="59">
        <f>[1]Расходы!H22</f>
        <v>23747697.129999999</v>
      </c>
      <c r="U22" s="59">
        <f>[1]Расходы!I22</f>
        <v>3853589.13</v>
      </c>
      <c r="V22" s="59">
        <f>[1]Расходы!J22</f>
        <v>0</v>
      </c>
      <c r="W22" s="52">
        <f t="shared" si="4"/>
        <v>70.726461964700263</v>
      </c>
      <c r="X22" s="52">
        <f t="shared" si="1"/>
        <v>70.603380942205405</v>
      </c>
      <c r="Y22" s="52">
        <f t="shared" si="1"/>
        <v>74.353769119361303</v>
      </c>
      <c r="Z22" s="52"/>
      <c r="AA22" s="53">
        <f t="shared" si="5"/>
        <v>22574.827862908187</v>
      </c>
      <c r="AB22" s="53">
        <f t="shared" si="2"/>
        <v>22204.560136901815</v>
      </c>
      <c r="AC22" s="53" t="e">
        <f t="shared" si="2"/>
        <v>#VALUE!</v>
      </c>
      <c r="AD22" s="53"/>
    </row>
    <row r="23" spans="1:30" ht="34.5" x14ac:dyDescent="0.25">
      <c r="A23" s="8" t="s">
        <v>45</v>
      </c>
      <c r="B23" s="9" t="s">
        <v>46</v>
      </c>
      <c r="C23" s="89">
        <v>81552.990000000005</v>
      </c>
      <c r="D23" s="89">
        <v>81552.990000000005</v>
      </c>
      <c r="E23" s="89" t="s">
        <v>16</v>
      </c>
      <c r="F23" s="89" t="s">
        <v>16</v>
      </c>
      <c r="G23" s="90">
        <v>81552.990000000005</v>
      </c>
      <c r="H23" s="90">
        <v>81552.990000000005</v>
      </c>
      <c r="I23" s="90" t="s">
        <v>16</v>
      </c>
      <c r="J23" s="90" t="s">
        <v>16</v>
      </c>
      <c r="K23" s="44">
        <f t="shared" si="3"/>
        <v>100</v>
      </c>
      <c r="L23" s="44">
        <f t="shared" si="0"/>
        <v>100</v>
      </c>
      <c r="M23" s="44"/>
      <c r="N23" s="45"/>
      <c r="O23" s="50">
        <f>[1]Расходы!C23</f>
        <v>185542.86</v>
      </c>
      <c r="P23" s="55">
        <f>[1]Расходы!D23</f>
        <v>185542.86</v>
      </c>
      <c r="Q23" s="55">
        <f>[1]Расходы!E23</f>
        <v>0</v>
      </c>
      <c r="R23" s="56">
        <f>[1]Расходы!F23</f>
        <v>0</v>
      </c>
      <c r="S23" s="51">
        <f>[1]Расходы!G23</f>
        <v>123695.2</v>
      </c>
      <c r="T23" s="59">
        <f>[1]Расходы!H23</f>
        <v>123695.2</v>
      </c>
      <c r="U23" s="59">
        <f>[1]Расходы!I23</f>
        <v>0</v>
      </c>
      <c r="V23" s="59">
        <f>[1]Расходы!J23</f>
        <v>0</v>
      </c>
      <c r="W23" s="52">
        <f t="shared" si="4"/>
        <v>66.666645108305445</v>
      </c>
      <c r="X23" s="52">
        <f t="shared" si="4"/>
        <v>66.666645108305445</v>
      </c>
      <c r="Y23" s="52"/>
      <c r="Z23" s="52"/>
      <c r="AA23" s="53">
        <f t="shared" si="5"/>
        <v>151.67463510534682</v>
      </c>
      <c r="AB23" s="53">
        <f t="shared" si="5"/>
        <v>151.67463510534682</v>
      </c>
      <c r="AC23" s="53"/>
      <c r="AD23" s="53"/>
    </row>
    <row r="24" spans="1:30" ht="34.5" x14ac:dyDescent="0.25">
      <c r="A24" s="8" t="s">
        <v>47</v>
      </c>
      <c r="B24" s="9" t="s">
        <v>48</v>
      </c>
      <c r="C24" s="89">
        <v>15158584.380000001</v>
      </c>
      <c r="D24" s="89">
        <v>3758454.06</v>
      </c>
      <c r="E24" s="89">
        <v>7021777.71</v>
      </c>
      <c r="F24" s="89">
        <v>6117055.6600000001</v>
      </c>
      <c r="G24" s="90">
        <v>8357444.3799999999</v>
      </c>
      <c r="H24" s="90">
        <v>811424.03</v>
      </c>
      <c r="I24" s="90">
        <v>4172329.94</v>
      </c>
      <c r="J24" s="90">
        <v>3373690.41</v>
      </c>
      <c r="K24" s="44">
        <f t="shared" si="3"/>
        <v>55.13340936391581</v>
      </c>
      <c r="L24" s="44">
        <f t="shared" si="3"/>
        <v>21.589302863528946</v>
      </c>
      <c r="M24" s="44"/>
      <c r="N24" s="45"/>
      <c r="O24" s="50">
        <f>[1]Расходы!C24</f>
        <v>1101737</v>
      </c>
      <c r="P24" s="55">
        <f>[1]Расходы!D24</f>
        <v>1101237</v>
      </c>
      <c r="Q24" s="55">
        <f>[1]Расходы!E24</f>
        <v>500</v>
      </c>
      <c r="R24" s="56">
        <f>[1]Расходы!F24</f>
        <v>0</v>
      </c>
      <c r="S24" s="51">
        <f>[1]Расходы!G24</f>
        <v>90023.83</v>
      </c>
      <c r="T24" s="59">
        <f>[1]Расходы!H24</f>
        <v>90023.83</v>
      </c>
      <c r="U24" s="59">
        <f>[1]Расходы!I24</f>
        <v>0</v>
      </c>
      <c r="V24" s="59">
        <f>[1]Расходы!J24</f>
        <v>0</v>
      </c>
      <c r="W24" s="52">
        <f t="shared" si="4"/>
        <v>8.1710816646804094</v>
      </c>
      <c r="X24" s="52">
        <f t="shared" si="4"/>
        <v>8.1747916206956361</v>
      </c>
      <c r="Y24" s="52"/>
      <c r="Z24" s="52"/>
      <c r="AA24" s="53">
        <f t="shared" si="5"/>
        <v>1.077169358320037</v>
      </c>
      <c r="AB24" s="53">
        <f t="shared" si="5"/>
        <v>11.094548185860356</v>
      </c>
      <c r="AC24" s="53"/>
      <c r="AD24" s="53"/>
    </row>
    <row r="25" spans="1:30" ht="34.5" x14ac:dyDescent="0.25">
      <c r="A25" s="8" t="s">
        <v>49</v>
      </c>
      <c r="B25" s="9" t="s">
        <v>50</v>
      </c>
      <c r="C25" s="89">
        <v>7652405.2800000003</v>
      </c>
      <c r="D25" s="89">
        <v>6189235.1399999997</v>
      </c>
      <c r="E25" s="89">
        <v>1798727.14</v>
      </c>
      <c r="F25" s="89">
        <v>2280225.42</v>
      </c>
      <c r="G25" s="90">
        <v>3081120.26</v>
      </c>
      <c r="H25" s="90">
        <v>2837980.48</v>
      </c>
      <c r="I25" s="90">
        <v>408190.88</v>
      </c>
      <c r="J25" s="90" t="s">
        <v>16</v>
      </c>
      <c r="K25" s="44">
        <f t="shared" si="3"/>
        <v>40.263422378486467</v>
      </c>
      <c r="L25" s="44">
        <f t="shared" si="3"/>
        <v>45.853492649820382</v>
      </c>
      <c r="M25" s="44">
        <f t="shared" si="3"/>
        <v>22.693318565260544</v>
      </c>
      <c r="N25" s="45" t="e">
        <f t="shared" si="3"/>
        <v>#VALUE!</v>
      </c>
      <c r="O25" s="50">
        <f>[1]Расходы!C25</f>
        <v>15390534.4</v>
      </c>
      <c r="P25" s="55">
        <f>[1]Расходы!D25</f>
        <v>5339116.58</v>
      </c>
      <c r="Q25" s="55">
        <f>[1]Расходы!E25</f>
        <v>2372709.02</v>
      </c>
      <c r="R25" s="56">
        <f>[1]Расходы!F25</f>
        <v>7678708.7999999998</v>
      </c>
      <c r="S25" s="51">
        <f>[1]Расходы!G25</f>
        <v>10273238.939999999</v>
      </c>
      <c r="T25" s="59">
        <f>[1]Расходы!H25</f>
        <v>2556398.27</v>
      </c>
      <c r="U25" s="59">
        <f>[1]Расходы!I25</f>
        <v>1016610.77</v>
      </c>
      <c r="V25" s="59">
        <f>[1]Расходы!J25</f>
        <v>6700229.9000000004</v>
      </c>
      <c r="W25" s="52">
        <f t="shared" si="4"/>
        <v>66.750371838940168</v>
      </c>
      <c r="X25" s="52">
        <f t="shared" si="4"/>
        <v>47.880547871460784</v>
      </c>
      <c r="Y25" s="52">
        <f t="shared" si="4"/>
        <v>42.845994238265256</v>
      </c>
      <c r="Z25" s="52">
        <f t="shared" si="4"/>
        <v>87.257246947559722</v>
      </c>
      <c r="AA25" s="53">
        <f t="shared" si="5"/>
        <v>333.42544506847651</v>
      </c>
      <c r="AB25" s="53">
        <f t="shared" si="5"/>
        <v>90.078077985934556</v>
      </c>
      <c r="AC25" s="53">
        <f t="shared" si="5"/>
        <v>249.05278873452536</v>
      </c>
      <c r="AD25" s="53" t="e">
        <f t="shared" si="5"/>
        <v>#VALUE!</v>
      </c>
    </row>
    <row r="26" spans="1:30" ht="34.5" x14ac:dyDescent="0.25">
      <c r="A26" s="8" t="s">
        <v>51</v>
      </c>
      <c r="B26" s="9" t="s">
        <v>52</v>
      </c>
      <c r="C26" s="89">
        <v>50678438.560000002</v>
      </c>
      <c r="D26" s="89">
        <v>5236382.72</v>
      </c>
      <c r="E26" s="89">
        <v>31186848.859999999</v>
      </c>
      <c r="F26" s="89">
        <v>17521066.140000001</v>
      </c>
      <c r="G26" s="90">
        <v>26548118.609999999</v>
      </c>
      <c r="H26" s="90">
        <v>4772719.6900000004</v>
      </c>
      <c r="I26" s="90">
        <v>14464681.189999999</v>
      </c>
      <c r="J26" s="90">
        <v>10201829.449999999</v>
      </c>
      <c r="K26" s="44">
        <f t="shared" si="3"/>
        <v>52.385431288631239</v>
      </c>
      <c r="L26" s="44">
        <f t="shared" si="3"/>
        <v>91.145356350117979</v>
      </c>
      <c r="M26" s="44">
        <f t="shared" si="3"/>
        <v>46.380707633954913</v>
      </c>
      <c r="N26" s="45"/>
      <c r="O26" s="50">
        <f>[1]Расходы!C26</f>
        <v>22513529.489999998</v>
      </c>
      <c r="P26" s="55">
        <f>[1]Расходы!D26</f>
        <v>22459252.489999998</v>
      </c>
      <c r="Q26" s="55">
        <f>[1]Расходы!E26</f>
        <v>276500</v>
      </c>
      <c r="R26" s="56">
        <f>[1]Расходы!F26</f>
        <v>0</v>
      </c>
      <c r="S26" s="51">
        <f>[1]Расходы!G26</f>
        <v>11488953.6</v>
      </c>
      <c r="T26" s="59">
        <f>[1]Расходы!H26</f>
        <v>11435045.949999999</v>
      </c>
      <c r="U26" s="59">
        <f>[1]Расходы!I26</f>
        <v>276130.65000000002</v>
      </c>
      <c r="V26" s="59">
        <f>[1]Расходы!J26</f>
        <v>0</v>
      </c>
      <c r="W26" s="52">
        <f t="shared" si="4"/>
        <v>51.031330316746356</v>
      </c>
      <c r="X26" s="52">
        <f t="shared" si="4"/>
        <v>50.914632867195664</v>
      </c>
      <c r="Y26" s="52">
        <f t="shared" si="4"/>
        <v>99.866419529837259</v>
      </c>
      <c r="Z26" s="52"/>
      <c r="AA26" s="53">
        <f t="shared" si="5"/>
        <v>43.275961542798008</v>
      </c>
      <c r="AB26" s="53">
        <f t="shared" si="5"/>
        <v>239.59181960673661</v>
      </c>
      <c r="AC26" s="53">
        <f t="shared" si="5"/>
        <v>1.9089992124465209</v>
      </c>
      <c r="AD26" s="53">
        <f t="shared" si="5"/>
        <v>0</v>
      </c>
    </row>
    <row r="27" spans="1:30" ht="34.5" x14ac:dyDescent="0.25">
      <c r="A27" s="8" t="s">
        <v>53</v>
      </c>
      <c r="B27" s="9" t="s">
        <v>54</v>
      </c>
      <c r="C27" s="89" t="s">
        <v>16</v>
      </c>
      <c r="D27" s="89" t="s">
        <v>16</v>
      </c>
      <c r="E27" s="89" t="s">
        <v>16</v>
      </c>
      <c r="F27" s="89" t="s">
        <v>16</v>
      </c>
      <c r="G27" s="90" t="s">
        <v>16</v>
      </c>
      <c r="H27" s="90" t="s">
        <v>16</v>
      </c>
      <c r="I27" s="90" t="s">
        <v>16</v>
      </c>
      <c r="J27" s="90" t="s">
        <v>16</v>
      </c>
      <c r="K27" s="44" t="e">
        <f t="shared" si="3"/>
        <v>#VALUE!</v>
      </c>
      <c r="L27" s="44" t="e">
        <f t="shared" si="3"/>
        <v>#VALUE!</v>
      </c>
      <c r="M27" s="44" t="e">
        <f t="shared" si="3"/>
        <v>#VALUE!</v>
      </c>
      <c r="N27" s="45" t="e">
        <f t="shared" si="3"/>
        <v>#VALUE!</v>
      </c>
      <c r="O27" s="50">
        <f>[1]Расходы!C27</f>
        <v>36543555.649999999</v>
      </c>
      <c r="P27" s="55">
        <f>[1]Расходы!D27</f>
        <v>17729060.739999998</v>
      </c>
      <c r="Q27" s="55">
        <f>[1]Расходы!E27</f>
        <v>4211691</v>
      </c>
      <c r="R27" s="56">
        <f>[1]Расходы!F27</f>
        <v>15336584.91</v>
      </c>
      <c r="S27" s="51">
        <f>[1]Расходы!G27</f>
        <v>24093351.719999999</v>
      </c>
      <c r="T27" s="59">
        <f>[1]Расходы!H27</f>
        <v>10146797.630000001</v>
      </c>
      <c r="U27" s="59">
        <f>[1]Расходы!I27</f>
        <v>2554717.34</v>
      </c>
      <c r="V27" s="59">
        <f>[1]Расходы!J27</f>
        <v>12069119.880000001</v>
      </c>
      <c r="W27" s="52">
        <f t="shared" si="4"/>
        <v>65.930507558587834</v>
      </c>
      <c r="X27" s="52">
        <f t="shared" si="4"/>
        <v>57.232572998675408</v>
      </c>
      <c r="Y27" s="52">
        <f t="shared" si="4"/>
        <v>60.657758130879024</v>
      </c>
      <c r="Z27" s="52">
        <f t="shared" si="4"/>
        <v>78.694963388690937</v>
      </c>
      <c r="AA27" s="53" t="e">
        <f t="shared" si="5"/>
        <v>#VALUE!</v>
      </c>
      <c r="AB27" s="53" t="e">
        <f t="shared" si="5"/>
        <v>#VALUE!</v>
      </c>
      <c r="AC27" s="53" t="e">
        <f t="shared" si="5"/>
        <v>#VALUE!</v>
      </c>
      <c r="AD27" s="53" t="e">
        <f t="shared" si="5"/>
        <v>#VALUE!</v>
      </c>
    </row>
    <row r="28" spans="1:30" x14ac:dyDescent="0.25">
      <c r="A28" s="54" t="s">
        <v>91</v>
      </c>
      <c r="B28" s="9" t="s">
        <v>89</v>
      </c>
      <c r="C28" s="89"/>
      <c r="D28" s="89"/>
      <c r="E28" s="89"/>
      <c r="F28" s="89"/>
      <c r="G28" s="90"/>
      <c r="H28" s="90"/>
      <c r="I28" s="90"/>
      <c r="J28" s="90"/>
      <c r="K28" s="44" t="e">
        <f t="shared" si="3"/>
        <v>#DIV/0!</v>
      </c>
      <c r="L28" s="44" t="e">
        <f t="shared" si="3"/>
        <v>#DIV/0!</v>
      </c>
      <c r="M28" s="44" t="e">
        <f t="shared" si="3"/>
        <v>#DIV/0!</v>
      </c>
      <c r="N28" s="45" t="e">
        <f t="shared" si="3"/>
        <v>#DIV/0!</v>
      </c>
      <c r="O28" s="50">
        <f>[1]Расходы!C28</f>
        <v>2981457</v>
      </c>
      <c r="P28" s="55">
        <f>[1]Расходы!D28</f>
        <v>2606325</v>
      </c>
      <c r="Q28" s="55">
        <f>[1]Расходы!E28</f>
        <v>1145132</v>
      </c>
      <c r="R28" s="56">
        <f>[1]Расходы!F28</f>
        <v>234600</v>
      </c>
      <c r="S28" s="51">
        <f>[1]Расходы!G28</f>
        <v>1229432</v>
      </c>
      <c r="T28" s="59">
        <f>[1]Расходы!H28</f>
        <v>1229432</v>
      </c>
      <c r="U28" s="59">
        <f>[1]Расходы!I28</f>
        <v>769832</v>
      </c>
      <c r="V28" s="59">
        <f>[1]Расходы!J28</f>
        <v>134600</v>
      </c>
      <c r="W28" s="52">
        <f t="shared" si="4"/>
        <v>41.235946049196755</v>
      </c>
      <c r="X28" s="52">
        <f t="shared" si="4"/>
        <v>47.171093397791907</v>
      </c>
      <c r="Y28" s="52">
        <f t="shared" si="4"/>
        <v>67.226485680253461</v>
      </c>
      <c r="Z28" s="52">
        <f t="shared" si="4"/>
        <v>57.374254049445867</v>
      </c>
      <c r="AA28" s="53"/>
      <c r="AB28" s="53"/>
      <c r="AC28" s="53"/>
      <c r="AD28" s="53"/>
    </row>
    <row r="29" spans="1:30" x14ac:dyDescent="0.25">
      <c r="A29" s="54" t="s">
        <v>92</v>
      </c>
      <c r="B29" s="9" t="s">
        <v>90</v>
      </c>
      <c r="C29" s="89">
        <v>148877304.75</v>
      </c>
      <c r="D29" s="89">
        <v>148877304.75</v>
      </c>
      <c r="E29" s="89" t="s">
        <v>16</v>
      </c>
      <c r="F29" s="89" t="s">
        <v>16</v>
      </c>
      <c r="G29" s="90">
        <v>105913147.09999999</v>
      </c>
      <c r="H29" s="90">
        <v>105913147.09999999</v>
      </c>
      <c r="I29" s="90" t="s">
        <v>16</v>
      </c>
      <c r="J29" s="90" t="s">
        <v>16</v>
      </c>
      <c r="K29" s="44">
        <f t="shared" si="3"/>
        <v>71.141230879920272</v>
      </c>
      <c r="L29" s="44">
        <f t="shared" si="3"/>
        <v>71.141230879920272</v>
      </c>
      <c r="M29" s="44" t="e">
        <f t="shared" si="3"/>
        <v>#VALUE!</v>
      </c>
      <c r="N29" s="45" t="e">
        <f t="shared" si="3"/>
        <v>#VALUE!</v>
      </c>
      <c r="O29" s="50">
        <f>[1]Расходы!C29</f>
        <v>4773196.08</v>
      </c>
      <c r="P29" s="55">
        <f>[1]Расходы!D29</f>
        <v>4102084.08</v>
      </c>
      <c r="Q29" s="55">
        <f>[1]Расходы!E29</f>
        <v>0</v>
      </c>
      <c r="R29" s="56">
        <f>[1]Расходы!F29</f>
        <v>671112</v>
      </c>
      <c r="S29" s="51">
        <f>[1]Расходы!G29</f>
        <v>1157258.25</v>
      </c>
      <c r="T29" s="59">
        <f>[1]Расходы!H29</f>
        <v>486146.25</v>
      </c>
      <c r="U29" s="59">
        <f>[1]Расходы!I29</f>
        <v>0</v>
      </c>
      <c r="V29" s="59">
        <f>[1]Расходы!J29</f>
        <v>671112</v>
      </c>
      <c r="W29" s="52">
        <f t="shared" si="4"/>
        <v>24.244934224449459</v>
      </c>
      <c r="X29" s="52">
        <f t="shared" si="4"/>
        <v>11.85120149950705</v>
      </c>
      <c r="Y29" s="52"/>
      <c r="Z29" s="52"/>
      <c r="AA29" s="53"/>
      <c r="AB29" s="53"/>
      <c r="AC29" s="53"/>
      <c r="AD29" s="53"/>
    </row>
    <row r="30" spans="1:30" ht="34.5" x14ac:dyDescent="0.25">
      <c r="A30" s="8" t="s">
        <v>55</v>
      </c>
      <c r="B30" s="9" t="s">
        <v>56</v>
      </c>
      <c r="C30" s="89">
        <v>252873332.08000001</v>
      </c>
      <c r="D30" s="89">
        <v>252873332.08000001</v>
      </c>
      <c r="E30" s="89" t="s">
        <v>16</v>
      </c>
      <c r="F30" s="89" t="s">
        <v>16</v>
      </c>
      <c r="G30" s="90">
        <v>184488745.37</v>
      </c>
      <c r="H30" s="90">
        <v>184488745.37</v>
      </c>
      <c r="I30" s="90" t="s">
        <v>16</v>
      </c>
      <c r="J30" s="90" t="s">
        <v>16</v>
      </c>
      <c r="K30" s="44">
        <f t="shared" si="3"/>
        <v>72.956979627900978</v>
      </c>
      <c r="L30" s="44">
        <f t="shared" si="3"/>
        <v>72.956979627900978</v>
      </c>
      <c r="M30" s="44"/>
      <c r="N30" s="45"/>
      <c r="O30" s="50">
        <f>[1]Расходы!C30</f>
        <v>150763221.21000001</v>
      </c>
      <c r="P30" s="55">
        <f>[1]Расходы!D30</f>
        <v>150763221.21000001</v>
      </c>
      <c r="Q30" s="55">
        <f>[1]Расходы!E30</f>
        <v>0</v>
      </c>
      <c r="R30" s="56">
        <f>[1]Расходы!F30</f>
        <v>0</v>
      </c>
      <c r="S30" s="51">
        <f>[1]Расходы!G30</f>
        <v>102052130.81</v>
      </c>
      <c r="T30" s="59">
        <f>[1]Расходы!H30</f>
        <v>102052130.81</v>
      </c>
      <c r="U30" s="59">
        <f>[1]Расходы!I30</f>
        <v>0</v>
      </c>
      <c r="V30" s="59">
        <f>[1]Расходы!J30</f>
        <v>0</v>
      </c>
      <c r="W30" s="52">
        <f t="shared" si="4"/>
        <v>67.69033587299802</v>
      </c>
      <c r="X30" s="52">
        <f t="shared" si="4"/>
        <v>67.69033587299802</v>
      </c>
      <c r="Y30" s="52"/>
      <c r="Z30" s="52"/>
      <c r="AA30" s="53">
        <f t="shared" si="5"/>
        <v>55.316182353199984</v>
      </c>
      <c r="AB30" s="53">
        <f t="shared" si="5"/>
        <v>55.316182353199984</v>
      </c>
      <c r="AC30" s="53"/>
      <c r="AD30" s="53"/>
    </row>
    <row r="31" spans="1:30" ht="34.5" x14ac:dyDescent="0.25">
      <c r="A31" s="8" t="s">
        <v>57</v>
      </c>
      <c r="B31" s="9" t="s">
        <v>58</v>
      </c>
      <c r="C31" s="89">
        <v>42383740.869999997</v>
      </c>
      <c r="D31" s="89">
        <v>42383740.869999997</v>
      </c>
      <c r="E31" s="89" t="s">
        <v>16</v>
      </c>
      <c r="F31" s="89" t="s">
        <v>16</v>
      </c>
      <c r="G31" s="90">
        <v>30296185.550000001</v>
      </c>
      <c r="H31" s="90">
        <v>30296185.550000001</v>
      </c>
      <c r="I31" s="90" t="s">
        <v>16</v>
      </c>
      <c r="J31" s="90" t="s">
        <v>16</v>
      </c>
      <c r="K31" s="44">
        <f t="shared" si="3"/>
        <v>71.480678505762114</v>
      </c>
      <c r="L31" s="44">
        <f t="shared" si="3"/>
        <v>71.480678505762114</v>
      </c>
      <c r="M31" s="44"/>
      <c r="N31" s="45"/>
      <c r="O31" s="50">
        <f>[1]Расходы!C31</f>
        <v>246538754.78</v>
      </c>
      <c r="P31" s="55">
        <f>[1]Расходы!D31</f>
        <v>246538754.78</v>
      </c>
      <c r="Q31" s="55">
        <f>[1]Расходы!E31</f>
        <v>0</v>
      </c>
      <c r="R31" s="56">
        <f>[1]Расходы!F31</f>
        <v>0</v>
      </c>
      <c r="S31" s="51">
        <f>[1]Расходы!G31</f>
        <v>184436201.19</v>
      </c>
      <c r="T31" s="59">
        <f>[1]Расходы!H31</f>
        <v>184436201.19</v>
      </c>
      <c r="U31" s="59">
        <f>[1]Расходы!I31</f>
        <v>0</v>
      </c>
      <c r="V31" s="59">
        <f>[1]Расходы!J31</f>
        <v>0</v>
      </c>
      <c r="W31" s="52">
        <f t="shared" si="4"/>
        <v>74.810226633367435</v>
      </c>
      <c r="X31" s="52">
        <f t="shared" si="4"/>
        <v>74.810226633367435</v>
      </c>
      <c r="Y31" s="52"/>
      <c r="Z31" s="52"/>
      <c r="AA31" s="53">
        <f t="shared" si="5"/>
        <v>608.77697255191254</v>
      </c>
      <c r="AB31" s="53">
        <f t="shared" si="5"/>
        <v>608.77697255191254</v>
      </c>
      <c r="AC31" s="53"/>
      <c r="AD31" s="53"/>
    </row>
    <row r="32" spans="1:30" ht="34.5" x14ac:dyDescent="0.25">
      <c r="A32" s="8" t="s">
        <v>59</v>
      </c>
      <c r="B32" s="9" t="s">
        <v>60</v>
      </c>
      <c r="C32" s="89">
        <v>1387383.34</v>
      </c>
      <c r="D32" s="89">
        <v>1387383.34</v>
      </c>
      <c r="E32" s="89" t="s">
        <v>16</v>
      </c>
      <c r="F32" s="89" t="s">
        <v>16</v>
      </c>
      <c r="G32" s="90">
        <v>1367383.34</v>
      </c>
      <c r="H32" s="90">
        <v>1367383.34</v>
      </c>
      <c r="I32" s="90" t="s">
        <v>16</v>
      </c>
      <c r="J32" s="90" t="s">
        <v>16</v>
      </c>
      <c r="K32" s="44">
        <f t="shared" si="3"/>
        <v>98.558437353010163</v>
      </c>
      <c r="L32" s="44">
        <f t="shared" si="3"/>
        <v>98.558437353010163</v>
      </c>
      <c r="M32" s="44"/>
      <c r="N32" s="45"/>
      <c r="O32" s="50">
        <f>[1]Расходы!C32</f>
        <v>43333641.719999999</v>
      </c>
      <c r="P32" s="55">
        <f>[1]Расходы!D32</f>
        <v>43333641.719999999</v>
      </c>
      <c r="Q32" s="55">
        <f>[1]Расходы!E32</f>
        <v>0</v>
      </c>
      <c r="R32" s="56">
        <f>[1]Расходы!F32</f>
        <v>0</v>
      </c>
      <c r="S32" s="51">
        <f>[1]Расходы!G32</f>
        <v>31383842.489999998</v>
      </c>
      <c r="T32" s="59">
        <f>[1]Расходы!H32</f>
        <v>31383842.489999998</v>
      </c>
      <c r="U32" s="59">
        <f>[1]Расходы!I32</f>
        <v>0</v>
      </c>
      <c r="V32" s="59">
        <f>[1]Расходы!J32</f>
        <v>0</v>
      </c>
      <c r="W32" s="52">
        <f t="shared" si="4"/>
        <v>72.423736488122699</v>
      </c>
      <c r="X32" s="52">
        <f t="shared" si="4"/>
        <v>72.423736488122699</v>
      </c>
      <c r="Y32" s="52"/>
      <c r="Z32" s="52"/>
      <c r="AA32" s="53">
        <f t="shared" si="5"/>
        <v>2295.1751401329784</v>
      </c>
      <c r="AB32" s="53">
        <f t="shared" si="5"/>
        <v>2295.1751401329784</v>
      </c>
      <c r="AC32" s="53"/>
      <c r="AD32" s="53"/>
    </row>
    <row r="33" spans="1:30" ht="34.5" x14ac:dyDescent="0.25">
      <c r="A33" s="8" t="s">
        <v>61</v>
      </c>
      <c r="B33" s="9" t="s">
        <v>62</v>
      </c>
      <c r="C33" s="89">
        <v>25402386.5</v>
      </c>
      <c r="D33" s="89">
        <v>25402386.5</v>
      </c>
      <c r="E33" s="89" t="s">
        <v>16</v>
      </c>
      <c r="F33" s="89" t="s">
        <v>16</v>
      </c>
      <c r="G33" s="90">
        <v>16582242.98</v>
      </c>
      <c r="H33" s="90">
        <v>16582242.98</v>
      </c>
      <c r="I33" s="90" t="s">
        <v>16</v>
      </c>
      <c r="J33" s="90" t="s">
        <v>16</v>
      </c>
      <c r="K33" s="44">
        <f t="shared" si="3"/>
        <v>65.278287849057023</v>
      </c>
      <c r="L33" s="44">
        <f t="shared" si="3"/>
        <v>65.278287849057023</v>
      </c>
      <c r="M33" s="44"/>
      <c r="N33" s="45"/>
      <c r="O33" s="50">
        <f>[1]Расходы!C33</f>
        <v>0</v>
      </c>
      <c r="P33" s="50">
        <f>[1]Расходы!D33</f>
        <v>0</v>
      </c>
      <c r="Q33" s="50">
        <f>[1]Расходы!E33</f>
        <v>0</v>
      </c>
      <c r="R33" s="50">
        <f>[1]Расходы!F33</f>
        <v>0</v>
      </c>
      <c r="S33" s="51">
        <f>[1]Расходы!G33</f>
        <v>0</v>
      </c>
      <c r="T33" s="51">
        <f>[1]Расходы!H33</f>
        <v>0</v>
      </c>
      <c r="U33" s="51">
        <f>[1]Расходы!I33</f>
        <v>0</v>
      </c>
      <c r="V33" s="51">
        <f>[1]Расходы!J33</f>
        <v>0</v>
      </c>
      <c r="W33" s="52"/>
      <c r="X33" s="52"/>
      <c r="Y33" s="52"/>
      <c r="Z33" s="52"/>
      <c r="AA33" s="53">
        <f t="shared" si="5"/>
        <v>0</v>
      </c>
      <c r="AB33" s="53">
        <f t="shared" si="5"/>
        <v>0</v>
      </c>
      <c r="AC33" s="53"/>
      <c r="AD33" s="53"/>
    </row>
    <row r="34" spans="1:30" ht="34.5" x14ac:dyDescent="0.25">
      <c r="A34" s="8" t="s">
        <v>63</v>
      </c>
      <c r="B34" s="9" t="s">
        <v>64</v>
      </c>
      <c r="C34" s="89">
        <v>81805057.950000003</v>
      </c>
      <c r="D34" s="89">
        <v>81612057.950000003</v>
      </c>
      <c r="E34" s="89" t="s">
        <v>16</v>
      </c>
      <c r="F34" s="89">
        <v>193000</v>
      </c>
      <c r="G34" s="90">
        <v>64054878.920000002</v>
      </c>
      <c r="H34" s="90">
        <v>63861878.920000002</v>
      </c>
      <c r="I34" s="90" t="s">
        <v>16</v>
      </c>
      <c r="J34" s="90">
        <v>193000</v>
      </c>
      <c r="K34" s="44">
        <f t="shared" si="3"/>
        <v>78.301856297383139</v>
      </c>
      <c r="L34" s="44">
        <f t="shared" si="3"/>
        <v>78.250543515426685</v>
      </c>
      <c r="M34" s="44"/>
      <c r="N34" s="45"/>
      <c r="O34" s="50">
        <f>[1]Расходы!C34</f>
        <v>27700020.440000001</v>
      </c>
      <c r="P34" s="55">
        <f>[1]Расходы!D34</f>
        <v>27700020.440000001</v>
      </c>
      <c r="Q34" s="55">
        <f>[1]Расходы!E34</f>
        <v>0</v>
      </c>
      <c r="R34" s="56">
        <f>[1]Расходы!F34</f>
        <v>0</v>
      </c>
      <c r="S34" s="51">
        <f>[1]Расходы!G34</f>
        <v>18738360.879999999</v>
      </c>
      <c r="T34" s="59">
        <f>[1]Расходы!H34</f>
        <v>18738360.879999999</v>
      </c>
      <c r="U34" s="59">
        <f>[1]Расходы!I34</f>
        <v>0</v>
      </c>
      <c r="V34" s="59">
        <f>[1]Расходы!J34</f>
        <v>0</v>
      </c>
      <c r="W34" s="52">
        <f t="shared" si="4"/>
        <v>67.647462284688473</v>
      </c>
      <c r="X34" s="52">
        <f t="shared" si="4"/>
        <v>67.647462284688473</v>
      </c>
      <c r="Y34" s="52"/>
      <c r="Z34" s="52"/>
      <c r="AA34" s="53">
        <f t="shared" si="5"/>
        <v>29.253604402879105</v>
      </c>
      <c r="AB34" s="53">
        <f t="shared" si="5"/>
        <v>29.342013102172597</v>
      </c>
      <c r="AC34" s="53"/>
      <c r="AD34" s="53"/>
    </row>
    <row r="35" spans="1:30" ht="34.5" x14ac:dyDescent="0.25">
      <c r="A35" s="8" t="s">
        <v>65</v>
      </c>
      <c r="B35" s="9" t="s">
        <v>66</v>
      </c>
      <c r="C35" s="89">
        <v>42705303.829999998</v>
      </c>
      <c r="D35" s="89">
        <v>42705303.829999998</v>
      </c>
      <c r="E35" s="89" t="s">
        <v>16</v>
      </c>
      <c r="F35" s="89" t="s">
        <v>16</v>
      </c>
      <c r="G35" s="90">
        <v>29558878.98</v>
      </c>
      <c r="H35" s="90">
        <v>29558878.98</v>
      </c>
      <c r="I35" s="90" t="s">
        <v>16</v>
      </c>
      <c r="J35" s="90" t="s">
        <v>16</v>
      </c>
      <c r="K35" s="44">
        <f t="shared" si="3"/>
        <v>69.215943522301359</v>
      </c>
      <c r="L35" s="44">
        <f t="shared" si="3"/>
        <v>69.215943522301359</v>
      </c>
      <c r="M35" s="44"/>
      <c r="N35" s="45" t="e">
        <f t="shared" si="3"/>
        <v>#VALUE!</v>
      </c>
      <c r="O35" s="50">
        <f>[1]Расходы!C35</f>
        <v>59841008.170000002</v>
      </c>
      <c r="P35" s="55">
        <f>[1]Расходы!D35</f>
        <v>58841008.170000002</v>
      </c>
      <c r="Q35" s="55">
        <f>[1]Расходы!E35</f>
        <v>0</v>
      </c>
      <c r="R35" s="56">
        <f>[1]Расходы!F35</f>
        <v>1000000</v>
      </c>
      <c r="S35" s="51">
        <f>[1]Расходы!G35</f>
        <v>48574544.119999997</v>
      </c>
      <c r="T35" s="59">
        <f>[1]Расходы!H35</f>
        <v>47583527.850000001</v>
      </c>
      <c r="U35" s="59">
        <f>[1]Расходы!I35</f>
        <v>0</v>
      </c>
      <c r="V35" s="59">
        <f>[1]Расходы!J35</f>
        <v>991016.27</v>
      </c>
      <c r="W35" s="52">
        <f t="shared" si="4"/>
        <v>81.172670055969746</v>
      </c>
      <c r="X35" s="52">
        <f t="shared" si="4"/>
        <v>80.867968326654861</v>
      </c>
      <c r="Y35" s="52"/>
      <c r="Z35" s="52">
        <f t="shared" si="4"/>
        <v>99.101626999999993</v>
      </c>
      <c r="AA35" s="53">
        <f t="shared" si="5"/>
        <v>164.33148277668545</v>
      </c>
      <c r="AB35" s="53">
        <f t="shared" si="5"/>
        <v>160.97879720741696</v>
      </c>
      <c r="AC35" s="53"/>
      <c r="AD35" s="53" t="e">
        <f t="shared" si="5"/>
        <v>#VALUE!</v>
      </c>
    </row>
    <row r="36" spans="1:30" ht="34.5" x14ac:dyDescent="0.25">
      <c r="A36" s="8" t="s">
        <v>67</v>
      </c>
      <c r="B36" s="9" t="s">
        <v>68</v>
      </c>
      <c r="C36" s="89">
        <v>7647697.7999999998</v>
      </c>
      <c r="D36" s="89">
        <v>4519051.8</v>
      </c>
      <c r="E36" s="89">
        <v>748019</v>
      </c>
      <c r="F36" s="89">
        <v>2380627</v>
      </c>
      <c r="G36" s="90">
        <v>5627051.2000000002</v>
      </c>
      <c r="H36" s="90">
        <v>3386599.43</v>
      </c>
      <c r="I36" s="90">
        <v>508152.68</v>
      </c>
      <c r="J36" s="90">
        <v>1732299.09</v>
      </c>
      <c r="K36" s="44">
        <f t="shared" si="3"/>
        <v>73.578367597108766</v>
      </c>
      <c r="L36" s="44">
        <f t="shared" si="3"/>
        <v>74.940487072974022</v>
      </c>
      <c r="M36" s="44"/>
      <c r="N36" s="45"/>
      <c r="O36" s="50">
        <f>[1]Расходы!C36</f>
        <v>39398619.280000001</v>
      </c>
      <c r="P36" s="55">
        <f>[1]Расходы!D36</f>
        <v>39398619.280000001</v>
      </c>
      <c r="Q36" s="55">
        <f>[1]Расходы!E36</f>
        <v>0</v>
      </c>
      <c r="R36" s="56">
        <f>[1]Расходы!F36</f>
        <v>0</v>
      </c>
      <c r="S36" s="51">
        <f>[1]Расходы!G36</f>
        <v>31924801.719999999</v>
      </c>
      <c r="T36" s="59">
        <f>[1]Расходы!H36</f>
        <v>31924801.719999999</v>
      </c>
      <c r="U36" s="59">
        <f>[1]Расходы!I36</f>
        <v>0</v>
      </c>
      <c r="V36" s="59">
        <f>[1]Расходы!J36</f>
        <v>0</v>
      </c>
      <c r="W36" s="52">
        <f t="shared" si="4"/>
        <v>81.030255129285834</v>
      </c>
      <c r="X36" s="52">
        <f t="shared" si="4"/>
        <v>81.030255129285834</v>
      </c>
      <c r="Y36" s="52"/>
      <c r="Z36" s="52"/>
      <c r="AA36" s="53">
        <f t="shared" si="5"/>
        <v>567.34514375842184</v>
      </c>
      <c r="AB36" s="53">
        <f t="shared" si="5"/>
        <v>942.68018346651638</v>
      </c>
      <c r="AC36" s="53"/>
      <c r="AD36" s="53"/>
    </row>
    <row r="37" spans="1:30" ht="34.5" x14ac:dyDescent="0.25">
      <c r="A37" s="8" t="s">
        <v>69</v>
      </c>
      <c r="B37" s="9" t="s">
        <v>70</v>
      </c>
      <c r="C37" s="89">
        <v>3530760</v>
      </c>
      <c r="D37" s="89">
        <v>3485760</v>
      </c>
      <c r="E37" s="89">
        <v>45000</v>
      </c>
      <c r="F37" s="89" t="s">
        <v>16</v>
      </c>
      <c r="G37" s="90">
        <v>1349796</v>
      </c>
      <c r="H37" s="90">
        <v>1319796</v>
      </c>
      <c r="I37" s="90">
        <v>30000</v>
      </c>
      <c r="J37" s="90" t="s">
        <v>16</v>
      </c>
      <c r="K37" s="44">
        <f t="shared" si="3"/>
        <v>38.229616286578526</v>
      </c>
      <c r="L37" s="44">
        <f t="shared" si="3"/>
        <v>37.862503442577804</v>
      </c>
      <c r="M37" s="44">
        <f t="shared" si="3"/>
        <v>66.666666666666671</v>
      </c>
      <c r="N37" s="45" t="e">
        <f t="shared" si="3"/>
        <v>#VALUE!</v>
      </c>
      <c r="O37" s="50">
        <f>[1]Расходы!C37</f>
        <v>8022969.6399999997</v>
      </c>
      <c r="P37" s="55">
        <f>[1]Расходы!D37</f>
        <v>4884852.6399999997</v>
      </c>
      <c r="Q37" s="55">
        <f>[1]Расходы!E37</f>
        <v>757490</v>
      </c>
      <c r="R37" s="56">
        <f>[1]Расходы!F37</f>
        <v>2380627</v>
      </c>
      <c r="S37" s="51">
        <f>[1]Расходы!G37</f>
        <v>6162861.8600000003</v>
      </c>
      <c r="T37" s="59">
        <f>[1]Расходы!H37</f>
        <v>3703973.11</v>
      </c>
      <c r="U37" s="59">
        <f>[1]Расходы!I37</f>
        <v>644755.38</v>
      </c>
      <c r="V37" s="59">
        <f>[1]Расходы!J37</f>
        <v>1814133.37</v>
      </c>
      <c r="W37" s="52">
        <f t="shared" si="4"/>
        <v>76.815221003378994</v>
      </c>
      <c r="X37" s="52">
        <f t="shared" si="4"/>
        <v>75.825687752988188</v>
      </c>
      <c r="Y37" s="52">
        <f t="shared" si="4"/>
        <v>85.117345443504206</v>
      </c>
      <c r="Z37" s="52">
        <f t="shared" si="4"/>
        <v>76.204015580769266</v>
      </c>
      <c r="AA37" s="53">
        <f t="shared" si="5"/>
        <v>456.57727982598851</v>
      </c>
      <c r="AB37" s="53">
        <f t="shared" si="5"/>
        <v>280.64739626427115</v>
      </c>
      <c r="AC37" s="53">
        <f t="shared" si="5"/>
        <v>2149.1846</v>
      </c>
      <c r="AD37" s="53" t="e">
        <f t="shared" si="5"/>
        <v>#VALUE!</v>
      </c>
    </row>
    <row r="38" spans="1:30" ht="34.5" x14ac:dyDescent="0.25">
      <c r="A38" s="8" t="s">
        <v>71</v>
      </c>
      <c r="B38" s="9" t="s">
        <v>72</v>
      </c>
      <c r="C38" s="89">
        <v>11855811</v>
      </c>
      <c r="D38" s="89">
        <v>11855811</v>
      </c>
      <c r="E38" s="89" t="s">
        <v>16</v>
      </c>
      <c r="F38" s="89" t="s">
        <v>16</v>
      </c>
      <c r="G38" s="90">
        <v>9562138.7799999993</v>
      </c>
      <c r="H38" s="90">
        <v>9562138.7799999993</v>
      </c>
      <c r="I38" s="90" t="s">
        <v>16</v>
      </c>
      <c r="J38" s="90" t="s">
        <v>16</v>
      </c>
      <c r="K38" s="44">
        <f t="shared" si="3"/>
        <v>80.653603368002393</v>
      </c>
      <c r="L38" s="44">
        <f t="shared" si="3"/>
        <v>80.653603368002393</v>
      </c>
      <c r="M38" s="44" t="e">
        <f t="shared" si="3"/>
        <v>#VALUE!</v>
      </c>
      <c r="N38" s="45"/>
      <c r="O38" s="50">
        <f>[1]Расходы!C38</f>
        <v>2100000</v>
      </c>
      <c r="P38" s="55">
        <f>[1]Расходы!D38</f>
        <v>2100000</v>
      </c>
      <c r="Q38" s="55">
        <f>[1]Расходы!E38</f>
        <v>0</v>
      </c>
      <c r="R38" s="56">
        <f>[1]Расходы!F38</f>
        <v>0</v>
      </c>
      <c r="S38" s="51">
        <f>[1]Расходы!G38</f>
        <v>1262100</v>
      </c>
      <c r="T38" s="59">
        <f>[1]Расходы!H38</f>
        <v>1262100</v>
      </c>
      <c r="U38" s="59">
        <f>[1]Расходы!I38</f>
        <v>0</v>
      </c>
      <c r="V38" s="59">
        <f>[1]Расходы!J38</f>
        <v>0</v>
      </c>
      <c r="W38" s="52">
        <f t="shared" si="4"/>
        <v>60.1</v>
      </c>
      <c r="X38" s="52">
        <f t="shared" si="4"/>
        <v>60.1</v>
      </c>
      <c r="Y38" s="52"/>
      <c r="Z38" s="52"/>
      <c r="AA38" s="53">
        <f t="shared" si="5"/>
        <v>13.198929957383447</v>
      </c>
      <c r="AB38" s="53">
        <f t="shared" si="5"/>
        <v>13.198929957383447</v>
      </c>
      <c r="AC38" s="53"/>
      <c r="AD38" s="53"/>
    </row>
    <row r="39" spans="1:30" ht="34.5" x14ac:dyDescent="0.25">
      <c r="A39" s="8" t="s">
        <v>73</v>
      </c>
      <c r="B39" s="9" t="s">
        <v>74</v>
      </c>
      <c r="C39" s="89" t="s">
        <v>16</v>
      </c>
      <c r="D39" s="89" t="s">
        <v>16</v>
      </c>
      <c r="E39" s="89" t="s">
        <v>16</v>
      </c>
      <c r="F39" s="89" t="s">
        <v>16</v>
      </c>
      <c r="G39" s="90" t="s">
        <v>16</v>
      </c>
      <c r="H39" s="90" t="s">
        <v>16</v>
      </c>
      <c r="I39" s="90" t="s">
        <v>16</v>
      </c>
      <c r="J39" s="90" t="s">
        <v>16</v>
      </c>
      <c r="K39" s="44" t="e">
        <f t="shared" si="3"/>
        <v>#VALUE!</v>
      </c>
      <c r="L39" s="44" t="e">
        <f t="shared" si="3"/>
        <v>#VALUE!</v>
      </c>
      <c r="M39" s="44"/>
      <c r="N39" s="45"/>
      <c r="O39" s="50">
        <f>[1]Расходы!C39</f>
        <v>7597285</v>
      </c>
      <c r="P39" s="55">
        <f>[1]Расходы!D39</f>
        <v>7597285</v>
      </c>
      <c r="Q39" s="55">
        <f>[1]Расходы!E39</f>
        <v>0</v>
      </c>
      <c r="R39" s="56">
        <f>[1]Расходы!F39</f>
        <v>0</v>
      </c>
      <c r="S39" s="51">
        <f>[1]Расходы!G39</f>
        <v>6342546.3499999996</v>
      </c>
      <c r="T39" s="59">
        <f>[1]Расходы!H39</f>
        <v>6342546.3499999996</v>
      </c>
      <c r="U39" s="59">
        <f>[1]Расходы!I39</f>
        <v>0</v>
      </c>
      <c r="V39" s="59">
        <f>[1]Расходы!J39</f>
        <v>0</v>
      </c>
      <c r="W39" s="52">
        <f t="shared" si="4"/>
        <v>83.484380933451888</v>
      </c>
      <c r="X39" s="52">
        <f t="shared" si="4"/>
        <v>83.484380933451888</v>
      </c>
      <c r="Y39" s="52"/>
      <c r="Z39" s="52"/>
      <c r="AA39" s="53" t="e">
        <f t="shared" si="5"/>
        <v>#VALUE!</v>
      </c>
      <c r="AB39" s="53" t="e">
        <f t="shared" si="5"/>
        <v>#VALUE!</v>
      </c>
      <c r="AC39" s="53"/>
      <c r="AD39" s="53"/>
    </row>
    <row r="40" spans="1:30" ht="34.5" x14ac:dyDescent="0.25">
      <c r="A40" s="8" t="s">
        <v>75</v>
      </c>
      <c r="B40" s="9" t="s">
        <v>76</v>
      </c>
      <c r="C40" s="89">
        <v>8678552</v>
      </c>
      <c r="D40" s="89" t="s">
        <v>16</v>
      </c>
      <c r="E40" s="89">
        <v>8678552</v>
      </c>
      <c r="F40" s="89" t="s">
        <v>16</v>
      </c>
      <c r="G40" s="90">
        <v>5952556.0099999998</v>
      </c>
      <c r="H40" s="90" t="s">
        <v>16</v>
      </c>
      <c r="I40" s="90">
        <v>5952556.0099999998</v>
      </c>
      <c r="J40" s="90" t="s">
        <v>16</v>
      </c>
      <c r="K40" s="44">
        <f t="shared" si="3"/>
        <v>68.589276298626771</v>
      </c>
      <c r="L40" s="44"/>
      <c r="M40" s="44">
        <f t="shared" si="3"/>
        <v>68.589276298626771</v>
      </c>
      <c r="N40" s="45"/>
      <c r="O40" s="50">
        <f>[1]Расходы!C40</f>
        <v>7818100</v>
      </c>
      <c r="P40" s="55">
        <f>[1]Расходы!D40</f>
        <v>0</v>
      </c>
      <c r="Q40" s="55">
        <f>[1]Расходы!E40</f>
        <v>7818100</v>
      </c>
      <c r="R40" s="56">
        <f>[1]Расходы!F40</f>
        <v>0</v>
      </c>
      <c r="S40" s="51">
        <f>[1]Расходы!G40</f>
        <v>5472690</v>
      </c>
      <c r="T40" s="59">
        <f>[1]Расходы!H40</f>
        <v>0</v>
      </c>
      <c r="U40" s="59">
        <f>[1]Расходы!I40</f>
        <v>5472690</v>
      </c>
      <c r="V40" s="59">
        <f>[1]Расходы!J40</f>
        <v>0</v>
      </c>
      <c r="W40" s="52">
        <f t="shared" si="4"/>
        <v>70.000255816630641</v>
      </c>
      <c r="X40" s="52"/>
      <c r="Y40" s="52">
        <f t="shared" si="4"/>
        <v>70.000255816630641</v>
      </c>
      <c r="Z40" s="52"/>
      <c r="AA40" s="53">
        <f t="shared" si="5"/>
        <v>91.938488118484756</v>
      </c>
      <c r="AB40" s="53" t="e">
        <f t="shared" si="5"/>
        <v>#VALUE!</v>
      </c>
      <c r="AC40" s="53">
        <f t="shared" si="5"/>
        <v>91.938488118484756</v>
      </c>
      <c r="AD40" s="53"/>
    </row>
    <row r="41" spans="1:30" ht="34.5" x14ac:dyDescent="0.25">
      <c r="A41" s="8" t="s">
        <v>77</v>
      </c>
      <c r="B41" s="9" t="s">
        <v>78</v>
      </c>
      <c r="C41" s="89">
        <v>35461588.399999999</v>
      </c>
      <c r="D41" s="89">
        <v>33647088.399999999</v>
      </c>
      <c r="E41" s="89" t="s">
        <v>16</v>
      </c>
      <c r="F41" s="89">
        <v>2015500</v>
      </c>
      <c r="G41" s="90">
        <v>24059495.530000001</v>
      </c>
      <c r="H41" s="90">
        <v>22244995.530000001</v>
      </c>
      <c r="I41" s="90" t="s">
        <v>16</v>
      </c>
      <c r="J41" s="90">
        <v>2015500</v>
      </c>
      <c r="K41" s="44">
        <f t="shared" si="3"/>
        <v>67.846638054148755</v>
      </c>
      <c r="L41" s="44">
        <f t="shared" si="3"/>
        <v>66.112690838354979</v>
      </c>
      <c r="M41" s="44"/>
      <c r="N41" s="45">
        <f t="shared" si="3"/>
        <v>100</v>
      </c>
      <c r="O41" s="50">
        <f>[1]Расходы!C41</f>
        <v>27611272.850000001</v>
      </c>
      <c r="P41" s="55">
        <f>[1]Расходы!D41</f>
        <v>27611272.850000001</v>
      </c>
      <c r="Q41" s="55">
        <f>[1]Расходы!E41</f>
        <v>0</v>
      </c>
      <c r="R41" s="56">
        <f>[1]Расходы!F41</f>
        <v>0</v>
      </c>
      <c r="S41" s="51">
        <f>[1]Расходы!G41</f>
        <v>23611798.91</v>
      </c>
      <c r="T41" s="59">
        <f>[1]Расходы!H41</f>
        <v>23611798.91</v>
      </c>
      <c r="U41" s="59">
        <f>[1]Расходы!I41</f>
        <v>0</v>
      </c>
      <c r="V41" s="59">
        <f>[1]Расходы!J41</f>
        <v>0</v>
      </c>
      <c r="W41" s="52">
        <f t="shared" si="4"/>
        <v>85.515068567365944</v>
      </c>
      <c r="X41" s="52">
        <f t="shared" si="4"/>
        <v>85.515068567365944</v>
      </c>
      <c r="Y41" s="52"/>
      <c r="Z41" s="52"/>
      <c r="AA41" s="53">
        <f t="shared" si="5"/>
        <v>98.139210277947171</v>
      </c>
      <c r="AB41" s="53">
        <f t="shared" si="5"/>
        <v>106.14431851944722</v>
      </c>
      <c r="AC41" s="53"/>
      <c r="AD41" s="53"/>
    </row>
    <row r="42" spans="1:30" ht="34.5" x14ac:dyDescent="0.25">
      <c r="A42" s="8" t="s">
        <v>79</v>
      </c>
      <c r="B42" s="9" t="s">
        <v>80</v>
      </c>
      <c r="C42" s="89">
        <v>1010000</v>
      </c>
      <c r="D42" s="89">
        <v>1010000</v>
      </c>
      <c r="E42" s="89" t="s">
        <v>16</v>
      </c>
      <c r="F42" s="89" t="s">
        <v>16</v>
      </c>
      <c r="G42" s="90">
        <v>585232.6</v>
      </c>
      <c r="H42" s="90">
        <v>585232.6</v>
      </c>
      <c r="I42" s="90" t="s">
        <v>16</v>
      </c>
      <c r="J42" s="90" t="s">
        <v>16</v>
      </c>
      <c r="K42" s="44">
        <f t="shared" si="3"/>
        <v>57.943821782178219</v>
      </c>
      <c r="L42" s="44">
        <f t="shared" si="3"/>
        <v>57.943821782178219</v>
      </c>
      <c r="M42" s="44"/>
      <c r="N42" s="45"/>
      <c r="O42" s="50">
        <f>[1]Расходы!C42</f>
        <v>1080000</v>
      </c>
      <c r="P42" s="55">
        <f>[1]Расходы!D42</f>
        <v>1080000</v>
      </c>
      <c r="Q42" s="55">
        <f>[1]Расходы!E42</f>
        <v>0</v>
      </c>
      <c r="R42" s="56">
        <f>[1]Расходы!F42</f>
        <v>0</v>
      </c>
      <c r="S42" s="51">
        <f>[1]Расходы!G42</f>
        <v>662032.5</v>
      </c>
      <c r="T42" s="59">
        <f>[1]Расходы!H42</f>
        <v>662032.5</v>
      </c>
      <c r="U42" s="59">
        <f>[1]Расходы!I42</f>
        <v>0</v>
      </c>
      <c r="V42" s="59">
        <f>[1]Расходы!J42</f>
        <v>0</v>
      </c>
      <c r="W42" s="52">
        <f t="shared" si="4"/>
        <v>61.299305555555556</v>
      </c>
      <c r="X42" s="52">
        <f t="shared" si="4"/>
        <v>61.299305555555556</v>
      </c>
      <c r="Y42" s="52"/>
      <c r="Z42" s="52"/>
      <c r="AA42" s="53">
        <f t="shared" si="5"/>
        <v>113.12297025148634</v>
      </c>
      <c r="AB42" s="53">
        <f t="shared" si="5"/>
        <v>113.12297025148634</v>
      </c>
      <c r="AC42" s="53"/>
      <c r="AD42" s="53"/>
    </row>
    <row r="43" spans="1:30" ht="57.75" thickBot="1" x14ac:dyDescent="0.3">
      <c r="A43" s="8" t="s">
        <v>81</v>
      </c>
      <c r="B43" s="9" t="s">
        <v>82</v>
      </c>
      <c r="C43" s="89" t="s">
        <v>16</v>
      </c>
      <c r="D43" s="89">
        <v>40140300</v>
      </c>
      <c r="E43" s="89" t="s">
        <v>16</v>
      </c>
      <c r="F43" s="89" t="s">
        <v>16</v>
      </c>
      <c r="G43" s="90" t="s">
        <v>16</v>
      </c>
      <c r="H43" s="90">
        <v>30886242.5</v>
      </c>
      <c r="I43" s="90" t="s">
        <v>16</v>
      </c>
      <c r="J43" s="90" t="s">
        <v>16</v>
      </c>
      <c r="K43" s="46"/>
      <c r="L43" s="46">
        <f t="shared" si="3"/>
        <v>76.94571914011604</v>
      </c>
      <c r="M43" s="46"/>
      <c r="N43" s="47"/>
      <c r="O43" s="50">
        <f>[1]Расходы!C43</f>
        <v>0</v>
      </c>
      <c r="P43" s="55">
        <f>[1]Расходы!D43</f>
        <v>6320327</v>
      </c>
      <c r="Q43" s="55">
        <f>[1]Расходы!E43</f>
        <v>0</v>
      </c>
      <c r="R43" s="56">
        <f>[1]Расходы!F43</f>
        <v>0</v>
      </c>
      <c r="S43" s="51">
        <f>[1]Расходы!G43</f>
        <v>0</v>
      </c>
      <c r="T43" s="59">
        <f>[1]Расходы!H43</f>
        <v>4980085</v>
      </c>
      <c r="U43" s="59">
        <f>[1]Расходы!I43</f>
        <v>0</v>
      </c>
      <c r="V43" s="59">
        <f>[1]Расходы!J43</f>
        <v>0</v>
      </c>
      <c r="W43" s="52" t="e">
        <f t="shared" si="4"/>
        <v>#DIV/0!</v>
      </c>
      <c r="X43" s="52">
        <f t="shared" si="4"/>
        <v>78.794736411581241</v>
      </c>
      <c r="Y43" s="52"/>
      <c r="Z43" s="52"/>
      <c r="AA43" s="53"/>
      <c r="AB43" s="53">
        <f t="shared" si="5"/>
        <v>16.123958749595392</v>
      </c>
      <c r="AC43" s="53"/>
      <c r="AD43" s="53"/>
    </row>
    <row r="44" spans="1:30" ht="12.95" customHeight="1" thickBot="1" x14ac:dyDescent="0.3">
      <c r="A44" s="16"/>
      <c r="B44" s="17"/>
      <c r="C44" s="26"/>
      <c r="D44" s="26"/>
      <c r="E44" s="26"/>
      <c r="F44" s="26"/>
      <c r="G44" s="28"/>
      <c r="H44" s="28"/>
      <c r="I44" s="28"/>
      <c r="J44" s="28"/>
      <c r="K44" s="48"/>
      <c r="L44" s="48"/>
      <c r="M44" s="48"/>
      <c r="N44" s="49"/>
      <c r="O44" s="50"/>
      <c r="P44" s="55"/>
      <c r="Q44" s="50"/>
      <c r="R44" s="50"/>
      <c r="S44" s="51"/>
      <c r="T44" s="51"/>
      <c r="U44" s="51"/>
      <c r="V44" s="51"/>
      <c r="W44" s="52"/>
      <c r="X44" s="52"/>
      <c r="Y44" s="52"/>
      <c r="Z44" s="52"/>
      <c r="AA44" s="53"/>
      <c r="AB44" s="53"/>
      <c r="AC44" s="53"/>
      <c r="AD44" s="53"/>
    </row>
    <row r="45" spans="1:30" ht="54.75" customHeight="1" thickBot="1" x14ac:dyDescent="0.3">
      <c r="A45" s="18" t="s">
        <v>83</v>
      </c>
      <c r="B45" s="19" t="s">
        <v>15</v>
      </c>
      <c r="C45" s="91">
        <v>-101257359.63</v>
      </c>
      <c r="D45" s="91">
        <v>-95701203.579999998</v>
      </c>
      <c r="E45" s="91">
        <v>-4845736.4400000004</v>
      </c>
      <c r="F45" s="91">
        <v>-710419.61</v>
      </c>
      <c r="G45" s="92">
        <v>-20993375.059999999</v>
      </c>
      <c r="H45" s="92">
        <v>-21745358.039999999</v>
      </c>
      <c r="I45" s="92">
        <v>-1038887.98</v>
      </c>
      <c r="J45" s="92">
        <v>1790870.96</v>
      </c>
      <c r="K45" s="63" t="s">
        <v>15</v>
      </c>
      <c r="L45" s="63" t="s">
        <v>15</v>
      </c>
      <c r="M45" s="63" t="s">
        <v>15</v>
      </c>
      <c r="N45" s="64" t="s">
        <v>15</v>
      </c>
      <c r="O45" s="50">
        <f>[1]Расходы!C45</f>
        <v>-63533353.890000001</v>
      </c>
      <c r="P45" s="57">
        <f>[1]Расходы!D45</f>
        <v>-58598527.479999997</v>
      </c>
      <c r="Q45" s="57">
        <f>[1]Расходы!E45</f>
        <v>-4268033.47</v>
      </c>
      <c r="R45" s="58">
        <f>[1]Расходы!F45</f>
        <v>-666792.93999999994</v>
      </c>
      <c r="S45" s="51">
        <f>[1]Расходы!G45</f>
        <v>6311006.2000000002</v>
      </c>
      <c r="T45" s="60">
        <f>[1]Расходы!H45</f>
        <v>-2009134.32</v>
      </c>
      <c r="U45" s="60">
        <f>[1]Расходы!I45</f>
        <v>6262121.8899999997</v>
      </c>
      <c r="V45" s="60">
        <f>[1]Расходы!J45</f>
        <v>2058018.63</v>
      </c>
      <c r="W45" s="61" t="s">
        <v>15</v>
      </c>
      <c r="X45" s="61" t="s">
        <v>15</v>
      </c>
      <c r="Y45" s="61" t="s">
        <v>15</v>
      </c>
      <c r="Z45" s="61" t="s">
        <v>15</v>
      </c>
      <c r="AA45" s="62" t="s">
        <v>15</v>
      </c>
      <c r="AB45" s="62" t="s">
        <v>15</v>
      </c>
      <c r="AC45" s="62" t="s">
        <v>15</v>
      </c>
      <c r="AD45" s="62" t="s">
        <v>15</v>
      </c>
    </row>
    <row r="46" spans="1:30" ht="12.95" customHeight="1" x14ac:dyDescent="0.25">
      <c r="A46" s="2"/>
      <c r="B46" s="20"/>
      <c r="C46" s="10"/>
      <c r="D46" s="10"/>
      <c r="E46" s="10"/>
      <c r="F46" s="10"/>
      <c r="G46" s="10"/>
      <c r="H46" s="10"/>
      <c r="I46" s="10"/>
      <c r="J46" s="10"/>
      <c r="K46" s="3"/>
    </row>
    <row r="47" spans="1:30" ht="12.95" customHeight="1" x14ac:dyDescent="0.25">
      <c r="A47" s="4"/>
      <c r="B47" s="4"/>
      <c r="C47" s="11"/>
      <c r="D47" s="11"/>
      <c r="E47" s="11"/>
      <c r="F47" s="11"/>
      <c r="G47" s="11"/>
      <c r="H47" s="11"/>
      <c r="I47" s="11"/>
      <c r="J47" s="2"/>
      <c r="K47" s="3"/>
    </row>
  </sheetData>
  <mergeCells count="10">
    <mergeCell ref="A4:A5"/>
    <mergeCell ref="B4:B5"/>
    <mergeCell ref="C4:F4"/>
    <mergeCell ref="G4:J4"/>
    <mergeCell ref="A2:XFD2"/>
    <mergeCell ref="K4:N4"/>
    <mergeCell ref="O4:R4"/>
    <mergeCell ref="S4:V4"/>
    <mergeCell ref="W4:Z4"/>
    <mergeCell ref="AA4:AD4"/>
  </mergeCells>
  <pageMargins left="0.78749999999999998" right="0.59027779999999996" top="0.59027779999999996" bottom="0.39374999999999999" header="0" footer="0"/>
  <pageSetup paperSize="9" scale="3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708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787760-EE04-4490-8924-9E789A6306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Кристина Столбовская</cp:lastModifiedBy>
  <cp:lastPrinted>2023-10-24T09:59:13Z</cp:lastPrinted>
  <dcterms:created xsi:type="dcterms:W3CDTF">2023-07-11T06:53:38Z</dcterms:created>
  <dcterms:modified xsi:type="dcterms:W3CDTF">2023-10-24T12:04:34Z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knyag26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