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externalReferences>
    <externalReference r:id="rId2"/>
  </externalReferences>
  <definedNames>
    <definedName name="_xlnm.Print_Area" localSheetId="0">Расходы!$A$1:$J$50</definedName>
  </definedNames>
  <calcPr calcId="145621"/>
</workbook>
</file>

<file path=xl/calcChain.xml><?xml version="1.0" encoding="utf-8"?>
<calcChain xmlns="http://schemas.openxmlformats.org/spreadsheetml/2006/main">
  <c r="E17" i="3" l="1"/>
  <c r="D17" i="3"/>
  <c r="C17" i="3"/>
  <c r="C39" i="3"/>
  <c r="C16" i="3"/>
  <c r="C13" i="3"/>
  <c r="D23" i="3" l="1"/>
  <c r="D6" i="3" l="1"/>
  <c r="E6" i="3"/>
  <c r="C6" i="3"/>
  <c r="D15" i="3" l="1"/>
  <c r="E15" i="3"/>
  <c r="C15" i="3"/>
  <c r="E23" i="3" l="1"/>
  <c r="C23" i="3"/>
  <c r="D27" i="3"/>
  <c r="E27" i="3"/>
  <c r="C27" i="3"/>
  <c r="D35" i="3"/>
  <c r="E35" i="3"/>
  <c r="C35" i="3"/>
  <c r="D38" i="3"/>
  <c r="E38" i="3"/>
  <c r="C38" i="3"/>
  <c r="D43" i="3"/>
  <c r="E43" i="3"/>
  <c r="C43" i="3"/>
  <c r="C50" i="3" l="1"/>
  <c r="E50" i="3"/>
  <c r="D50" i="3"/>
  <c r="I7" i="3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5" i="3"/>
  <c r="G26" i="3"/>
  <c r="G29" i="3"/>
  <c r="G30" i="3"/>
  <c r="G31" i="3"/>
  <c r="G32" i="3"/>
  <c r="G33" i="3"/>
  <c r="G34" i="3"/>
  <c r="G37" i="3"/>
  <c r="G38" i="3"/>
  <c r="G39" i="3"/>
  <c r="G40" i="3"/>
  <c r="G41" i="3"/>
  <c r="G42" i="3"/>
  <c r="G43" i="3"/>
  <c r="G46" i="3"/>
  <c r="G47" i="3"/>
  <c r="G48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7" i="3"/>
  <c r="F16" i="3"/>
  <c r="F15" i="3"/>
  <c r="F8" i="3"/>
  <c r="F9" i="3"/>
  <c r="F10" i="3"/>
  <c r="F11" i="3"/>
  <c r="F12" i="3"/>
  <c r="F13" i="3"/>
  <c r="F14" i="3"/>
  <c r="F7" i="3"/>
  <c r="F6" i="3"/>
  <c r="G50" i="3" l="1"/>
  <c r="I50" i="3"/>
  <c r="F50" i="3"/>
  <c r="H50" i="3"/>
</calcChain>
</file>

<file path=xl/sharedStrings.xml><?xml version="1.0" encoding="utf-8"?>
<sst xmlns="http://schemas.openxmlformats.org/spreadsheetml/2006/main" count="147" uniqueCount="132">
  <si>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</si>
  <si>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</si>
  <si>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</si>
  <si>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</si>
  <si>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</si>
  <si>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</si>
  <si>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</si>
  <si>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</si>
  <si>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</si>
  <si>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</si>
  <si>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</si>
  <si>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</si>
  <si>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</si>
  <si>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</si>
  <si>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</si>
  <si>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</si>
  <si>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</si>
  <si>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</si>
  <si>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</si>
  <si>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</si>
  <si>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</si>
  <si>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</si>
  <si>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</si>
  <si>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</si>
  <si>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</si>
  <si>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</si>
  <si>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</si>
  <si>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</si>
  <si>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</si>
  <si>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</si>
  <si>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</si>
  <si>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</si>
  <si>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</si>
  <si>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</si>
  <si>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</si>
  <si>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</si>
  <si>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</si>
  <si>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</si>
  <si>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</si>
  <si>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</si>
  <si>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</si>
  <si>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</si>
  <si>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</si>
  <si>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</si>
  <si>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</si>
  <si>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</si>
  <si>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</si>
  <si>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</si>
  <si>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</si>
  <si>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</si>
  <si>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</si>
  <si>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</si>
  <si>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</si>
  <si>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</si>
  <si>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</si>
  <si>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</si>
  <si>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</si>
  <si>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</si>
  <si>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</si>
  <si>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</si>
  <si>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</si>
  <si>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</si>
  <si>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</si>
  <si>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</si>
  <si>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</si>
  <si>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</si>
  <si>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</si>
  <si>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</si>
  <si>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</si>
  <si>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</si>
  <si>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</si>
  <si>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</si>
  <si>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</si>
  <si>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</si>
  <si>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</si>
  <si>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</si>
  <si>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</si>
  <si>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</si>
  <si>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</si>
  <si>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</si>
  <si>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</si>
  <si>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</si>
  <si>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</si>
  <si>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</si>
  <si>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</si>
  <si>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</si>
  <si>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</si>
  <si>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</si>
  <si>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</si>
  <si>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</si>
  <si>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</si>
  <si>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</si>
  <si>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</si>
  <si>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</si>
  <si>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</si>
  <si>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</si>
  <si>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</si>
  <si>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</si>
  <si>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</si>
  <si>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</si>
  <si>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</si>
  <si>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</si>
  <si>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</si>
  <si>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</si>
  <si>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</si>
  <si>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</si>
  <si>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</si>
  <si>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</si>
  <si>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</si>
  <si>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</si>
  <si>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</si>
  <si>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</si>
  <si>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</si>
  <si>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</si>
  <si>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</si>
  <si>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</si>
  <si>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</si>
  <si>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</si>
  <si>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</si>
  <si>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</si>
  <si>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</si>
  <si>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</si>
  <si>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</si>
  <si>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Увеличение ассигнований  учреждения спорта в поселения на ремонтные работы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</si>
  <si>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</si>
  <si>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</si>
  <si>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</si>
  <si>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Реализация народного бюджета</t>
  </si>
  <si>
    <t>Содержание пожарных водаемов</t>
  </si>
  <si>
    <t>0310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</si>
  <si>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</t>
  </si>
  <si>
    <t>Сведения о фактически произведенных расходах СП "Мещура"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</si>
</sst>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9" borderId="39" xfId="34" applyNumberFormat="1" applyFont="1" applyFill="1" applyBorder="1" applyAlignment="1" applyProtection="1">
      <alignment horizontal="center" vertical="top" shrinkToFit="1"/>
    </xf>
    <xf numFmtId="49" fontId="10" fillId="0" borderId="39" xfId="35" applyNumberFormat="1" applyFont="1" applyFill="1" applyBorder="1" applyAlignment="1" applyProtection="1">
      <alignment horizontal="center" vertical="top" shrinkToFit="1"/>
    </xf>
    <xf numFmtId="164" fontId="8" fillId="9" borderId="40" xfId="55" applyNumberFormat="1" applyFont="1" applyFill="1" applyBorder="1" applyAlignment="1" applyProtection="1">
      <alignment horizontal="right" vertical="top" shrinkToFit="1"/>
    </xf>
    <xf numFmtId="164" fontId="10" fillId="0" borderId="40" xfId="56" applyNumberFormat="1" applyFont="1" applyFill="1" applyBorder="1" applyAlignment="1" applyProtection="1">
      <alignment horizontal="right" vertical="top" shrinkToFit="1"/>
    </xf>
    <xf numFmtId="0" fontId="10" fillId="0" borderId="41" xfId="12" quotePrefix="1" applyNumberFormat="1" applyFont="1" applyFill="1" applyBorder="1" applyProtection="1">
      <alignment horizontal="left" vertical="top" wrapText="1"/>
    </xf>
    <xf numFmtId="49" fontId="17" fillId="0" borderId="38" xfId="0" applyNumberFormat="1" applyFont="1" applyBorder="1" applyAlignment="1">
      <alignment horizontal="justify" vertical="center" wrapText="1"/>
    </xf>
    <xf numFmtId="49" fontId="16" fillId="6" borderId="38" xfId="0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102;&#1076;&#1078;&#1077;&#1090;%202022/&#1055;&#1091;&#1073;&#1083;&#1080;&#1095;&#1085;&#1099;&#1077;/&#1052;&#1077;&#1097;&#1091;&#1088;&#1072;/&#1055;&#1088;&#1080;&#1083;&#1086;&#1078;&#1077;&#1085;&#1080;&#1077;%202%20&#1082;%20&#1055;&#1047;%20&#1088;&#1072;&#1079;&#1076;&#1077;&#1083;&#1099;,%20&#1087;&#1086;&#1076;&#1088;&#1072;&#1079;&#1076;&#1077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C13">
            <v>686.01400000000001</v>
          </cell>
        </row>
        <row r="16">
          <cell r="C16">
            <v>1</v>
          </cell>
        </row>
        <row r="19">
          <cell r="C19">
            <v>12</v>
          </cell>
        </row>
        <row r="28">
          <cell r="C28">
            <v>337.93099999999998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Normal="100" zoomScaleSheetLayoutView="100" workbookViewId="0">
      <pane ySplit="5" topLeftCell="A15" activePane="bottomLeft" state="frozen"/>
      <selection pane="bottomLeft" activeCell="C50" sqref="C50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131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103</v>
      </c>
    </row>
    <row r="4" spans="1:10" ht="28.5" customHeight="1" x14ac:dyDescent="0.25">
      <c r="A4" s="61"/>
      <c r="B4" s="62"/>
      <c r="C4" s="58"/>
      <c r="D4" s="58"/>
      <c r="E4" s="64"/>
      <c r="F4" s="36" t="s">
        <v>9</v>
      </c>
      <c r="G4" s="36" t="s">
        <v>10</v>
      </c>
      <c r="H4" s="36" t="s">
        <v>9</v>
      </c>
      <c r="I4" s="36" t="s">
        <v>10</v>
      </c>
      <c r="J4" s="55"/>
    </row>
    <row r="5" spans="1:10" x14ac:dyDescent="0.25">
      <c r="A5" s="37" t="s">
        <v>0</v>
      </c>
      <c r="B5" s="38" t="s">
        <v>1</v>
      </c>
      <c r="C5" s="38" t="s">
        <v>2</v>
      </c>
      <c r="D5" s="38" t="s">
        <v>3</v>
      </c>
      <c r="E5" s="39" t="s">
        <v>6</v>
      </c>
      <c r="F5" s="39" t="s">
        <v>99</v>
      </c>
      <c r="G5" s="39" t="s">
        <v>100</v>
      </c>
      <c r="H5" s="39" t="s">
        <v>101</v>
      </c>
      <c r="I5" s="39" t="s">
        <v>102</v>
      </c>
      <c r="J5" s="40">
        <v>10</v>
      </c>
    </row>
    <row r="6" spans="1:10" ht="31.5" x14ac:dyDescent="0.25">
      <c r="A6" s="12" t="s">
        <v>15</v>
      </c>
      <c r="B6" s="13" t="s">
        <v>16</v>
      </c>
      <c r="C6" s="14">
        <f>C9+C11+C12+C13+C14+C7</f>
        <v>1920.5950000000003</v>
      </c>
      <c r="D6" s="14">
        <f t="shared" ref="D6:E6" si="0">D9+D11+D12+D13+D14+D7</f>
        <v>1958.1499999999999</v>
      </c>
      <c r="E6" s="14">
        <f t="shared" si="0"/>
        <v>1957.1499999999999</v>
      </c>
      <c r="F6" s="11">
        <f>E6-C6</f>
        <v>36.554999999999609</v>
      </c>
      <c r="G6" s="17">
        <f>E6/C6-100%</f>
        <v>1.9033164201718522E-2</v>
      </c>
      <c r="H6" s="11">
        <f>E6-D6</f>
        <v>-1</v>
      </c>
      <c r="I6" s="17">
        <f>E6/D6-100%</f>
        <v>-5.106861067845081E-4</v>
      </c>
      <c r="J6" s="17"/>
    </row>
    <row r="7" spans="1:10" ht="63.75" customHeight="1" x14ac:dyDescent="0.25">
      <c r="A7" s="2" t="s">
        <v>17</v>
      </c>
      <c r="B7" s="3" t="s">
        <v>18</v>
      </c>
      <c r="C7" s="7">
        <v>696.01400000000001</v>
      </c>
      <c r="D7" s="4">
        <v>718.76199999999994</v>
      </c>
      <c r="E7" s="5">
        <v>718.76199999999994</v>
      </c>
      <c r="F7" s="9">
        <f>E7-C7</f>
        <v>22.747999999999934</v>
      </c>
      <c r="G7" s="10">
        <f t="shared" ref="G7:G50" si="1">E7/C7-100%</f>
        <v>3.2683250624268911E-2</v>
      </c>
      <c r="H7" s="9">
        <f t="shared" ref="H7:H50" si="2">E7-D7</f>
        <v>0</v>
      </c>
      <c r="I7" s="10">
        <f t="shared" ref="I7:I50" si="3">E7/D7-100%</f>
        <v>0</v>
      </c>
      <c r="J7" s="41"/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9">
        <f t="shared" ref="F8:F14" si="4">E8-C8</f>
        <v>0</v>
      </c>
      <c r="G8" s="10" t="e">
        <f t="shared" si="1"/>
        <v>#DIV/0!</v>
      </c>
      <c r="H8" s="9">
        <f t="shared" si="2"/>
        <v>0</v>
      </c>
      <c r="I8" s="10" t="e">
        <f t="shared" si="3"/>
        <v>#DIV/0!</v>
      </c>
      <c r="J8" s="42"/>
    </row>
    <row r="9" spans="1:10" ht="94.5" x14ac:dyDescent="0.25">
      <c r="A9" s="2" t="s">
        <v>21</v>
      </c>
      <c r="B9" s="3" t="s">
        <v>22</v>
      </c>
      <c r="C9" s="7">
        <v>1208.9480000000001</v>
      </c>
      <c r="D9" s="4">
        <v>1190.096</v>
      </c>
      <c r="E9" s="5">
        <v>1190.096</v>
      </c>
      <c r="F9" s="9">
        <f t="shared" si="4"/>
        <v>-18.852000000000089</v>
      </c>
      <c r="G9" s="10">
        <f t="shared" si="1"/>
        <v>-1.5593722806936383E-2</v>
      </c>
      <c r="H9" s="9">
        <f t="shared" si="2"/>
        <v>0</v>
      </c>
      <c r="I9" s="10">
        <f t="shared" si="3"/>
        <v>0</v>
      </c>
      <c r="J9" s="41" t="s">
        <v>104</v>
      </c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9">
        <f t="shared" si="4"/>
        <v>0</v>
      </c>
      <c r="G10" s="10" t="e">
        <f t="shared" si="1"/>
        <v>#DIV/0!</v>
      </c>
      <c r="H10" s="9">
        <f t="shared" si="2"/>
        <v>0</v>
      </c>
      <c r="I10" s="10" t="e">
        <f t="shared" si="3"/>
        <v>#DIV/0!</v>
      </c>
      <c r="J10" s="42"/>
    </row>
    <row r="11" spans="1:10" ht="63" x14ac:dyDescent="0.25">
      <c r="A11" s="2" t="s">
        <v>25</v>
      </c>
      <c r="B11" s="3" t="s">
        <v>26</v>
      </c>
      <c r="C11" s="7">
        <v>0.42199999999999999</v>
      </c>
      <c r="D11" s="4">
        <v>0.42199999999999999</v>
      </c>
      <c r="E11" s="5">
        <v>0.42199999999999999</v>
      </c>
      <c r="F11" s="9">
        <f t="shared" si="4"/>
        <v>0</v>
      </c>
      <c r="G11" s="10">
        <f t="shared" si="1"/>
        <v>0</v>
      </c>
      <c r="H11" s="9">
        <f t="shared" si="2"/>
        <v>0</v>
      </c>
      <c r="I11" s="10">
        <f t="shared" si="3"/>
        <v>0</v>
      </c>
      <c r="J11" s="41"/>
    </row>
    <row r="12" spans="1:10" ht="31.5" hidden="1" x14ac:dyDescent="0.25">
      <c r="A12" s="2" t="s">
        <v>27</v>
      </c>
      <c r="B12" s="3" t="s">
        <v>28</v>
      </c>
      <c r="C12" s="8"/>
      <c r="D12" s="4"/>
      <c r="E12" s="5"/>
      <c r="F12" s="9">
        <f t="shared" si="4"/>
        <v>0</v>
      </c>
      <c r="G12" s="10" t="s">
        <v>12</v>
      </c>
      <c r="H12" s="9">
        <f t="shared" si="2"/>
        <v>0</v>
      </c>
      <c r="I12" s="10" t="e">
        <f t="shared" si="3"/>
        <v>#DIV/0!</v>
      </c>
      <c r="J12" s="42"/>
    </row>
    <row r="13" spans="1:10" x14ac:dyDescent="0.25">
      <c r="A13" s="2" t="s">
        <v>97</v>
      </c>
      <c r="B13" s="3" t="s">
        <v>98</v>
      </c>
      <c r="C13" s="8">
        <f>[1]Лист1!$C$16</f>
        <v>1</v>
      </c>
      <c r="D13" s="4">
        <v>1</v>
      </c>
      <c r="E13" s="5">
        <v>0</v>
      </c>
      <c r="F13" s="9">
        <f t="shared" si="4"/>
        <v>-1</v>
      </c>
      <c r="G13" s="10">
        <f t="shared" si="1"/>
        <v>-1</v>
      </c>
      <c r="H13" s="9">
        <f t="shared" si="2"/>
        <v>-1</v>
      </c>
      <c r="I13" s="10" t="s">
        <v>12</v>
      </c>
      <c r="J13" s="41"/>
    </row>
    <row r="14" spans="1:10" ht="47.25" x14ac:dyDescent="0.25">
      <c r="A14" s="2" t="s">
        <v>29</v>
      </c>
      <c r="B14" s="47" t="s">
        <v>30</v>
      </c>
      <c r="C14" s="8">
        <v>14.211</v>
      </c>
      <c r="D14" s="4">
        <v>47.87</v>
      </c>
      <c r="E14" s="5">
        <v>47.87</v>
      </c>
      <c r="F14" s="9">
        <f t="shared" si="4"/>
        <v>33.658999999999999</v>
      </c>
      <c r="G14" s="10">
        <f t="shared" si="1"/>
        <v>2.3685173457181055</v>
      </c>
      <c r="H14" s="9">
        <f t="shared" si="2"/>
        <v>0</v>
      </c>
      <c r="I14" s="10">
        <f t="shared" si="3"/>
        <v>0</v>
      </c>
      <c r="J14" s="41" t="s">
        <v>104</v>
      </c>
    </row>
    <row r="15" spans="1:10" ht="63" x14ac:dyDescent="0.25">
      <c r="A15" s="43" t="s">
        <v>126</v>
      </c>
      <c r="B15" s="49" t="s">
        <v>124</v>
      </c>
      <c r="C15" s="45">
        <f>C16</f>
        <v>12</v>
      </c>
      <c r="D15" s="45">
        <f t="shared" ref="D15:E15" si="5">D16</f>
        <v>12</v>
      </c>
      <c r="E15" s="45">
        <f t="shared" si="5"/>
        <v>12</v>
      </c>
      <c r="F15" s="11">
        <f>E15-C15</f>
        <v>0</v>
      </c>
      <c r="G15" s="17">
        <f t="shared" si="1"/>
        <v>0</v>
      </c>
      <c r="H15" s="11">
        <f t="shared" si="2"/>
        <v>0</v>
      </c>
      <c r="I15" s="17" t="s">
        <v>12</v>
      </c>
      <c r="J15" s="17"/>
    </row>
    <row r="16" spans="1:10" ht="63" x14ac:dyDescent="0.25">
      <c r="A16" s="44" t="s">
        <v>129</v>
      </c>
      <c r="B16" s="48" t="s">
        <v>125</v>
      </c>
      <c r="C16" s="46">
        <f>[1]Лист1!$C$19</f>
        <v>12</v>
      </c>
      <c r="D16" s="4">
        <v>12</v>
      </c>
      <c r="E16" s="5">
        <v>12</v>
      </c>
      <c r="F16" s="9">
        <f>E16-C16</f>
        <v>0</v>
      </c>
      <c r="G16" s="10">
        <f t="shared" si="1"/>
        <v>0</v>
      </c>
      <c r="H16" s="9">
        <f t="shared" si="2"/>
        <v>0</v>
      </c>
      <c r="I16" s="10" t="s">
        <v>12</v>
      </c>
      <c r="J16" s="41" t="s">
        <v>128</v>
      </c>
    </row>
    <row r="17" spans="1:10" x14ac:dyDescent="0.25">
      <c r="A17" s="12" t="s">
        <v>31</v>
      </c>
      <c r="B17" s="13" t="s">
        <v>32</v>
      </c>
      <c r="C17" s="18">
        <f>C18+C20</f>
        <v>50</v>
      </c>
      <c r="D17" s="18">
        <f>D20+D21+D22+D18</f>
        <v>50</v>
      </c>
      <c r="E17" s="18">
        <f>E20+E21+E22+E18</f>
        <v>49.988999999999997</v>
      </c>
      <c r="F17" s="11">
        <f>E17-C17</f>
        <v>-1.1000000000002785E-2</v>
      </c>
      <c r="G17" s="17">
        <f t="shared" si="1"/>
        <v>-2.20000000000109E-4</v>
      </c>
      <c r="H17" s="11">
        <f t="shared" si="2"/>
        <v>-1.1000000000002785E-2</v>
      </c>
      <c r="I17" s="17">
        <f t="shared" si="3"/>
        <v>-2.20000000000109E-4</v>
      </c>
      <c r="J17" s="17"/>
    </row>
    <row r="18" spans="1:10" ht="31.5" hidden="1" x14ac:dyDescent="0.25">
      <c r="A18" s="2" t="s">
        <v>33</v>
      </c>
      <c r="B18" s="3" t="s">
        <v>34</v>
      </c>
      <c r="C18" s="6">
        <v>0</v>
      </c>
      <c r="D18" s="4">
        <v>0</v>
      </c>
      <c r="E18" s="5">
        <v>0</v>
      </c>
      <c r="F18" s="9">
        <f t="shared" ref="F18:F50" si="6">E18-C18</f>
        <v>0</v>
      </c>
      <c r="G18" s="10" t="e">
        <f t="shared" si="1"/>
        <v>#DIV/0!</v>
      </c>
      <c r="H18" s="9">
        <f t="shared" si="2"/>
        <v>0</v>
      </c>
      <c r="I18" s="10" t="e">
        <f t="shared" si="3"/>
        <v>#DIV/0!</v>
      </c>
      <c r="J18" s="41" t="s">
        <v>107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9">
        <f t="shared" si="6"/>
        <v>0</v>
      </c>
      <c r="G19" s="10" t="e">
        <f t="shared" si="1"/>
        <v>#DIV/0!</v>
      </c>
      <c r="H19" s="9">
        <f t="shared" si="2"/>
        <v>0</v>
      </c>
      <c r="I19" s="10" t="e">
        <f t="shared" si="3"/>
        <v>#DIV/0!</v>
      </c>
      <c r="J19" s="41" t="s">
        <v>108</v>
      </c>
    </row>
    <row r="20" spans="1:10" x14ac:dyDescent="0.25">
      <c r="A20" s="2" t="s">
        <v>37</v>
      </c>
      <c r="B20" s="3" t="s">
        <v>38</v>
      </c>
      <c r="C20" s="6">
        <v>50</v>
      </c>
      <c r="D20" s="4">
        <v>50</v>
      </c>
      <c r="E20" s="5">
        <v>49.988999999999997</v>
      </c>
      <c r="F20" s="9">
        <f t="shared" si="6"/>
        <v>-1.1000000000002785E-2</v>
      </c>
      <c r="G20" s="10">
        <f t="shared" si="1"/>
        <v>-2.20000000000109E-4</v>
      </c>
      <c r="H20" s="9">
        <f t="shared" si="2"/>
        <v>-1.1000000000002785E-2</v>
      </c>
      <c r="I20" s="10">
        <f t="shared" si="3"/>
        <v>-2.20000000000109E-4</v>
      </c>
      <c r="J20" s="41" t="s">
        <v>109</v>
      </c>
    </row>
    <row r="21" spans="1:10" ht="63" hidden="1" x14ac:dyDescent="0.25">
      <c r="A21" s="2" t="s">
        <v>39</v>
      </c>
      <c r="B21" s="3" t="s">
        <v>40</v>
      </c>
      <c r="C21" s="6"/>
      <c r="D21" s="4"/>
      <c r="E21" s="5"/>
      <c r="F21" s="9">
        <f t="shared" si="6"/>
        <v>0</v>
      </c>
      <c r="G21" s="10" t="e">
        <f t="shared" si="1"/>
        <v>#DIV/0!</v>
      </c>
      <c r="H21" s="9">
        <f t="shared" si="2"/>
        <v>0</v>
      </c>
      <c r="I21" s="10" t="e">
        <f t="shared" si="3"/>
        <v>#DIV/0!</v>
      </c>
      <c r="J21" s="41" t="s">
        <v>120</v>
      </c>
    </row>
    <row r="22" spans="1:10" ht="31.5" hidden="1" x14ac:dyDescent="0.25">
      <c r="A22" s="2" t="s">
        <v>41</v>
      </c>
      <c r="B22" s="3" t="s">
        <v>42</v>
      </c>
      <c r="C22" s="6"/>
      <c r="D22" s="4"/>
      <c r="E22" s="5"/>
      <c r="F22" s="9">
        <f t="shared" si="6"/>
        <v>0</v>
      </c>
      <c r="G22" s="10" t="s">
        <v>12</v>
      </c>
      <c r="H22" s="9">
        <f t="shared" si="2"/>
        <v>0</v>
      </c>
      <c r="I22" s="10" t="e">
        <f t="shared" si="3"/>
        <v>#DIV/0!</v>
      </c>
      <c r="J22" s="41" t="s">
        <v>121</v>
      </c>
    </row>
    <row r="23" spans="1:10" ht="31.5" x14ac:dyDescent="0.25">
      <c r="A23" s="12" t="s">
        <v>43</v>
      </c>
      <c r="B23" s="13" t="s">
        <v>44</v>
      </c>
      <c r="C23" s="18">
        <f>C24+C25+C26</f>
        <v>662.32299999999998</v>
      </c>
      <c r="D23" s="18">
        <f>D24+D25+D26</f>
        <v>3044.0320000000002</v>
      </c>
      <c r="E23" s="18">
        <f t="shared" ref="E23" si="7">E24+E25+E26</f>
        <v>2994.0250000000001</v>
      </c>
      <c r="F23" s="11">
        <f t="shared" si="6"/>
        <v>2331.7020000000002</v>
      </c>
      <c r="G23" s="17">
        <f t="shared" si="1"/>
        <v>3.5204907575306912</v>
      </c>
      <c r="H23" s="11">
        <f t="shared" si="2"/>
        <v>-50.007000000000062</v>
      </c>
      <c r="I23" s="17">
        <f t="shared" si="3"/>
        <v>-1.642788249269389E-2</v>
      </c>
      <c r="J23" s="17"/>
    </row>
    <row r="24" spans="1:10" ht="47.25" x14ac:dyDescent="0.25">
      <c r="A24" s="2" t="s">
        <v>45</v>
      </c>
      <c r="B24" s="3" t="s">
        <v>46</v>
      </c>
      <c r="C24" s="6">
        <v>0</v>
      </c>
      <c r="D24" s="4">
        <v>259.3</v>
      </c>
      <c r="E24" s="5">
        <v>259.29300000000001</v>
      </c>
      <c r="F24" s="9">
        <f t="shared" si="6"/>
        <v>259.29300000000001</v>
      </c>
      <c r="G24" s="10" t="s">
        <v>12</v>
      </c>
      <c r="H24" s="9">
        <f t="shared" si="2"/>
        <v>-7.0000000000050022E-3</v>
      </c>
      <c r="I24" s="10">
        <f t="shared" si="3"/>
        <v>-2.6995757809511467E-5</v>
      </c>
      <c r="J24" s="41" t="s">
        <v>110</v>
      </c>
    </row>
    <row r="25" spans="1:10" hidden="1" x14ac:dyDescent="0.25">
      <c r="A25" s="2" t="s">
        <v>47</v>
      </c>
      <c r="B25" s="3" t="s">
        <v>48</v>
      </c>
      <c r="C25" s="6">
        <v>0</v>
      </c>
      <c r="D25" s="4">
        <v>0</v>
      </c>
      <c r="E25" s="5">
        <v>0</v>
      </c>
      <c r="F25" s="9">
        <f t="shared" si="6"/>
        <v>0</v>
      </c>
      <c r="G25" s="10" t="e">
        <f t="shared" si="1"/>
        <v>#DIV/0!</v>
      </c>
      <c r="H25" s="9">
        <f t="shared" si="2"/>
        <v>0</v>
      </c>
      <c r="I25" s="10" t="s">
        <v>12</v>
      </c>
      <c r="J25" s="41"/>
    </row>
    <row r="26" spans="1:10" ht="63" x14ac:dyDescent="0.25">
      <c r="A26" s="2" t="s">
        <v>49</v>
      </c>
      <c r="B26" s="3" t="s">
        <v>50</v>
      </c>
      <c r="C26" s="6">
        <v>662.32299999999998</v>
      </c>
      <c r="D26" s="4">
        <v>2784.732</v>
      </c>
      <c r="E26" s="5">
        <v>2734.732</v>
      </c>
      <c r="F26" s="9">
        <f t="shared" si="6"/>
        <v>2072.4090000000001</v>
      </c>
      <c r="G26" s="10">
        <f t="shared" si="1"/>
        <v>3.1290005027758356</v>
      </c>
      <c r="H26" s="9">
        <f t="shared" si="2"/>
        <v>-50</v>
      </c>
      <c r="I26" s="10">
        <f t="shared" si="3"/>
        <v>-1.7955049175288673E-2</v>
      </c>
      <c r="J26" s="41" t="s">
        <v>130</v>
      </c>
    </row>
    <row r="27" spans="1:10" x14ac:dyDescent="0.25">
      <c r="A27" s="12" t="s">
        <v>51</v>
      </c>
      <c r="B27" s="13" t="s">
        <v>52</v>
      </c>
      <c r="C27" s="19">
        <f>C28</f>
        <v>72.111999999999995</v>
      </c>
      <c r="D27" s="19">
        <f t="shared" ref="D27:E27" si="8">D28</f>
        <v>671.11199999999997</v>
      </c>
      <c r="E27" s="19">
        <f t="shared" si="8"/>
        <v>671.11199999999997</v>
      </c>
      <c r="F27" s="11">
        <f t="shared" si="6"/>
        <v>599</v>
      </c>
      <c r="G27" s="17" t="s">
        <v>12</v>
      </c>
      <c r="H27" s="11">
        <f t="shared" si="2"/>
        <v>0</v>
      </c>
      <c r="I27" s="17">
        <f t="shared" si="3"/>
        <v>0</v>
      </c>
      <c r="J27" s="17"/>
    </row>
    <row r="28" spans="1:10" ht="47.25" x14ac:dyDescent="0.25">
      <c r="A28" s="2" t="s">
        <v>53</v>
      </c>
      <c r="B28" s="3" t="s">
        <v>54</v>
      </c>
      <c r="C28" s="8">
        <v>72.111999999999995</v>
      </c>
      <c r="D28" s="4">
        <v>671.11199999999997</v>
      </c>
      <c r="E28" s="5">
        <v>671.11199999999997</v>
      </c>
      <c r="F28" s="9">
        <f t="shared" si="6"/>
        <v>599</v>
      </c>
      <c r="G28" s="10" t="s">
        <v>12</v>
      </c>
      <c r="H28" s="9">
        <f t="shared" si="2"/>
        <v>0</v>
      </c>
      <c r="I28" s="10">
        <f t="shared" si="3"/>
        <v>0</v>
      </c>
      <c r="J28" s="41" t="s">
        <v>111</v>
      </c>
    </row>
    <row r="29" spans="1:10" hidden="1" x14ac:dyDescent="0.25">
      <c r="A29" s="12" t="s">
        <v>55</v>
      </c>
      <c r="B29" s="13" t="s">
        <v>56</v>
      </c>
      <c r="C29" s="18">
        <v>0</v>
      </c>
      <c r="D29" s="15">
        <v>0</v>
      </c>
      <c r="E29" s="16">
        <v>0</v>
      </c>
      <c r="F29" s="11">
        <f t="shared" si="6"/>
        <v>0</v>
      </c>
      <c r="G29" s="17" t="e">
        <f t="shared" si="1"/>
        <v>#DIV/0!</v>
      </c>
      <c r="H29" s="11">
        <f t="shared" si="2"/>
        <v>0</v>
      </c>
      <c r="I29" s="17" t="e">
        <f t="shared" si="3"/>
        <v>#DIV/0!</v>
      </c>
      <c r="J29" s="17"/>
    </row>
    <row r="30" spans="1:10" ht="63" hidden="1" x14ac:dyDescent="0.25">
      <c r="A30" s="2" t="s">
        <v>57</v>
      </c>
      <c r="B30" s="3" t="s">
        <v>58</v>
      </c>
      <c r="C30" s="6"/>
      <c r="D30" s="4"/>
      <c r="E30" s="5"/>
      <c r="F30" s="9">
        <f t="shared" si="6"/>
        <v>0</v>
      </c>
      <c r="G30" s="10" t="e">
        <f t="shared" si="1"/>
        <v>#DIV/0!</v>
      </c>
      <c r="H30" s="9">
        <f t="shared" si="2"/>
        <v>0</v>
      </c>
      <c r="I30" s="10" t="e">
        <f t="shared" si="3"/>
        <v>#DIV/0!</v>
      </c>
      <c r="J30" s="41" t="s">
        <v>116</v>
      </c>
    </row>
    <row r="31" spans="1:10" ht="31.5" hidden="1" x14ac:dyDescent="0.25">
      <c r="A31" s="2" t="s">
        <v>59</v>
      </c>
      <c r="B31" s="3" t="s">
        <v>60</v>
      </c>
      <c r="C31" s="6"/>
      <c r="D31" s="4"/>
      <c r="E31" s="5"/>
      <c r="F31" s="9">
        <f t="shared" si="6"/>
        <v>0</v>
      </c>
      <c r="G31" s="10" t="e">
        <f t="shared" si="1"/>
        <v>#DIV/0!</v>
      </c>
      <c r="H31" s="9">
        <f t="shared" si="2"/>
        <v>0</v>
      </c>
      <c r="I31" s="10" t="e">
        <f t="shared" si="3"/>
        <v>#DIV/0!</v>
      </c>
      <c r="J31" s="41" t="s">
        <v>112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9">
        <f t="shared" si="6"/>
        <v>0</v>
      </c>
      <c r="G32" s="10" t="e">
        <f t="shared" si="1"/>
        <v>#DIV/0!</v>
      </c>
      <c r="H32" s="9">
        <f t="shared" si="2"/>
        <v>0</v>
      </c>
      <c r="I32" s="10" t="e">
        <f t="shared" si="3"/>
        <v>#DIV/0!</v>
      </c>
      <c r="J32" s="41" t="s">
        <v>113</v>
      </c>
    </row>
    <row r="33" spans="1:10" ht="32.25" hidden="1" customHeight="1" x14ac:dyDescent="0.25">
      <c r="A33" s="2" t="s">
        <v>63</v>
      </c>
      <c r="B33" s="3" t="s">
        <v>64</v>
      </c>
      <c r="C33" s="6"/>
      <c r="D33" s="4"/>
      <c r="E33" s="5"/>
      <c r="F33" s="9">
        <f t="shared" si="6"/>
        <v>0</v>
      </c>
      <c r="G33" s="10" t="e">
        <f t="shared" si="1"/>
        <v>#DIV/0!</v>
      </c>
      <c r="H33" s="9">
        <f t="shared" si="2"/>
        <v>0</v>
      </c>
      <c r="I33" s="10" t="e">
        <f t="shared" si="3"/>
        <v>#DIV/0!</v>
      </c>
      <c r="J33" s="41" t="s">
        <v>106</v>
      </c>
    </row>
    <row r="34" spans="1:10" ht="31.5" hidden="1" x14ac:dyDescent="0.25">
      <c r="A34" s="2" t="s">
        <v>65</v>
      </c>
      <c r="B34" s="3" t="s">
        <v>66</v>
      </c>
      <c r="C34" s="6"/>
      <c r="D34" s="4"/>
      <c r="E34" s="5"/>
      <c r="F34" s="9">
        <f t="shared" si="6"/>
        <v>0</v>
      </c>
      <c r="G34" s="10" t="e">
        <f t="shared" si="1"/>
        <v>#DIV/0!</v>
      </c>
      <c r="H34" s="9">
        <f t="shared" si="2"/>
        <v>0</v>
      </c>
      <c r="I34" s="10" t="e">
        <f t="shared" si="3"/>
        <v>#DIV/0!</v>
      </c>
      <c r="J34" s="41" t="s">
        <v>114</v>
      </c>
    </row>
    <row r="35" spans="1:10" hidden="1" x14ac:dyDescent="0.25">
      <c r="A35" s="12" t="s">
        <v>67</v>
      </c>
      <c r="B35" s="13" t="s">
        <v>68</v>
      </c>
      <c r="C35" s="18">
        <f>C36</f>
        <v>0</v>
      </c>
      <c r="D35" s="18">
        <f t="shared" ref="D35:E35" si="9">D36</f>
        <v>0</v>
      </c>
      <c r="E35" s="18">
        <f t="shared" si="9"/>
        <v>0</v>
      </c>
      <c r="F35" s="11">
        <f t="shared" si="6"/>
        <v>0</v>
      </c>
      <c r="G35" s="17" t="s">
        <v>12</v>
      </c>
      <c r="H35" s="11">
        <f t="shared" si="2"/>
        <v>0</v>
      </c>
      <c r="I35" s="17" t="e">
        <f t="shared" si="3"/>
        <v>#DIV/0!</v>
      </c>
      <c r="J35" s="17"/>
    </row>
    <row r="36" spans="1:10" ht="31.5" hidden="1" x14ac:dyDescent="0.25">
      <c r="A36" s="2" t="s">
        <v>69</v>
      </c>
      <c r="B36" s="3" t="s">
        <v>70</v>
      </c>
      <c r="C36" s="6">
        <v>0</v>
      </c>
      <c r="D36" s="4"/>
      <c r="E36" s="5"/>
      <c r="F36" s="9">
        <f t="shared" si="6"/>
        <v>0</v>
      </c>
      <c r="G36" s="10" t="s">
        <v>12</v>
      </c>
      <c r="H36" s="9">
        <f t="shared" si="2"/>
        <v>0</v>
      </c>
      <c r="I36" s="10" t="e">
        <f t="shared" si="3"/>
        <v>#DIV/0!</v>
      </c>
      <c r="J36" s="41" t="s">
        <v>122</v>
      </c>
    </row>
    <row r="37" spans="1:10" ht="31.5" hidden="1" x14ac:dyDescent="0.25">
      <c r="A37" s="2" t="s">
        <v>71</v>
      </c>
      <c r="B37" s="3" t="s">
        <v>72</v>
      </c>
      <c r="C37" s="6">
        <v>0</v>
      </c>
      <c r="D37" s="4">
        <v>0</v>
      </c>
      <c r="E37" s="5">
        <v>0</v>
      </c>
      <c r="F37" s="9">
        <f t="shared" si="6"/>
        <v>0</v>
      </c>
      <c r="G37" s="10" t="e">
        <f t="shared" si="1"/>
        <v>#DIV/0!</v>
      </c>
      <c r="H37" s="9">
        <f t="shared" si="2"/>
        <v>0</v>
      </c>
      <c r="I37" s="10" t="e">
        <f t="shared" si="3"/>
        <v>#DIV/0!</v>
      </c>
      <c r="J37" s="41" t="s">
        <v>119</v>
      </c>
    </row>
    <row r="38" spans="1:10" x14ac:dyDescent="0.25">
      <c r="A38" s="12" t="s">
        <v>73</v>
      </c>
      <c r="B38" s="13" t="s">
        <v>74</v>
      </c>
      <c r="C38" s="18">
        <f>C39</f>
        <v>337.93099999999998</v>
      </c>
      <c r="D38" s="18">
        <f t="shared" ref="D38:E38" si="10">D39</f>
        <v>337.93099999999998</v>
      </c>
      <c r="E38" s="18">
        <f t="shared" si="10"/>
        <v>337.93</v>
      </c>
      <c r="F38" s="11">
        <f t="shared" si="6"/>
        <v>-9.9999999997635314E-4</v>
      </c>
      <c r="G38" s="17">
        <f t="shared" si="1"/>
        <v>-2.9591839753040361E-6</v>
      </c>
      <c r="H38" s="11">
        <f t="shared" si="2"/>
        <v>-9.9999999997635314E-4</v>
      </c>
      <c r="I38" s="17">
        <f t="shared" si="3"/>
        <v>-2.9591839753040361E-6</v>
      </c>
      <c r="J38" s="17"/>
    </row>
    <row r="39" spans="1:10" x14ac:dyDescent="0.25">
      <c r="A39" s="2" t="s">
        <v>75</v>
      </c>
      <c r="B39" s="3" t="s">
        <v>76</v>
      </c>
      <c r="C39" s="6">
        <f>[1]Лист1!$C$28</f>
        <v>337.93099999999998</v>
      </c>
      <c r="D39" s="4">
        <v>337.93099999999998</v>
      </c>
      <c r="E39" s="5">
        <v>337.93</v>
      </c>
      <c r="F39" s="9">
        <f t="shared" si="6"/>
        <v>-9.9999999997635314E-4</v>
      </c>
      <c r="G39" s="10">
        <f t="shared" si="1"/>
        <v>-2.9591839753040361E-6</v>
      </c>
      <c r="H39" s="9">
        <f t="shared" si="2"/>
        <v>-9.9999999997635314E-4</v>
      </c>
      <c r="I39" s="10">
        <f t="shared" si="3"/>
        <v>-2.9591839753040361E-6</v>
      </c>
      <c r="J39" s="41"/>
    </row>
    <row r="40" spans="1:10" ht="47.25" hidden="1" customHeight="1" x14ac:dyDescent="0.25">
      <c r="A40" s="2" t="s">
        <v>77</v>
      </c>
      <c r="B40" s="3" t="s">
        <v>78</v>
      </c>
      <c r="C40" s="6"/>
      <c r="D40" s="4"/>
      <c r="E40" s="5"/>
      <c r="F40" s="9">
        <f t="shared" si="6"/>
        <v>0</v>
      </c>
      <c r="G40" s="10" t="e">
        <f t="shared" si="1"/>
        <v>#DIV/0!</v>
      </c>
      <c r="H40" s="9">
        <f t="shared" si="2"/>
        <v>0</v>
      </c>
      <c r="I40" s="10" t="e">
        <f t="shared" si="3"/>
        <v>#DIV/0!</v>
      </c>
      <c r="J40" s="41" t="s">
        <v>118</v>
      </c>
    </row>
    <row r="41" spans="1:10" ht="31.5" hidden="1" x14ac:dyDescent="0.25">
      <c r="A41" s="2" t="s">
        <v>79</v>
      </c>
      <c r="B41" s="3" t="s">
        <v>80</v>
      </c>
      <c r="C41" s="6"/>
      <c r="D41" s="4"/>
      <c r="E41" s="5"/>
      <c r="F41" s="9">
        <f t="shared" si="6"/>
        <v>0</v>
      </c>
      <c r="G41" s="10" t="e">
        <f t="shared" si="1"/>
        <v>#DIV/0!</v>
      </c>
      <c r="H41" s="9">
        <f t="shared" si="2"/>
        <v>0</v>
      </c>
      <c r="I41" s="10" t="e">
        <f t="shared" si="3"/>
        <v>#DIV/0!</v>
      </c>
      <c r="J41" s="41" t="s">
        <v>115</v>
      </c>
    </row>
    <row r="42" spans="1:10" ht="49.5" hidden="1" customHeight="1" x14ac:dyDescent="0.25">
      <c r="A42" s="2" t="s">
        <v>81</v>
      </c>
      <c r="B42" s="3" t="s">
        <v>82</v>
      </c>
      <c r="C42" s="6"/>
      <c r="D42" s="4"/>
      <c r="E42" s="5"/>
      <c r="F42" s="9">
        <f t="shared" si="6"/>
        <v>0</v>
      </c>
      <c r="G42" s="10" t="e">
        <f t="shared" si="1"/>
        <v>#DIV/0!</v>
      </c>
      <c r="H42" s="9">
        <f t="shared" si="2"/>
        <v>0</v>
      </c>
      <c r="I42" s="10" t="e">
        <f t="shared" si="3"/>
        <v>#DIV/0!</v>
      </c>
      <c r="J42" s="41" t="s">
        <v>117</v>
      </c>
    </row>
    <row r="43" spans="1:10" ht="31.5" hidden="1" x14ac:dyDescent="0.25">
      <c r="A43" s="12" t="s">
        <v>83</v>
      </c>
      <c r="B43" s="13" t="s">
        <v>84</v>
      </c>
      <c r="C43" s="19">
        <f>C44+C45</f>
        <v>0</v>
      </c>
      <c r="D43" s="19">
        <f t="shared" ref="D43:E43" si="11">D44+D45</f>
        <v>0</v>
      </c>
      <c r="E43" s="19">
        <f t="shared" si="11"/>
        <v>0</v>
      </c>
      <c r="F43" s="11">
        <f t="shared" si="6"/>
        <v>0</v>
      </c>
      <c r="G43" s="17" t="e">
        <f t="shared" si="1"/>
        <v>#DIV/0!</v>
      </c>
      <c r="H43" s="11">
        <f t="shared" si="2"/>
        <v>0</v>
      </c>
      <c r="I43" s="17" t="e">
        <f t="shared" si="3"/>
        <v>#DIV/0!</v>
      </c>
      <c r="J43" s="17"/>
    </row>
    <row r="44" spans="1:10" hidden="1" x14ac:dyDescent="0.25">
      <c r="A44" s="2" t="s">
        <v>85</v>
      </c>
      <c r="B44" s="3" t="s">
        <v>86</v>
      </c>
      <c r="C44" s="8">
        <v>0</v>
      </c>
      <c r="D44" s="4">
        <v>0</v>
      </c>
      <c r="E44" s="5">
        <v>0</v>
      </c>
      <c r="F44" s="9">
        <f t="shared" si="6"/>
        <v>0</v>
      </c>
      <c r="G44" s="10" t="s">
        <v>12</v>
      </c>
      <c r="H44" s="9">
        <f t="shared" si="2"/>
        <v>0</v>
      </c>
      <c r="I44" s="10" t="e">
        <f t="shared" si="3"/>
        <v>#DIV/0!</v>
      </c>
      <c r="J44" s="42" t="s">
        <v>127</v>
      </c>
    </row>
    <row r="45" spans="1:10" ht="50.25" hidden="1" customHeight="1" x14ac:dyDescent="0.25">
      <c r="A45" s="2" t="s">
        <v>87</v>
      </c>
      <c r="B45" s="3" t="s">
        <v>88</v>
      </c>
      <c r="C45" s="6">
        <v>0</v>
      </c>
      <c r="D45" s="4">
        <v>0</v>
      </c>
      <c r="E45" s="5">
        <v>0</v>
      </c>
      <c r="F45" s="9">
        <f t="shared" si="6"/>
        <v>0</v>
      </c>
      <c r="G45" s="10" t="s">
        <v>12</v>
      </c>
      <c r="H45" s="9">
        <f t="shared" si="2"/>
        <v>0</v>
      </c>
      <c r="I45" s="10" t="e">
        <f t="shared" si="3"/>
        <v>#DIV/0!</v>
      </c>
      <c r="J45" s="41" t="s">
        <v>123</v>
      </c>
    </row>
    <row r="46" spans="1:10" ht="31.5" hidden="1" x14ac:dyDescent="0.25">
      <c r="A46" s="2" t="s">
        <v>89</v>
      </c>
      <c r="B46" s="3" t="s">
        <v>90</v>
      </c>
      <c r="C46" s="6"/>
      <c r="D46" s="4"/>
      <c r="E46" s="5"/>
      <c r="F46" s="9">
        <f t="shared" si="6"/>
        <v>0</v>
      </c>
      <c r="G46" s="10" t="e">
        <f t="shared" si="1"/>
        <v>#DIV/0!</v>
      </c>
      <c r="H46" s="9">
        <f t="shared" si="2"/>
        <v>0</v>
      </c>
      <c r="I46" s="10" t="e">
        <f t="shared" si="3"/>
        <v>#DIV/0!</v>
      </c>
      <c r="J46" s="41" t="s">
        <v>105</v>
      </c>
    </row>
    <row r="47" spans="1:10" ht="65.25" hidden="1" customHeight="1" x14ac:dyDescent="0.25">
      <c r="A47" s="12" t="s">
        <v>91</v>
      </c>
      <c r="B47" s="13" t="s">
        <v>92</v>
      </c>
      <c r="C47" s="18"/>
      <c r="D47" s="15"/>
      <c r="E47" s="16"/>
      <c r="F47" s="11">
        <f t="shared" si="6"/>
        <v>0</v>
      </c>
      <c r="G47" s="17" t="e">
        <f t="shared" si="1"/>
        <v>#DIV/0!</v>
      </c>
      <c r="H47" s="11">
        <f t="shared" si="2"/>
        <v>0</v>
      </c>
      <c r="I47" s="17" t="e">
        <f t="shared" si="3"/>
        <v>#DIV/0!</v>
      </c>
      <c r="J47" s="17"/>
    </row>
    <row r="48" spans="1:10" ht="63" hidden="1" x14ac:dyDescent="0.25">
      <c r="A48" s="2" t="s">
        <v>93</v>
      </c>
      <c r="B48" s="3" t="s">
        <v>94</v>
      </c>
      <c r="C48" s="6"/>
      <c r="D48" s="4"/>
      <c r="E48" s="5"/>
      <c r="F48" s="9">
        <f t="shared" si="6"/>
        <v>0</v>
      </c>
      <c r="G48" s="10" t="e">
        <f t="shared" si="1"/>
        <v>#DIV/0!</v>
      </c>
      <c r="H48" s="9">
        <f t="shared" si="2"/>
        <v>0</v>
      </c>
      <c r="I48" s="10" t="e">
        <f t="shared" si="3"/>
        <v>#DIV/0!</v>
      </c>
      <c r="J48" s="42"/>
    </row>
    <row r="49" spans="1:10" x14ac:dyDescent="0.25">
      <c r="A49" s="24"/>
      <c r="B49" s="25"/>
      <c r="C49" s="26"/>
      <c r="D49" s="25"/>
      <c r="E49" s="27"/>
      <c r="F49" s="21"/>
      <c r="G49" s="22"/>
      <c r="H49" s="23"/>
      <c r="I49" s="22"/>
      <c r="J49" s="42"/>
    </row>
    <row r="50" spans="1:10" x14ac:dyDescent="0.25">
      <c r="A50" s="29" t="s">
        <v>95</v>
      </c>
      <c r="B50" s="30"/>
      <c r="C50" s="31">
        <f>C43+C38+C27+C23+C15+C6+C17</f>
        <v>3054.9610000000002</v>
      </c>
      <c r="D50" s="31">
        <f t="shared" ref="D50:E50" si="12">D43+D38+D27+D23+D15+D6+D17</f>
        <v>6073.2249999999995</v>
      </c>
      <c r="E50" s="31">
        <f t="shared" si="12"/>
        <v>6022.2059999999992</v>
      </c>
      <c r="F50" s="32">
        <f t="shared" si="6"/>
        <v>2967.244999999999</v>
      </c>
      <c r="G50" s="33">
        <f t="shared" si="1"/>
        <v>0.97128735849655645</v>
      </c>
      <c r="H50" s="34">
        <f t="shared" si="2"/>
        <v>-51.019000000000233</v>
      </c>
      <c r="I50" s="35">
        <f t="shared" si="3"/>
        <v>-8.4006438095081126E-3</v>
      </c>
      <c r="J50" s="35"/>
    </row>
    <row r="51" spans="1:10" x14ac:dyDescent="0.25">
      <c r="A51" s="20"/>
      <c r="B51" s="20"/>
      <c r="C51" s="28"/>
      <c r="D51" s="20"/>
      <c r="E51" s="20"/>
    </row>
    <row r="52" spans="1:10" x14ac:dyDescent="0.25">
      <c r="A52" s="56"/>
      <c r="B52" s="57"/>
      <c r="C52" s="57"/>
      <c r="D52" s="57"/>
      <c r="E52" s="57"/>
    </row>
  </sheetData>
  <mergeCells count="11">
    <mergeCell ref="A1:J1"/>
    <mergeCell ref="A2:J2"/>
    <mergeCell ref="J3:J4"/>
    <mergeCell ref="A52:E52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2024-04-17T09:26:27Z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