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Доходы" sheetId="2" r:id="rId1"/>
  </sheets>
  <definedNames>
    <definedName name="_xlnm._FilterDatabase" localSheetId="0" hidden="1">Доходы!$A$6:$H$91</definedName>
    <definedName name="_xlnm.Print_Titles" localSheetId="0">Доходы!$6:$6</definedName>
    <definedName name="_xlnm.Print_Area" localSheetId="0">Доходы!$A$1:$I$91</definedName>
  </definedNames>
  <calcPr calcId="145621"/>
</workbook>
</file>

<file path=xl/calcChain.xml><?xml version="1.0" encoding="utf-8"?>
<calcChain xmlns="http://schemas.openxmlformats.org/spreadsheetml/2006/main">
  <c r="D85" i="2" l="1"/>
  <c r="C85" i="2"/>
  <c r="H86" i="2"/>
  <c r="G86" i="2"/>
  <c r="E86" i="2"/>
  <c r="C68" i="2" l="1"/>
  <c r="D68" i="2"/>
  <c r="B68" i="2"/>
  <c r="C55" i="2"/>
  <c r="D55" i="2"/>
  <c r="B55" i="2"/>
  <c r="C81" i="2"/>
  <c r="D81" i="2"/>
  <c r="B81" i="2"/>
  <c r="H89" i="2"/>
  <c r="G89" i="2"/>
  <c r="E89" i="2"/>
  <c r="D88" i="2"/>
  <c r="E88" i="2" s="1"/>
  <c r="C88" i="2"/>
  <c r="B88" i="2"/>
  <c r="G88" i="2" l="1"/>
  <c r="H88" i="2"/>
  <c r="E83" i="2"/>
  <c r="F83" i="2"/>
  <c r="G83" i="2"/>
  <c r="E84" i="2"/>
  <c r="F84" i="2"/>
  <c r="G84" i="2"/>
  <c r="F87" i="2" l="1"/>
  <c r="G54" i="2"/>
  <c r="F54" i="2"/>
  <c r="D8" i="2"/>
  <c r="C8" i="2"/>
  <c r="B8" i="2"/>
  <c r="C26" i="2"/>
  <c r="D26" i="2"/>
  <c r="B26" i="2"/>
  <c r="C47" i="2"/>
  <c r="D47" i="2"/>
  <c r="B47" i="2"/>
  <c r="D32" i="2"/>
  <c r="C59" i="2"/>
  <c r="B59" i="2"/>
  <c r="D59" i="2"/>
  <c r="D73" i="2"/>
  <c r="C73" i="2"/>
  <c r="B73" i="2"/>
  <c r="B85" i="2"/>
  <c r="H75" i="2"/>
  <c r="G75" i="2"/>
  <c r="F75" i="2"/>
  <c r="E75" i="2"/>
  <c r="H74" i="2"/>
  <c r="G74" i="2"/>
  <c r="E74" i="2"/>
  <c r="E69" i="2"/>
  <c r="E49" i="2"/>
  <c r="G49" i="2"/>
  <c r="H49" i="2"/>
  <c r="E50" i="2"/>
  <c r="G50" i="2"/>
  <c r="H50" i="2"/>
  <c r="E51" i="2"/>
  <c r="G51" i="2"/>
  <c r="H51" i="2"/>
  <c r="E52" i="2"/>
  <c r="G52" i="2"/>
  <c r="H52" i="2"/>
  <c r="E53" i="2"/>
  <c r="G53" i="2"/>
  <c r="H53" i="2"/>
  <c r="H54" i="2"/>
  <c r="C32" i="2"/>
  <c r="B32" i="2"/>
  <c r="D7" i="2" l="1"/>
  <c r="C7" i="2"/>
  <c r="B7" i="2"/>
  <c r="C67" i="2"/>
  <c r="C66" i="2" s="1"/>
  <c r="C91" i="2" s="1"/>
  <c r="B67" i="2"/>
  <c r="B66" i="2" s="1"/>
  <c r="D67" i="2"/>
  <c r="D66" i="2" s="1"/>
  <c r="E54" i="2"/>
  <c r="H76" i="2"/>
  <c r="G76" i="2"/>
  <c r="F76" i="2"/>
  <c r="E76" i="2"/>
  <c r="D91" i="2" l="1"/>
  <c r="B91" i="2"/>
  <c r="H66" i="2"/>
  <c r="H17" i="2"/>
  <c r="H22" i="2"/>
  <c r="H26" i="2"/>
  <c r="H27" i="2"/>
  <c r="H28" i="2"/>
  <c r="H29" i="2"/>
  <c r="H30" i="2"/>
  <c r="H31" i="2"/>
  <c r="H32" i="2"/>
  <c r="H33" i="2"/>
  <c r="H37" i="2"/>
  <c r="H39" i="2"/>
  <c r="H40" i="2"/>
  <c r="H43" i="2"/>
  <c r="H47" i="2"/>
  <c r="H48" i="2"/>
  <c r="H55" i="2"/>
  <c r="H56" i="2"/>
  <c r="H57" i="2"/>
  <c r="H61" i="2"/>
  <c r="H62" i="2"/>
  <c r="H63" i="2"/>
  <c r="H64" i="2"/>
  <c r="H65" i="2"/>
  <c r="H67" i="2"/>
  <c r="H68" i="2"/>
  <c r="H69" i="2"/>
  <c r="H70" i="2"/>
  <c r="H71" i="2"/>
  <c r="H72" i="2"/>
  <c r="H73" i="2"/>
  <c r="H77" i="2"/>
  <c r="H78" i="2"/>
  <c r="H79" i="2"/>
  <c r="H80" i="2"/>
  <c r="H81" i="2"/>
  <c r="H85" i="2"/>
  <c r="H87" i="2"/>
  <c r="H10" i="2"/>
  <c r="H8" i="2"/>
  <c r="H9" i="2"/>
  <c r="F7" i="2"/>
  <c r="H7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7" i="2"/>
  <c r="G78" i="2"/>
  <c r="G79" i="2"/>
  <c r="G80" i="2"/>
  <c r="G81" i="2"/>
  <c r="G82" i="2"/>
  <c r="G85" i="2"/>
  <c r="G87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10" i="2"/>
  <c r="G9" i="2"/>
  <c r="G8" i="2"/>
  <c r="G7" i="2"/>
  <c r="G91" i="2" l="1"/>
  <c r="H91" i="2"/>
  <c r="F91" i="2"/>
  <c r="F85" i="2"/>
  <c r="F82" i="2"/>
  <c r="F81" i="2"/>
  <c r="F73" i="2"/>
  <c r="F71" i="2"/>
  <c r="F70" i="2"/>
  <c r="F68" i="2"/>
  <c r="F67" i="2"/>
  <c r="F66" i="2"/>
  <c r="F62" i="2"/>
  <c r="F63" i="2"/>
  <c r="F64" i="2"/>
  <c r="F61" i="2"/>
  <c r="F60" i="2"/>
  <c r="F59" i="2"/>
  <c r="F57" i="2"/>
  <c r="F56" i="2"/>
  <c r="F55" i="2"/>
  <c r="F43" i="2"/>
  <c r="F40" i="2"/>
  <c r="F33" i="2"/>
  <c r="F29" i="2"/>
  <c r="F30" i="2"/>
  <c r="F31" i="2"/>
  <c r="F28" i="2"/>
  <c r="F27" i="2"/>
  <c r="F26" i="2"/>
  <c r="F17" i="2"/>
  <c r="F22" i="2"/>
  <c r="F10" i="2"/>
  <c r="F9" i="2"/>
  <c r="F8" i="2"/>
  <c r="E91" i="2"/>
  <c r="E87" i="2"/>
  <c r="E85" i="2"/>
  <c r="E82" i="2"/>
  <c r="E81" i="2"/>
  <c r="E77" i="2"/>
  <c r="E78" i="2"/>
  <c r="E79" i="2"/>
  <c r="E80" i="2"/>
  <c r="E73" i="2"/>
  <c r="E70" i="2"/>
  <c r="E71" i="2"/>
  <c r="E72" i="2"/>
  <c r="E68" i="2"/>
  <c r="E67" i="2"/>
  <c r="E66" i="2"/>
  <c r="E65" i="2"/>
  <c r="E62" i="2"/>
  <c r="E63" i="2"/>
  <c r="E64" i="2"/>
  <c r="E61" i="2"/>
  <c r="E60" i="2"/>
  <c r="E59" i="2"/>
  <c r="E58" i="2"/>
  <c r="E57" i="2"/>
  <c r="E56" i="2"/>
  <c r="E55" i="2"/>
  <c r="E48" i="2"/>
  <c r="E47" i="2"/>
  <c r="E44" i="2"/>
  <c r="E45" i="2"/>
  <c r="E46" i="2"/>
  <c r="E43" i="2"/>
  <c r="E41" i="2"/>
  <c r="E42" i="2"/>
  <c r="E40" i="2"/>
  <c r="E39" i="2"/>
  <c r="E34" i="2"/>
  <c r="E35" i="2"/>
  <c r="E36" i="2"/>
  <c r="E37" i="2"/>
  <c r="E38" i="2"/>
  <c r="E33" i="2"/>
  <c r="E32" i="2"/>
  <c r="E29" i="2"/>
  <c r="E30" i="2"/>
  <c r="E31" i="2"/>
  <c r="E28" i="2"/>
  <c r="E27" i="2"/>
  <c r="E26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0" i="2"/>
  <c r="E9" i="2"/>
  <c r="E8" i="2"/>
  <c r="E7" i="2"/>
</calcChain>
</file>

<file path=xl/sharedStrings.xml><?xml version="1.0" encoding="utf-8"?>
<sst xmlns="http://schemas.openxmlformats.org/spreadsheetml/2006/main" count="187" uniqueCount="96">
  <si>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</si>
  <si>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</si>
  <si>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</si>
  <si>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</si>
  <si>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</si>
  <si>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</si>
  <si>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</si>
  <si>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</si>
  <si>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</si>
  <si>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</si>
  <si>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</si>
  <si>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</si>
  <si>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</si>
  <si>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</si>
  <si>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</si>
  <si>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</si>
  <si>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</si>
  <si>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</si>
  <si>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</si>
  <si>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</si>
  <si>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</si>
  <si>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</si>
  <si>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</si>
  <si>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</si>
  <si>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</si>
  <si>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</si>
  <si>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</si>
  <si>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</si>
  <si>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</si>
  <si>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</si>
  <si>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(Cумма платежа (перерасчеты, недоимка и задолженность по соответствующему платежу, в том числе по отмененному))</t>
  </si>
  <si>
    <t>Налог, взимаемый в связи с применением патентной системы налогообложения, зачисляемый в бюджеты муниципальных районов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</si>
  <si>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</si>
  <si>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</si>
  <si>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</si>
  <si>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</si>
  <si>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</si>
  <si>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</si>
  <si>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</si>
  <si>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</si>
  <si>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</si>
  <si>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</si>
  <si>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</si>
  <si>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</si>
  <si>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</si>
  <si>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</si>
  <si>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</si>
  <si>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</si>
  <si>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</si>
  <si>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бюджетам муниципальных районов на поддержку мер по обеспечению сбалансированности бюджетов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</si>
  <si>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</si>
  <si>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</si>
  <si>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</si>
  <si>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Субвенции бюджетам бюджетной системы Российской Федерации</t>
  </si>
  <si>
    <t>Иные межбюджетные трансферты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</si>
  <si>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</si>
  <si>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</si>
  <si>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</si>
  <si>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</si>
  <si>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</si>
  <si>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</si>
  <si>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</si>
  <si>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</si>
  <si>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</si>
  <si>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</si>
  <si>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</si>
  <si>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</si>
  <si>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</si>
  <si>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</si>
  <si>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</si>
  <si>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</si>
  <si>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</si>
  <si>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</si>
  <si>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В связи с дополнительным распределением объёмов безвозмездных поступлений от других бюджетов бюджетной системы РФ</t>
  </si>
  <si>
    <t>НАЛОГИ НА ИМУЩЕСТВО</t>
  </si>
  <si>
    <t>Налог на имущество физических лиц</t>
  </si>
  <si>
    <t>Субсидии бюджетам городских поселений на государственную поддержку малого и среднего предпринимательства в субъектах Российской Федерации</t>
  </si>
  <si>
    <t>Субсидии бюджетам городских поселений на реализацию программ формирования современной городской среды</t>
  </si>
  <si>
    <t xml:space="preserve">Фактическое поступление </t>
  </si>
  <si>
    <t>На основании прогноза ГАД</t>
  </si>
  <si>
    <t>Заключение договоров соц. наима МЖФ</t>
  </si>
  <si>
    <t>Межбюджетные трансферты бюджетам на решение вопросов местного значения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</si>
  <si>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</si>
  <si>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бюджетов муниципальных районов</t>
  </si>
  <si>
    <t>Прочие дотации бюджетам сельских поселений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</si>
  <si>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</si>
  <si>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</si>
  <si>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</si>
  <si>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</si>
  <si>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</si>
  <si>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</si>
  <si>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</si>
  <si>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За счет уменьшения поступлений госпошлины</t>
  </si>
  <si>
    <t xml:space="preserve">На софинансирование реализации народного бюджета </t>
  </si>
  <si>
    <t>Сведения о фактических поступлениях доходов СП "Мещура" по видам доходов в сравнении с первоначально утвержденными значениями и с уточненными значениями с учетом внесенных изменений за 2021 год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</si>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</sst>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00"/>
  </numFmts>
  <fonts count="15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</cellStyleXfs>
  <cellXfs count="95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10" fillId="0" borderId="16" xfId="22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5" fontId="8" fillId="8" borderId="28" xfId="22" applyNumberFormat="1" applyFont="1" applyFill="1" applyBorder="1" applyProtection="1">
      <alignment horizontal="right" vertical="top" shrinkToFit="1"/>
    </xf>
    <xf numFmtId="164" fontId="8" fillId="8" borderId="28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8" xfId="23" applyNumberFormat="1" applyFont="1" applyFill="1" applyBorder="1" applyAlignment="1" applyProtection="1">
      <alignment horizontal="right"/>
    </xf>
    <xf numFmtId="0" fontId="8" fillId="8" borderId="28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6" fontId="9" fillId="0" borderId="0" xfId="0" applyNumberFormat="1" applyFont="1" applyProtection="1">
      <protection locked="0"/>
    </xf>
    <xf numFmtId="164" fontId="10" fillId="7" borderId="29" xfId="22" applyNumberFormat="1" applyFont="1" applyFill="1" applyBorder="1" applyProtection="1">
      <alignment horizontal="right" vertical="top" shrinkToFit="1"/>
    </xf>
    <xf numFmtId="165" fontId="10" fillId="7" borderId="30" xfId="22" applyNumberFormat="1" applyFont="1" applyFill="1" applyBorder="1" applyProtection="1">
      <alignment horizontal="right" vertical="top" shrinkToFit="1"/>
    </xf>
    <xf numFmtId="0" fontId="8" fillId="7" borderId="31" xfId="8" quotePrefix="1" applyNumberFormat="1" applyFont="1" applyFill="1" applyBorder="1" applyProtection="1">
      <alignment horizontal="left" vertical="top" wrapText="1"/>
    </xf>
    <xf numFmtId="164" fontId="8" fillId="7" borderId="31" xfId="8" quotePrefix="1" applyNumberFormat="1" applyFont="1" applyFill="1" applyBorder="1" applyAlignment="1" applyProtection="1">
      <alignment horizontal="right" vertical="top" wrapText="1"/>
    </xf>
    <xf numFmtId="164" fontId="8" fillId="7" borderId="32" xfId="10" applyNumberFormat="1" applyFont="1" applyFill="1" applyBorder="1" applyProtection="1">
      <alignment horizontal="right" vertical="top" shrinkToFit="1"/>
    </xf>
    <xf numFmtId="165" fontId="8" fillId="7" borderId="33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165" fontId="10" fillId="9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wrapText="1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shrinkToFit="1"/>
    </xf>
    <xf numFmtId="165" fontId="10" fillId="0" borderId="35" xfId="22" applyNumberFormat="1" applyFont="1" applyFill="1" applyBorder="1" applyAlignment="1" applyProtection="1">
      <alignment vertical="top" shrinkToFit="1"/>
    </xf>
    <xf numFmtId="165" fontId="10" fillId="0" borderId="36" xfId="22" applyNumberFormat="1" applyFont="1" applyFill="1" applyBorder="1" applyAlignment="1" applyProtection="1">
      <alignment vertical="top" shrinkToFit="1"/>
    </xf>
    <xf numFmtId="165" fontId="10" fillId="0" borderId="38" xfId="22" applyNumberFormat="1" applyFont="1" applyFill="1" applyBorder="1" applyAlignment="1" applyProtection="1">
      <alignment vertical="top" shrinkToFit="1"/>
    </xf>
    <xf numFmtId="165" fontId="10" fillId="0" borderId="35" xfId="22" applyNumberFormat="1" applyFont="1" applyFill="1" applyBorder="1" applyAlignment="1" applyProtection="1">
      <alignment vertical="center" wrapText="1" shrinkToFit="1"/>
    </xf>
    <xf numFmtId="165" fontId="10" fillId="0" borderId="37" xfId="22" applyNumberFormat="1" applyFont="1" applyFill="1" applyBorder="1" applyAlignment="1" applyProtection="1">
      <alignment vertical="center" wrapText="1" shrinkToFit="1"/>
    </xf>
    <xf numFmtId="165" fontId="10" fillId="0" borderId="16" xfId="22" applyNumberFormat="1" applyFont="1" applyAlignment="1" applyProtection="1">
      <alignment horizontal="left" vertical="top" wrapText="1" shrinkToFit="1"/>
    </xf>
    <xf numFmtId="165" fontId="10" fillId="0" borderId="39" xfId="22" applyNumberFormat="1" applyFont="1" applyBorder="1" applyProtection="1">
      <alignment horizontal="right" vertical="top" shrinkToFit="1"/>
    </xf>
    <xf numFmtId="165" fontId="10" fillId="0" borderId="36" xfId="22" applyNumberFormat="1" applyFont="1" applyFill="1" applyBorder="1" applyAlignment="1" applyProtection="1">
      <alignment vertical="center" wrapText="1" shrinkToFit="1"/>
    </xf>
    <xf numFmtId="0" fontId="10" fillId="0" borderId="40" xfId="20" quotePrefix="1" applyNumberFormat="1" applyFont="1" applyBorder="1" applyProtection="1">
      <alignment horizontal="left" vertical="top" wrapText="1"/>
    </xf>
    <xf numFmtId="0" fontId="14" fillId="0" borderId="41" xfId="0" applyFont="1" applyFill="1" applyBorder="1" applyAlignment="1">
      <alignment vertical="top" wrapText="1"/>
    </xf>
    <xf numFmtId="0" fontId="10" fillId="0" borderId="35" xfId="22" applyNumberFormat="1" applyFont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0" fontId="8" fillId="0" borderId="3" xfId="1" applyFont="1" applyAlignment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165" fontId="10" fillId="0" borderId="35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Fill="1" applyBorder="1" applyAlignment="1" applyProtection="1">
      <alignment horizontal="left" vertical="top" shrinkToFit="1"/>
    </xf>
    <xf numFmtId="165" fontId="10" fillId="0" borderId="37" xfId="22" applyNumberFormat="1" applyFont="1" applyFill="1" applyBorder="1" applyAlignment="1" applyProtection="1">
      <alignment horizontal="left" vertical="top" shrinkToFit="1"/>
    </xf>
    <xf numFmtId="165" fontId="10" fillId="0" borderId="35" xfId="22" applyNumberFormat="1" applyFont="1" applyBorder="1" applyAlignment="1" applyProtection="1">
      <alignment horizontal="left" vertical="top" wrapText="1" shrinkToFit="1"/>
    </xf>
    <xf numFmtId="165" fontId="10" fillId="0" borderId="37" xfId="22" applyNumberFormat="1" applyFont="1" applyBorder="1" applyAlignment="1" applyProtection="1">
      <alignment horizontal="left" vertical="top" wrapText="1" shrinkToFi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tabSelected="1" view="pageBreakPreview" zoomScale="115" zoomScaleNormal="80" zoomScaleSheetLayoutView="115" workbookViewId="0">
      <pane ySplit="6" topLeftCell="A84" activePane="bottomLeft" state="frozen"/>
      <selection pane="bottomLeft" activeCell="I89" sqref="I89"/>
    </sheetView>
  </sheetViews>
  <sheetFormatPr defaultColWidth="9.140625" defaultRowHeight="15.75" outlineLevelRow="3" x14ac:dyDescent="0.25"/>
  <cols>
    <col min="1" max="1" width="42.7109375" style="1" customWidth="1"/>
    <col min="2" max="2" width="19.28515625" style="1" customWidth="1"/>
    <col min="3" max="3" width="17.1406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0" width="20.28515625" style="1" customWidth="1"/>
    <col min="11" max="11" width="16.42578125" style="1" customWidth="1"/>
    <col min="12" max="12" width="15" style="1" customWidth="1"/>
    <col min="13" max="16384" width="9.140625" style="1"/>
  </cols>
  <sheetData>
    <row r="1" spans="1:10" ht="45.75" customHeight="1" x14ac:dyDescent="0.25">
      <c r="A1" s="79" t="s">
        <v>94</v>
      </c>
      <c r="B1" s="79"/>
      <c r="C1" s="79"/>
      <c r="D1" s="79"/>
      <c r="E1" s="79"/>
      <c r="F1" s="79"/>
      <c r="G1" s="79"/>
      <c r="H1" s="79"/>
      <c r="I1" s="79"/>
    </row>
    <row r="2" spans="1:10" x14ac:dyDescent="0.25">
      <c r="A2" s="83"/>
      <c r="B2" s="83"/>
      <c r="C2" s="83"/>
      <c r="D2" s="83"/>
    </row>
    <row r="3" spans="1:10" ht="15.75" customHeight="1" x14ac:dyDescent="0.25">
      <c r="A3" s="78" t="s">
        <v>69</v>
      </c>
      <c r="B3" s="78"/>
      <c r="C3" s="78"/>
      <c r="D3" s="78"/>
      <c r="E3" s="78"/>
      <c r="F3" s="78"/>
      <c r="G3" s="78"/>
      <c r="H3" s="78"/>
      <c r="I3" s="78"/>
    </row>
    <row r="4" spans="1:10" ht="49.5" customHeight="1" x14ac:dyDescent="0.25">
      <c r="A4" s="86" t="s">
        <v>55</v>
      </c>
      <c r="B4" s="81" t="s">
        <v>61</v>
      </c>
      <c r="C4" s="81" t="s">
        <v>57</v>
      </c>
      <c r="D4" s="84" t="s">
        <v>56</v>
      </c>
      <c r="E4" s="88" t="s">
        <v>60</v>
      </c>
      <c r="F4" s="89"/>
      <c r="G4" s="88" t="s">
        <v>67</v>
      </c>
      <c r="H4" s="89"/>
      <c r="I4" s="52" t="s">
        <v>71</v>
      </c>
      <c r="J4" s="50"/>
    </row>
    <row r="5" spans="1:10" ht="22.5" customHeight="1" x14ac:dyDescent="0.25">
      <c r="A5" s="87"/>
      <c r="B5" s="82"/>
      <c r="C5" s="82"/>
      <c r="D5" s="85"/>
      <c r="E5" s="10" t="s">
        <v>65</v>
      </c>
      <c r="F5" s="10" t="s">
        <v>66</v>
      </c>
      <c r="G5" s="10" t="s">
        <v>65</v>
      </c>
      <c r="H5" s="10" t="s">
        <v>66</v>
      </c>
      <c r="I5" s="51"/>
    </row>
    <row r="6" spans="1:10" x14ac:dyDescent="0.25">
      <c r="A6" s="2" t="s">
        <v>0</v>
      </c>
      <c r="B6" s="2" t="s">
        <v>1</v>
      </c>
      <c r="C6" s="2" t="s">
        <v>2</v>
      </c>
      <c r="D6" s="8" t="s">
        <v>3</v>
      </c>
      <c r="E6" s="9" t="s">
        <v>58</v>
      </c>
      <c r="F6" s="9" t="s">
        <v>59</v>
      </c>
      <c r="G6" s="9" t="s">
        <v>63</v>
      </c>
      <c r="H6" s="9" t="s">
        <v>64</v>
      </c>
      <c r="I6" s="9" t="s">
        <v>72</v>
      </c>
    </row>
    <row r="7" spans="1:10" ht="32.25" thickBot="1" x14ac:dyDescent="0.3">
      <c r="A7" s="11" t="s">
        <v>4</v>
      </c>
      <c r="B7" s="12">
        <f>B8+B47+B55+B59</f>
        <v>19.5</v>
      </c>
      <c r="C7" s="12">
        <f t="shared" ref="C7:D7" si="0">C8+C47+C55+C59</f>
        <v>23.486000000000001</v>
      </c>
      <c r="D7" s="12">
        <f t="shared" si="0"/>
        <v>23.675000000000001</v>
      </c>
      <c r="E7" s="13">
        <f>D7-B7</f>
        <v>4.1750000000000007</v>
      </c>
      <c r="F7" s="14">
        <f>D7/B7-100%</f>
        <v>0.21410256410256423</v>
      </c>
      <c r="G7" s="13">
        <f>D7-C7</f>
        <v>0.18900000000000006</v>
      </c>
      <c r="H7" s="14">
        <f>D7/C7-100%</f>
        <v>8.0473473558715369E-3</v>
      </c>
      <c r="I7" s="14"/>
    </row>
    <row r="8" spans="1:10" outlineLevel="1" x14ac:dyDescent="0.25">
      <c r="A8" s="15" t="s">
        <v>5</v>
      </c>
      <c r="B8" s="16">
        <f>B9</f>
        <v>15</v>
      </c>
      <c r="C8" s="17">
        <f>C9</f>
        <v>14.88</v>
      </c>
      <c r="D8" s="18">
        <f>D9</f>
        <v>15.009</v>
      </c>
      <c r="E8" s="18">
        <f>D8-B8</f>
        <v>9.0000000000003411E-3</v>
      </c>
      <c r="F8" s="19">
        <f>D8/B8-100%</f>
        <v>5.9999999999993392E-4</v>
      </c>
      <c r="G8" s="18">
        <f>D8-C8</f>
        <v>0.12899999999999956</v>
      </c>
      <c r="H8" s="19">
        <f>D8/C8-100%</f>
        <v>8.6693548387095642E-3</v>
      </c>
      <c r="I8" s="19"/>
    </row>
    <row r="9" spans="1:10" outlineLevel="2" x14ac:dyDescent="0.25">
      <c r="A9" s="56" t="s">
        <v>6</v>
      </c>
      <c r="B9" s="57">
        <v>15</v>
      </c>
      <c r="C9" s="58">
        <v>14.88</v>
      </c>
      <c r="D9" s="59">
        <v>15.009</v>
      </c>
      <c r="E9" s="59">
        <f>D9-B9</f>
        <v>9.0000000000003411E-3</v>
      </c>
      <c r="F9" s="60">
        <f>D9/B9-100%</f>
        <v>5.9999999999993392E-4</v>
      </c>
      <c r="G9" s="59">
        <f>D9-C9</f>
        <v>0.12899999999999956</v>
      </c>
      <c r="H9" s="60">
        <f>D9/C9-100%</f>
        <v>8.6693548387095642E-3</v>
      </c>
      <c r="I9" s="64"/>
    </row>
    <row r="10" spans="1:10" ht="126" hidden="1" outlineLevel="3" x14ac:dyDescent="0.25">
      <c r="A10" s="27" t="s">
        <v>7</v>
      </c>
      <c r="B10" s="28">
        <v>210631.52</v>
      </c>
      <c r="C10" s="29">
        <v>216800.4</v>
      </c>
      <c r="D10" s="30">
        <v>0</v>
      </c>
      <c r="E10" s="30">
        <f>D10-B10</f>
        <v>-210631.52</v>
      </c>
      <c r="F10" s="31">
        <f>D10/B10-100%</f>
        <v>-1</v>
      </c>
      <c r="G10" s="30">
        <f>D10-C10</f>
        <v>-216800.4</v>
      </c>
      <c r="H10" s="31">
        <f>D10/C10-100%</f>
        <v>-1</v>
      </c>
      <c r="I10" s="31"/>
    </row>
    <row r="11" spans="1:10" ht="173.25" hidden="1" outlineLevel="3" x14ac:dyDescent="0.25">
      <c r="A11" s="3" t="s">
        <v>8</v>
      </c>
      <c r="B11" s="6">
        <v>0</v>
      </c>
      <c r="C11" s="4">
        <v>0</v>
      </c>
      <c r="D11" s="5">
        <v>99424.164770000003</v>
      </c>
      <c r="E11" s="5">
        <f t="shared" ref="E11:E25" si="1">D11-B11</f>
        <v>99424.164770000003</v>
      </c>
      <c r="F11" s="7" t="s">
        <v>68</v>
      </c>
      <c r="G11" s="5">
        <f t="shared" ref="G11:G64" si="2">D11-C11</f>
        <v>99424.164770000003</v>
      </c>
      <c r="H11" s="7" t="s">
        <v>68</v>
      </c>
      <c r="I11" s="7"/>
    </row>
    <row r="12" spans="1:10" ht="126" hidden="1" outlineLevel="3" x14ac:dyDescent="0.25">
      <c r="A12" s="3" t="s">
        <v>7</v>
      </c>
      <c r="B12" s="6">
        <v>0</v>
      </c>
      <c r="C12" s="4">
        <v>0</v>
      </c>
      <c r="D12" s="5">
        <v>125565.5528</v>
      </c>
      <c r="E12" s="5">
        <f t="shared" si="1"/>
        <v>125565.5528</v>
      </c>
      <c r="F12" s="7" t="s">
        <v>68</v>
      </c>
      <c r="G12" s="5">
        <f t="shared" si="2"/>
        <v>125565.5528</v>
      </c>
      <c r="H12" s="7" t="s">
        <v>68</v>
      </c>
      <c r="I12" s="7"/>
    </row>
    <row r="13" spans="1:10" ht="141.75" hidden="1" outlineLevel="3" x14ac:dyDescent="0.25">
      <c r="A13" s="3" t="s">
        <v>9</v>
      </c>
      <c r="B13" s="6">
        <v>0</v>
      </c>
      <c r="C13" s="4">
        <v>0</v>
      </c>
      <c r="D13" s="5">
        <v>259.46816000000001</v>
      </c>
      <c r="E13" s="5">
        <f t="shared" si="1"/>
        <v>259.46816000000001</v>
      </c>
      <c r="F13" s="7" t="s">
        <v>68</v>
      </c>
      <c r="G13" s="5">
        <f t="shared" si="2"/>
        <v>259.46816000000001</v>
      </c>
      <c r="H13" s="7" t="s">
        <v>68</v>
      </c>
      <c r="I13" s="7"/>
    </row>
    <row r="14" spans="1:10" ht="189" hidden="1" outlineLevel="3" x14ac:dyDescent="0.25">
      <c r="A14" s="3" t="s">
        <v>10</v>
      </c>
      <c r="B14" s="6">
        <v>0</v>
      </c>
      <c r="C14" s="4">
        <v>0</v>
      </c>
      <c r="D14" s="5">
        <v>223.27100999999999</v>
      </c>
      <c r="E14" s="5">
        <f t="shared" si="1"/>
        <v>223.27100999999999</v>
      </c>
      <c r="F14" s="7" t="s">
        <v>68</v>
      </c>
      <c r="G14" s="5">
        <f t="shared" si="2"/>
        <v>223.27100999999999</v>
      </c>
      <c r="H14" s="7" t="s">
        <v>68</v>
      </c>
      <c r="I14" s="7"/>
    </row>
    <row r="15" spans="1:10" ht="126" hidden="1" outlineLevel="3" x14ac:dyDescent="0.25">
      <c r="A15" s="3" t="s">
        <v>7</v>
      </c>
      <c r="B15" s="6">
        <v>0</v>
      </c>
      <c r="C15" s="4">
        <v>0</v>
      </c>
      <c r="D15" s="5">
        <v>96.394599999999997</v>
      </c>
      <c r="E15" s="5">
        <f t="shared" si="1"/>
        <v>96.394599999999997</v>
      </c>
      <c r="F15" s="7" t="s">
        <v>68</v>
      </c>
      <c r="G15" s="5">
        <f t="shared" si="2"/>
        <v>96.394599999999997</v>
      </c>
      <c r="H15" s="7" t="s">
        <v>68</v>
      </c>
      <c r="I15" s="7"/>
    </row>
    <row r="16" spans="1:10" ht="141.75" hidden="1" outlineLevel="3" x14ac:dyDescent="0.25">
      <c r="A16" s="3" t="s">
        <v>11</v>
      </c>
      <c r="B16" s="6">
        <v>0</v>
      </c>
      <c r="C16" s="4">
        <v>0</v>
      </c>
      <c r="D16" s="5">
        <v>0.94167000000000001</v>
      </c>
      <c r="E16" s="5">
        <f t="shared" si="1"/>
        <v>0.94167000000000001</v>
      </c>
      <c r="F16" s="7" t="s">
        <v>68</v>
      </c>
      <c r="G16" s="5">
        <f t="shared" si="2"/>
        <v>0.94167000000000001</v>
      </c>
      <c r="H16" s="7" t="s">
        <v>68</v>
      </c>
      <c r="I16" s="7"/>
    </row>
    <row r="17" spans="1:9" ht="173.25" hidden="1" outlineLevel="3" x14ac:dyDescent="0.25">
      <c r="A17" s="3" t="s">
        <v>12</v>
      </c>
      <c r="B17" s="6">
        <v>331</v>
      </c>
      <c r="C17" s="4">
        <v>275</v>
      </c>
      <c r="D17" s="5">
        <v>0</v>
      </c>
      <c r="E17" s="5">
        <f t="shared" si="1"/>
        <v>-331</v>
      </c>
      <c r="F17" s="7">
        <f t="shared" ref="F17:F22" si="3">D17/B17-100%</f>
        <v>-1</v>
      </c>
      <c r="G17" s="5">
        <f t="shared" si="2"/>
        <v>-275</v>
      </c>
      <c r="H17" s="7">
        <f t="shared" ref="H17:H64" si="4">D17/C17-100%</f>
        <v>-1</v>
      </c>
      <c r="I17" s="7"/>
    </row>
    <row r="18" spans="1:9" ht="173.25" hidden="1" outlineLevel="3" x14ac:dyDescent="0.25">
      <c r="A18" s="3" t="s">
        <v>12</v>
      </c>
      <c r="B18" s="6">
        <v>0</v>
      </c>
      <c r="C18" s="4">
        <v>0</v>
      </c>
      <c r="D18" s="5">
        <v>144.23976999999999</v>
      </c>
      <c r="E18" s="5">
        <f t="shared" si="1"/>
        <v>144.23976999999999</v>
      </c>
      <c r="F18" s="7" t="s">
        <v>68</v>
      </c>
      <c r="G18" s="5">
        <f t="shared" si="2"/>
        <v>144.23976999999999</v>
      </c>
      <c r="H18" s="7" t="s">
        <v>68</v>
      </c>
      <c r="I18" s="7"/>
    </row>
    <row r="19" spans="1:9" ht="220.5" hidden="1" outlineLevel="3" x14ac:dyDescent="0.25">
      <c r="A19" s="3" t="s">
        <v>13</v>
      </c>
      <c r="B19" s="6">
        <v>0</v>
      </c>
      <c r="C19" s="4">
        <v>0</v>
      </c>
      <c r="D19" s="5">
        <v>82.750979999999998</v>
      </c>
      <c r="E19" s="5">
        <f t="shared" si="1"/>
        <v>82.750979999999998</v>
      </c>
      <c r="F19" s="7" t="s">
        <v>68</v>
      </c>
      <c r="G19" s="5">
        <f t="shared" si="2"/>
        <v>82.750979999999998</v>
      </c>
      <c r="H19" s="7" t="s">
        <v>68</v>
      </c>
      <c r="I19" s="7"/>
    </row>
    <row r="20" spans="1:9" ht="189" hidden="1" outlineLevel="3" x14ac:dyDescent="0.25">
      <c r="A20" s="3" t="s">
        <v>14</v>
      </c>
      <c r="B20" s="6">
        <v>0</v>
      </c>
      <c r="C20" s="4">
        <v>0</v>
      </c>
      <c r="D20" s="5">
        <v>6.1105099999999997</v>
      </c>
      <c r="E20" s="5">
        <f t="shared" si="1"/>
        <v>6.1105099999999997</v>
      </c>
      <c r="F20" s="7" t="s">
        <v>68</v>
      </c>
      <c r="G20" s="5">
        <f t="shared" si="2"/>
        <v>6.1105099999999997</v>
      </c>
      <c r="H20" s="7" t="s">
        <v>68</v>
      </c>
      <c r="I20" s="7"/>
    </row>
    <row r="21" spans="1:9" ht="236.25" hidden="1" outlineLevel="3" x14ac:dyDescent="0.25">
      <c r="A21" s="3" t="s">
        <v>15</v>
      </c>
      <c r="B21" s="6">
        <v>0</v>
      </c>
      <c r="C21" s="4">
        <v>0</v>
      </c>
      <c r="D21" s="5">
        <v>7.5863399999999999</v>
      </c>
      <c r="E21" s="5">
        <f t="shared" si="1"/>
        <v>7.5863399999999999</v>
      </c>
      <c r="F21" s="7" t="s">
        <v>68</v>
      </c>
      <c r="G21" s="5">
        <f t="shared" si="2"/>
        <v>7.5863399999999999</v>
      </c>
      <c r="H21" s="7" t="s">
        <v>68</v>
      </c>
      <c r="I21" s="7"/>
    </row>
    <row r="22" spans="1:9" ht="78.75" hidden="1" outlineLevel="3" x14ac:dyDescent="0.25">
      <c r="A22" s="3" t="s">
        <v>16</v>
      </c>
      <c r="B22" s="6">
        <v>577</v>
      </c>
      <c r="C22" s="4">
        <v>1000</v>
      </c>
      <c r="D22" s="5">
        <v>0</v>
      </c>
      <c r="E22" s="5">
        <f t="shared" si="1"/>
        <v>-577</v>
      </c>
      <c r="F22" s="7">
        <f t="shared" si="3"/>
        <v>-1</v>
      </c>
      <c r="G22" s="5">
        <f t="shared" si="2"/>
        <v>-1000</v>
      </c>
      <c r="H22" s="7">
        <f t="shared" si="4"/>
        <v>-1</v>
      </c>
      <c r="I22" s="7"/>
    </row>
    <row r="23" spans="1:9" ht="126" hidden="1" outlineLevel="3" x14ac:dyDescent="0.25">
      <c r="A23" s="3" t="s">
        <v>17</v>
      </c>
      <c r="B23" s="6">
        <v>0</v>
      </c>
      <c r="C23" s="4">
        <v>0</v>
      </c>
      <c r="D23" s="5">
        <v>994.60959000000003</v>
      </c>
      <c r="E23" s="5">
        <f t="shared" si="1"/>
        <v>994.60959000000003</v>
      </c>
      <c r="F23" s="7" t="s">
        <v>68</v>
      </c>
      <c r="G23" s="5">
        <f t="shared" si="2"/>
        <v>994.60959000000003</v>
      </c>
      <c r="H23" s="7" t="s">
        <v>68</v>
      </c>
      <c r="I23" s="7"/>
    </row>
    <row r="24" spans="1:9" ht="94.5" hidden="1" outlineLevel="3" x14ac:dyDescent="0.25">
      <c r="A24" s="3" t="s">
        <v>18</v>
      </c>
      <c r="B24" s="6">
        <v>0</v>
      </c>
      <c r="C24" s="4">
        <v>0</v>
      </c>
      <c r="D24" s="5">
        <v>2.0649199999999999</v>
      </c>
      <c r="E24" s="5">
        <f t="shared" si="1"/>
        <v>2.0649199999999999</v>
      </c>
      <c r="F24" s="7" t="s">
        <v>68</v>
      </c>
      <c r="G24" s="5">
        <f t="shared" si="2"/>
        <v>2.0649199999999999</v>
      </c>
      <c r="H24" s="7" t="s">
        <v>68</v>
      </c>
      <c r="I24" s="7"/>
    </row>
    <row r="25" spans="1:9" ht="126" hidden="1" outlineLevel="3" x14ac:dyDescent="0.25">
      <c r="A25" s="3" t="s">
        <v>19</v>
      </c>
      <c r="B25" s="6">
        <v>0</v>
      </c>
      <c r="C25" s="4">
        <v>0</v>
      </c>
      <c r="D25" s="5">
        <v>6.6689299999999996</v>
      </c>
      <c r="E25" s="5">
        <f t="shared" si="1"/>
        <v>6.6689299999999996</v>
      </c>
      <c r="F25" s="7" t="s">
        <v>68</v>
      </c>
      <c r="G25" s="5">
        <f t="shared" si="2"/>
        <v>6.6689299999999996</v>
      </c>
      <c r="H25" s="7" t="s">
        <v>68</v>
      </c>
      <c r="I25" s="7"/>
    </row>
    <row r="26" spans="1:9" ht="63" hidden="1" outlineLevel="1" collapsed="1" x14ac:dyDescent="0.25">
      <c r="A26" s="15" t="s">
        <v>20</v>
      </c>
      <c r="B26" s="16">
        <f>B27</f>
        <v>0</v>
      </c>
      <c r="C26" s="16">
        <f t="shared" ref="C26:D26" si="5">C27</f>
        <v>0</v>
      </c>
      <c r="D26" s="16">
        <f t="shared" si="5"/>
        <v>0</v>
      </c>
      <c r="E26" s="18">
        <f>D26-B26</f>
        <v>0</v>
      </c>
      <c r="F26" s="19" t="e">
        <f>D26/B26-100%</f>
        <v>#DIV/0!</v>
      </c>
      <c r="G26" s="20">
        <f t="shared" si="2"/>
        <v>0</v>
      </c>
      <c r="H26" s="21" t="e">
        <f t="shared" si="4"/>
        <v>#DIV/0!</v>
      </c>
      <c r="I26" s="21"/>
    </row>
    <row r="27" spans="1:9" ht="47.25" hidden="1" outlineLevel="2" x14ac:dyDescent="0.25">
      <c r="A27" s="56" t="s">
        <v>21</v>
      </c>
      <c r="B27" s="57">
        <v>0</v>
      </c>
      <c r="C27" s="58">
        <v>0</v>
      </c>
      <c r="D27" s="59">
        <v>0</v>
      </c>
      <c r="E27" s="59">
        <f>D27-B27</f>
        <v>0</v>
      </c>
      <c r="F27" s="60" t="e">
        <f>D27/B27-100%</f>
        <v>#DIV/0!</v>
      </c>
      <c r="G27" s="30">
        <f t="shared" si="2"/>
        <v>0</v>
      </c>
      <c r="H27" s="7" t="e">
        <f t="shared" si="4"/>
        <v>#DIV/0!</v>
      </c>
      <c r="I27" s="54" t="s">
        <v>79</v>
      </c>
    </row>
    <row r="28" spans="1:9" ht="175.5" hidden="1" customHeight="1" outlineLevel="3" x14ac:dyDescent="0.25">
      <c r="A28" s="27" t="s">
        <v>22</v>
      </c>
      <c r="B28" s="28">
        <v>3576.2139999999999</v>
      </c>
      <c r="C28" s="29">
        <v>4713.82</v>
      </c>
      <c r="D28" s="30">
        <v>4545.2694899999997</v>
      </c>
      <c r="E28" s="30">
        <f>D28-B28</f>
        <v>969.05548999999974</v>
      </c>
      <c r="F28" s="31">
        <f>D28/B28-100%</f>
        <v>0.27097245578704166</v>
      </c>
      <c r="G28" s="30">
        <f t="shared" si="2"/>
        <v>-168.55051000000003</v>
      </c>
      <c r="H28" s="7">
        <f t="shared" si="4"/>
        <v>-3.5756670810510371E-2</v>
      </c>
      <c r="I28" s="7"/>
    </row>
    <row r="29" spans="1:9" ht="220.5" hidden="1" outlineLevel="3" x14ac:dyDescent="0.25">
      <c r="A29" s="3" t="s">
        <v>23</v>
      </c>
      <c r="B29" s="6">
        <v>25.056999999999999</v>
      </c>
      <c r="C29" s="4">
        <v>29.6</v>
      </c>
      <c r="D29" s="5">
        <v>32.511040000000001</v>
      </c>
      <c r="E29" s="5">
        <f t="shared" ref="E29:E31" si="6">D29-B29</f>
        <v>7.4540400000000027</v>
      </c>
      <c r="F29" s="7">
        <f t="shared" ref="F29:F31" si="7">D29/B29-100%</f>
        <v>0.29748333798938442</v>
      </c>
      <c r="G29" s="5">
        <f t="shared" si="2"/>
        <v>2.9110399999999998</v>
      </c>
      <c r="H29" s="7">
        <f t="shared" si="4"/>
        <v>9.8345945945945923E-2</v>
      </c>
      <c r="I29" s="7"/>
    </row>
    <row r="30" spans="1:9" ht="189" hidden="1" outlineLevel="3" x14ac:dyDescent="0.25">
      <c r="A30" s="3" t="s">
        <v>24</v>
      </c>
      <c r="B30" s="6">
        <v>6260.7139999999999</v>
      </c>
      <c r="C30" s="4">
        <v>5295.12</v>
      </c>
      <c r="D30" s="5">
        <v>6114.6645099999996</v>
      </c>
      <c r="E30" s="5">
        <f t="shared" si="6"/>
        <v>-146.04949000000033</v>
      </c>
      <c r="F30" s="7">
        <f t="shared" si="7"/>
        <v>-2.3327928731451397E-2</v>
      </c>
      <c r="G30" s="5">
        <f t="shared" si="2"/>
        <v>819.54450999999972</v>
      </c>
      <c r="H30" s="7">
        <f t="shared" si="4"/>
        <v>0.15477354809711574</v>
      </c>
      <c r="I30" s="7"/>
    </row>
    <row r="31" spans="1:9" ht="189" hidden="1" outlineLevel="3" x14ac:dyDescent="0.25">
      <c r="A31" s="3" t="s">
        <v>25</v>
      </c>
      <c r="B31" s="6">
        <v>0</v>
      </c>
      <c r="C31" s="4">
        <v>0</v>
      </c>
      <c r="D31" s="5">
        <v>-837.94060000000002</v>
      </c>
      <c r="E31" s="5">
        <f t="shared" si="6"/>
        <v>-837.94060000000002</v>
      </c>
      <c r="F31" s="7" t="e">
        <f t="shared" si="7"/>
        <v>#DIV/0!</v>
      </c>
      <c r="G31" s="5">
        <f t="shared" si="2"/>
        <v>-837.94060000000002</v>
      </c>
      <c r="H31" s="7" t="e">
        <f t="shared" si="4"/>
        <v>#DIV/0!</v>
      </c>
      <c r="I31" s="7"/>
    </row>
    <row r="32" spans="1:9" hidden="1" outlineLevel="1" collapsed="1" x14ac:dyDescent="0.25">
      <c r="A32" s="15" t="s">
        <v>26</v>
      </c>
      <c r="B32" s="17">
        <f>B39</f>
        <v>0</v>
      </c>
      <c r="C32" s="17">
        <f>C39</f>
        <v>0</v>
      </c>
      <c r="D32" s="18">
        <f>D39</f>
        <v>0</v>
      </c>
      <c r="E32" s="18">
        <f>D32-B32</f>
        <v>0</v>
      </c>
      <c r="F32" s="19" t="s">
        <v>68</v>
      </c>
      <c r="G32" s="20">
        <f t="shared" si="2"/>
        <v>0</v>
      </c>
      <c r="H32" s="21" t="e">
        <f t="shared" si="4"/>
        <v>#DIV/0!</v>
      </c>
      <c r="I32" s="21"/>
    </row>
    <row r="33" spans="1:9" ht="31.5" hidden="1" outlineLevel="3" x14ac:dyDescent="0.25">
      <c r="A33" s="3" t="s">
        <v>27</v>
      </c>
      <c r="B33" s="6">
        <v>7475</v>
      </c>
      <c r="C33" s="4">
        <v>7000</v>
      </c>
      <c r="D33" s="5">
        <v>0</v>
      </c>
      <c r="E33" s="5">
        <f>D33-B33</f>
        <v>-7475</v>
      </c>
      <c r="F33" s="7">
        <f>D33/B33-100%</f>
        <v>-1</v>
      </c>
      <c r="G33" s="5">
        <f t="shared" si="2"/>
        <v>-7000</v>
      </c>
      <c r="H33" s="7">
        <f t="shared" si="4"/>
        <v>-1</v>
      </c>
      <c r="I33" s="53"/>
    </row>
    <row r="34" spans="1:9" ht="31.5" hidden="1" outlineLevel="3" x14ac:dyDescent="0.25">
      <c r="A34" s="3" t="s">
        <v>27</v>
      </c>
      <c r="B34" s="6">
        <v>0</v>
      </c>
      <c r="C34" s="4">
        <v>0</v>
      </c>
      <c r="D34" s="5">
        <v>6937.6702299999997</v>
      </c>
      <c r="E34" s="5">
        <f t="shared" ref="E34:E38" si="8">D34-B34</f>
        <v>6937.6702299999997</v>
      </c>
      <c r="F34" s="7" t="s">
        <v>68</v>
      </c>
      <c r="G34" s="5">
        <f t="shared" si="2"/>
        <v>6937.6702299999997</v>
      </c>
      <c r="H34" s="7" t="s">
        <v>68</v>
      </c>
      <c r="I34" s="53"/>
    </row>
    <row r="35" spans="1:9" ht="31.5" hidden="1" outlineLevel="3" x14ac:dyDescent="0.25">
      <c r="A35" s="3" t="s">
        <v>27</v>
      </c>
      <c r="B35" s="6">
        <v>0</v>
      </c>
      <c r="C35" s="4">
        <v>0</v>
      </c>
      <c r="D35" s="5">
        <v>51.175429999999999</v>
      </c>
      <c r="E35" s="5">
        <f t="shared" si="8"/>
        <v>51.175429999999999</v>
      </c>
      <c r="F35" s="7" t="s">
        <v>68</v>
      </c>
      <c r="G35" s="5">
        <f t="shared" si="2"/>
        <v>51.175429999999999</v>
      </c>
      <c r="H35" s="7" t="s">
        <v>68</v>
      </c>
      <c r="I35" s="53"/>
    </row>
    <row r="36" spans="1:9" ht="31.5" hidden="1" outlineLevel="3" x14ac:dyDescent="0.25">
      <c r="A36" s="3" t="s">
        <v>27</v>
      </c>
      <c r="B36" s="6">
        <v>0</v>
      </c>
      <c r="C36" s="4">
        <v>0</v>
      </c>
      <c r="D36" s="5">
        <v>10.08569</v>
      </c>
      <c r="E36" s="5">
        <f t="shared" si="8"/>
        <v>10.08569</v>
      </c>
      <c r="F36" s="7" t="s">
        <v>68</v>
      </c>
      <c r="G36" s="5">
        <f t="shared" si="2"/>
        <v>10.08569</v>
      </c>
      <c r="H36" s="7" t="s">
        <v>68</v>
      </c>
      <c r="I36" s="53"/>
    </row>
    <row r="37" spans="1:9" ht="63" hidden="1" outlineLevel="3" x14ac:dyDescent="0.25">
      <c r="A37" s="3" t="s">
        <v>28</v>
      </c>
      <c r="B37" s="6">
        <v>0</v>
      </c>
      <c r="C37" s="4">
        <v>4.415</v>
      </c>
      <c r="D37" s="5">
        <v>0</v>
      </c>
      <c r="E37" s="5">
        <f t="shared" si="8"/>
        <v>0</v>
      </c>
      <c r="F37" s="7" t="s">
        <v>68</v>
      </c>
      <c r="G37" s="5">
        <f t="shared" si="2"/>
        <v>-4.415</v>
      </c>
      <c r="H37" s="7">
        <f t="shared" si="4"/>
        <v>-1</v>
      </c>
      <c r="I37" s="53"/>
    </row>
    <row r="38" spans="1:9" ht="63" hidden="1" outlineLevel="3" x14ac:dyDescent="0.25">
      <c r="A38" s="3" t="s">
        <v>28</v>
      </c>
      <c r="B38" s="6">
        <v>0</v>
      </c>
      <c r="C38" s="4">
        <v>0</v>
      </c>
      <c r="D38" s="5">
        <v>4.4144899999999998</v>
      </c>
      <c r="E38" s="5">
        <f t="shared" si="8"/>
        <v>4.4144899999999998</v>
      </c>
      <c r="F38" s="7" t="s">
        <v>68</v>
      </c>
      <c r="G38" s="5">
        <f t="shared" si="2"/>
        <v>4.4144899999999998</v>
      </c>
      <c r="H38" s="7" t="s">
        <v>68</v>
      </c>
      <c r="I38" s="53"/>
    </row>
    <row r="39" spans="1:9" hidden="1" outlineLevel="2" collapsed="1" x14ac:dyDescent="0.25">
      <c r="A39" s="56" t="s">
        <v>29</v>
      </c>
      <c r="B39" s="57">
        <v>0</v>
      </c>
      <c r="C39" s="58">
        <v>0</v>
      </c>
      <c r="D39" s="59">
        <v>0</v>
      </c>
      <c r="E39" s="59">
        <f>D39-B39</f>
        <v>0</v>
      </c>
      <c r="F39" s="60" t="s">
        <v>68</v>
      </c>
      <c r="G39" s="5">
        <f t="shared" si="2"/>
        <v>0</v>
      </c>
      <c r="H39" s="7" t="e">
        <f t="shared" si="4"/>
        <v>#DIV/0!</v>
      </c>
      <c r="I39" s="65" t="s">
        <v>78</v>
      </c>
    </row>
    <row r="40" spans="1:9" hidden="1" outlineLevel="3" x14ac:dyDescent="0.25">
      <c r="A40" s="27" t="s">
        <v>29</v>
      </c>
      <c r="B40" s="28">
        <v>155</v>
      </c>
      <c r="C40" s="29">
        <v>115</v>
      </c>
      <c r="D40" s="30">
        <v>0</v>
      </c>
      <c r="E40" s="30">
        <f>D40-B40</f>
        <v>-155</v>
      </c>
      <c r="F40" s="31">
        <f>D40/B40-100%</f>
        <v>-1</v>
      </c>
      <c r="G40" s="5">
        <f t="shared" si="2"/>
        <v>-115</v>
      </c>
      <c r="H40" s="7">
        <f t="shared" si="4"/>
        <v>-1</v>
      </c>
      <c r="I40" s="53"/>
    </row>
    <row r="41" spans="1:9" ht="63" hidden="1" outlineLevel="3" x14ac:dyDescent="0.25">
      <c r="A41" s="27" t="s">
        <v>30</v>
      </c>
      <c r="B41" s="28">
        <v>0</v>
      </c>
      <c r="C41" s="29">
        <v>0</v>
      </c>
      <c r="D41" s="30">
        <v>109.65848</v>
      </c>
      <c r="E41" s="30">
        <f t="shared" ref="E41:E42" si="9">D41-B41</f>
        <v>109.65848</v>
      </c>
      <c r="F41" s="31" t="s">
        <v>68</v>
      </c>
      <c r="G41" s="5">
        <f t="shared" si="2"/>
        <v>109.65848</v>
      </c>
      <c r="H41" s="7" t="s">
        <v>68</v>
      </c>
      <c r="I41" s="53"/>
    </row>
    <row r="42" spans="1:9" hidden="1" outlineLevel="3" x14ac:dyDescent="0.25">
      <c r="A42" s="27" t="s">
        <v>29</v>
      </c>
      <c r="B42" s="28">
        <v>0</v>
      </c>
      <c r="C42" s="29">
        <v>0</v>
      </c>
      <c r="D42" s="30">
        <v>0.90844999999999998</v>
      </c>
      <c r="E42" s="30">
        <f t="shared" si="9"/>
        <v>0.90844999999999998</v>
      </c>
      <c r="F42" s="31" t="s">
        <v>68</v>
      </c>
      <c r="G42" s="5">
        <f t="shared" si="2"/>
        <v>0.90844999999999998</v>
      </c>
      <c r="H42" s="7" t="s">
        <v>68</v>
      </c>
      <c r="I42" s="53"/>
    </row>
    <row r="43" spans="1:9" ht="63" hidden="1" outlineLevel="3" x14ac:dyDescent="0.25">
      <c r="A43" s="3" t="s">
        <v>31</v>
      </c>
      <c r="B43" s="6">
        <v>594</v>
      </c>
      <c r="C43" s="4">
        <v>370</v>
      </c>
      <c r="D43" s="5">
        <v>0</v>
      </c>
      <c r="E43" s="5">
        <f>D43-B43</f>
        <v>-594</v>
      </c>
      <c r="F43" s="7">
        <f>D43/B43-100%</f>
        <v>-1</v>
      </c>
      <c r="G43" s="5">
        <f t="shared" si="2"/>
        <v>-370</v>
      </c>
      <c r="H43" s="7">
        <f t="shared" si="4"/>
        <v>-1</v>
      </c>
      <c r="I43" s="7"/>
    </row>
    <row r="44" spans="1:9" ht="63" hidden="1" outlineLevel="3" x14ac:dyDescent="0.25">
      <c r="A44" s="3" t="s">
        <v>31</v>
      </c>
      <c r="B44" s="6">
        <v>0</v>
      </c>
      <c r="C44" s="4">
        <v>0</v>
      </c>
      <c r="D44" s="5">
        <v>471.27474000000001</v>
      </c>
      <c r="E44" s="5">
        <f t="shared" ref="E44:E46" si="10">D44-B44</f>
        <v>471.27474000000001</v>
      </c>
      <c r="F44" s="7" t="s">
        <v>68</v>
      </c>
      <c r="G44" s="5">
        <f t="shared" si="2"/>
        <v>471.27474000000001</v>
      </c>
      <c r="H44" s="7" t="s">
        <v>68</v>
      </c>
      <c r="I44" s="7"/>
    </row>
    <row r="45" spans="1:9" ht="63" hidden="1" outlineLevel="3" x14ac:dyDescent="0.25">
      <c r="A45" s="3" t="s">
        <v>31</v>
      </c>
      <c r="B45" s="6">
        <v>0</v>
      </c>
      <c r="C45" s="4">
        <v>0</v>
      </c>
      <c r="D45" s="5">
        <v>0.73114999999999997</v>
      </c>
      <c r="E45" s="5">
        <f t="shared" si="10"/>
        <v>0.73114999999999997</v>
      </c>
      <c r="F45" s="7" t="s">
        <v>68</v>
      </c>
      <c r="G45" s="5">
        <f t="shared" si="2"/>
        <v>0.73114999999999997</v>
      </c>
      <c r="H45" s="7" t="s">
        <v>68</v>
      </c>
      <c r="I45" s="7"/>
    </row>
    <row r="46" spans="1:9" ht="63" hidden="1" outlineLevel="3" x14ac:dyDescent="0.25">
      <c r="A46" s="3" t="s">
        <v>31</v>
      </c>
      <c r="B46" s="6">
        <v>0</v>
      </c>
      <c r="C46" s="4">
        <v>0</v>
      </c>
      <c r="D46" s="5">
        <v>0.10477</v>
      </c>
      <c r="E46" s="5">
        <f t="shared" si="10"/>
        <v>0.10477</v>
      </c>
      <c r="F46" s="7" t="s">
        <v>68</v>
      </c>
      <c r="G46" s="5">
        <f t="shared" si="2"/>
        <v>0.10477</v>
      </c>
      <c r="H46" s="7" t="s">
        <v>68</v>
      </c>
      <c r="I46" s="7"/>
    </row>
    <row r="47" spans="1:9" outlineLevel="1" collapsed="1" x14ac:dyDescent="0.25">
      <c r="A47" s="15" t="s">
        <v>74</v>
      </c>
      <c r="B47" s="16">
        <f>B48+B54</f>
        <v>4</v>
      </c>
      <c r="C47" s="16">
        <f t="shared" ref="C47:D47" si="11">C48+C54</f>
        <v>8.4059999999999988</v>
      </c>
      <c r="D47" s="16">
        <f t="shared" si="11"/>
        <v>8.4660000000000011</v>
      </c>
      <c r="E47" s="18">
        <f>D47-B47</f>
        <v>4.4660000000000011</v>
      </c>
      <c r="F47" s="42" t="s">
        <v>68</v>
      </c>
      <c r="G47" s="20">
        <f t="shared" si="2"/>
        <v>6.0000000000002274E-2</v>
      </c>
      <c r="H47" s="21">
        <f t="shared" si="4"/>
        <v>7.137758743754663E-3</v>
      </c>
      <c r="I47" s="21"/>
    </row>
    <row r="48" spans="1:9" outlineLevel="2" x14ac:dyDescent="0.25">
      <c r="A48" s="56" t="s">
        <v>75</v>
      </c>
      <c r="B48" s="57">
        <v>0</v>
      </c>
      <c r="C48" s="58">
        <v>0.28299999999999997</v>
      </c>
      <c r="D48" s="59">
        <v>0.46800000000000003</v>
      </c>
      <c r="E48" s="59">
        <f>D48-B48</f>
        <v>0.46800000000000003</v>
      </c>
      <c r="F48" s="60" t="s">
        <v>68</v>
      </c>
      <c r="G48" s="30">
        <f t="shared" si="2"/>
        <v>0.18500000000000005</v>
      </c>
      <c r="H48" s="7">
        <f t="shared" si="4"/>
        <v>0.65371024734982353</v>
      </c>
      <c r="I48" s="90" t="s">
        <v>79</v>
      </c>
    </row>
    <row r="49" spans="1:9" ht="62.45" hidden="1" customHeight="1" outlineLevel="3" x14ac:dyDescent="0.25">
      <c r="A49" s="27" t="s">
        <v>33</v>
      </c>
      <c r="B49" s="57">
        <v>0</v>
      </c>
      <c r="C49" s="58">
        <v>10.552</v>
      </c>
      <c r="D49" s="59">
        <v>10.63008</v>
      </c>
      <c r="E49" s="59">
        <f t="shared" ref="E49:E54" si="12">D49-B49</f>
        <v>10.63008</v>
      </c>
      <c r="F49" s="61" t="s">
        <v>68</v>
      </c>
      <c r="G49" s="30">
        <f t="shared" ref="G49:G53" si="13">D49-C49</f>
        <v>7.8079999999999927E-2</v>
      </c>
      <c r="H49" s="7">
        <f t="shared" ref="H49:H54" si="14">D49/C49-100%</f>
        <v>7.3995451099317933E-3</v>
      </c>
      <c r="I49" s="91"/>
    </row>
    <row r="50" spans="1:9" ht="62.45" hidden="1" customHeight="1" outlineLevel="3" x14ac:dyDescent="0.25">
      <c r="A50" s="3" t="s">
        <v>33</v>
      </c>
      <c r="B50" s="57">
        <v>0</v>
      </c>
      <c r="C50" s="58">
        <v>10.552</v>
      </c>
      <c r="D50" s="59">
        <v>10.63008</v>
      </c>
      <c r="E50" s="59">
        <f t="shared" si="12"/>
        <v>10.63008</v>
      </c>
      <c r="F50" s="61" t="s">
        <v>68</v>
      </c>
      <c r="G50" s="30">
        <f t="shared" si="13"/>
        <v>7.8079999999999927E-2</v>
      </c>
      <c r="H50" s="7">
        <f t="shared" si="14"/>
        <v>7.3995451099317933E-3</v>
      </c>
      <c r="I50" s="91"/>
    </row>
    <row r="51" spans="1:9" ht="62.45" hidden="1" customHeight="1" outlineLevel="3" x14ac:dyDescent="0.25">
      <c r="A51" s="3" t="s">
        <v>34</v>
      </c>
      <c r="B51" s="57">
        <v>0</v>
      </c>
      <c r="C51" s="58">
        <v>10.552</v>
      </c>
      <c r="D51" s="59">
        <v>10.63008</v>
      </c>
      <c r="E51" s="59">
        <f t="shared" si="12"/>
        <v>10.63008</v>
      </c>
      <c r="F51" s="61" t="s">
        <v>68</v>
      </c>
      <c r="G51" s="30">
        <f t="shared" si="13"/>
        <v>7.8079999999999927E-2</v>
      </c>
      <c r="H51" s="7">
        <f t="shared" si="14"/>
        <v>7.3995451099317933E-3</v>
      </c>
      <c r="I51" s="91"/>
    </row>
    <row r="52" spans="1:9" ht="62.45" hidden="1" customHeight="1" outlineLevel="3" x14ac:dyDescent="0.25">
      <c r="A52" s="3" t="s">
        <v>34</v>
      </c>
      <c r="B52" s="57">
        <v>0</v>
      </c>
      <c r="C52" s="58">
        <v>10.552</v>
      </c>
      <c r="D52" s="59">
        <v>10.63008</v>
      </c>
      <c r="E52" s="59">
        <f t="shared" si="12"/>
        <v>10.63008</v>
      </c>
      <c r="F52" s="61" t="s">
        <v>68</v>
      </c>
      <c r="G52" s="30">
        <f t="shared" si="13"/>
        <v>7.8079999999999927E-2</v>
      </c>
      <c r="H52" s="7">
        <f t="shared" si="14"/>
        <v>7.3995451099317933E-3</v>
      </c>
      <c r="I52" s="91"/>
    </row>
    <row r="53" spans="1:9" ht="62.45" hidden="1" customHeight="1" outlineLevel="3" x14ac:dyDescent="0.25">
      <c r="A53" s="3" t="s">
        <v>34</v>
      </c>
      <c r="B53" s="57">
        <v>0</v>
      </c>
      <c r="C53" s="58">
        <v>10.552</v>
      </c>
      <c r="D53" s="59">
        <v>10.63008</v>
      </c>
      <c r="E53" s="59">
        <f t="shared" si="12"/>
        <v>10.63008</v>
      </c>
      <c r="F53" s="61" t="s">
        <v>68</v>
      </c>
      <c r="G53" s="30">
        <f t="shared" si="13"/>
        <v>7.8079999999999927E-2</v>
      </c>
      <c r="H53" s="7">
        <f t="shared" si="14"/>
        <v>7.3995451099317933E-3</v>
      </c>
      <c r="I53" s="91"/>
    </row>
    <row r="54" spans="1:9" outlineLevel="3" x14ac:dyDescent="0.25">
      <c r="A54" s="3" t="s">
        <v>32</v>
      </c>
      <c r="B54" s="57">
        <v>4</v>
      </c>
      <c r="C54" s="58">
        <v>8.1229999999999993</v>
      </c>
      <c r="D54" s="59">
        <v>7.9980000000000002</v>
      </c>
      <c r="E54" s="59">
        <f t="shared" si="12"/>
        <v>3.9980000000000002</v>
      </c>
      <c r="F54" s="60">
        <f>D54/B54-100%</f>
        <v>0.99950000000000006</v>
      </c>
      <c r="G54" s="30">
        <f>D54-C54</f>
        <v>-0.12499999999999911</v>
      </c>
      <c r="H54" s="7">
        <f t="shared" si="14"/>
        <v>-1.5388403299273601E-2</v>
      </c>
      <c r="I54" s="92"/>
    </row>
    <row r="55" spans="1:9" outlineLevel="1" x14ac:dyDescent="0.25">
      <c r="A55" s="15" t="s">
        <v>35</v>
      </c>
      <c r="B55" s="16">
        <f>B56</f>
        <v>0.5</v>
      </c>
      <c r="C55" s="16">
        <f t="shared" ref="C55:D55" si="15">C56</f>
        <v>0.2</v>
      </c>
      <c r="D55" s="16">
        <f t="shared" si="15"/>
        <v>0.2</v>
      </c>
      <c r="E55" s="18">
        <f t="shared" ref="E55:E61" si="16">D55-B55</f>
        <v>-0.3</v>
      </c>
      <c r="F55" s="19">
        <f t="shared" ref="F55:F61" si="17">D55/B55-100%</f>
        <v>-0.6</v>
      </c>
      <c r="G55" s="20">
        <f t="shared" si="2"/>
        <v>0</v>
      </c>
      <c r="H55" s="21">
        <f t="shared" si="4"/>
        <v>0</v>
      </c>
      <c r="I55" s="21"/>
    </row>
    <row r="56" spans="1:9" ht="110.25" outlineLevel="2" x14ac:dyDescent="0.25">
      <c r="A56" s="56" t="s">
        <v>82</v>
      </c>
      <c r="B56" s="57">
        <v>0.5</v>
      </c>
      <c r="C56" s="58">
        <v>0.2</v>
      </c>
      <c r="D56" s="59">
        <v>0.2</v>
      </c>
      <c r="E56" s="59">
        <f t="shared" si="16"/>
        <v>-0.3</v>
      </c>
      <c r="F56" s="60">
        <f t="shared" si="17"/>
        <v>-0.6</v>
      </c>
      <c r="G56" s="5">
        <f t="shared" si="2"/>
        <v>0</v>
      </c>
      <c r="H56" s="7">
        <f t="shared" si="4"/>
        <v>0</v>
      </c>
      <c r="I56" s="55" t="s">
        <v>92</v>
      </c>
    </row>
    <row r="57" spans="1:9" ht="78.75" hidden="1" outlineLevel="3" x14ac:dyDescent="0.25">
      <c r="A57" s="27" t="s">
        <v>36</v>
      </c>
      <c r="B57" s="28"/>
      <c r="C57" s="29"/>
      <c r="D57" s="30"/>
      <c r="E57" s="30">
        <f t="shared" si="16"/>
        <v>0</v>
      </c>
      <c r="F57" s="31" t="e">
        <f t="shared" si="17"/>
        <v>#DIV/0!</v>
      </c>
      <c r="G57" s="5">
        <f t="shared" si="2"/>
        <v>0</v>
      </c>
      <c r="H57" s="7" t="e">
        <f t="shared" si="4"/>
        <v>#DIV/0!</v>
      </c>
      <c r="I57" s="7"/>
    </row>
    <row r="58" spans="1:9" ht="78.75" hidden="1" outlineLevel="3" x14ac:dyDescent="0.25">
      <c r="A58" s="27" t="s">
        <v>36</v>
      </c>
      <c r="B58" s="28"/>
      <c r="C58" s="29"/>
      <c r="D58" s="30"/>
      <c r="E58" s="30">
        <f t="shared" si="16"/>
        <v>0</v>
      </c>
      <c r="F58" s="31" t="s">
        <v>68</v>
      </c>
      <c r="G58" s="5">
        <f t="shared" si="2"/>
        <v>0</v>
      </c>
      <c r="H58" s="7" t="s">
        <v>68</v>
      </c>
      <c r="I58" s="7"/>
    </row>
    <row r="59" spans="1:9" ht="78.75" hidden="1" outlineLevel="1" collapsed="1" x14ac:dyDescent="0.25">
      <c r="A59" s="15" t="s">
        <v>37</v>
      </c>
      <c r="B59" s="16">
        <f>B60+B65</f>
        <v>0</v>
      </c>
      <c r="C59" s="16">
        <f t="shared" ref="C59:D59" si="18">C60+C65</f>
        <v>0</v>
      </c>
      <c r="D59" s="16">
        <f t="shared" si="18"/>
        <v>0</v>
      </c>
      <c r="E59" s="18">
        <f t="shared" si="16"/>
        <v>0</v>
      </c>
      <c r="F59" s="19" t="e">
        <f t="shared" si="17"/>
        <v>#DIV/0!</v>
      </c>
      <c r="G59" s="20">
        <f t="shared" si="2"/>
        <v>0</v>
      </c>
      <c r="H59" s="21" t="s">
        <v>68</v>
      </c>
      <c r="I59" s="21"/>
    </row>
    <row r="60" spans="1:9" ht="143.25" hidden="1" customHeight="1" outlineLevel="2" x14ac:dyDescent="0.25">
      <c r="A60" s="56" t="s">
        <v>38</v>
      </c>
      <c r="B60" s="57">
        <v>0</v>
      </c>
      <c r="C60" s="58">
        <v>0</v>
      </c>
      <c r="D60" s="59">
        <v>0</v>
      </c>
      <c r="E60" s="59">
        <f t="shared" si="16"/>
        <v>0</v>
      </c>
      <c r="F60" s="60" t="e">
        <f t="shared" si="17"/>
        <v>#DIV/0!</v>
      </c>
      <c r="G60" s="30">
        <f t="shared" si="2"/>
        <v>0</v>
      </c>
      <c r="H60" s="31" t="s">
        <v>68</v>
      </c>
      <c r="I60" s="66" t="s">
        <v>79</v>
      </c>
    </row>
    <row r="61" spans="1:9" ht="156" hidden="1" customHeight="1" outlineLevel="3" x14ac:dyDescent="0.25">
      <c r="A61" s="3" t="s">
        <v>39</v>
      </c>
      <c r="B61" s="6"/>
      <c r="C61" s="4"/>
      <c r="D61" s="5"/>
      <c r="E61" s="5">
        <f t="shared" si="16"/>
        <v>0</v>
      </c>
      <c r="F61" s="7" t="e">
        <f t="shared" si="17"/>
        <v>#DIV/0!</v>
      </c>
      <c r="G61" s="5">
        <f t="shared" si="2"/>
        <v>0</v>
      </c>
      <c r="H61" s="7" t="e">
        <f t="shared" si="4"/>
        <v>#DIV/0!</v>
      </c>
      <c r="I61" s="67"/>
    </row>
    <row r="62" spans="1:9" ht="124.9" hidden="1" customHeight="1" outlineLevel="3" x14ac:dyDescent="0.25">
      <c r="A62" s="3" t="s">
        <v>40</v>
      </c>
      <c r="B62" s="6"/>
      <c r="C62" s="4"/>
      <c r="D62" s="5"/>
      <c r="E62" s="5">
        <f t="shared" ref="E62:E64" si="19">D62-B62</f>
        <v>0</v>
      </c>
      <c r="F62" s="7" t="e">
        <f t="shared" ref="F62:F64" si="20">D62/B62-100%</f>
        <v>#DIV/0!</v>
      </c>
      <c r="G62" s="5">
        <f t="shared" si="2"/>
        <v>0</v>
      </c>
      <c r="H62" s="7" t="e">
        <f t="shared" si="4"/>
        <v>#DIV/0!</v>
      </c>
      <c r="I62" s="67"/>
    </row>
    <row r="63" spans="1:9" ht="124.9" hidden="1" customHeight="1" outlineLevel="3" x14ac:dyDescent="0.25">
      <c r="A63" s="3" t="s">
        <v>41</v>
      </c>
      <c r="B63" s="6"/>
      <c r="C63" s="4"/>
      <c r="D63" s="5"/>
      <c r="E63" s="5">
        <f t="shared" si="19"/>
        <v>0</v>
      </c>
      <c r="F63" s="7" t="e">
        <f t="shared" si="20"/>
        <v>#DIV/0!</v>
      </c>
      <c r="G63" s="5">
        <f t="shared" si="2"/>
        <v>0</v>
      </c>
      <c r="H63" s="7" t="e">
        <f t="shared" si="4"/>
        <v>#DIV/0!</v>
      </c>
      <c r="I63" s="67"/>
    </row>
    <row r="64" spans="1:9" ht="62.45" hidden="1" customHeight="1" outlineLevel="3" x14ac:dyDescent="0.25">
      <c r="A64" s="3" t="s">
        <v>42</v>
      </c>
      <c r="B64" s="6"/>
      <c r="C64" s="4"/>
      <c r="D64" s="5"/>
      <c r="E64" s="5">
        <f t="shared" si="19"/>
        <v>0</v>
      </c>
      <c r="F64" s="7" t="e">
        <f t="shared" si="20"/>
        <v>#DIV/0!</v>
      </c>
      <c r="G64" s="5">
        <f t="shared" si="2"/>
        <v>0</v>
      </c>
      <c r="H64" s="7" t="e">
        <f t="shared" si="4"/>
        <v>#DIV/0!</v>
      </c>
      <c r="I64" s="67"/>
    </row>
    <row r="65" spans="1:12" ht="141.75" hidden="1" outlineLevel="2" x14ac:dyDescent="0.25">
      <c r="A65" s="56" t="s">
        <v>43</v>
      </c>
      <c r="B65" s="57"/>
      <c r="C65" s="58"/>
      <c r="D65" s="59"/>
      <c r="E65" s="59">
        <f>D65-B65</f>
        <v>0</v>
      </c>
      <c r="F65" s="61" t="s">
        <v>68</v>
      </c>
      <c r="G65" s="30">
        <f t="shared" ref="G65" si="21">D65-C65</f>
        <v>0</v>
      </c>
      <c r="H65" s="7" t="e">
        <f t="shared" ref="H65" si="22">D65/C65-100%</f>
        <v>#DIV/0!</v>
      </c>
      <c r="I65" s="68" t="s">
        <v>80</v>
      </c>
    </row>
    <row r="66" spans="1:12" collapsed="1" x14ac:dyDescent="0.25">
      <c r="A66" s="46" t="s">
        <v>44</v>
      </c>
      <c r="B66" s="47">
        <f>B67</f>
        <v>3605.7359999999999</v>
      </c>
      <c r="C66" s="47">
        <f t="shared" ref="C66:D66" si="23">C67</f>
        <v>6632.7450000000008</v>
      </c>
      <c r="D66" s="47">
        <f t="shared" si="23"/>
        <v>6627.4350000000004</v>
      </c>
      <c r="E66" s="48">
        <f>D66-B66</f>
        <v>3021.6990000000005</v>
      </c>
      <c r="F66" s="49">
        <f t="shared" ref="F66:F70" si="24">D66/B66-100%</f>
        <v>0.83802557924373855</v>
      </c>
      <c r="G66" s="44">
        <f t="shared" ref="G66:G78" si="25">D66-C66</f>
        <v>-5.3100000000004002</v>
      </c>
      <c r="H66" s="45">
        <f>D66/C66-100%</f>
        <v>-8.0057351820406186E-4</v>
      </c>
      <c r="I66" s="45"/>
    </row>
    <row r="67" spans="1:12" ht="63" outlineLevel="1" x14ac:dyDescent="0.25">
      <c r="A67" s="15" t="s">
        <v>45</v>
      </c>
      <c r="B67" s="16">
        <f>B68+B73+B81+B85</f>
        <v>3605.7359999999999</v>
      </c>
      <c r="C67" s="16">
        <f t="shared" ref="C67:D67" si="26">C68+C73+C81+C85</f>
        <v>6632.7450000000008</v>
      </c>
      <c r="D67" s="16">
        <f t="shared" si="26"/>
        <v>6627.4350000000004</v>
      </c>
      <c r="E67" s="18">
        <f>D67-B67</f>
        <v>3021.6990000000005</v>
      </c>
      <c r="F67" s="19">
        <f t="shared" si="24"/>
        <v>0.83802557924373855</v>
      </c>
      <c r="G67" s="20">
        <f t="shared" si="25"/>
        <v>-5.3100000000004002</v>
      </c>
      <c r="H67" s="21">
        <f t="shared" ref="H67:H78" si="27">D67/C67-100%</f>
        <v>-8.0057351820406186E-4</v>
      </c>
      <c r="I67" s="21"/>
    </row>
    <row r="68" spans="1:12" ht="31.15" customHeight="1" outlineLevel="2" x14ac:dyDescent="0.25">
      <c r="A68" s="22" t="s">
        <v>47</v>
      </c>
      <c r="B68" s="23">
        <f>B70+B72</f>
        <v>2048.6</v>
      </c>
      <c r="C68" s="23">
        <f t="shared" ref="C68:D68" si="28">C70+C72</f>
        <v>2098.6</v>
      </c>
      <c r="D68" s="23">
        <f t="shared" si="28"/>
        <v>2098.6</v>
      </c>
      <c r="E68" s="25">
        <f>D68-B68</f>
        <v>50</v>
      </c>
      <c r="F68" s="26">
        <f t="shared" si="24"/>
        <v>2.4406912037489015E-2</v>
      </c>
      <c r="G68" s="5">
        <f t="shared" si="25"/>
        <v>0</v>
      </c>
      <c r="H68" s="7">
        <f t="shared" si="27"/>
        <v>0</v>
      </c>
      <c r="I68" s="76" t="s">
        <v>73</v>
      </c>
    </row>
    <row r="69" spans="1:12" ht="62.45" hidden="1" customHeight="1" outlineLevel="3" x14ac:dyDescent="0.25">
      <c r="A69" s="27" t="s">
        <v>48</v>
      </c>
      <c r="B69" s="28">
        <v>0</v>
      </c>
      <c r="C69" s="29">
        <v>0</v>
      </c>
      <c r="D69" s="30">
        <v>0</v>
      </c>
      <c r="E69" s="30">
        <f>D69-B69</f>
        <v>0</v>
      </c>
      <c r="F69" s="32" t="s">
        <v>68</v>
      </c>
      <c r="G69" s="5">
        <f t="shared" si="25"/>
        <v>0</v>
      </c>
      <c r="H69" s="7" t="e">
        <f t="shared" si="27"/>
        <v>#DIV/0!</v>
      </c>
      <c r="I69" s="77"/>
    </row>
    <row r="70" spans="1:12" ht="63" outlineLevel="3" x14ac:dyDescent="0.25">
      <c r="A70" s="27" t="s">
        <v>83</v>
      </c>
      <c r="B70" s="28">
        <v>2048.6</v>
      </c>
      <c r="C70" s="29">
        <v>2098.6</v>
      </c>
      <c r="D70" s="30">
        <v>2098.6</v>
      </c>
      <c r="E70" s="30">
        <f t="shared" ref="E70:E72" si="29">D70-B70</f>
        <v>50</v>
      </c>
      <c r="F70" s="31">
        <f t="shared" si="24"/>
        <v>2.4406912037489015E-2</v>
      </c>
      <c r="G70" s="5">
        <f t="shared" si="25"/>
        <v>0</v>
      </c>
      <c r="H70" s="7">
        <f t="shared" si="27"/>
        <v>0</v>
      </c>
      <c r="I70" s="77"/>
    </row>
    <row r="71" spans="1:12" ht="62.45" hidden="1" customHeight="1" outlineLevel="3" x14ac:dyDescent="0.25">
      <c r="A71" s="3" t="s">
        <v>49</v>
      </c>
      <c r="B71" s="6">
        <v>0</v>
      </c>
      <c r="C71" s="4">
        <v>0</v>
      </c>
      <c r="D71" s="5">
        <v>0</v>
      </c>
      <c r="E71" s="5">
        <f t="shared" si="29"/>
        <v>0</v>
      </c>
      <c r="F71" s="7" t="e">
        <f t="shared" ref="F71" si="30">D71/B71-100%</f>
        <v>#DIV/0!</v>
      </c>
      <c r="G71" s="5">
        <f t="shared" si="25"/>
        <v>0</v>
      </c>
      <c r="H71" s="7" t="e">
        <f t="shared" si="27"/>
        <v>#DIV/0!</v>
      </c>
      <c r="I71" s="77"/>
    </row>
    <row r="72" spans="1:12" ht="48" hidden="1" customHeight="1" outlineLevel="3" x14ac:dyDescent="0.25">
      <c r="A72" s="3" t="s">
        <v>84</v>
      </c>
      <c r="B72" s="6">
        <v>0</v>
      </c>
      <c r="C72" s="4">
        <v>0</v>
      </c>
      <c r="D72" s="5">
        <v>0</v>
      </c>
      <c r="E72" s="5">
        <f t="shared" si="29"/>
        <v>0</v>
      </c>
      <c r="F72" s="7" t="s">
        <v>68</v>
      </c>
      <c r="G72" s="5">
        <f t="shared" si="25"/>
        <v>0</v>
      </c>
      <c r="H72" s="7" t="e">
        <f t="shared" si="27"/>
        <v>#DIV/0!</v>
      </c>
      <c r="I72" s="77"/>
    </row>
    <row r="73" spans="1:12" ht="47.25" outlineLevel="2" collapsed="1" x14ac:dyDescent="0.25">
      <c r="A73" s="22" t="s">
        <v>46</v>
      </c>
      <c r="B73" s="23">
        <f>B74+B75+B76</f>
        <v>0</v>
      </c>
      <c r="C73" s="24">
        <f>C74+C75+C76</f>
        <v>2600</v>
      </c>
      <c r="D73" s="25">
        <f>D74+D75+D76</f>
        <v>2600</v>
      </c>
      <c r="E73" s="25">
        <f>D73-B73</f>
        <v>2600</v>
      </c>
      <c r="F73" s="26" t="e">
        <f>D73/B73-100%</f>
        <v>#DIV/0!</v>
      </c>
      <c r="G73" s="30">
        <f t="shared" si="25"/>
        <v>0</v>
      </c>
      <c r="H73" s="7">
        <f t="shared" si="27"/>
        <v>0</v>
      </c>
      <c r="I73" s="77"/>
    </row>
    <row r="74" spans="1:12" ht="78.75" hidden="1" outlineLevel="2" x14ac:dyDescent="0.25">
      <c r="A74" s="56" t="s">
        <v>76</v>
      </c>
      <c r="B74" s="57">
        <v>0</v>
      </c>
      <c r="C74" s="58">
        <v>0</v>
      </c>
      <c r="D74" s="30">
        <v>0</v>
      </c>
      <c r="E74" s="30">
        <f>D74-B74</f>
        <v>0</v>
      </c>
      <c r="F74" s="31" t="s">
        <v>68</v>
      </c>
      <c r="G74" s="30">
        <f>D74-C74</f>
        <v>0</v>
      </c>
      <c r="H74" s="31" t="e">
        <f>D74/C74-100%</f>
        <v>#DIV/0!</v>
      </c>
      <c r="I74" s="77"/>
    </row>
    <row r="75" spans="1:12" ht="63" hidden="1" outlineLevel="2" x14ac:dyDescent="0.25">
      <c r="A75" s="56" t="s">
        <v>77</v>
      </c>
      <c r="B75" s="57">
        <v>0</v>
      </c>
      <c r="C75" s="58">
        <v>0</v>
      </c>
      <c r="D75" s="30">
        <v>0</v>
      </c>
      <c r="E75" s="30">
        <f>D75-B75</f>
        <v>0</v>
      </c>
      <c r="F75" s="31" t="e">
        <f>D75/B75-100%</f>
        <v>#DIV/0!</v>
      </c>
      <c r="G75" s="30">
        <f>D75-C75</f>
        <v>0</v>
      </c>
      <c r="H75" s="31" t="e">
        <f>D75/C75-100%</f>
        <v>#DIV/0!</v>
      </c>
      <c r="I75" s="77"/>
    </row>
    <row r="76" spans="1:12" ht="33" customHeight="1" outlineLevel="3" x14ac:dyDescent="0.25">
      <c r="A76" s="27" t="s">
        <v>85</v>
      </c>
      <c r="B76" s="28">
        <v>0</v>
      </c>
      <c r="C76" s="29">
        <v>2600</v>
      </c>
      <c r="D76" s="30">
        <v>2600</v>
      </c>
      <c r="E76" s="30">
        <f>D76-B76</f>
        <v>2600</v>
      </c>
      <c r="F76" s="31" t="e">
        <f>D76/B76-100%</f>
        <v>#DIV/0!</v>
      </c>
      <c r="G76" s="30">
        <f>D76-C76</f>
        <v>0</v>
      </c>
      <c r="H76" s="31">
        <f>D76/C76-100%</f>
        <v>0</v>
      </c>
      <c r="I76" s="77"/>
      <c r="J76" s="43"/>
      <c r="K76" s="43"/>
      <c r="L76" s="43"/>
    </row>
    <row r="77" spans="1:12" ht="80.25" hidden="1" customHeight="1" outlineLevel="3" x14ac:dyDescent="0.25">
      <c r="A77" s="3" t="s">
        <v>50</v>
      </c>
      <c r="B77" s="6">
        <v>0</v>
      </c>
      <c r="C77" s="4">
        <v>0</v>
      </c>
      <c r="D77" s="5">
        <v>0</v>
      </c>
      <c r="E77" s="5">
        <f t="shared" ref="E77:E80" si="31">D77-B77</f>
        <v>0</v>
      </c>
      <c r="F77" s="7" t="s">
        <v>68</v>
      </c>
      <c r="G77" s="5">
        <f t="shared" si="25"/>
        <v>0</v>
      </c>
      <c r="H77" s="7" t="e">
        <f t="shared" si="27"/>
        <v>#DIV/0!</v>
      </c>
      <c r="I77" s="77"/>
    </row>
    <row r="78" spans="1:12" ht="33.75" hidden="1" customHeight="1" outlineLevel="3" x14ac:dyDescent="0.25">
      <c r="A78" s="3" t="s">
        <v>51</v>
      </c>
      <c r="B78" s="6">
        <v>0</v>
      </c>
      <c r="C78" s="4">
        <v>0</v>
      </c>
      <c r="D78" s="5">
        <v>0</v>
      </c>
      <c r="E78" s="5">
        <f t="shared" si="31"/>
        <v>0</v>
      </c>
      <c r="F78" s="7" t="s">
        <v>68</v>
      </c>
      <c r="G78" s="5">
        <f t="shared" si="25"/>
        <v>0</v>
      </c>
      <c r="H78" s="7" t="e">
        <f t="shared" si="27"/>
        <v>#DIV/0!</v>
      </c>
      <c r="I78" s="77"/>
    </row>
    <row r="79" spans="1:12" ht="96.75" hidden="1" customHeight="1" outlineLevel="3" x14ac:dyDescent="0.25">
      <c r="A79" s="3" t="s">
        <v>62</v>
      </c>
      <c r="B79" s="6">
        <v>0</v>
      </c>
      <c r="C79" s="4">
        <v>0</v>
      </c>
      <c r="D79" s="5">
        <v>0</v>
      </c>
      <c r="E79" s="5">
        <f t="shared" si="31"/>
        <v>0</v>
      </c>
      <c r="F79" s="7" t="s">
        <v>68</v>
      </c>
      <c r="G79" s="5">
        <f t="shared" ref="G79:G91" si="32">D79-C79</f>
        <v>0</v>
      </c>
      <c r="H79" s="7" t="e">
        <f t="shared" ref="H79:H87" si="33">D79/C79-100%</f>
        <v>#DIV/0!</v>
      </c>
      <c r="I79" s="77"/>
    </row>
    <row r="80" spans="1:12" ht="46.9" hidden="1" customHeight="1" outlineLevel="3" x14ac:dyDescent="0.25">
      <c r="A80" s="3" t="s">
        <v>52</v>
      </c>
      <c r="B80" s="6">
        <v>0</v>
      </c>
      <c r="C80" s="4">
        <v>0</v>
      </c>
      <c r="D80" s="5">
        <v>0</v>
      </c>
      <c r="E80" s="5">
        <f t="shared" si="31"/>
        <v>0</v>
      </c>
      <c r="F80" s="7" t="s">
        <v>68</v>
      </c>
      <c r="G80" s="5">
        <f t="shared" si="32"/>
        <v>0</v>
      </c>
      <c r="H80" s="7" t="e">
        <f t="shared" si="33"/>
        <v>#DIV/0!</v>
      </c>
      <c r="I80" s="77"/>
    </row>
    <row r="81" spans="1:9" ht="31.5" outlineLevel="2" collapsed="1" x14ac:dyDescent="0.25">
      <c r="A81" s="22" t="s">
        <v>53</v>
      </c>
      <c r="B81" s="23">
        <f>B82+B83+B84</f>
        <v>69.762999999999991</v>
      </c>
      <c r="C81" s="23">
        <f t="shared" ref="C81:D81" si="34">C82+C83+C84</f>
        <v>69.762999999999991</v>
      </c>
      <c r="D81" s="23">
        <f t="shared" si="34"/>
        <v>69.762999999999991</v>
      </c>
      <c r="E81" s="25">
        <f>D81-B81</f>
        <v>0</v>
      </c>
      <c r="F81" s="26">
        <f>D81/B81-100%</f>
        <v>0</v>
      </c>
      <c r="G81" s="30">
        <f t="shared" si="32"/>
        <v>0</v>
      </c>
      <c r="H81" s="7">
        <f t="shared" si="33"/>
        <v>0</v>
      </c>
      <c r="I81" s="72"/>
    </row>
    <row r="82" spans="1:9" ht="63" outlineLevel="3" x14ac:dyDescent="0.25">
      <c r="A82" s="3" t="s">
        <v>86</v>
      </c>
      <c r="B82" s="6">
        <v>21.983000000000001</v>
      </c>
      <c r="C82" s="4">
        <v>21.983000000000001</v>
      </c>
      <c r="D82" s="5">
        <v>21.983000000000001</v>
      </c>
      <c r="E82" s="5">
        <f t="shared" ref="E82" si="35">D82-B82</f>
        <v>0</v>
      </c>
      <c r="F82" s="7">
        <f t="shared" ref="F82:F87" si="36">D82/B82-100%</f>
        <v>0</v>
      </c>
      <c r="G82" s="5">
        <f t="shared" si="32"/>
        <v>0</v>
      </c>
      <c r="H82" s="7" t="s">
        <v>68</v>
      </c>
      <c r="I82" s="69"/>
    </row>
    <row r="83" spans="1:9" ht="63" outlineLevel="3" x14ac:dyDescent="0.25">
      <c r="A83" s="3" t="s">
        <v>87</v>
      </c>
      <c r="B83" s="6">
        <v>45.125999999999998</v>
      </c>
      <c r="C83" s="4">
        <v>45.125999999999998</v>
      </c>
      <c r="D83" s="5">
        <v>45.125999999999998</v>
      </c>
      <c r="E83" s="5">
        <f t="shared" ref="E83:E84" si="37">D83-B83</f>
        <v>0</v>
      </c>
      <c r="F83" s="7">
        <f t="shared" ref="F83:F84" si="38">D83/B83-100%</f>
        <v>0</v>
      </c>
      <c r="G83" s="5">
        <f t="shared" ref="G83:G84" si="39">D83-C83</f>
        <v>0</v>
      </c>
      <c r="H83" s="7" t="s">
        <v>68</v>
      </c>
      <c r="I83" s="73"/>
    </row>
    <row r="84" spans="1:9" ht="63" outlineLevel="3" x14ac:dyDescent="0.25">
      <c r="A84" s="3" t="s">
        <v>88</v>
      </c>
      <c r="B84" s="6">
        <v>2.6539999999999999</v>
      </c>
      <c r="C84" s="4">
        <v>2.6539999999999999</v>
      </c>
      <c r="D84" s="5">
        <v>2.6539999999999999</v>
      </c>
      <c r="E84" s="5">
        <f t="shared" si="37"/>
        <v>0</v>
      </c>
      <c r="F84" s="7">
        <f t="shared" si="38"/>
        <v>0</v>
      </c>
      <c r="G84" s="5">
        <f t="shared" si="39"/>
        <v>0</v>
      </c>
      <c r="H84" s="7" t="s">
        <v>68</v>
      </c>
      <c r="I84" s="73"/>
    </row>
    <row r="85" spans="1:9" outlineLevel="2" x14ac:dyDescent="0.25">
      <c r="A85" s="22" t="s">
        <v>54</v>
      </c>
      <c r="B85" s="23">
        <f>B87</f>
        <v>1487.373</v>
      </c>
      <c r="C85" s="24">
        <f>C87+C86</f>
        <v>1864.3820000000001</v>
      </c>
      <c r="D85" s="24">
        <f>D87+D86</f>
        <v>1859.0720000000001</v>
      </c>
      <c r="E85" s="25">
        <f>D85-B85</f>
        <v>371.69900000000007</v>
      </c>
      <c r="F85" s="26">
        <f>D85/B85-100%</f>
        <v>0.24990301692984884</v>
      </c>
      <c r="G85" s="62">
        <f t="shared" si="32"/>
        <v>-5.3099999999999454</v>
      </c>
      <c r="H85" s="63">
        <f t="shared" si="33"/>
        <v>-2.8481287633113084E-3</v>
      </c>
      <c r="I85" s="70"/>
    </row>
    <row r="86" spans="1:9" ht="110.25" outlineLevel="2" x14ac:dyDescent="0.25">
      <c r="A86" s="56" t="s">
        <v>95</v>
      </c>
      <c r="B86" s="57">
        <v>0</v>
      </c>
      <c r="C86" s="58">
        <v>712.85699999999997</v>
      </c>
      <c r="D86" s="59">
        <v>707.54700000000003</v>
      </c>
      <c r="E86" s="5">
        <f t="shared" ref="E86" si="40">D86-B86</f>
        <v>707.54700000000003</v>
      </c>
      <c r="F86" s="7" t="s">
        <v>68</v>
      </c>
      <c r="G86" s="5">
        <f t="shared" ref="G86" si="41">D86-C86</f>
        <v>-5.3099999999999454</v>
      </c>
      <c r="H86" s="7">
        <f t="shared" ref="H86" si="42">D86/C86-100%</f>
        <v>-7.4488992883564586E-3</v>
      </c>
      <c r="I86" s="93" t="s">
        <v>81</v>
      </c>
    </row>
    <row r="87" spans="1:9" ht="47.25" outlineLevel="3" x14ac:dyDescent="0.25">
      <c r="A87" s="74" t="s">
        <v>89</v>
      </c>
      <c r="B87" s="6">
        <v>1487.373</v>
      </c>
      <c r="C87" s="4">
        <v>1151.5250000000001</v>
      </c>
      <c r="D87" s="5">
        <v>1151.5250000000001</v>
      </c>
      <c r="E87" s="5">
        <f t="shared" ref="E87" si="43">D87-B87</f>
        <v>-335.84799999999996</v>
      </c>
      <c r="F87" s="7">
        <f t="shared" si="36"/>
        <v>-0.22579944640651672</v>
      </c>
      <c r="G87" s="5">
        <f t="shared" si="32"/>
        <v>0</v>
      </c>
      <c r="H87" s="7">
        <f t="shared" si="33"/>
        <v>0</v>
      </c>
      <c r="I87" s="94"/>
    </row>
    <row r="88" spans="1:9" ht="31.5" outlineLevel="3" x14ac:dyDescent="0.25">
      <c r="A88" s="75" t="s">
        <v>90</v>
      </c>
      <c r="B88" s="23">
        <f>B89</f>
        <v>0</v>
      </c>
      <c r="C88" s="24">
        <f>C89</f>
        <v>50.6</v>
      </c>
      <c r="D88" s="25">
        <f>D89</f>
        <v>50.6</v>
      </c>
      <c r="E88" s="25">
        <f>D88-B88</f>
        <v>50.6</v>
      </c>
      <c r="F88" s="26" t="s">
        <v>68</v>
      </c>
      <c r="G88" s="62">
        <f t="shared" ref="G88:G89" si="44">D88-C88</f>
        <v>0</v>
      </c>
      <c r="H88" s="63">
        <f t="shared" ref="H88:H89" si="45">D88/C88-100%</f>
        <v>0</v>
      </c>
      <c r="I88" s="71"/>
    </row>
    <row r="89" spans="1:9" ht="31.5" outlineLevel="3" x14ac:dyDescent="0.25">
      <c r="A89" s="75" t="s">
        <v>91</v>
      </c>
      <c r="B89" s="6">
        <v>0</v>
      </c>
      <c r="C89" s="4">
        <v>50.6</v>
      </c>
      <c r="D89" s="5">
        <v>50.6</v>
      </c>
      <c r="E89" s="5">
        <f t="shared" ref="E89" si="46">D89-B89</f>
        <v>50.6</v>
      </c>
      <c r="F89" s="7" t="s">
        <v>68</v>
      </c>
      <c r="G89" s="5">
        <f t="shared" si="44"/>
        <v>0</v>
      </c>
      <c r="H89" s="7">
        <f t="shared" si="45"/>
        <v>0</v>
      </c>
      <c r="I89" s="71" t="s">
        <v>93</v>
      </c>
    </row>
    <row r="90" spans="1:9" outlineLevel="3" x14ac:dyDescent="0.25">
      <c r="A90" s="3"/>
      <c r="B90" s="6"/>
      <c r="C90" s="4"/>
      <c r="D90" s="5"/>
      <c r="E90" s="5"/>
      <c r="F90" s="7"/>
      <c r="G90" s="5"/>
      <c r="H90" s="7"/>
      <c r="I90" s="71"/>
    </row>
    <row r="91" spans="1:9" x14ac:dyDescent="0.25">
      <c r="A91" s="41" t="s">
        <v>70</v>
      </c>
      <c r="B91" s="40">
        <f>B66+B7+B88</f>
        <v>3625.2359999999999</v>
      </c>
      <c r="C91" s="40">
        <f>C66+C7+C88</f>
        <v>6706.831000000001</v>
      </c>
      <c r="D91" s="40">
        <f>D66+D7+D88</f>
        <v>6701.7100000000009</v>
      </c>
      <c r="E91" s="39">
        <f>D91-B91</f>
        <v>3076.4740000000011</v>
      </c>
      <c r="F91" s="38">
        <f>D91/B91-100%</f>
        <v>0.84862723419937391</v>
      </c>
      <c r="G91" s="37">
        <f t="shared" si="32"/>
        <v>-5.1210000000000946</v>
      </c>
      <c r="H91" s="36">
        <f>D91/C91-100%</f>
        <v>-7.6354987922011563E-4</v>
      </c>
      <c r="I91" s="36"/>
    </row>
    <row r="92" spans="1:9" x14ac:dyDescent="0.25">
      <c r="A92" s="33"/>
      <c r="B92" s="34"/>
      <c r="C92" s="33"/>
      <c r="D92" s="33"/>
      <c r="E92" s="35"/>
      <c r="F92" s="35"/>
      <c r="G92" s="35"/>
      <c r="H92" s="35"/>
    </row>
    <row r="93" spans="1:9" x14ac:dyDescent="0.25">
      <c r="A93" s="80"/>
      <c r="B93" s="80"/>
      <c r="C93" s="80"/>
      <c r="D93" s="80"/>
    </row>
  </sheetData>
  <mergeCells count="13">
    <mergeCell ref="I68:I80"/>
    <mergeCell ref="A3:I3"/>
    <mergeCell ref="A1:I1"/>
    <mergeCell ref="A93:D93"/>
    <mergeCell ref="C4:C5"/>
    <mergeCell ref="A2:D2"/>
    <mergeCell ref="D4:D5"/>
    <mergeCell ref="A4:A5"/>
    <mergeCell ref="B4:B5"/>
    <mergeCell ref="G4:H4"/>
    <mergeCell ref="E4:F4"/>
    <mergeCell ref="I48:I54"/>
    <mergeCell ref="I86:I87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2021-04-26T07:38:42Z</cp:lastPrinted>
  <dcterms:created xsi:type="dcterms:W3CDTF">2021-04-06T12:16:01Z</dcterms:created>
  <dcterms:modified xsi:type="dcterms:W3CDTF">2022-03-17T06:41:53Z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