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025" yWindow="-30" windowWidth="14955" windowHeight="12405"/>
  </bookViews>
  <sheets>
    <sheet name="Доходы" sheetId="2" r:id="rId1"/>
  </sheets>
  <definedNames>
    <definedName name="_xlnm._FilterDatabase" localSheetId="0" hidden="1">Доходы!$A$6:$H$53</definedName>
    <definedName name="_xlnm.Print_Titles" localSheetId="0">Доходы!$6:$6</definedName>
    <definedName name="_xlnm.Print_Area" localSheetId="0">Доходы!$A$1:$I$53</definedName>
  </definedNames>
  <calcPr calcId="145621"/>
</workbook>
</file>

<file path=xl/calcChain.xml><?xml version="1.0" encoding="utf-8"?>
<calcChain xmlns="http://schemas.openxmlformats.org/spreadsheetml/2006/main">
  <c r="D29" i="2" l="1"/>
  <c r="C29" i="2"/>
  <c r="E48" i="2"/>
  <c r="G48" i="2"/>
  <c r="H48" i="2"/>
  <c r="D47" i="2"/>
  <c r="F47" i="2" s="1"/>
  <c r="H47" i="2"/>
  <c r="C47" i="2"/>
  <c r="G47" i="2" l="1"/>
  <c r="E47" i="2"/>
  <c r="G27" i="2"/>
  <c r="F27" i="2"/>
  <c r="E27" i="2"/>
  <c r="C26" i="2"/>
  <c r="D26" i="2"/>
  <c r="F26" i="2" s="1"/>
  <c r="B26" i="2"/>
  <c r="E26" i="2" s="1"/>
  <c r="C24" i="2"/>
  <c r="D24" i="2"/>
  <c r="B24" i="2"/>
  <c r="G26" i="2" l="1"/>
  <c r="C10" i="2"/>
  <c r="D10" i="2"/>
  <c r="B10" i="2"/>
  <c r="E10" i="2" l="1"/>
  <c r="G10" i="2"/>
  <c r="H10" i="2"/>
  <c r="C30" i="2"/>
  <c r="D30" i="2"/>
  <c r="B30" i="2"/>
  <c r="C20" i="2"/>
  <c r="D20" i="2"/>
  <c r="B20" i="2"/>
  <c r="C43" i="2"/>
  <c r="D43" i="2"/>
  <c r="B43" i="2"/>
  <c r="H51" i="2"/>
  <c r="G51" i="2"/>
  <c r="E51" i="2"/>
  <c r="D50" i="2"/>
  <c r="C50" i="2"/>
  <c r="B50" i="2"/>
  <c r="E50" i="2" l="1"/>
  <c r="G50" i="2"/>
  <c r="H50" i="2"/>
  <c r="E45" i="2"/>
  <c r="F45" i="2"/>
  <c r="G45" i="2"/>
  <c r="E46" i="2"/>
  <c r="F46" i="2"/>
  <c r="G46" i="2"/>
  <c r="F49" i="2" l="1"/>
  <c r="G19" i="2"/>
  <c r="F19" i="2"/>
  <c r="D8" i="2"/>
  <c r="C8" i="2"/>
  <c r="B8" i="2"/>
  <c r="C12" i="2"/>
  <c r="D12" i="2"/>
  <c r="B12" i="2"/>
  <c r="D35" i="2"/>
  <c r="C35" i="2"/>
  <c r="B35" i="2"/>
  <c r="B47" i="2"/>
  <c r="H37" i="2"/>
  <c r="G37" i="2"/>
  <c r="F37" i="2"/>
  <c r="E37" i="2"/>
  <c r="H36" i="2"/>
  <c r="G36" i="2"/>
  <c r="E36" i="2"/>
  <c r="E31" i="2"/>
  <c r="E14" i="2"/>
  <c r="G14" i="2"/>
  <c r="H14" i="2"/>
  <c r="E15" i="2"/>
  <c r="G15" i="2"/>
  <c r="H15" i="2"/>
  <c r="E16" i="2"/>
  <c r="G16" i="2"/>
  <c r="H16" i="2"/>
  <c r="E17" i="2"/>
  <c r="G17" i="2"/>
  <c r="H17" i="2"/>
  <c r="E18" i="2"/>
  <c r="G18" i="2"/>
  <c r="H18" i="2"/>
  <c r="H19" i="2"/>
  <c r="D7" i="2" l="1"/>
  <c r="D53" i="2" s="1"/>
  <c r="C7" i="2"/>
  <c r="C53" i="2" s="1"/>
  <c r="B7" i="2"/>
  <c r="C28" i="2"/>
  <c r="B29" i="2"/>
  <c r="B28" i="2" s="1"/>
  <c r="D28" i="2"/>
  <c r="E19" i="2"/>
  <c r="H38" i="2"/>
  <c r="G38" i="2"/>
  <c r="E38" i="2"/>
  <c r="G28" i="2" l="1"/>
  <c r="H28" i="2"/>
  <c r="E28" i="2"/>
  <c r="F28" i="2"/>
  <c r="B53" i="2"/>
  <c r="H11" i="2"/>
  <c r="H12" i="2"/>
  <c r="H13" i="2"/>
  <c r="H20" i="2"/>
  <c r="H21" i="2"/>
  <c r="H22" i="2"/>
  <c r="H29" i="2"/>
  <c r="H30" i="2"/>
  <c r="H31" i="2"/>
  <c r="H32" i="2"/>
  <c r="H33" i="2"/>
  <c r="H34" i="2"/>
  <c r="H35" i="2"/>
  <c r="H39" i="2"/>
  <c r="H40" i="2"/>
  <c r="H41" i="2"/>
  <c r="H42" i="2"/>
  <c r="H43" i="2"/>
  <c r="H49" i="2"/>
  <c r="H8" i="2"/>
  <c r="H9" i="2"/>
  <c r="F7" i="2"/>
  <c r="H7" i="2"/>
  <c r="G11" i="2"/>
  <c r="G12" i="2"/>
  <c r="G13" i="2"/>
  <c r="G20" i="2"/>
  <c r="G21" i="2"/>
  <c r="G22" i="2"/>
  <c r="G23" i="2"/>
  <c r="G24" i="2"/>
  <c r="G25" i="2"/>
  <c r="G29" i="2"/>
  <c r="G30" i="2"/>
  <c r="G31" i="2"/>
  <c r="G32" i="2"/>
  <c r="G33" i="2"/>
  <c r="G34" i="2"/>
  <c r="G35" i="2"/>
  <c r="G39" i="2"/>
  <c r="G40" i="2"/>
  <c r="G41" i="2"/>
  <c r="G42" i="2"/>
  <c r="G43" i="2"/>
  <c r="G44" i="2"/>
  <c r="G49" i="2"/>
  <c r="G9" i="2"/>
  <c r="G8" i="2"/>
  <c r="G7" i="2"/>
  <c r="G53" i="2" l="1"/>
  <c r="H53" i="2"/>
  <c r="F53" i="2"/>
  <c r="F44" i="2"/>
  <c r="F43" i="2"/>
  <c r="F33" i="2"/>
  <c r="F32" i="2"/>
  <c r="F30" i="2"/>
  <c r="F29" i="2"/>
  <c r="F25" i="2"/>
  <c r="F24" i="2"/>
  <c r="F22" i="2"/>
  <c r="F21" i="2"/>
  <c r="F20" i="2"/>
  <c r="F9" i="2"/>
  <c r="F8" i="2"/>
  <c r="E53" i="2"/>
  <c r="E49" i="2"/>
  <c r="E44" i="2"/>
  <c r="E43" i="2"/>
  <c r="E39" i="2"/>
  <c r="E40" i="2"/>
  <c r="E41" i="2"/>
  <c r="E42" i="2"/>
  <c r="E35" i="2"/>
  <c r="E32" i="2"/>
  <c r="E33" i="2"/>
  <c r="E34" i="2"/>
  <c r="E30" i="2"/>
  <c r="E29" i="2"/>
  <c r="E25" i="2"/>
  <c r="E24" i="2"/>
  <c r="E23" i="2"/>
  <c r="E22" i="2"/>
  <c r="E21" i="2"/>
  <c r="E20" i="2"/>
  <c r="E13" i="2"/>
  <c r="E12" i="2"/>
  <c r="E11" i="2"/>
  <c r="E9" i="2"/>
  <c r="E8" i="2"/>
  <c r="E7" i="2"/>
</calcChain>
</file>

<file path=xl/sharedStrings.xml><?xml version="1.0" encoding="utf-8"?>
<sst xmlns="http://schemas.openxmlformats.org/spreadsheetml/2006/main" count="106" uniqueCount="67">
  <si>
    <t>1</t>
  </si>
  <si>
    <t>2</t>
  </si>
  <si>
    <t>3</t>
  </si>
  <si>
    <t>4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</si>
  <si>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</si>
  <si>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</si>
  <si>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</si>
  <si>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</si>
  <si>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</si>
  <si>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Земельный налог</t>
  </si>
  <si>
    <t>Земельный налог с организаций, обладающих земельным участком, расположенным в границах межселенных территорий (0000)</t>
  </si>
  <si>
    <t>Земельный налог с физических лиц, обладающих земельным участком, расположенным в границах межселенных территорий (0000)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</si>
  <si>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</si>
  <si>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</si>
  <si>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</si>
  <si>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</si>
  <si>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</si>
  <si>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</si>
  <si>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</si>
  <si>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Дотации бюджетам бюджетной системы Российской Федерации</t>
  </si>
  <si>
    <t>Дотации (гранты) бюджетам муниципальных районов за достижение показателей деятельности органов местного самоуправления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</si>
  <si>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</si>
  <si>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</si>
  <si>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</si>
  <si>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Субсидии бюджетам муниципальных районов на реализацию мероприятий по обеспечению жильем молодых семей</t>
  </si>
  <si>
    <t>Субвенции бюджетам бюджетной системы Российской Федерации</t>
  </si>
  <si>
    <t>Иные межбюджетные трансферты</t>
  </si>
  <si>
    <t xml:space="preserve">Наименование показателя </t>
  </si>
  <si>
    <t>Исполнено</t>
  </si>
  <si>
    <t>Уточненный план</t>
  </si>
  <si>
    <t>5</t>
  </si>
  <si>
    <t>6</t>
  </si>
  <si>
    <t>Отклонение исполнения от первоначального плана</t>
  </si>
  <si>
    <t>Первоначальный план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</si>
  <si>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</si>
  <si>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7</t>
  </si>
  <si>
    <t>8</t>
  </si>
  <si>
    <t>сумма</t>
  </si>
  <si>
    <t>%</t>
  </si>
  <si>
    <t>Отклонение исполнения от уточненного плана</t>
  </si>
  <si>
    <t>-</t>
  </si>
  <si>
    <t>Единица измерения: тыс. руб.</t>
  </si>
  <si>
    <t>Итого: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</si>
  <si>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</si>
  <si>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9</t>
  </si>
  <si>
    <t>В связи с дополнительным распределением объёмов безвозмездных поступлений от других бюджетов бюджетной системы РФ</t>
  </si>
  <si>
    <t>НАЛОГИ НА ИМУЩЕСТВО</t>
  </si>
  <si>
    <t>Налог на имущество физических лиц</t>
  </si>
  <si>
    <t>Субсидии бюджетам городских поселений на государственную поддержку малого и среднего предпринимательства в субъектах Российской Федерации</t>
  </si>
  <si>
    <t>Субсидии бюджетам городских поселений на реализацию программ формирования современной городской среды</t>
  </si>
  <si>
    <t>На основании прогноза ГАД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</si>
  <si>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</si>
  <si>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</si>
  <si>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Прочие дотации бюджетам сельских поселений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</si>
  <si>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</si>
  <si>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</si>
  <si>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</si>
  <si>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государственную регистрацию актов гражданского состояния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</si>
  <si>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</si>
  <si>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</si>
  <si>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</si>
  <si>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</si>
  <si>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</si>
  <si>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Увеличение поступлений на софинансирование народного бюджета </t>
  </si>
  <si>
    <t>В связи с отсутствием договоров купли-продажи земельных участков</t>
  </si>
  <si>
    <t>Сведения о фактических поступлениях доходов СП "Шошка" по видам доходов в сравнении с первоначально утвержденными значениями и с уточненными значениями с учетом внесенных изменений за 2021 год</t>
  </si>
  <si>
    <t>Увеличение поступлений на исполнение переданных полномочий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</si>
</sst>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0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Times New Roman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/>
      <right/>
      <top/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theme="0" tint="-0.14999847407452621"/>
      </right>
      <top style="thin">
        <color rgb="FFA6A6A6"/>
      </top>
      <bottom style="thin">
        <color rgb="FFD9D9D9"/>
      </bottom>
      <diagonal/>
    </border>
    <border>
      <left style="thin">
        <color theme="0" tint="-0.14999847407452621"/>
      </left>
      <right/>
      <top style="thin">
        <color rgb="FFA6A6A6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rgb="FFA6A6A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95B3D7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n">
        <color theme="3" tint="0.59999389629810485"/>
      </bottom>
      <diagonal/>
    </border>
    <border>
      <left/>
      <right/>
      <top style="thin">
        <color rgb="FFD9D9D9"/>
      </top>
      <bottom style="thin">
        <color theme="3" tint="0.59999389629810485"/>
      </bottom>
      <diagonal/>
    </border>
    <border>
      <left/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rgb="FF95B3D7"/>
      </left>
      <right style="thin">
        <color rgb="FF95B3D7"/>
      </right>
      <top style="thin">
        <color rgb="FFD9D9D9"/>
      </top>
      <bottom style="thin">
        <color theme="3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rgb="FFA6A6A6"/>
      </top>
      <bottom style="thin">
        <color theme="0" tint="-0.14999847407452621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51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164" fontId="4" fillId="2" borderId="9">
      <alignment horizontal="right" vertical="top" wrapText="1" shrinkToFit="1"/>
    </xf>
    <xf numFmtId="16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164" fontId="3" fillId="3" borderId="12">
      <alignment horizontal="right" vertical="top" shrinkToFit="1"/>
    </xf>
    <xf numFmtId="16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164" fontId="2" fillId="0" borderId="15">
      <alignment horizontal="right" vertical="top" shrinkToFit="1"/>
    </xf>
    <xf numFmtId="164" fontId="6" fillId="0" borderId="16">
      <alignment horizontal="right" vertical="top" shrinkToFit="1"/>
    </xf>
    <xf numFmtId="0" fontId="4" fillId="5" borderId="17"/>
    <xf numFmtId="164" fontId="4" fillId="5" borderId="17">
      <alignment horizontal="right" shrinkToFit="1"/>
    </xf>
    <xf numFmtId="164" fontId="4" fillId="5" borderId="18">
      <alignment horizontal="right" shrinkToFit="1"/>
    </xf>
    <xf numFmtId="0" fontId="2" fillId="0" borderId="19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  <xf numFmtId="4" fontId="4" fillId="5" borderId="17">
      <alignment horizontal="right" shrinkToFit="1"/>
    </xf>
    <xf numFmtId="4" fontId="4" fillId="5" borderId="18">
      <alignment horizontal="right" shrinkToFi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164" fontId="3" fillId="4" borderId="15">
      <alignment horizontal="right" vertical="top" shrinkToFit="1"/>
    </xf>
    <xf numFmtId="164" fontId="3" fillId="4" borderId="16">
      <alignment horizontal="right" vertical="top" shrinkToFit="1"/>
    </xf>
    <xf numFmtId="164" fontId="2" fillId="0" borderId="15">
      <alignment horizontal="right" vertical="top" shrinkToFit="1"/>
    </xf>
    <xf numFmtId="164" fontId="2" fillId="0" borderId="16">
      <alignment horizontal="right" vertical="top" shrinkToFit="1"/>
    </xf>
    <xf numFmtId="164" fontId="4" fillId="5" borderId="17">
      <alignment horizontal="right" shrinkToFit="1"/>
    </xf>
    <xf numFmtId="164" fontId="4" fillId="5" borderId="18">
      <alignment horizontal="right" shrinkToFit="1"/>
    </xf>
    <xf numFmtId="164" fontId="12" fillId="4" borderId="16">
      <alignment horizontal="right" vertical="top" shrinkToFit="1"/>
    </xf>
    <xf numFmtId="164" fontId="13" fillId="0" borderId="16">
      <alignment horizontal="right" vertical="top" shrinkToFit="1"/>
    </xf>
  </cellStyleXfs>
  <cellXfs count="94">
    <xf numFmtId="0" fontId="0" fillId="0" borderId="0" xfId="0"/>
    <xf numFmtId="0" fontId="9" fillId="0" borderId="0" xfId="0" applyFont="1" applyProtection="1">
      <protection locked="0"/>
    </xf>
    <xf numFmtId="49" fontId="8" fillId="0" borderId="6" xfId="5" applyNumberFormat="1" applyFont="1" applyProtection="1">
      <alignment horizontal="center" vertical="center" wrapText="1"/>
    </xf>
    <xf numFmtId="0" fontId="10" fillId="0" borderId="15" xfId="20" quotePrefix="1" applyNumberFormat="1" applyFont="1" applyProtection="1">
      <alignment horizontal="left" vertical="top" wrapText="1"/>
    </xf>
    <xf numFmtId="164" fontId="10" fillId="0" borderId="15" xfId="21" applyNumberFormat="1" applyFont="1" applyProtection="1">
      <alignment horizontal="right" vertical="top" shrinkToFit="1"/>
    </xf>
    <xf numFmtId="164" fontId="10" fillId="0" borderId="16" xfId="22" applyNumberFormat="1" applyFont="1" applyProtection="1">
      <alignment horizontal="right" vertical="top" shrinkToFit="1"/>
    </xf>
    <xf numFmtId="164" fontId="10" fillId="0" borderId="15" xfId="20" quotePrefix="1" applyNumberFormat="1" applyFont="1" applyAlignment="1" applyProtection="1">
      <alignment horizontal="right" vertical="top" wrapText="1"/>
    </xf>
    <xf numFmtId="165" fontId="10" fillId="0" borderId="16" xfId="22" applyNumberFormat="1" applyFont="1" applyProtection="1">
      <alignment horizontal="right" vertical="top" shrinkToFit="1"/>
    </xf>
    <xf numFmtId="49" fontId="8" fillId="0" borderId="21" xfId="6" applyNumberFormat="1" applyFont="1" applyBorder="1" applyProtection="1">
      <alignment horizontal="center" vertical="center" wrapText="1"/>
    </xf>
    <xf numFmtId="49" fontId="8" fillId="0" borderId="24" xfId="6" applyNumberFormat="1" applyFont="1" applyBorder="1" applyProtection="1">
      <alignment horizontal="center" vertical="center" wrapText="1"/>
    </xf>
    <xf numFmtId="49" fontId="8" fillId="0" borderId="25" xfId="4" applyNumberFormat="1" applyFont="1" applyBorder="1" applyAlignment="1" applyProtection="1">
      <alignment horizontal="center" vertical="center" wrapText="1"/>
    </xf>
    <xf numFmtId="0" fontId="8" fillId="7" borderId="9" xfId="8" quotePrefix="1" applyNumberFormat="1" applyFont="1" applyFill="1" applyProtection="1">
      <alignment horizontal="left" vertical="top" wrapText="1"/>
    </xf>
    <xf numFmtId="164" fontId="8" fillId="7" borderId="9" xfId="8" quotePrefix="1" applyNumberFormat="1" applyFont="1" applyFill="1" applyAlignment="1" applyProtection="1">
      <alignment horizontal="right" vertical="top" wrapText="1"/>
    </xf>
    <xf numFmtId="164" fontId="8" fillId="7" borderId="10" xfId="10" applyNumberFormat="1" applyFont="1" applyFill="1" applyProtection="1">
      <alignment horizontal="right" vertical="top" shrinkToFit="1"/>
    </xf>
    <xf numFmtId="165" fontId="8" fillId="7" borderId="10" xfId="10" applyNumberFormat="1" applyFont="1" applyFill="1" applyProtection="1">
      <alignment horizontal="right" vertical="top" shrinkToFit="1"/>
    </xf>
    <xf numFmtId="0" fontId="8" fillId="6" borderId="12" xfId="12" quotePrefix="1" applyNumberFormat="1" applyFont="1" applyFill="1" applyProtection="1">
      <alignment horizontal="left" vertical="top" wrapText="1"/>
    </xf>
    <xf numFmtId="164" fontId="8" fillId="6" borderId="12" xfId="12" quotePrefix="1" applyNumberFormat="1" applyFont="1" applyFill="1" applyAlignment="1" applyProtection="1">
      <alignment horizontal="right" vertical="top" wrapText="1"/>
    </xf>
    <xf numFmtId="164" fontId="8" fillId="6" borderId="12" xfId="13" applyNumberFormat="1" applyFont="1" applyFill="1" applyProtection="1">
      <alignment horizontal="right" vertical="top" shrinkToFit="1"/>
    </xf>
    <xf numFmtId="164" fontId="8" fillId="6" borderId="13" xfId="14" applyNumberFormat="1" applyFont="1" applyFill="1" applyProtection="1">
      <alignment horizontal="right" vertical="top" shrinkToFit="1"/>
    </xf>
    <xf numFmtId="165" fontId="8" fillId="6" borderId="13" xfId="14" applyNumberFormat="1" applyFont="1" applyFill="1" applyProtection="1">
      <alignment horizontal="right" vertical="top" shrinkToFit="1"/>
    </xf>
    <xf numFmtId="164" fontId="10" fillId="6" borderId="16" xfId="22" applyNumberFormat="1" applyFont="1" applyFill="1" applyProtection="1">
      <alignment horizontal="right" vertical="top" shrinkToFit="1"/>
    </xf>
    <xf numFmtId="165" fontId="10" fillId="6" borderId="16" xfId="22" applyNumberFormat="1" applyFont="1" applyFill="1" applyProtection="1">
      <alignment horizontal="right" vertical="top" shrinkToFit="1"/>
    </xf>
    <xf numFmtId="0" fontId="8" fillId="0" borderId="15" xfId="16" quotePrefix="1" applyNumberFormat="1" applyFont="1" applyFill="1" applyProtection="1">
      <alignment horizontal="left" vertical="top" wrapText="1"/>
    </xf>
    <xf numFmtId="164" fontId="8" fillId="0" borderId="15" xfId="16" quotePrefix="1" applyNumberFormat="1" applyFont="1" applyFill="1" applyAlignment="1" applyProtection="1">
      <alignment horizontal="right" vertical="top" wrapText="1"/>
    </xf>
    <xf numFmtId="164" fontId="8" fillId="0" borderId="15" xfId="17" applyNumberFormat="1" applyFont="1" applyFill="1" applyProtection="1">
      <alignment horizontal="right" vertical="top" shrinkToFit="1"/>
    </xf>
    <xf numFmtId="164" fontId="8" fillId="0" borderId="16" xfId="18" applyNumberFormat="1" applyFont="1" applyFill="1" applyProtection="1">
      <alignment horizontal="right" vertical="top" shrinkToFit="1"/>
    </xf>
    <xf numFmtId="165" fontId="8" fillId="0" borderId="16" xfId="18" applyNumberFormat="1" applyFont="1" applyFill="1" applyProtection="1">
      <alignment horizontal="right" vertical="top" shrinkToFit="1"/>
    </xf>
    <xf numFmtId="0" fontId="10" fillId="0" borderId="15" xfId="20" quotePrefix="1" applyNumberFormat="1" applyFont="1" applyFill="1" applyProtection="1">
      <alignment horizontal="left" vertical="top" wrapText="1"/>
    </xf>
    <xf numFmtId="164" fontId="10" fillId="0" borderId="15" xfId="20" quotePrefix="1" applyNumberFormat="1" applyFont="1" applyFill="1" applyAlignment="1" applyProtection="1">
      <alignment horizontal="right" vertical="top" wrapText="1"/>
    </xf>
    <xf numFmtId="164" fontId="10" fillId="0" borderId="15" xfId="21" applyNumberFormat="1" applyFont="1" applyFill="1" applyProtection="1">
      <alignment horizontal="right" vertical="top" shrinkToFit="1"/>
    </xf>
    <xf numFmtId="164" fontId="10" fillId="0" borderId="16" xfId="22" applyNumberFormat="1" applyFont="1" applyFill="1" applyProtection="1">
      <alignment horizontal="right" vertical="top" shrinkToFit="1"/>
    </xf>
    <xf numFmtId="165" fontId="10" fillId="0" borderId="16" xfId="22" applyNumberFormat="1" applyFont="1" applyFill="1" applyProtection="1">
      <alignment horizontal="right" vertical="top" shrinkToFit="1"/>
    </xf>
    <xf numFmtId="0" fontId="10" fillId="0" borderId="16" xfId="22" applyNumberFormat="1" applyFont="1" applyFill="1" applyProtection="1">
      <alignment horizontal="right" vertical="top" shrinkToFit="1"/>
    </xf>
    <xf numFmtId="0" fontId="10" fillId="0" borderId="3" xfId="26" applyNumberFormat="1" applyFont="1" applyBorder="1" applyProtection="1"/>
    <xf numFmtId="164" fontId="10" fillId="0" borderId="3" xfId="26" applyNumberFormat="1" applyFont="1" applyBorder="1" applyProtection="1"/>
    <xf numFmtId="0" fontId="9" fillId="0" borderId="3" xfId="0" applyFont="1" applyBorder="1" applyProtection="1">
      <protection locked="0"/>
    </xf>
    <xf numFmtId="165" fontId="8" fillId="8" borderId="28" xfId="22" applyNumberFormat="1" applyFont="1" applyFill="1" applyBorder="1" applyProtection="1">
      <alignment horizontal="right" vertical="top" shrinkToFit="1"/>
    </xf>
    <xf numFmtId="164" fontId="8" fillId="8" borderId="28" xfId="22" applyNumberFormat="1" applyFont="1" applyFill="1" applyBorder="1" applyProtection="1">
      <alignment horizontal="right" vertical="top" shrinkToFit="1"/>
    </xf>
    <xf numFmtId="165" fontId="8" fillId="8" borderId="27" xfId="25" applyNumberFormat="1" applyFont="1" applyFill="1" applyBorder="1" applyProtection="1">
      <alignment horizontal="right" shrinkToFit="1"/>
    </xf>
    <xf numFmtId="164" fontId="8" fillId="8" borderId="27" xfId="25" applyNumberFormat="1" applyFont="1" applyFill="1" applyBorder="1" applyProtection="1">
      <alignment horizontal="right" shrinkToFit="1"/>
    </xf>
    <xf numFmtId="164" fontId="8" fillId="8" borderId="28" xfId="23" applyNumberFormat="1" applyFont="1" applyFill="1" applyBorder="1" applyAlignment="1" applyProtection="1">
      <alignment horizontal="right"/>
    </xf>
    <xf numFmtId="0" fontId="8" fillId="8" borderId="28" xfId="23" applyNumberFormat="1" applyFont="1" applyFill="1" applyBorder="1" applyProtection="1"/>
    <xf numFmtId="49" fontId="8" fillId="6" borderId="13" xfId="14" applyNumberFormat="1" applyFont="1" applyFill="1" applyProtection="1">
      <alignment horizontal="right" vertical="top" shrinkToFit="1"/>
    </xf>
    <xf numFmtId="166" fontId="9" fillId="0" borderId="0" xfId="0" applyNumberFormat="1" applyFont="1" applyProtection="1">
      <protection locked="0"/>
    </xf>
    <xf numFmtId="164" fontId="10" fillId="7" borderId="29" xfId="22" applyNumberFormat="1" applyFont="1" applyFill="1" applyBorder="1" applyProtection="1">
      <alignment horizontal="right" vertical="top" shrinkToFit="1"/>
    </xf>
    <xf numFmtId="165" fontId="10" fillId="7" borderId="30" xfId="22" applyNumberFormat="1" applyFont="1" applyFill="1" applyBorder="1" applyProtection="1">
      <alignment horizontal="right" vertical="top" shrinkToFit="1"/>
    </xf>
    <xf numFmtId="0" fontId="8" fillId="7" borderId="31" xfId="8" quotePrefix="1" applyNumberFormat="1" applyFont="1" applyFill="1" applyBorder="1" applyProtection="1">
      <alignment horizontal="left" vertical="top" wrapText="1"/>
    </xf>
    <xf numFmtId="164" fontId="8" fillId="7" borderId="31" xfId="8" quotePrefix="1" applyNumberFormat="1" applyFont="1" applyFill="1" applyBorder="1" applyAlignment="1" applyProtection="1">
      <alignment horizontal="right" vertical="top" wrapText="1"/>
    </xf>
    <xf numFmtId="164" fontId="8" fillId="7" borderId="32" xfId="10" applyNumberFormat="1" applyFont="1" applyFill="1" applyBorder="1" applyProtection="1">
      <alignment horizontal="right" vertical="top" shrinkToFit="1"/>
    </xf>
    <xf numFmtId="165" fontId="8" fillId="7" borderId="33" xfId="10" applyNumberFormat="1" applyFont="1" applyFill="1" applyBorder="1" applyProtection="1">
      <alignment horizontal="right" vertical="top" shrinkToFit="1"/>
    </xf>
    <xf numFmtId="49" fontId="8" fillId="0" borderId="3" xfId="4" applyNumberFormat="1" applyFont="1" applyFill="1" applyBorder="1" applyAlignment="1" applyProtection="1">
      <alignment vertical="center" wrapText="1"/>
    </xf>
    <xf numFmtId="0" fontId="9" fillId="0" borderId="25" xfId="0" applyFont="1" applyBorder="1" applyProtection="1">
      <protection locked="0"/>
    </xf>
    <xf numFmtId="49" fontId="8" fillId="0" borderId="34" xfId="4" applyNumberFormat="1" applyFont="1" applyBorder="1" applyAlignment="1" applyProtection="1">
      <alignment horizontal="center" vertical="center" wrapText="1"/>
    </xf>
    <xf numFmtId="165" fontId="10" fillId="9" borderId="16" xfId="22" applyNumberFormat="1" applyFont="1" applyFill="1" applyProtection="1">
      <alignment horizontal="right" vertical="top" shrinkToFit="1"/>
    </xf>
    <xf numFmtId="0" fontId="10" fillId="0" borderId="15" xfId="16" quotePrefix="1" applyNumberFormat="1" applyFont="1" applyFill="1" applyProtection="1">
      <alignment horizontal="left" vertical="top" wrapText="1"/>
    </xf>
    <xf numFmtId="164" fontId="10" fillId="0" borderId="15" xfId="16" quotePrefix="1" applyNumberFormat="1" applyFont="1" applyFill="1" applyAlignment="1" applyProtection="1">
      <alignment horizontal="right" vertical="top" wrapText="1"/>
    </xf>
    <xf numFmtId="164" fontId="10" fillId="0" borderId="15" xfId="17" applyNumberFormat="1" applyFont="1" applyFill="1" applyProtection="1">
      <alignment horizontal="right" vertical="top" shrinkToFit="1"/>
    </xf>
    <xf numFmtId="164" fontId="10" fillId="0" borderId="16" xfId="18" applyNumberFormat="1" applyFont="1" applyFill="1" applyProtection="1">
      <alignment horizontal="right" vertical="top" shrinkToFit="1"/>
    </xf>
    <xf numFmtId="165" fontId="10" fillId="0" borderId="16" xfId="18" applyNumberFormat="1" applyFont="1" applyFill="1" applyProtection="1">
      <alignment horizontal="right" vertical="top" shrinkToFit="1"/>
    </xf>
    <xf numFmtId="0" fontId="10" fillId="0" borderId="16" xfId="18" applyNumberFormat="1" applyFont="1" applyFill="1" applyProtection="1">
      <alignment horizontal="right" vertical="top" shrinkToFit="1"/>
    </xf>
    <xf numFmtId="164" fontId="8" fillId="0" borderId="16" xfId="22" applyNumberFormat="1" applyFont="1" applyProtection="1">
      <alignment horizontal="right" vertical="top" shrinkToFit="1"/>
    </xf>
    <xf numFmtId="165" fontId="8" fillId="0" borderId="16" xfId="22" applyNumberFormat="1" applyFont="1" applyProtection="1">
      <alignment horizontal="right" vertical="top" shrinkToFit="1"/>
    </xf>
    <xf numFmtId="165" fontId="10" fillId="0" borderId="16" xfId="18" applyNumberFormat="1" applyFont="1" applyFill="1" applyAlignment="1" applyProtection="1">
      <alignment horizontal="left" vertical="top" shrinkToFit="1"/>
    </xf>
    <xf numFmtId="165" fontId="10" fillId="0" borderId="35" xfId="22" applyNumberFormat="1" applyFont="1" applyFill="1" applyBorder="1" applyAlignment="1" applyProtection="1">
      <alignment vertical="top" shrinkToFit="1"/>
    </xf>
    <xf numFmtId="165" fontId="10" fillId="0" borderId="16" xfId="22" applyNumberFormat="1" applyFont="1" applyAlignment="1" applyProtection="1">
      <alignment horizontal="left" vertical="top" wrapText="1" shrinkToFit="1"/>
    </xf>
    <xf numFmtId="0" fontId="10" fillId="0" borderId="38" xfId="20" quotePrefix="1" applyNumberFormat="1" applyFont="1" applyBorder="1" applyProtection="1">
      <alignment horizontal="left" vertical="top" wrapText="1"/>
    </xf>
    <xf numFmtId="0" fontId="14" fillId="0" borderId="39" xfId="0" applyFont="1" applyFill="1" applyBorder="1" applyAlignment="1">
      <alignment vertical="top" wrapText="1"/>
    </xf>
    <xf numFmtId="0" fontId="15" fillId="0" borderId="0" xfId="0" applyFont="1" applyProtection="1">
      <protection locked="0"/>
    </xf>
    <xf numFmtId="0" fontId="8" fillId="6" borderId="15" xfId="16" quotePrefix="1" applyNumberFormat="1" applyFont="1" applyFill="1" applyProtection="1">
      <alignment horizontal="left" vertical="top" wrapText="1"/>
    </xf>
    <xf numFmtId="164" fontId="8" fillId="6" borderId="15" xfId="16" quotePrefix="1" applyNumberFormat="1" applyFont="1" applyFill="1" applyAlignment="1" applyProtection="1">
      <alignment horizontal="right" vertical="top" wrapText="1"/>
    </xf>
    <xf numFmtId="165" fontId="8" fillId="6" borderId="35" xfId="22" applyNumberFormat="1" applyFont="1" applyFill="1" applyBorder="1" applyAlignment="1" applyProtection="1">
      <alignment vertical="top" shrinkToFit="1"/>
    </xf>
    <xf numFmtId="165" fontId="10" fillId="0" borderId="35" xfId="22" applyNumberFormat="1" applyFont="1" applyFill="1" applyBorder="1" applyAlignment="1" applyProtection="1">
      <alignment vertical="top" wrapText="1" shrinkToFit="1"/>
    </xf>
    <xf numFmtId="0" fontId="10" fillId="0" borderId="35" xfId="22" applyNumberFormat="1" applyFont="1" applyBorder="1" applyAlignment="1" applyProtection="1">
      <alignment horizontal="left" vertical="center" wrapText="1" shrinkToFit="1"/>
    </xf>
    <xf numFmtId="0" fontId="10" fillId="0" borderId="36" xfId="22" applyNumberFormat="1" applyFont="1" applyBorder="1" applyAlignment="1" applyProtection="1">
      <alignment horizontal="left" vertical="center" wrapText="1" shrinkToFit="1"/>
    </xf>
    <xf numFmtId="0" fontId="10" fillId="0" borderId="20" xfId="2" applyNumberFormat="1" applyFont="1" applyBorder="1" applyAlignment="1" applyProtection="1">
      <alignment horizontal="right" vertical="top" wrapText="1"/>
    </xf>
    <xf numFmtId="0" fontId="11" fillId="0" borderId="3" xfId="1" applyNumberFormat="1" applyFont="1" applyAlignment="1" applyProtection="1">
      <alignment horizontal="center" vertical="center" wrapText="1"/>
    </xf>
    <xf numFmtId="0" fontId="10" fillId="0" borderId="3" xfId="27" applyFont="1">
      <alignment horizontal="left" vertical="top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15" xfId="3" applyNumberFormat="1" applyFont="1" applyBorder="1" applyAlignment="1" applyProtection="1">
      <alignment horizontal="center" vertical="center" wrapText="1"/>
    </xf>
    <xf numFmtId="0" fontId="8" fillId="0" borderId="3" xfId="1" applyFont="1" applyAlignment="1">
      <alignment horizontal="center" vertical="center" wrapText="1"/>
    </xf>
    <xf numFmtId="49" fontId="8" fillId="0" borderId="22" xfId="4" applyNumberFormat="1" applyFont="1" applyBorder="1" applyProtection="1">
      <alignment horizontal="center" vertical="center" wrapText="1"/>
    </xf>
    <xf numFmtId="49" fontId="8" fillId="0" borderId="22" xfId="4" applyFont="1" applyBorder="1">
      <alignment horizontal="center" vertical="center" wrapText="1"/>
    </xf>
    <xf numFmtId="49" fontId="8" fillId="0" borderId="1" xfId="3" applyNumberFormat="1" applyFont="1" applyBorder="1" applyProtection="1">
      <alignment horizontal="center" vertical="center" wrapText="1"/>
    </xf>
    <xf numFmtId="49" fontId="8" fillId="0" borderId="2" xfId="3" applyNumberFormat="1" applyFont="1" applyBorder="1" applyProtection="1">
      <alignment horizontal="center" vertical="center" wrapText="1"/>
    </xf>
    <xf numFmtId="49" fontId="8" fillId="0" borderId="23" xfId="4" applyNumberFormat="1" applyFont="1" applyBorder="1" applyAlignment="1" applyProtection="1">
      <alignment horizontal="center" vertical="center" wrapText="1"/>
    </xf>
    <xf numFmtId="49" fontId="8" fillId="0" borderId="26" xfId="4" applyNumberFormat="1" applyFont="1" applyBorder="1" applyAlignment="1" applyProtection="1">
      <alignment horizontal="center" vertical="center" wrapText="1"/>
    </xf>
    <xf numFmtId="165" fontId="10" fillId="0" borderId="35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Fill="1" applyBorder="1" applyAlignment="1" applyProtection="1">
      <alignment horizontal="left" vertical="top" shrinkToFit="1"/>
    </xf>
    <xf numFmtId="165" fontId="10" fillId="0" borderId="37" xfId="22" applyNumberFormat="1" applyFont="1" applyFill="1" applyBorder="1" applyAlignment="1" applyProtection="1">
      <alignment horizontal="left" vertical="top" shrinkToFit="1"/>
    </xf>
    <xf numFmtId="165" fontId="10" fillId="0" borderId="36" xfId="22" applyNumberFormat="1" applyFont="1" applyBorder="1" applyAlignment="1" applyProtection="1">
      <alignment horizontal="left" vertical="top" wrapText="1" shrinkToFit="1"/>
    </xf>
    <xf numFmtId="165" fontId="10" fillId="0" borderId="37" xfId="22" applyNumberFormat="1" applyFont="1" applyBorder="1" applyAlignment="1" applyProtection="1">
      <alignment horizontal="left" vertical="top" wrapText="1" shrinkToFit="1"/>
    </xf>
    <xf numFmtId="165" fontId="10" fillId="0" borderId="35" xfId="22" applyNumberFormat="1" applyFont="1" applyBorder="1" applyAlignment="1" applyProtection="1">
      <alignment horizontal="left" vertical="top" wrapText="1" shrinkToFit="1"/>
    </xf>
    <xf numFmtId="165" fontId="10" fillId="0" borderId="40" xfId="22" applyNumberFormat="1" applyFont="1" applyBorder="1" applyAlignment="1" applyProtection="1">
      <alignment horizontal="center" vertical="top" shrinkToFit="1"/>
    </xf>
    <xf numFmtId="165" fontId="10" fillId="0" borderId="36" xfId="22" applyNumberFormat="1" applyFont="1" applyBorder="1" applyAlignment="1" applyProtection="1">
      <alignment horizontal="center" vertical="top" shrinkToFit="1"/>
    </xf>
  </cellXfs>
  <cellStyles count="51">
    <cellStyle name="br" xfId="30"/>
    <cellStyle name="col" xfId="29"/>
    <cellStyle name="ex58" xfId="33"/>
    <cellStyle name="ex59" xfId="34"/>
    <cellStyle name="ex60" xfId="7"/>
    <cellStyle name="ex61" xfId="8"/>
    <cellStyle name="ex62" xfId="35"/>
    <cellStyle name="ex63" xfId="36"/>
    <cellStyle name="ex64" xfId="11"/>
    <cellStyle name="ex65" xfId="12"/>
    <cellStyle name="ex66" xfId="37"/>
    <cellStyle name="ex67" xfId="38"/>
    <cellStyle name="ex68" xfId="15"/>
    <cellStyle name="ex69" xfId="16"/>
    <cellStyle name="ex70" xfId="39"/>
    <cellStyle name="ex71" xfId="40"/>
    <cellStyle name="ex72" xfId="19"/>
    <cellStyle name="ex73" xfId="20"/>
    <cellStyle name="ex74" xfId="41"/>
    <cellStyle name="ex75" xfId="42"/>
    <cellStyle name="st57" xfId="2"/>
    <cellStyle name="st66" xfId="49"/>
    <cellStyle name="st67" xfId="50"/>
    <cellStyle name="st68" xfId="47"/>
    <cellStyle name="st69" xfId="48"/>
    <cellStyle name="st70" xfId="43"/>
    <cellStyle name="st71" xfId="44"/>
    <cellStyle name="st72" xfId="45"/>
    <cellStyle name="st73" xfId="46"/>
    <cellStyle name="st76" xfId="24"/>
    <cellStyle name="st77" xfId="25"/>
    <cellStyle name="st78" xfId="9"/>
    <cellStyle name="st79" xfId="10"/>
    <cellStyle name="st80" xfId="13"/>
    <cellStyle name="st81" xfId="14"/>
    <cellStyle name="st82" xfId="17"/>
    <cellStyle name="st83" xfId="18"/>
    <cellStyle name="st84" xfId="21"/>
    <cellStyle name="st85" xfId="22"/>
    <cellStyle name="style0" xfId="31"/>
    <cellStyle name="td" xfId="32"/>
    <cellStyle name="tr" xfId="28"/>
    <cellStyle name="xl_bot_header" xfId="5"/>
    <cellStyle name="xl_bot_right_header" xfId="6"/>
    <cellStyle name="xl_footer" xfId="27"/>
    <cellStyle name="xl_header" xfId="1"/>
    <cellStyle name="xl_top_header" xfId="3"/>
    <cellStyle name="xl_top_right_header" xfId="4"/>
    <cellStyle name="xl_total_bot" xfId="26"/>
    <cellStyle name="xl_total_center" xfId="23"/>
    <cellStyle name="Обычный" xfId="0" builtinId="0"/>
  </cellStyles>
  <dxfs count="0"/>
  <tableStyles count="0"/>
  <colors>
    <mruColors>
      <color rgb="FF799FC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showGridLines="0" tabSelected="1" view="pageBreakPreview" zoomScaleNormal="80" zoomScaleSheetLayoutView="100" workbookViewId="0">
      <pane ySplit="6" topLeftCell="A7" activePane="bottomLeft" state="frozen"/>
      <selection pane="bottomLeft" activeCell="D12" sqref="D12"/>
    </sheetView>
  </sheetViews>
  <sheetFormatPr defaultColWidth="9.140625" defaultRowHeight="15.75" outlineLevelRow="3" x14ac:dyDescent="0.25"/>
  <cols>
    <col min="1" max="1" width="42.7109375" style="1" customWidth="1"/>
    <col min="2" max="2" width="19.28515625" style="1" customWidth="1"/>
    <col min="3" max="3" width="17.140625" style="1" customWidth="1"/>
    <col min="4" max="4" width="17.7109375" style="1" customWidth="1"/>
    <col min="5" max="5" width="17.5703125" style="1" customWidth="1"/>
    <col min="6" max="6" width="12.7109375" style="1" customWidth="1"/>
    <col min="7" max="7" width="17.7109375" style="1" customWidth="1"/>
    <col min="8" max="8" width="12.85546875" style="1" customWidth="1"/>
    <col min="9" max="9" width="63.28515625" style="1" customWidth="1"/>
    <col min="10" max="10" width="20.28515625" style="1" customWidth="1"/>
    <col min="11" max="11" width="16.42578125" style="1" customWidth="1"/>
    <col min="12" max="12" width="15" style="1" customWidth="1"/>
    <col min="13" max="16384" width="9.140625" style="1"/>
  </cols>
  <sheetData>
    <row r="1" spans="1:10" ht="45.75" customHeight="1" x14ac:dyDescent="0.25">
      <c r="A1" s="75" t="s">
        <v>65</v>
      </c>
      <c r="B1" s="75"/>
      <c r="C1" s="75"/>
      <c r="D1" s="75"/>
      <c r="E1" s="75"/>
      <c r="F1" s="75"/>
      <c r="G1" s="75"/>
      <c r="H1" s="75"/>
      <c r="I1" s="75"/>
    </row>
    <row r="2" spans="1:10" x14ac:dyDescent="0.25">
      <c r="A2" s="79"/>
      <c r="B2" s="79"/>
      <c r="C2" s="79"/>
      <c r="D2" s="79"/>
    </row>
    <row r="3" spans="1:10" ht="15.75" customHeight="1" x14ac:dyDescent="0.25">
      <c r="A3" s="74" t="s">
        <v>41</v>
      </c>
      <c r="B3" s="74"/>
      <c r="C3" s="74"/>
      <c r="D3" s="74"/>
      <c r="E3" s="74"/>
      <c r="F3" s="74"/>
      <c r="G3" s="74"/>
      <c r="H3" s="74"/>
      <c r="I3" s="74"/>
    </row>
    <row r="4" spans="1:10" ht="49.5" customHeight="1" x14ac:dyDescent="0.25">
      <c r="A4" s="82" t="s">
        <v>27</v>
      </c>
      <c r="B4" s="77" t="s">
        <v>33</v>
      </c>
      <c r="C4" s="77" t="s">
        <v>29</v>
      </c>
      <c r="D4" s="80" t="s">
        <v>28</v>
      </c>
      <c r="E4" s="84" t="s">
        <v>32</v>
      </c>
      <c r="F4" s="85"/>
      <c r="G4" s="84" t="s">
        <v>39</v>
      </c>
      <c r="H4" s="85"/>
      <c r="I4" s="52" t="s">
        <v>43</v>
      </c>
      <c r="J4" s="50"/>
    </row>
    <row r="5" spans="1:10" ht="22.5" customHeight="1" x14ac:dyDescent="0.25">
      <c r="A5" s="83"/>
      <c r="B5" s="78"/>
      <c r="C5" s="78"/>
      <c r="D5" s="81"/>
      <c r="E5" s="10" t="s">
        <v>37</v>
      </c>
      <c r="F5" s="10" t="s">
        <v>38</v>
      </c>
      <c r="G5" s="10" t="s">
        <v>37</v>
      </c>
      <c r="H5" s="10" t="s">
        <v>38</v>
      </c>
      <c r="I5" s="51"/>
    </row>
    <row r="6" spans="1:10" x14ac:dyDescent="0.25">
      <c r="A6" s="2" t="s">
        <v>0</v>
      </c>
      <c r="B6" s="2" t="s">
        <v>1</v>
      </c>
      <c r="C6" s="2" t="s">
        <v>2</v>
      </c>
      <c r="D6" s="8" t="s">
        <v>3</v>
      </c>
      <c r="E6" s="9" t="s">
        <v>30</v>
      </c>
      <c r="F6" s="9" t="s">
        <v>31</v>
      </c>
      <c r="G6" s="9" t="s">
        <v>35</v>
      </c>
      <c r="H6" s="9" t="s">
        <v>36</v>
      </c>
      <c r="I6" s="9" t="s">
        <v>44</v>
      </c>
    </row>
    <row r="7" spans="1:10" ht="32.25" thickBot="1" x14ac:dyDescent="0.3">
      <c r="A7" s="11" t="s">
        <v>4</v>
      </c>
      <c r="B7" s="12">
        <f>B8+B12+B20+B24+B10</f>
        <v>138.19999999999999</v>
      </c>
      <c r="C7" s="12">
        <f t="shared" ref="C7:D7" si="0">C8+C12+C20+C24+C10</f>
        <v>163.29300000000001</v>
      </c>
      <c r="D7" s="12">
        <f t="shared" si="0"/>
        <v>163.31699999999998</v>
      </c>
      <c r="E7" s="13">
        <f t="shared" ref="E7:E13" si="1">D7-B7</f>
        <v>25.11699999999999</v>
      </c>
      <c r="F7" s="14">
        <f>D7/B7-100%</f>
        <v>0.18174384949348754</v>
      </c>
      <c r="G7" s="13">
        <f>D7-C7</f>
        <v>2.3999999999972488E-2</v>
      </c>
      <c r="H7" s="14">
        <f>D7/C7-100%</f>
        <v>1.469750693536831E-4</v>
      </c>
      <c r="I7" s="14"/>
    </row>
    <row r="8" spans="1:10" outlineLevel="1" x14ac:dyDescent="0.25">
      <c r="A8" s="15" t="s">
        <v>5</v>
      </c>
      <c r="B8" s="16">
        <f>B9</f>
        <v>30</v>
      </c>
      <c r="C8" s="17">
        <f>C9</f>
        <v>44.81</v>
      </c>
      <c r="D8" s="18">
        <f>D9</f>
        <v>44.847000000000001</v>
      </c>
      <c r="E8" s="18">
        <f t="shared" si="1"/>
        <v>14.847000000000001</v>
      </c>
      <c r="F8" s="19">
        <f>D8/B8-100%</f>
        <v>0.49490000000000012</v>
      </c>
      <c r="G8" s="18">
        <f>D8-C8</f>
        <v>3.6999999999999034E-2</v>
      </c>
      <c r="H8" s="19">
        <f>D8/C8-100%</f>
        <v>8.2570854719921094E-4</v>
      </c>
      <c r="I8" s="19"/>
    </row>
    <row r="9" spans="1:10" outlineLevel="2" x14ac:dyDescent="0.25">
      <c r="A9" s="54" t="s">
        <v>6</v>
      </c>
      <c r="B9" s="55">
        <v>30</v>
      </c>
      <c r="C9" s="56">
        <v>44.81</v>
      </c>
      <c r="D9" s="57">
        <v>44.847000000000001</v>
      </c>
      <c r="E9" s="57">
        <f t="shared" si="1"/>
        <v>14.847000000000001</v>
      </c>
      <c r="F9" s="58">
        <f>D9/B9-100%</f>
        <v>0.49490000000000012</v>
      </c>
      <c r="G9" s="57">
        <f>D9-C9</f>
        <v>3.6999999999999034E-2</v>
      </c>
      <c r="H9" s="58">
        <f>D9/C9-100%</f>
        <v>8.2570854719921094E-4</v>
      </c>
      <c r="I9" s="62" t="s">
        <v>50</v>
      </c>
    </row>
    <row r="10" spans="1:10" outlineLevel="1" x14ac:dyDescent="0.25">
      <c r="A10" s="15" t="s">
        <v>7</v>
      </c>
      <c r="B10" s="17">
        <f>B11</f>
        <v>0</v>
      </c>
      <c r="C10" s="17">
        <f t="shared" ref="C10:D10" si="2">C11</f>
        <v>0.56000000000000005</v>
      </c>
      <c r="D10" s="17">
        <f t="shared" si="2"/>
        <v>0.55700000000000005</v>
      </c>
      <c r="E10" s="18">
        <f t="shared" si="1"/>
        <v>0.55700000000000005</v>
      </c>
      <c r="F10" s="19" t="s">
        <v>40</v>
      </c>
      <c r="G10" s="20">
        <f t="shared" ref="G10:G25" si="3">D10-C10</f>
        <v>-3.0000000000000027E-3</v>
      </c>
      <c r="H10" s="21">
        <f t="shared" ref="H10:H22" si="4">D10/C10-100%</f>
        <v>-5.3571428571428381E-3</v>
      </c>
      <c r="I10" s="21"/>
    </row>
    <row r="11" spans="1:10" outlineLevel="3" x14ac:dyDescent="0.25">
      <c r="A11" s="27" t="s">
        <v>8</v>
      </c>
      <c r="B11" s="28">
        <v>0</v>
      </c>
      <c r="C11" s="29">
        <v>0.56000000000000005</v>
      </c>
      <c r="D11" s="30">
        <v>0.55700000000000005</v>
      </c>
      <c r="E11" s="30">
        <f t="shared" si="1"/>
        <v>0.55700000000000005</v>
      </c>
      <c r="F11" s="31" t="s">
        <v>40</v>
      </c>
      <c r="G11" s="5">
        <f t="shared" si="3"/>
        <v>-3.0000000000000027E-3</v>
      </c>
      <c r="H11" s="7">
        <f t="shared" si="4"/>
        <v>-5.3571428571428381E-3</v>
      </c>
      <c r="I11" s="53"/>
    </row>
    <row r="12" spans="1:10" outlineLevel="1" x14ac:dyDescent="0.25">
      <c r="A12" s="15" t="s">
        <v>46</v>
      </c>
      <c r="B12" s="16">
        <f>B13+B19</f>
        <v>61</v>
      </c>
      <c r="C12" s="16">
        <f t="shared" ref="C12:D12" si="5">C13+C19</f>
        <v>32.076999999999998</v>
      </c>
      <c r="D12" s="16">
        <f t="shared" si="5"/>
        <v>32.073999999999998</v>
      </c>
      <c r="E12" s="18">
        <f t="shared" si="1"/>
        <v>-28.926000000000002</v>
      </c>
      <c r="F12" s="42" t="s">
        <v>40</v>
      </c>
      <c r="G12" s="20">
        <f t="shared" si="3"/>
        <v>-3.0000000000001137E-3</v>
      </c>
      <c r="H12" s="21">
        <f t="shared" si="4"/>
        <v>-9.3524955575685631E-5</v>
      </c>
      <c r="I12" s="21"/>
    </row>
    <row r="13" spans="1:10" outlineLevel="2" x14ac:dyDescent="0.25">
      <c r="A13" s="54" t="s">
        <v>47</v>
      </c>
      <c r="B13" s="55">
        <v>53</v>
      </c>
      <c r="C13" s="56">
        <v>22.18</v>
      </c>
      <c r="D13" s="57">
        <v>22.178000000000001</v>
      </c>
      <c r="E13" s="57">
        <f t="shared" si="1"/>
        <v>-30.821999999999999</v>
      </c>
      <c r="F13" s="58" t="s">
        <v>40</v>
      </c>
      <c r="G13" s="30">
        <f t="shared" si="3"/>
        <v>-1.9999999999988916E-3</v>
      </c>
      <c r="H13" s="7">
        <f t="shared" si="4"/>
        <v>-9.0171325518473289E-5</v>
      </c>
      <c r="I13" s="86" t="s">
        <v>50</v>
      </c>
    </row>
    <row r="14" spans="1:10" ht="62.45" hidden="1" customHeight="1" outlineLevel="3" x14ac:dyDescent="0.25">
      <c r="A14" s="27" t="s">
        <v>10</v>
      </c>
      <c r="B14" s="55">
        <v>0</v>
      </c>
      <c r="C14" s="56">
        <v>10.552</v>
      </c>
      <c r="D14" s="57">
        <v>10.63008</v>
      </c>
      <c r="E14" s="57">
        <f t="shared" ref="E14:E19" si="6">D14-B14</f>
        <v>10.63008</v>
      </c>
      <c r="F14" s="59" t="s">
        <v>40</v>
      </c>
      <c r="G14" s="30">
        <f t="shared" ref="G14:G18" si="7">D14-C14</f>
        <v>7.8079999999999927E-2</v>
      </c>
      <c r="H14" s="7">
        <f t="shared" ref="H14:H19" si="8">D14/C14-100%</f>
        <v>7.3995451099317933E-3</v>
      </c>
      <c r="I14" s="87"/>
    </row>
    <row r="15" spans="1:10" ht="62.45" hidden="1" customHeight="1" outlineLevel="3" x14ac:dyDescent="0.25">
      <c r="A15" s="3" t="s">
        <v>10</v>
      </c>
      <c r="B15" s="55">
        <v>0</v>
      </c>
      <c r="C15" s="56">
        <v>10.552</v>
      </c>
      <c r="D15" s="57">
        <v>10.63008</v>
      </c>
      <c r="E15" s="57">
        <f t="shared" si="6"/>
        <v>10.63008</v>
      </c>
      <c r="F15" s="59" t="s">
        <v>40</v>
      </c>
      <c r="G15" s="30">
        <f t="shared" si="7"/>
        <v>7.8079999999999927E-2</v>
      </c>
      <c r="H15" s="7">
        <f t="shared" si="8"/>
        <v>7.3995451099317933E-3</v>
      </c>
      <c r="I15" s="87"/>
    </row>
    <row r="16" spans="1:10" ht="62.45" hidden="1" customHeight="1" outlineLevel="3" x14ac:dyDescent="0.25">
      <c r="A16" s="3" t="s">
        <v>11</v>
      </c>
      <c r="B16" s="55">
        <v>0</v>
      </c>
      <c r="C16" s="56">
        <v>10.552</v>
      </c>
      <c r="D16" s="57">
        <v>10.63008</v>
      </c>
      <c r="E16" s="57">
        <f t="shared" si="6"/>
        <v>10.63008</v>
      </c>
      <c r="F16" s="59" t="s">
        <v>40</v>
      </c>
      <c r="G16" s="30">
        <f t="shared" si="7"/>
        <v>7.8079999999999927E-2</v>
      </c>
      <c r="H16" s="7">
        <f t="shared" si="8"/>
        <v>7.3995451099317933E-3</v>
      </c>
      <c r="I16" s="87"/>
    </row>
    <row r="17" spans="1:9" ht="62.45" hidden="1" customHeight="1" outlineLevel="3" x14ac:dyDescent="0.25">
      <c r="A17" s="3" t="s">
        <v>11</v>
      </c>
      <c r="B17" s="55">
        <v>0</v>
      </c>
      <c r="C17" s="56">
        <v>10.552</v>
      </c>
      <c r="D17" s="57">
        <v>10.63008</v>
      </c>
      <c r="E17" s="57">
        <f t="shared" si="6"/>
        <v>10.63008</v>
      </c>
      <c r="F17" s="59" t="s">
        <v>40</v>
      </c>
      <c r="G17" s="30">
        <f t="shared" si="7"/>
        <v>7.8079999999999927E-2</v>
      </c>
      <c r="H17" s="7">
        <f t="shared" si="8"/>
        <v>7.3995451099317933E-3</v>
      </c>
      <c r="I17" s="87"/>
    </row>
    <row r="18" spans="1:9" ht="62.45" hidden="1" customHeight="1" outlineLevel="3" x14ac:dyDescent="0.25">
      <c r="A18" s="3" t="s">
        <v>11</v>
      </c>
      <c r="B18" s="55">
        <v>0</v>
      </c>
      <c r="C18" s="56">
        <v>10.552</v>
      </c>
      <c r="D18" s="57">
        <v>10.63008</v>
      </c>
      <c r="E18" s="57">
        <f t="shared" si="6"/>
        <v>10.63008</v>
      </c>
      <c r="F18" s="59" t="s">
        <v>40</v>
      </c>
      <c r="G18" s="30">
        <f t="shared" si="7"/>
        <v>7.8079999999999927E-2</v>
      </c>
      <c r="H18" s="7">
        <f t="shared" si="8"/>
        <v>7.3995451099317933E-3</v>
      </c>
      <c r="I18" s="87"/>
    </row>
    <row r="19" spans="1:9" outlineLevel="3" x14ac:dyDescent="0.25">
      <c r="A19" s="3" t="s">
        <v>9</v>
      </c>
      <c r="B19" s="55">
        <v>8</v>
      </c>
      <c r="C19" s="56">
        <v>9.8970000000000002</v>
      </c>
      <c r="D19" s="57">
        <v>9.8960000000000008</v>
      </c>
      <c r="E19" s="57">
        <f t="shared" si="6"/>
        <v>1.8960000000000008</v>
      </c>
      <c r="F19" s="58">
        <f>D19/B19-100%</f>
        <v>0.2370000000000001</v>
      </c>
      <c r="G19" s="30">
        <f>D19-C19</f>
        <v>-9.9999999999944578E-4</v>
      </c>
      <c r="H19" s="7">
        <f t="shared" si="8"/>
        <v>-1.010407194098617E-4</v>
      </c>
      <c r="I19" s="88"/>
    </row>
    <row r="20" spans="1:9" outlineLevel="1" x14ac:dyDescent="0.25">
      <c r="A20" s="15" t="s">
        <v>12</v>
      </c>
      <c r="B20" s="16">
        <f>B21</f>
        <v>1</v>
      </c>
      <c r="C20" s="16">
        <f t="shared" ref="C20:D20" si="9">C21</f>
        <v>1.44</v>
      </c>
      <c r="D20" s="16">
        <f t="shared" si="9"/>
        <v>1.44</v>
      </c>
      <c r="E20" s="18">
        <f t="shared" ref="E20:E25" si="10">D20-B20</f>
        <v>0.43999999999999995</v>
      </c>
      <c r="F20" s="19">
        <f t="shared" ref="F20:F25" si="11">D20/B20-100%</f>
        <v>0.43999999999999995</v>
      </c>
      <c r="G20" s="20">
        <f t="shared" si="3"/>
        <v>0</v>
      </c>
      <c r="H20" s="21">
        <f t="shared" si="4"/>
        <v>0</v>
      </c>
      <c r="I20" s="21"/>
    </row>
    <row r="21" spans="1:9" ht="110.25" outlineLevel="2" x14ac:dyDescent="0.25">
      <c r="A21" s="54" t="s">
        <v>51</v>
      </c>
      <c r="B21" s="55">
        <v>1</v>
      </c>
      <c r="C21" s="56">
        <v>1.44</v>
      </c>
      <c r="D21" s="57">
        <v>1.44</v>
      </c>
      <c r="E21" s="57">
        <f t="shared" si="10"/>
        <v>0.43999999999999995</v>
      </c>
      <c r="F21" s="58">
        <f t="shared" si="11"/>
        <v>0.43999999999999995</v>
      </c>
      <c r="G21" s="5">
        <f t="shared" si="3"/>
        <v>0</v>
      </c>
      <c r="H21" s="7">
        <f t="shared" si="4"/>
        <v>0</v>
      </c>
      <c r="I21" s="63" t="s">
        <v>50</v>
      </c>
    </row>
    <row r="22" spans="1:9" ht="78.75" hidden="1" outlineLevel="3" x14ac:dyDescent="0.25">
      <c r="A22" s="27" t="s">
        <v>13</v>
      </c>
      <c r="B22" s="28"/>
      <c r="C22" s="29"/>
      <c r="D22" s="30"/>
      <c r="E22" s="30">
        <f t="shared" si="10"/>
        <v>0</v>
      </c>
      <c r="F22" s="31" t="e">
        <f t="shared" si="11"/>
        <v>#DIV/0!</v>
      </c>
      <c r="G22" s="5">
        <f t="shared" si="3"/>
        <v>0</v>
      </c>
      <c r="H22" s="7" t="e">
        <f t="shared" si="4"/>
        <v>#DIV/0!</v>
      </c>
      <c r="I22" s="7"/>
    </row>
    <row r="23" spans="1:9" ht="78.75" hidden="1" outlineLevel="3" x14ac:dyDescent="0.25">
      <c r="A23" s="27" t="s">
        <v>13</v>
      </c>
      <c r="B23" s="28"/>
      <c r="C23" s="29"/>
      <c r="D23" s="30"/>
      <c r="E23" s="30">
        <f t="shared" si="10"/>
        <v>0</v>
      </c>
      <c r="F23" s="31" t="s">
        <v>40</v>
      </c>
      <c r="G23" s="5">
        <f t="shared" si="3"/>
        <v>0</v>
      </c>
      <c r="H23" s="7" t="s">
        <v>40</v>
      </c>
      <c r="I23" s="7"/>
    </row>
    <row r="24" spans="1:9" ht="78.75" outlineLevel="1" collapsed="1" x14ac:dyDescent="0.25">
      <c r="A24" s="15" t="s">
        <v>14</v>
      </c>
      <c r="B24" s="16">
        <f>B25</f>
        <v>46.2</v>
      </c>
      <c r="C24" s="16">
        <f t="shared" ref="C24:D24" si="12">C25</f>
        <v>84.406000000000006</v>
      </c>
      <c r="D24" s="16">
        <f t="shared" si="12"/>
        <v>84.399000000000001</v>
      </c>
      <c r="E24" s="18">
        <f t="shared" si="10"/>
        <v>38.198999999999998</v>
      </c>
      <c r="F24" s="19">
        <f t="shared" si="11"/>
        <v>0.82681818181818167</v>
      </c>
      <c r="G24" s="20">
        <f t="shared" si="3"/>
        <v>-7.0000000000050022E-3</v>
      </c>
      <c r="H24" s="21" t="s">
        <v>40</v>
      </c>
      <c r="I24" s="21"/>
    </row>
    <row r="25" spans="1:9" ht="143.25" customHeight="1" outlineLevel="2" x14ac:dyDescent="0.25">
      <c r="A25" s="54" t="s">
        <v>15</v>
      </c>
      <c r="B25" s="55">
        <v>46.2</v>
      </c>
      <c r="C25" s="56">
        <v>84.406000000000006</v>
      </c>
      <c r="D25" s="57">
        <v>84.399000000000001</v>
      </c>
      <c r="E25" s="57">
        <f t="shared" si="10"/>
        <v>38.198999999999998</v>
      </c>
      <c r="F25" s="58">
        <f t="shared" si="11"/>
        <v>0.82681818181818167</v>
      </c>
      <c r="G25" s="30">
        <f t="shared" si="3"/>
        <v>-7.0000000000050022E-3</v>
      </c>
      <c r="H25" s="31" t="s">
        <v>40</v>
      </c>
      <c r="I25" s="63" t="s">
        <v>50</v>
      </c>
    </row>
    <row r="26" spans="1:9" s="67" customFormat="1" ht="69" hidden="1" customHeight="1" outlineLevel="2" x14ac:dyDescent="0.25">
      <c r="A26" s="68" t="s">
        <v>61</v>
      </c>
      <c r="B26" s="69">
        <f>B27</f>
        <v>0</v>
      </c>
      <c r="C26" s="69">
        <f t="shared" ref="C26:D26" si="13">C27</f>
        <v>0</v>
      </c>
      <c r="D26" s="69">
        <f t="shared" si="13"/>
        <v>0</v>
      </c>
      <c r="E26" s="57">
        <f t="shared" ref="E26:E27" si="14">D26-B26</f>
        <v>0</v>
      </c>
      <c r="F26" s="58" t="e">
        <f t="shared" ref="F26:F27" si="15">D26/B26-100%</f>
        <v>#DIV/0!</v>
      </c>
      <c r="G26" s="30">
        <f t="shared" ref="G26:G27" si="16">D26-C26</f>
        <v>0</v>
      </c>
      <c r="H26" s="31" t="s">
        <v>40</v>
      </c>
      <c r="I26" s="70"/>
    </row>
    <row r="27" spans="1:9" ht="56.45" hidden="1" customHeight="1" outlineLevel="2" x14ac:dyDescent="0.25">
      <c r="A27" s="54" t="s">
        <v>62</v>
      </c>
      <c r="B27" s="55">
        <v>0</v>
      </c>
      <c r="C27" s="56">
        <v>0</v>
      </c>
      <c r="D27" s="57">
        <v>0</v>
      </c>
      <c r="E27" s="57">
        <f t="shared" si="14"/>
        <v>0</v>
      </c>
      <c r="F27" s="58" t="e">
        <f t="shared" si="15"/>
        <v>#DIV/0!</v>
      </c>
      <c r="G27" s="30">
        <f t="shared" si="16"/>
        <v>0</v>
      </c>
      <c r="H27" s="31" t="s">
        <v>40</v>
      </c>
      <c r="I27" s="71" t="s">
        <v>64</v>
      </c>
    </row>
    <row r="28" spans="1:9" collapsed="1" x14ac:dyDescent="0.25">
      <c r="A28" s="46" t="s">
        <v>16</v>
      </c>
      <c r="B28" s="47">
        <f>B29</f>
        <v>3514.02</v>
      </c>
      <c r="C28" s="47">
        <f t="shared" ref="C28:D28" si="17">C29</f>
        <v>6634.2250000000004</v>
      </c>
      <c r="D28" s="47">
        <f t="shared" si="17"/>
        <v>6634.2250000000004</v>
      </c>
      <c r="E28" s="48">
        <f>D28-B28</f>
        <v>3120.2050000000004</v>
      </c>
      <c r="F28" s="49">
        <f t="shared" ref="F28:F32" si="18">D28/B28-100%</f>
        <v>0.88793034757912603</v>
      </c>
      <c r="G28" s="44">
        <f t="shared" ref="G28:G40" si="19">D28-C28</f>
        <v>0</v>
      </c>
      <c r="H28" s="45">
        <f>D28/C28-100%</f>
        <v>0</v>
      </c>
      <c r="I28" s="45"/>
    </row>
    <row r="29" spans="1:9" ht="63" outlineLevel="1" x14ac:dyDescent="0.25">
      <c r="A29" s="15" t="s">
        <v>17</v>
      </c>
      <c r="B29" s="16">
        <f>B30+B35+B43+B47</f>
        <v>3514.02</v>
      </c>
      <c r="C29" s="16">
        <f>C30+C35+C43+C47+C50</f>
        <v>6634.2250000000004</v>
      </c>
      <c r="D29" s="16">
        <f>D30+D35+D43+D47+D50</f>
        <v>6634.2250000000004</v>
      </c>
      <c r="E29" s="18">
        <f>D29-B29</f>
        <v>3120.2050000000004</v>
      </c>
      <c r="F29" s="19">
        <f t="shared" si="18"/>
        <v>0.88793034757912603</v>
      </c>
      <c r="G29" s="20">
        <f t="shared" si="19"/>
        <v>0</v>
      </c>
      <c r="H29" s="21">
        <f t="shared" ref="H29:H40" si="20">D29/C29-100%</f>
        <v>0</v>
      </c>
      <c r="I29" s="21"/>
    </row>
    <row r="30" spans="1:9" ht="31.15" customHeight="1" outlineLevel="2" x14ac:dyDescent="0.25">
      <c r="A30" s="22" t="s">
        <v>19</v>
      </c>
      <c r="B30" s="23">
        <f>B32+B34</f>
        <v>2337.6</v>
      </c>
      <c r="C30" s="23">
        <f t="shared" ref="C30:D30" si="21">C32+C34</f>
        <v>2337.6</v>
      </c>
      <c r="D30" s="23">
        <f t="shared" si="21"/>
        <v>2337.6</v>
      </c>
      <c r="E30" s="25">
        <f>D30-B30</f>
        <v>0</v>
      </c>
      <c r="F30" s="26">
        <f t="shared" si="18"/>
        <v>0</v>
      </c>
      <c r="G30" s="5">
        <f t="shared" si="19"/>
        <v>0</v>
      </c>
      <c r="H30" s="7">
        <f t="shared" si="20"/>
        <v>0</v>
      </c>
      <c r="I30" s="72" t="s">
        <v>45</v>
      </c>
    </row>
    <row r="31" spans="1:9" ht="62.45" hidden="1" customHeight="1" outlineLevel="3" x14ac:dyDescent="0.25">
      <c r="A31" s="27" t="s">
        <v>20</v>
      </c>
      <c r="B31" s="28">
        <v>0</v>
      </c>
      <c r="C31" s="29">
        <v>0</v>
      </c>
      <c r="D31" s="30">
        <v>0</v>
      </c>
      <c r="E31" s="30">
        <f>D31-B31</f>
        <v>0</v>
      </c>
      <c r="F31" s="32" t="s">
        <v>40</v>
      </c>
      <c r="G31" s="5">
        <f t="shared" si="19"/>
        <v>0</v>
      </c>
      <c r="H31" s="7" t="e">
        <f t="shared" si="20"/>
        <v>#DIV/0!</v>
      </c>
      <c r="I31" s="73"/>
    </row>
    <row r="32" spans="1:9" ht="63" outlineLevel="3" x14ac:dyDescent="0.25">
      <c r="A32" s="27" t="s">
        <v>52</v>
      </c>
      <c r="B32" s="28">
        <v>2337.6</v>
      </c>
      <c r="C32" s="29">
        <v>2337.6</v>
      </c>
      <c r="D32" s="30">
        <v>2337.6</v>
      </c>
      <c r="E32" s="30">
        <f t="shared" ref="E32:E34" si="22">D32-B32</f>
        <v>0</v>
      </c>
      <c r="F32" s="31">
        <f t="shared" si="18"/>
        <v>0</v>
      </c>
      <c r="G32" s="5">
        <f t="shared" si="19"/>
        <v>0</v>
      </c>
      <c r="H32" s="7">
        <f t="shared" si="20"/>
        <v>0</v>
      </c>
      <c r="I32" s="73"/>
    </row>
    <row r="33" spans="1:12" ht="62.45" hidden="1" customHeight="1" outlineLevel="3" x14ac:dyDescent="0.25">
      <c r="A33" s="3" t="s">
        <v>21</v>
      </c>
      <c r="B33" s="6">
        <v>0</v>
      </c>
      <c r="C33" s="4">
        <v>0</v>
      </c>
      <c r="D33" s="5">
        <v>0</v>
      </c>
      <c r="E33" s="5">
        <f t="shared" si="22"/>
        <v>0</v>
      </c>
      <c r="F33" s="7" t="e">
        <f t="shared" ref="F33" si="23">D33/B33-100%</f>
        <v>#DIV/0!</v>
      </c>
      <c r="G33" s="5">
        <f t="shared" si="19"/>
        <v>0</v>
      </c>
      <c r="H33" s="7" t="e">
        <f t="shared" si="20"/>
        <v>#DIV/0!</v>
      </c>
      <c r="I33" s="73"/>
    </row>
    <row r="34" spans="1:12" ht="48" hidden="1" customHeight="1" outlineLevel="3" x14ac:dyDescent="0.25">
      <c r="A34" s="3" t="s">
        <v>53</v>
      </c>
      <c r="B34" s="6">
        <v>0</v>
      </c>
      <c r="C34" s="4">
        <v>0</v>
      </c>
      <c r="D34" s="5">
        <v>0</v>
      </c>
      <c r="E34" s="5">
        <f t="shared" si="22"/>
        <v>0</v>
      </c>
      <c r="F34" s="7" t="s">
        <v>40</v>
      </c>
      <c r="G34" s="5">
        <f t="shared" si="19"/>
        <v>0</v>
      </c>
      <c r="H34" s="7" t="e">
        <f t="shared" si="20"/>
        <v>#DIV/0!</v>
      </c>
      <c r="I34" s="73"/>
    </row>
    <row r="35" spans="1:12" ht="47.25" outlineLevel="2" collapsed="1" x14ac:dyDescent="0.25">
      <c r="A35" s="22" t="s">
        <v>18</v>
      </c>
      <c r="B35" s="23">
        <f>B36+B37+B38</f>
        <v>0</v>
      </c>
      <c r="C35" s="24">
        <f>C36+C37+C38</f>
        <v>2900</v>
      </c>
      <c r="D35" s="25">
        <f>D36+D37+D38</f>
        <v>2900</v>
      </c>
      <c r="E35" s="25">
        <f>D35-B35</f>
        <v>2900</v>
      </c>
      <c r="F35" s="26" t="s">
        <v>40</v>
      </c>
      <c r="G35" s="30">
        <f t="shared" si="19"/>
        <v>0</v>
      </c>
      <c r="H35" s="7">
        <f t="shared" si="20"/>
        <v>0</v>
      </c>
      <c r="I35" s="73"/>
    </row>
    <row r="36" spans="1:12" ht="78.75" hidden="1" outlineLevel="2" x14ac:dyDescent="0.25">
      <c r="A36" s="54" t="s">
        <v>48</v>
      </c>
      <c r="B36" s="55">
        <v>0</v>
      </c>
      <c r="C36" s="56">
        <v>0</v>
      </c>
      <c r="D36" s="30">
        <v>0</v>
      </c>
      <c r="E36" s="30">
        <f>D36-B36</f>
        <v>0</v>
      </c>
      <c r="F36" s="31" t="s">
        <v>40</v>
      </c>
      <c r="G36" s="30">
        <f>D36-C36</f>
        <v>0</v>
      </c>
      <c r="H36" s="31" t="e">
        <f>D36/C36-100%</f>
        <v>#DIV/0!</v>
      </c>
      <c r="I36" s="73"/>
    </row>
    <row r="37" spans="1:12" ht="63" hidden="1" outlineLevel="2" x14ac:dyDescent="0.25">
      <c r="A37" s="54" t="s">
        <v>49</v>
      </c>
      <c r="B37" s="55">
        <v>0</v>
      </c>
      <c r="C37" s="56">
        <v>0</v>
      </c>
      <c r="D37" s="30">
        <v>0</v>
      </c>
      <c r="E37" s="30">
        <f>D37-B37</f>
        <v>0</v>
      </c>
      <c r="F37" s="31" t="e">
        <f>D37/B37-100%</f>
        <v>#DIV/0!</v>
      </c>
      <c r="G37" s="30">
        <f>D37-C37</f>
        <v>0</v>
      </c>
      <c r="H37" s="31" t="e">
        <f>D37/C37-100%</f>
        <v>#DIV/0!</v>
      </c>
      <c r="I37" s="73"/>
    </row>
    <row r="38" spans="1:12" ht="33" customHeight="1" outlineLevel="3" x14ac:dyDescent="0.25">
      <c r="A38" s="27" t="s">
        <v>54</v>
      </c>
      <c r="B38" s="28">
        <v>0</v>
      </c>
      <c r="C38" s="29">
        <v>2900</v>
      </c>
      <c r="D38" s="30">
        <v>2900</v>
      </c>
      <c r="E38" s="30">
        <f>D38-B38</f>
        <v>2900</v>
      </c>
      <c r="F38" s="31" t="s">
        <v>40</v>
      </c>
      <c r="G38" s="30">
        <f>D38-C38</f>
        <v>0</v>
      </c>
      <c r="H38" s="31">
        <f>D38/C38-100%</f>
        <v>0</v>
      </c>
      <c r="I38" s="73"/>
      <c r="J38" s="43"/>
      <c r="K38" s="43"/>
      <c r="L38" s="43"/>
    </row>
    <row r="39" spans="1:12" ht="80.25" hidden="1" customHeight="1" outlineLevel="3" x14ac:dyDescent="0.25">
      <c r="A39" s="3" t="s">
        <v>22</v>
      </c>
      <c r="B39" s="6">
        <v>0</v>
      </c>
      <c r="C39" s="4">
        <v>0</v>
      </c>
      <c r="D39" s="5">
        <v>0</v>
      </c>
      <c r="E39" s="5">
        <f t="shared" ref="E39:E42" si="24">D39-B39</f>
        <v>0</v>
      </c>
      <c r="F39" s="7" t="s">
        <v>40</v>
      </c>
      <c r="G39" s="5">
        <f t="shared" si="19"/>
        <v>0</v>
      </c>
      <c r="H39" s="7" t="e">
        <f t="shared" si="20"/>
        <v>#DIV/0!</v>
      </c>
      <c r="I39" s="73"/>
    </row>
    <row r="40" spans="1:12" ht="33.75" hidden="1" customHeight="1" outlineLevel="3" x14ac:dyDescent="0.25">
      <c r="A40" s="3" t="s">
        <v>23</v>
      </c>
      <c r="B40" s="6">
        <v>0</v>
      </c>
      <c r="C40" s="4">
        <v>0</v>
      </c>
      <c r="D40" s="5">
        <v>0</v>
      </c>
      <c r="E40" s="5">
        <f t="shared" si="24"/>
        <v>0</v>
      </c>
      <c r="F40" s="7" t="s">
        <v>40</v>
      </c>
      <c r="G40" s="5">
        <f t="shared" si="19"/>
        <v>0</v>
      </c>
      <c r="H40" s="7" t="e">
        <f t="shared" si="20"/>
        <v>#DIV/0!</v>
      </c>
      <c r="I40" s="73"/>
    </row>
    <row r="41" spans="1:12" ht="96.75" hidden="1" customHeight="1" outlineLevel="3" x14ac:dyDescent="0.25">
      <c r="A41" s="3" t="s">
        <v>34</v>
      </c>
      <c r="B41" s="6">
        <v>0</v>
      </c>
      <c r="C41" s="4">
        <v>0</v>
      </c>
      <c r="D41" s="5">
        <v>0</v>
      </c>
      <c r="E41" s="5">
        <f t="shared" si="24"/>
        <v>0</v>
      </c>
      <c r="F41" s="7" t="s">
        <v>40</v>
      </c>
      <c r="G41" s="5">
        <f t="shared" ref="G41:G53" si="25">D41-C41</f>
        <v>0</v>
      </c>
      <c r="H41" s="7" t="e">
        <f t="shared" ref="H41:H49" si="26">D41/C41-100%</f>
        <v>#DIV/0!</v>
      </c>
      <c r="I41" s="73"/>
    </row>
    <row r="42" spans="1:12" ht="46.9" hidden="1" customHeight="1" outlineLevel="3" x14ac:dyDescent="0.25">
      <c r="A42" s="3" t="s">
        <v>24</v>
      </c>
      <c r="B42" s="6">
        <v>0</v>
      </c>
      <c r="C42" s="4">
        <v>0</v>
      </c>
      <c r="D42" s="5">
        <v>0</v>
      </c>
      <c r="E42" s="5">
        <f t="shared" si="24"/>
        <v>0</v>
      </c>
      <c r="F42" s="7" t="s">
        <v>40</v>
      </c>
      <c r="G42" s="5">
        <f t="shared" si="25"/>
        <v>0</v>
      </c>
      <c r="H42" s="7" t="e">
        <f t="shared" si="26"/>
        <v>#DIV/0!</v>
      </c>
      <c r="I42" s="73"/>
    </row>
    <row r="43" spans="1:12" ht="31.5" outlineLevel="2" collapsed="1" x14ac:dyDescent="0.25">
      <c r="A43" s="22" t="s">
        <v>25</v>
      </c>
      <c r="B43" s="23">
        <f>B44+B45+B46</f>
        <v>138.47399999999999</v>
      </c>
      <c r="C43" s="23">
        <f t="shared" ref="C43:D43" si="27">C44+C45+C46</f>
        <v>138.47399999999999</v>
      </c>
      <c r="D43" s="23">
        <f t="shared" si="27"/>
        <v>138.47399999999999</v>
      </c>
      <c r="E43" s="25">
        <f>D43-B43</f>
        <v>0</v>
      </c>
      <c r="F43" s="26">
        <f>D43/B43-100%</f>
        <v>0</v>
      </c>
      <c r="G43" s="30">
        <f t="shared" si="25"/>
        <v>0</v>
      </c>
      <c r="H43" s="7">
        <f t="shared" si="26"/>
        <v>0</v>
      </c>
      <c r="I43" s="92"/>
    </row>
    <row r="44" spans="1:12" ht="63" outlineLevel="3" x14ac:dyDescent="0.25">
      <c r="A44" s="3" t="s">
        <v>55</v>
      </c>
      <c r="B44" s="6">
        <v>21.983000000000001</v>
      </c>
      <c r="C44" s="4">
        <v>21.983000000000001</v>
      </c>
      <c r="D44" s="5">
        <v>21.983000000000001</v>
      </c>
      <c r="E44" s="5">
        <f t="shared" ref="E44" si="28">D44-B44</f>
        <v>0</v>
      </c>
      <c r="F44" s="7">
        <f t="shared" ref="F44:F49" si="29">D44/B44-100%</f>
        <v>0</v>
      </c>
      <c r="G44" s="5">
        <f t="shared" si="25"/>
        <v>0</v>
      </c>
      <c r="H44" s="7" t="s">
        <v>40</v>
      </c>
      <c r="I44" s="93"/>
    </row>
    <row r="45" spans="1:12" ht="63" outlineLevel="3" x14ac:dyDescent="0.25">
      <c r="A45" s="3" t="s">
        <v>56</v>
      </c>
      <c r="B45" s="6">
        <v>112.652</v>
      </c>
      <c r="C45" s="4">
        <v>112.652</v>
      </c>
      <c r="D45" s="5">
        <v>112.652</v>
      </c>
      <c r="E45" s="5">
        <f t="shared" ref="E45:E46" si="30">D45-B45</f>
        <v>0</v>
      </c>
      <c r="F45" s="7">
        <f t="shared" ref="F45:F46" si="31">D45/B45-100%</f>
        <v>0</v>
      </c>
      <c r="G45" s="5">
        <f t="shared" ref="G45:G46" si="32">D45-C45</f>
        <v>0</v>
      </c>
      <c r="H45" s="7" t="s">
        <v>40</v>
      </c>
      <c r="I45" s="93"/>
    </row>
    <row r="46" spans="1:12" ht="63" outlineLevel="3" x14ac:dyDescent="0.25">
      <c r="A46" s="3" t="s">
        <v>57</v>
      </c>
      <c r="B46" s="6">
        <v>3.839</v>
      </c>
      <c r="C46" s="4">
        <v>3.839</v>
      </c>
      <c r="D46" s="5">
        <v>3.839</v>
      </c>
      <c r="E46" s="5">
        <f t="shared" si="30"/>
        <v>0</v>
      </c>
      <c r="F46" s="7">
        <f t="shared" si="31"/>
        <v>0</v>
      </c>
      <c r="G46" s="5">
        <f t="shared" si="32"/>
        <v>0</v>
      </c>
      <c r="H46" s="7" t="s">
        <v>40</v>
      </c>
      <c r="I46" s="93"/>
    </row>
    <row r="47" spans="1:12" outlineLevel="2" x14ac:dyDescent="0.25">
      <c r="A47" s="22" t="s">
        <v>26</v>
      </c>
      <c r="B47" s="23">
        <f>B49</f>
        <v>1037.9459999999999</v>
      </c>
      <c r="C47" s="24">
        <f>C49+C48</f>
        <v>1222.451</v>
      </c>
      <c r="D47" s="24">
        <f>D49+D48</f>
        <v>1222.451</v>
      </c>
      <c r="E47" s="25">
        <f>D47-B47</f>
        <v>184.50500000000011</v>
      </c>
      <c r="F47" s="26">
        <f>D47/B47-100%</f>
        <v>0.17775972931154427</v>
      </c>
      <c r="G47" s="60">
        <f t="shared" si="25"/>
        <v>0</v>
      </c>
      <c r="H47" s="61">
        <f t="shared" si="26"/>
        <v>0</v>
      </c>
      <c r="I47" s="89" t="s">
        <v>66</v>
      </c>
    </row>
    <row r="48" spans="1:12" ht="63" outlineLevel="2" x14ac:dyDescent="0.25">
      <c r="A48" s="54" t="s">
        <v>55</v>
      </c>
      <c r="B48" s="55">
        <v>0</v>
      </c>
      <c r="C48" s="56">
        <v>749.21900000000005</v>
      </c>
      <c r="D48" s="57">
        <v>749.21900000000005</v>
      </c>
      <c r="E48" s="25">
        <f>D48-B48</f>
        <v>749.21900000000005</v>
      </c>
      <c r="F48" s="26" t="s">
        <v>40</v>
      </c>
      <c r="G48" s="60">
        <f t="shared" ref="G48" si="33">D48-C48</f>
        <v>0</v>
      </c>
      <c r="H48" s="61">
        <f t="shared" ref="H48" si="34">D48/C48-100%</f>
        <v>0</v>
      </c>
      <c r="I48" s="89"/>
    </row>
    <row r="49" spans="1:9" ht="47.25" outlineLevel="3" x14ac:dyDescent="0.25">
      <c r="A49" s="65" t="s">
        <v>58</v>
      </c>
      <c r="B49" s="6">
        <v>1037.9459999999999</v>
      </c>
      <c r="C49" s="4">
        <v>473.23200000000003</v>
      </c>
      <c r="D49" s="5">
        <v>473.23200000000003</v>
      </c>
      <c r="E49" s="5">
        <f t="shared" ref="E49" si="35">D49-B49</f>
        <v>-564.71399999999994</v>
      </c>
      <c r="F49" s="7">
        <f t="shared" si="29"/>
        <v>-0.54406876658323267</v>
      </c>
      <c r="G49" s="5">
        <f t="shared" si="25"/>
        <v>0</v>
      </c>
      <c r="H49" s="7">
        <f t="shared" si="26"/>
        <v>0</v>
      </c>
      <c r="I49" s="90"/>
    </row>
    <row r="50" spans="1:9" ht="31.5" outlineLevel="3" x14ac:dyDescent="0.25">
      <c r="A50" s="66" t="s">
        <v>59</v>
      </c>
      <c r="B50" s="23">
        <f>B51</f>
        <v>0</v>
      </c>
      <c r="C50" s="24">
        <f>C51</f>
        <v>35.700000000000003</v>
      </c>
      <c r="D50" s="25">
        <f>D51</f>
        <v>35.700000000000003</v>
      </c>
      <c r="E50" s="25">
        <f>D50-B50</f>
        <v>35.700000000000003</v>
      </c>
      <c r="F50" s="26" t="s">
        <v>40</v>
      </c>
      <c r="G50" s="60">
        <f t="shared" ref="G50:G51" si="36">D50-C50</f>
        <v>0</v>
      </c>
      <c r="H50" s="61">
        <f t="shared" ref="H50:H51" si="37">D50/C50-100%</f>
        <v>0</v>
      </c>
      <c r="I50" s="91" t="s">
        <v>63</v>
      </c>
    </row>
    <row r="51" spans="1:9" ht="31.5" outlineLevel="3" x14ac:dyDescent="0.25">
      <c r="A51" s="66" t="s">
        <v>60</v>
      </c>
      <c r="B51" s="6">
        <v>0</v>
      </c>
      <c r="C51" s="4">
        <v>35.700000000000003</v>
      </c>
      <c r="D51" s="5">
        <v>35.700000000000003</v>
      </c>
      <c r="E51" s="5">
        <f t="shared" ref="E51" si="38">D51-B51</f>
        <v>35.700000000000003</v>
      </c>
      <c r="F51" s="7" t="s">
        <v>40</v>
      </c>
      <c r="G51" s="5">
        <f t="shared" si="36"/>
        <v>0</v>
      </c>
      <c r="H51" s="7">
        <f t="shared" si="37"/>
        <v>0</v>
      </c>
      <c r="I51" s="90"/>
    </row>
    <row r="52" spans="1:9" outlineLevel="3" x14ac:dyDescent="0.25">
      <c r="A52" s="3"/>
      <c r="B52" s="6"/>
      <c r="C52" s="4"/>
      <c r="D52" s="5"/>
      <c r="E52" s="5"/>
      <c r="F52" s="7"/>
      <c r="G52" s="5"/>
      <c r="H52" s="7"/>
      <c r="I52" s="64"/>
    </row>
    <row r="53" spans="1:9" x14ac:dyDescent="0.25">
      <c r="A53" s="41" t="s">
        <v>42</v>
      </c>
      <c r="B53" s="40">
        <f>B28+B7+B50</f>
        <v>3652.22</v>
      </c>
      <c r="C53" s="40">
        <f>C28+C7</f>
        <v>6797.518</v>
      </c>
      <c r="D53" s="40">
        <f>D28+D7</f>
        <v>6797.5420000000004</v>
      </c>
      <c r="E53" s="39">
        <f>D53-B53</f>
        <v>3145.3220000000006</v>
      </c>
      <c r="F53" s="38">
        <f>D53/B53-100%</f>
        <v>0.8612082514196846</v>
      </c>
      <c r="G53" s="37">
        <f t="shared" si="25"/>
        <v>2.400000000034197E-2</v>
      </c>
      <c r="H53" s="36">
        <f>D53/C53-100%</f>
        <v>3.5307004704332456E-6</v>
      </c>
      <c r="I53" s="36"/>
    </row>
    <row r="54" spans="1:9" x14ac:dyDescent="0.25">
      <c r="A54" s="33"/>
      <c r="B54" s="34"/>
      <c r="C54" s="33"/>
      <c r="D54" s="33"/>
      <c r="E54" s="35"/>
      <c r="F54" s="35"/>
      <c r="G54" s="35"/>
      <c r="H54" s="35"/>
    </row>
    <row r="55" spans="1:9" x14ac:dyDescent="0.25">
      <c r="A55" s="76"/>
      <c r="B55" s="76"/>
      <c r="C55" s="76"/>
      <c r="D55" s="76"/>
    </row>
  </sheetData>
  <mergeCells count="15">
    <mergeCell ref="I30:I42"/>
    <mergeCell ref="A3:I3"/>
    <mergeCell ref="A1:I1"/>
    <mergeCell ref="A55:D55"/>
    <mergeCell ref="C4:C5"/>
    <mergeCell ref="A2:D2"/>
    <mergeCell ref="D4:D5"/>
    <mergeCell ref="A4:A5"/>
    <mergeCell ref="B4:B5"/>
    <mergeCell ref="G4:H4"/>
    <mergeCell ref="E4:F4"/>
    <mergeCell ref="I13:I19"/>
    <mergeCell ref="I47:I49"/>
    <mergeCell ref="I50:I51"/>
    <mergeCell ref="I43:I46"/>
  </mergeCells>
  <pageMargins left="0.7" right="0.7" top="0.75" bottom="0.75" header="0.3" footer="0.3"/>
  <pageSetup paperSize="9" scale="3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ДЧБ для работы&lt;/DocName&gt;&#10;  &lt;VariantName&gt;ДЧБ для работы&lt;/VariantName&gt;&#10;  &lt;VariantLink&gt;687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AF842C-0994-4853-82BC-21C5C624A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Кристина Столбовская</cp:lastModifiedBy>
  <cp:lastPrinted>2021-04-26T07:38:42Z</cp:lastPrinted>
  <dcterms:created xsi:type="dcterms:W3CDTF">2021-04-06T12:16:01Z</dcterms:created>
  <dcterms:modified xsi:type="dcterms:W3CDTF">2022-03-16T08:38:09Z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работы(11).xlsx</vt:lpwstr>
  </property>
  <property fmtid="{D5CDD505-2E9C-101B-9397-08002B2CF9AE}" pid="3" name="Название отчета">
    <vt:lpwstr>ДЧБ для работы(11).xlsx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