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7495" windowHeight="11640"/>
  </bookViews>
  <sheets>
    <sheet name="Документ" sheetId="2" r:id="rId1"/>
  </sheets>
  <definedNames>
    <definedName name="_xlnm.Print_Titles" localSheetId="0">Документ!$6:$6</definedName>
  </definedNames>
  <calcPr calcId="145621"/>
</workbook>
</file>

<file path=xl/calcChain.xml><?xml version="1.0" encoding="utf-8"?>
<calcChain xmlns="http://schemas.openxmlformats.org/spreadsheetml/2006/main">
  <c r="G28" i="2" l="1"/>
  <c r="I19" i="2" l="1"/>
  <c r="C25" i="2" l="1"/>
  <c r="F25" i="2" s="1"/>
  <c r="G25" i="2"/>
  <c r="G26" i="2"/>
  <c r="G18" i="2"/>
  <c r="G19" i="2"/>
  <c r="G20" i="2"/>
  <c r="G17" i="2"/>
  <c r="G13" i="2"/>
  <c r="G14" i="2"/>
  <c r="G8" i="2"/>
  <c r="G9" i="2"/>
  <c r="G10" i="2"/>
  <c r="G11" i="2"/>
  <c r="G12" i="2"/>
  <c r="C13" i="2"/>
  <c r="C28" i="2"/>
  <c r="I13" i="2"/>
  <c r="I14" i="2"/>
  <c r="I15" i="2"/>
  <c r="I16" i="2"/>
  <c r="I17" i="2"/>
  <c r="I18" i="2"/>
  <c r="I20" i="2"/>
  <c r="I21" i="2"/>
  <c r="I22" i="2"/>
  <c r="I23" i="2"/>
  <c r="I24" i="2"/>
  <c r="I25" i="2"/>
  <c r="I26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F13" i="2"/>
  <c r="F14" i="2"/>
  <c r="F15" i="2"/>
  <c r="F16" i="2"/>
  <c r="F17" i="2"/>
  <c r="F18" i="2"/>
  <c r="F19" i="2"/>
  <c r="F20" i="2"/>
  <c r="F21" i="2"/>
  <c r="F22" i="2"/>
  <c r="F23" i="2"/>
  <c r="F24" i="2"/>
  <c r="F26" i="2"/>
  <c r="E15" i="2"/>
  <c r="D15" i="2"/>
  <c r="E23" i="2"/>
  <c r="D23" i="2"/>
  <c r="E25" i="2"/>
  <c r="D25" i="2"/>
  <c r="E21" i="2"/>
  <c r="D21" i="2"/>
  <c r="D17" i="2"/>
  <c r="E17" i="2"/>
  <c r="C17" i="2"/>
  <c r="C7" i="2" l="1"/>
  <c r="I8" i="2"/>
  <c r="I9" i="2"/>
  <c r="I10" i="2"/>
  <c r="I11" i="2"/>
  <c r="I12" i="2"/>
  <c r="I7" i="2"/>
  <c r="I28" i="2" s="1"/>
  <c r="F8" i="2"/>
  <c r="F9" i="2"/>
  <c r="F10" i="2"/>
  <c r="F11" i="2"/>
  <c r="F12" i="2"/>
  <c r="E13" i="2"/>
  <c r="E28" i="2" s="1"/>
  <c r="D13" i="2"/>
  <c r="E7" i="2"/>
  <c r="H7" i="2" s="1"/>
  <c r="H28" i="2" s="1"/>
  <c r="D7" i="2"/>
  <c r="D28" i="2" s="1"/>
  <c r="F7" i="2" l="1"/>
  <c r="F28" i="2" s="1"/>
  <c r="G7" i="2"/>
</calcChain>
</file>

<file path=xl/sharedStrings.xml><?xml version="1.0" encoding="utf-8"?>
<sst xmlns="http://schemas.openxmlformats.org/spreadsheetml/2006/main" count="69" uniqueCount="64">
  <si>
    <t>1</t>
  </si>
  <si>
    <t>2</t>
  </si>
  <si>
    <t>3</t>
  </si>
  <si>
    <t>4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</si>
  <si>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</si>
  <si>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</si>
  <si>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</si>
  <si>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</si>
  <si>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</si>
  <si>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</si>
  <si>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</si>
  <si>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</si>
  <si>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</si>
  <si>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</si>
  <si>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</si>
  <si>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</si>
  <si>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0401</t>
  </si>
  <si>
    <t>Общеэкономические вопросы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</si>
  <si>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</si>
  <si>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</si>
  <si>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</si>
  <si>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</si>
  <si>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</si>
  <si>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</si>
  <si>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0602</t>
  </si>
  <si>
    <t>Сбор, удаление отходов и очистка сточных вод</t>
  </si>
  <si>
    <t>0801</t>
  </si>
  <si>
    <t>Культура</t>
  </si>
  <si>
    <t>1001</t>
  </si>
  <si>
    <t>Пенсионное обеспечение</t>
  </si>
  <si>
    <t>Итого:</t>
  </si>
  <si>
    <t>Единица измерения: тыс.руб.</t>
  </si>
  <si>
    <t xml:space="preserve">Код раздела, подраздела </t>
  </si>
  <si>
    <t>Наименование показателя</t>
  </si>
  <si>
    <t>Первоначальный план</t>
  </si>
  <si>
    <t>Уточненный план</t>
  </si>
  <si>
    <t>Исполнено</t>
  </si>
  <si>
    <t>Отклонение исполнения от первоначального плана</t>
  </si>
  <si>
    <t>Отклонение исполнения от уточненного плана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</si>
  <si>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</si>
  <si>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сумма</t>
  </si>
  <si>
    <t>%</t>
  </si>
  <si>
    <t>0100</t>
  </si>
  <si>
    <t>ОБЩЕГОСУДАРСТВЕННЫЕ ВОПРОСЫ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</si>
  <si>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</si>
  <si>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</si>
  <si>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</si>
  <si>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</si>
  <si>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</si>
  <si>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</si>
  <si>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0800</t>
  </si>
  <si>
    <t>КУЛЬТУРА, КИНЕМАТОГРАФИЯ</t>
  </si>
  <si>
    <t>1000</t>
  </si>
  <si>
    <t>СОЦИАЛЬНАЯ ПОЛИТИКА</t>
  </si>
  <si>
    <t>НАЦИОНАЛЬНАЯ БЕЗОПАСНОСТЬ И ПРАВООХРАНИТЕЛЬНАЯ ДЕЯТЕЛЬНОСТЬ</t>
  </si>
  <si>
    <t>0300</t>
  </si>
  <si>
    <t>Экономия по фактически предъявленным расходам</t>
  </si>
  <si>
    <t>-</t>
  </si>
  <si>
    <t>Выделены межбюджетные трансферты из бюджета МР "Княжпогостский" на Мероприятия по обустройству контейнерных площадок для ТКО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</si>
  <si>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Увеличение ассигнований программы в связи с поступлением субсидий на реализацию народных проектов  в сфере занятости населения</t>
  </si>
  <si>
    <t>Увеличение ассигнований на сумму межбюджетных трансфертов бюджетам поселений на решение вопросов местного значения</t>
  </si>
  <si>
    <t>Увеличение ассигнований на сумму межбюджетных из бюджета МР "Княжпогостский" в размере 2 000,00 тыс.руб. на  "Обеспечение населения питьевой водой, соответствующей требованиям безопасности, установленным санитарно-эпидемическим правилам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самоуправления"</t>
  </si>
  <si>
    <t>Выделены межбюджетные трансферты из бюджета МР "Княжпогостский" на выполнение планового объема оказываемых муниципальных услуг, установленного муниципальным заданием</t>
  </si>
  <si>
    <t>Сведения о фактически произведенных расходах СП "Серёгово"" по разделам и подразделам классификации расходов в сравнении с первоначально утвержденными и с уточненными значениями с учетом внесенных изменений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</si>
</sst>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D5AB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9D9D9"/>
      </right>
      <top/>
      <bottom style="thin">
        <color rgb="FFD9D9D9"/>
      </bottom>
      <diagonal/>
    </border>
  </borders>
  <cellStyleXfs count="26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4" fillId="0" borderId="8">
      <alignment horizontal="center" vertical="top" shrinkToFit="1"/>
    </xf>
    <xf numFmtId="0" fontId="2" fillId="0" borderId="9">
      <alignment horizontal="left" vertical="top" wrapText="1"/>
    </xf>
    <xf numFmtId="4" fontId="2" fillId="0" borderId="9">
      <alignment horizontal="right" vertical="top" shrinkToFit="1"/>
    </xf>
    <xf numFmtId="4" fontId="5" fillId="0" borderId="10">
      <alignment horizontal="right" vertical="top" shrinkToFit="1"/>
    </xf>
    <xf numFmtId="0" fontId="2" fillId="0" borderId="11"/>
    <xf numFmtId="0" fontId="2" fillId="0" borderId="12"/>
    <xf numFmtId="0" fontId="2" fillId="0" borderId="13"/>
    <xf numFmtId="0" fontId="6" fillId="2" borderId="14"/>
    <xf numFmtId="4" fontId="6" fillId="2" borderId="15">
      <alignment horizontal="right" shrinkToFit="1"/>
    </xf>
    <xf numFmtId="4" fontId="6" fillId="2" borderId="16">
      <alignment horizontal="right" shrinkToFit="1"/>
    </xf>
    <xf numFmtId="0" fontId="2" fillId="0" borderId="17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</cellStyleXfs>
  <cellXfs count="61">
    <xf numFmtId="0" fontId="0" fillId="0" borderId="0" xfId="0"/>
    <xf numFmtId="0" fontId="0" fillId="0" borderId="0" xfId="0" applyProtection="1">
      <protection locked="0"/>
    </xf>
    <xf numFmtId="49" fontId="9" fillId="0" borderId="18" xfId="5" applyNumberFormat="1" applyFont="1" applyBorder="1" applyAlignment="1" applyProtection="1">
      <alignment horizontal="center" vertical="center" wrapText="1"/>
    </xf>
    <xf numFmtId="49" fontId="3" fillId="0" borderId="18" xfId="6" applyNumberFormat="1" applyBorder="1" applyProtection="1">
      <alignment horizontal="center" vertical="center" wrapText="1"/>
    </xf>
    <xf numFmtId="49" fontId="3" fillId="0" borderId="18" xfId="7" applyNumberFormat="1" applyBorder="1" applyProtection="1">
      <alignment horizontal="center" vertical="center" wrapText="1"/>
    </xf>
    <xf numFmtId="49" fontId="3" fillId="0" borderId="18" xfId="8" applyNumberFormat="1" applyBorder="1" applyProtection="1">
      <alignment horizontal="center" vertical="center" wrapText="1"/>
    </xf>
    <xf numFmtId="0" fontId="0" fillId="0" borderId="18" xfId="0" applyBorder="1" applyProtection="1">
      <protection locked="0"/>
    </xf>
    <xf numFmtId="0" fontId="2" fillId="0" borderId="1" xfId="19" applyNumberFormat="1" applyBorder="1" applyProtection="1"/>
    <xf numFmtId="0" fontId="0" fillId="0" borderId="1" xfId="0" applyBorder="1" applyProtection="1">
      <protection locked="0"/>
    </xf>
    <xf numFmtId="49" fontId="4" fillId="0" borderId="18" xfId="9" applyNumberFormat="1" applyBorder="1" applyProtection="1">
      <alignment horizontal="center" vertical="top" shrinkToFit="1"/>
    </xf>
    <xf numFmtId="0" fontId="2" fillId="0" borderId="18" xfId="10" quotePrefix="1" applyNumberFormat="1" applyBorder="1" applyProtection="1">
      <alignment horizontal="left" vertical="top" wrapText="1"/>
    </xf>
    <xf numFmtId="0" fontId="2" fillId="0" borderId="18" xfId="13" applyNumberFormat="1" applyBorder="1" applyProtection="1"/>
    <xf numFmtId="0" fontId="2" fillId="0" borderId="18" xfId="14" applyNumberFormat="1" applyBorder="1" applyProtection="1"/>
    <xf numFmtId="0" fontId="0" fillId="3" borderId="18" xfId="0" applyFill="1" applyBorder="1" applyProtection="1">
      <protection locked="0"/>
    </xf>
    <xf numFmtId="0" fontId="13" fillId="0" borderId="18" xfId="0" applyFont="1" applyBorder="1" applyAlignment="1" applyProtection="1">
      <alignment horizontal="center"/>
      <protection locked="0"/>
    </xf>
    <xf numFmtId="0" fontId="9" fillId="4" borderId="23" xfId="10" quotePrefix="1" applyNumberFormat="1" applyFont="1" applyFill="1" applyBorder="1" applyProtection="1">
      <alignment horizontal="left" vertical="top" wrapText="1"/>
    </xf>
    <xf numFmtId="49" fontId="9" fillId="4" borderId="18" xfId="9" applyNumberFormat="1" applyFont="1" applyFill="1" applyBorder="1" applyProtection="1">
      <alignment horizontal="center" vertical="top" shrinkToFit="1"/>
    </xf>
    <xf numFmtId="0" fontId="2" fillId="0" borderId="22" xfId="10" quotePrefix="1" applyNumberFormat="1" applyBorder="1" applyProtection="1">
      <alignment horizontal="left" vertical="top" wrapText="1"/>
    </xf>
    <xf numFmtId="0" fontId="11" fillId="5" borderId="18" xfId="0" applyFont="1" applyFill="1" applyBorder="1" applyProtection="1">
      <protection locked="0"/>
    </xf>
    <xf numFmtId="0" fontId="12" fillId="5" borderId="18" xfId="0" applyFont="1" applyFill="1" applyBorder="1" applyProtection="1">
      <protection locked="0"/>
    </xf>
    <xf numFmtId="4" fontId="3" fillId="5" borderId="18" xfId="11" applyNumberFormat="1" applyFont="1" applyFill="1" applyBorder="1" applyAlignment="1" applyProtection="1">
      <alignment horizontal="center" vertical="center" shrinkToFit="1"/>
    </xf>
    <xf numFmtId="4" fontId="3" fillId="5" borderId="18" xfId="12" applyNumberFormat="1" applyFont="1" applyFill="1" applyBorder="1" applyAlignment="1" applyProtection="1">
      <alignment horizontal="center" vertical="center" shrinkToFit="1"/>
    </xf>
    <xf numFmtId="4" fontId="11" fillId="5" borderId="18" xfId="0" applyNumberFormat="1" applyFont="1" applyFill="1" applyBorder="1" applyAlignment="1" applyProtection="1">
      <alignment horizontal="center" vertical="center"/>
      <protection locked="0"/>
    </xf>
    <xf numFmtId="0" fontId="11" fillId="5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4" fontId="2" fillId="0" borderId="18" xfId="11" applyNumberFormat="1" applyBorder="1" applyAlignment="1" applyProtection="1">
      <alignment horizontal="center" vertical="center" shrinkToFit="1"/>
    </xf>
    <xf numFmtId="4" fontId="5" fillId="0" borderId="18" xfId="12" applyNumberFormat="1" applyBorder="1" applyAlignment="1" applyProtection="1">
      <alignment horizontal="center" vertical="center" shrinkToFit="1"/>
    </xf>
    <xf numFmtId="0" fontId="11" fillId="5" borderId="18" xfId="0" applyFont="1" applyFill="1" applyBorder="1" applyAlignment="1" applyProtection="1">
      <alignment horizontal="center" vertical="center"/>
      <protection locked="0"/>
    </xf>
    <xf numFmtId="0" fontId="12" fillId="5" borderId="18" xfId="0" applyFont="1" applyFill="1" applyBorder="1" applyAlignment="1" applyProtection="1">
      <alignment horizontal="center" vertical="center"/>
      <protection locked="0"/>
    </xf>
    <xf numFmtId="0" fontId="2" fillId="0" borderId="18" xfId="14" applyNumberFormat="1" applyBorder="1" applyAlignment="1" applyProtection="1">
      <alignment horizontal="center" vertical="center"/>
    </xf>
    <xf numFmtId="0" fontId="2" fillId="0" borderId="18" xfId="15" applyNumberFormat="1" applyBorder="1" applyAlignment="1" applyProtection="1">
      <alignment horizontal="center" vertical="center"/>
    </xf>
    <xf numFmtId="4" fontId="6" fillId="3" borderId="18" xfId="17" applyNumberFormat="1" applyFill="1" applyBorder="1" applyAlignment="1" applyProtection="1">
      <alignment horizontal="center" vertical="center" shrinkToFit="1"/>
    </xf>
    <xf numFmtId="0" fontId="9" fillId="5" borderId="18" xfId="10" quotePrefix="1" applyNumberFormat="1" applyFont="1" applyFill="1" applyBorder="1" applyProtection="1">
      <alignment horizontal="left" vertical="top" wrapText="1"/>
    </xf>
    <xf numFmtId="49" fontId="9" fillId="5" borderId="18" xfId="9" applyNumberFormat="1" applyFont="1" applyFill="1" applyBorder="1" applyProtection="1">
      <alignment horizontal="center" vertical="top" shrinkToFit="1"/>
    </xf>
    <xf numFmtId="10" fontId="11" fillId="5" borderId="18" xfId="0" applyNumberFormat="1" applyFont="1" applyFill="1" applyBorder="1" applyAlignment="1" applyProtection="1">
      <alignment horizontal="center" vertical="center"/>
      <protection locked="0"/>
    </xf>
    <xf numFmtId="4" fontId="14" fillId="6" borderId="18" xfId="0" applyNumberFormat="1" applyFont="1" applyFill="1" applyBorder="1" applyAlignment="1" applyProtection="1">
      <alignment horizontal="center" vertical="center"/>
      <protection locked="0"/>
    </xf>
    <xf numFmtId="0" fontId="14" fillId="6" borderId="18" xfId="0" applyNumberFormat="1" applyFont="1" applyFill="1" applyBorder="1" applyAlignment="1" applyProtection="1">
      <alignment horizontal="center" vertical="center"/>
      <protection locked="0"/>
    </xf>
    <xf numFmtId="0" fontId="14" fillId="6" borderId="18" xfId="0" applyFont="1" applyFill="1" applyBorder="1" applyAlignment="1" applyProtection="1">
      <alignment horizontal="center" vertical="center"/>
      <protection locked="0"/>
    </xf>
    <xf numFmtId="10" fontId="14" fillId="0" borderId="18" xfId="0" applyNumberFormat="1" applyFont="1" applyFill="1" applyBorder="1" applyAlignment="1" applyProtection="1">
      <alignment horizontal="center" vertical="center"/>
      <protection locked="0"/>
    </xf>
    <xf numFmtId="10" fontId="14" fillId="6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9" fillId="0" borderId="18" xfId="3" applyNumberFormat="1" applyFont="1" applyFill="1" applyBorder="1" applyProtection="1">
      <alignment horizontal="center" vertical="center" wrapText="1"/>
    </xf>
    <xf numFmtId="49" fontId="9" fillId="0" borderId="18" xfId="3" applyFont="1" applyFill="1" applyBorder="1">
      <alignment horizontal="center" vertical="center" wrapText="1"/>
    </xf>
    <xf numFmtId="49" fontId="9" fillId="0" borderId="18" xfId="4" applyNumberFormat="1" applyFont="1" applyFill="1" applyBorder="1" applyProtection="1">
      <alignment horizontal="center" vertical="center" wrapText="1"/>
    </xf>
    <xf numFmtId="0" fontId="2" fillId="0" borderId="1" xfId="20" applyNumberFormat="1" applyProtection="1">
      <alignment horizontal="left" vertical="top" wrapText="1"/>
    </xf>
    <xf numFmtId="0" fontId="2" fillId="0" borderId="1" xfId="20">
      <alignment horizontal="left" vertical="top" wrapTex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49" fontId="9" fillId="0" borderId="18" xfId="4" applyNumberFormat="1" applyFont="1" applyFill="1" applyBorder="1" applyAlignment="1" applyProtection="1">
      <alignment horizontal="center" vertical="center" wrapText="1"/>
    </xf>
    <xf numFmtId="49" fontId="9" fillId="0" borderId="18" xfId="5" applyNumberFormat="1" applyFont="1" applyFill="1" applyBorder="1" applyProtection="1">
      <alignment horizontal="center" vertical="center" wrapText="1"/>
    </xf>
    <xf numFmtId="49" fontId="9" fillId="0" borderId="18" xfId="5" applyFont="1" applyFill="1" applyBorder="1">
      <alignment horizontal="center" vertical="center" wrapText="1"/>
    </xf>
    <xf numFmtId="49" fontId="9" fillId="0" borderId="18" xfId="5" applyNumberFormat="1" applyFont="1" applyBorder="1" applyAlignment="1" applyProtection="1">
      <alignment horizontal="center" vertical="center" wrapText="1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>
      <alignment horizontal="center" vertical="center" wrapText="1"/>
    </xf>
    <xf numFmtId="0" fontId="6" fillId="2" borderId="21" xfId="16" applyNumberFormat="1" applyBorder="1" applyAlignment="1" applyProtection="1">
      <alignment horizontal="center"/>
    </xf>
    <xf numFmtId="0" fontId="6" fillId="2" borderId="22" xfId="16" applyNumberFormat="1" applyBorder="1" applyAlignment="1" applyProtection="1">
      <alignment horizontal="center"/>
    </xf>
  </cellXfs>
  <cellStyles count="26">
    <cellStyle name="br" xfId="23"/>
    <cellStyle name="col" xfId="22"/>
    <cellStyle name="ex58" xfId="17"/>
    <cellStyle name="ex59" xfId="18"/>
    <cellStyle name="ex60" xfId="9"/>
    <cellStyle name="ex61" xfId="10"/>
    <cellStyle name="ex62" xfId="11"/>
    <cellStyle name="ex63" xfId="12"/>
    <cellStyle name="st57" xfId="2"/>
    <cellStyle name="style0" xfId="24"/>
    <cellStyle name="td" xfId="25"/>
    <cellStyle name="tr" xfId="21"/>
    <cellStyle name="xl_bot_header" xfId="7"/>
    <cellStyle name="xl_bot_left_header" xfId="6"/>
    <cellStyle name="xl_bot_right_header" xfId="8"/>
    <cellStyle name="xl_footer" xfId="20"/>
    <cellStyle name="xl_header" xfId="1"/>
    <cellStyle name="xl_top_header" xfId="4"/>
    <cellStyle name="xl_top_left_header" xfId="3"/>
    <cellStyle name="xl_top_right_header" xfId="5"/>
    <cellStyle name="xl_total_bot" xfId="19"/>
    <cellStyle name="xl_total_left" xfId="16"/>
    <cellStyle name="xl_total_top" xfId="14"/>
    <cellStyle name="xl_total_top_left" xfId="13"/>
    <cellStyle name="xl_total_top_right" xfId="1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showGridLines="0" tabSelected="1" workbookViewId="0">
      <pane ySplit="6" topLeftCell="A28" activePane="bottomLeft" state="frozen"/>
      <selection pane="bottomLeft" activeCell="J8" sqref="J8"/>
    </sheetView>
  </sheetViews>
  <sheetFormatPr defaultRowHeight="15" x14ac:dyDescent="0.25"/>
  <cols>
    <col min="1" max="1" width="11.28515625" style="1" customWidth="1"/>
    <col min="2" max="2" width="40.5703125" style="1" customWidth="1"/>
    <col min="3" max="4" width="17.7109375" style="1" customWidth="1"/>
    <col min="5" max="5" width="12.28515625" style="1" customWidth="1"/>
    <col min="6" max="8" width="9.140625" style="1"/>
    <col min="9" max="9" width="12.5703125" style="1" customWidth="1"/>
    <col min="10" max="10" width="72" style="1" customWidth="1"/>
    <col min="11" max="16384" width="9.140625" style="1"/>
  </cols>
  <sheetData>
    <row r="1" spans="1:10" ht="15.2" customHeight="1" x14ac:dyDescent="0.25">
      <c r="A1" s="42"/>
      <c r="B1" s="43"/>
      <c r="C1" s="43"/>
      <c r="D1" s="43"/>
    </row>
    <row r="2" spans="1:10" ht="58.5" customHeight="1" x14ac:dyDescent="0.25">
      <c r="A2" s="51" t="s">
        <v>63</v>
      </c>
      <c r="B2" s="51"/>
      <c r="C2" s="51"/>
      <c r="D2" s="51"/>
      <c r="E2" s="51"/>
      <c r="F2" s="51"/>
      <c r="G2" s="51"/>
      <c r="H2" s="51"/>
      <c r="I2" s="51"/>
      <c r="J2" s="52"/>
    </row>
    <row r="3" spans="1:10" ht="15.2" customHeight="1" x14ac:dyDescent="0.25">
      <c r="A3" s="44"/>
      <c r="B3" s="45"/>
      <c r="C3" s="45"/>
      <c r="D3" s="45"/>
      <c r="H3" s="1" t="s">
        <v>31</v>
      </c>
    </row>
    <row r="4" spans="1:10" ht="71.25" customHeight="1" x14ac:dyDescent="0.25">
      <c r="A4" s="46" t="s">
        <v>32</v>
      </c>
      <c r="B4" s="48" t="s">
        <v>33</v>
      </c>
      <c r="C4" s="53" t="s">
        <v>34</v>
      </c>
      <c r="D4" s="53" t="s">
        <v>35</v>
      </c>
      <c r="E4" s="54" t="s">
        <v>36</v>
      </c>
      <c r="F4" s="56" t="s">
        <v>37</v>
      </c>
      <c r="G4" s="56"/>
      <c r="H4" s="56" t="s">
        <v>38</v>
      </c>
      <c r="I4" s="56"/>
      <c r="J4" s="57" t="s">
        <v>39</v>
      </c>
    </row>
    <row r="5" spans="1:10" ht="63" customHeight="1" x14ac:dyDescent="0.25">
      <c r="A5" s="47"/>
      <c r="B5" s="48"/>
      <c r="C5" s="53"/>
      <c r="D5" s="53"/>
      <c r="E5" s="55"/>
      <c r="F5" s="2" t="s">
        <v>40</v>
      </c>
      <c r="G5" s="2" t="s">
        <v>41</v>
      </c>
      <c r="H5" s="2" t="s">
        <v>40</v>
      </c>
      <c r="I5" s="2" t="s">
        <v>41</v>
      </c>
      <c r="J5" s="58"/>
    </row>
    <row r="6" spans="1:10" x14ac:dyDescent="0.25">
      <c r="A6" s="3" t="s">
        <v>0</v>
      </c>
      <c r="B6" s="4" t="s">
        <v>1</v>
      </c>
      <c r="C6" s="4" t="s">
        <v>2</v>
      </c>
      <c r="D6" s="5" t="s">
        <v>3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0" ht="31.5" x14ac:dyDescent="0.25">
      <c r="A7" s="16" t="s">
        <v>42</v>
      </c>
      <c r="B7" s="15" t="s">
        <v>43</v>
      </c>
      <c r="C7" s="20">
        <f>SUM(C8:C12)</f>
        <v>2621.703</v>
      </c>
      <c r="D7" s="21">
        <f>SUM(D8:D12)</f>
        <v>2813.6680000000001</v>
      </c>
      <c r="E7" s="21">
        <f>SUM(E8:E12)</f>
        <v>2741.36</v>
      </c>
      <c r="F7" s="22">
        <f>E7-C7</f>
        <v>119.65700000000015</v>
      </c>
      <c r="G7" s="23">
        <f>E7/C7-100%</f>
        <v>4.5640944073375156E-2</v>
      </c>
      <c r="H7" s="22">
        <f>E7-D7</f>
        <v>-72.307999999999993</v>
      </c>
      <c r="I7" s="22">
        <f>E7/D7-100%</f>
        <v>-2.5698838668954505E-2</v>
      </c>
      <c r="J7" s="18"/>
    </row>
    <row r="8" spans="1:10" ht="38.25" x14ac:dyDescent="0.25">
      <c r="A8" s="9" t="s">
        <v>4</v>
      </c>
      <c r="B8" s="10" t="s">
        <v>5</v>
      </c>
      <c r="C8" s="24">
        <v>665.93299999999999</v>
      </c>
      <c r="D8" s="25">
        <v>784.22400000000005</v>
      </c>
      <c r="E8" s="26">
        <v>782.72699999999998</v>
      </c>
      <c r="F8" s="35">
        <f t="shared" ref="F8:F26" si="0">E8-C8</f>
        <v>116.79399999999998</v>
      </c>
      <c r="G8" s="36">
        <f t="shared" ref="G8:G12" si="1">E8/C8-100%</f>
        <v>0.17538401010311855</v>
      </c>
      <c r="H8" s="35">
        <f t="shared" ref="H8:H26" si="2">E8-D8</f>
        <v>-1.4970000000000709</v>
      </c>
      <c r="I8" s="35">
        <f t="shared" ref="I8:I26" si="3">E8/D8-100%</f>
        <v>-1.9088933774024097E-3</v>
      </c>
      <c r="J8" s="6"/>
    </row>
    <row r="9" spans="1:10" ht="63.75" x14ac:dyDescent="0.25">
      <c r="A9" s="9" t="s">
        <v>6</v>
      </c>
      <c r="B9" s="10" t="s">
        <v>7</v>
      </c>
      <c r="C9" s="24">
        <v>1944.0440000000001</v>
      </c>
      <c r="D9" s="25">
        <v>2015.1130000000001</v>
      </c>
      <c r="E9" s="26">
        <v>1946.3019999999999</v>
      </c>
      <c r="F9" s="35">
        <f t="shared" si="0"/>
        <v>2.2579999999998108</v>
      </c>
      <c r="G9" s="36">
        <f t="shared" si="1"/>
        <v>1.1614963447328375E-3</v>
      </c>
      <c r="H9" s="35">
        <f t="shared" si="2"/>
        <v>-68.811000000000149</v>
      </c>
      <c r="I9" s="35">
        <f t="shared" si="3"/>
        <v>-3.414746468312202E-2</v>
      </c>
      <c r="J9" s="6"/>
    </row>
    <row r="10" spans="1:10" ht="51" x14ac:dyDescent="0.25">
      <c r="A10" s="9" t="s">
        <v>8</v>
      </c>
      <c r="B10" s="10" t="s">
        <v>9</v>
      </c>
      <c r="C10" s="24">
        <v>1.226</v>
      </c>
      <c r="D10" s="25">
        <v>1.226</v>
      </c>
      <c r="E10" s="26">
        <v>1.226</v>
      </c>
      <c r="F10" s="35">
        <f t="shared" si="0"/>
        <v>0</v>
      </c>
      <c r="G10" s="36">
        <f t="shared" si="1"/>
        <v>0</v>
      </c>
      <c r="H10" s="35">
        <f t="shared" si="2"/>
        <v>0</v>
      </c>
      <c r="I10" s="35">
        <f t="shared" si="3"/>
        <v>0</v>
      </c>
      <c r="J10" s="6"/>
    </row>
    <row r="11" spans="1:10" x14ac:dyDescent="0.25">
      <c r="A11" s="9" t="s">
        <v>10</v>
      </c>
      <c r="B11" s="10" t="s">
        <v>11</v>
      </c>
      <c r="C11" s="24">
        <v>2</v>
      </c>
      <c r="D11" s="25">
        <v>2</v>
      </c>
      <c r="E11" s="26">
        <v>0</v>
      </c>
      <c r="F11" s="35">
        <f t="shared" si="0"/>
        <v>-2</v>
      </c>
      <c r="G11" s="36">
        <f t="shared" si="1"/>
        <v>-1</v>
      </c>
      <c r="H11" s="35">
        <f t="shared" si="2"/>
        <v>-2</v>
      </c>
      <c r="I11" s="35">
        <f t="shared" si="3"/>
        <v>-1</v>
      </c>
      <c r="J11" s="6"/>
    </row>
    <row r="12" spans="1:10" x14ac:dyDescent="0.25">
      <c r="A12" s="9" t="s">
        <v>12</v>
      </c>
      <c r="B12" s="10" t="s">
        <v>13</v>
      </c>
      <c r="C12" s="24">
        <v>8.5</v>
      </c>
      <c r="D12" s="25">
        <v>11.105</v>
      </c>
      <c r="E12" s="26">
        <v>11.105</v>
      </c>
      <c r="F12" s="35">
        <f t="shared" si="0"/>
        <v>2.6050000000000004</v>
      </c>
      <c r="G12" s="36">
        <f t="shared" si="1"/>
        <v>0.30647058823529427</v>
      </c>
      <c r="H12" s="35">
        <f t="shared" si="2"/>
        <v>0</v>
      </c>
      <c r="I12" s="35">
        <f t="shared" si="3"/>
        <v>0</v>
      </c>
      <c r="J12" s="6"/>
    </row>
    <row r="13" spans="1:10" ht="63" x14ac:dyDescent="0.25">
      <c r="A13" s="33" t="s">
        <v>55</v>
      </c>
      <c r="B13" s="32" t="s">
        <v>54</v>
      </c>
      <c r="C13" s="27">
        <f>C14</f>
        <v>83.667000000000002</v>
      </c>
      <c r="D13" s="20">
        <f>SUM(D14)</f>
        <v>10.8</v>
      </c>
      <c r="E13" s="21">
        <f>SUM(E14)</f>
        <v>10.8</v>
      </c>
      <c r="F13" s="22">
        <f t="shared" si="0"/>
        <v>-72.867000000000004</v>
      </c>
      <c r="G13" s="34">
        <f>E13/C13-100%</f>
        <v>-0.87091684893685684</v>
      </c>
      <c r="H13" s="22">
        <f t="shared" si="2"/>
        <v>0</v>
      </c>
      <c r="I13" s="22">
        <f t="shared" si="3"/>
        <v>0</v>
      </c>
      <c r="J13" s="18"/>
    </row>
    <row r="14" spans="1:10" ht="51" x14ac:dyDescent="0.25">
      <c r="A14" s="9" t="s">
        <v>14</v>
      </c>
      <c r="B14" s="10" t="s">
        <v>15</v>
      </c>
      <c r="C14" s="24">
        <v>83.667000000000002</v>
      </c>
      <c r="D14" s="25">
        <v>10.8</v>
      </c>
      <c r="E14" s="26">
        <v>10.8</v>
      </c>
      <c r="F14" s="35">
        <f t="shared" si="0"/>
        <v>-72.867000000000004</v>
      </c>
      <c r="G14" s="37">
        <f>E14/C14-100</f>
        <v>-99.870916848936858</v>
      </c>
      <c r="H14" s="35">
        <f t="shared" si="2"/>
        <v>0</v>
      </c>
      <c r="I14" s="35">
        <f t="shared" si="3"/>
        <v>0</v>
      </c>
      <c r="J14" s="41" t="s">
        <v>56</v>
      </c>
    </row>
    <row r="15" spans="1:10" ht="15.75" x14ac:dyDescent="0.25">
      <c r="A15" s="16" t="s">
        <v>44</v>
      </c>
      <c r="B15" s="15" t="s">
        <v>45</v>
      </c>
      <c r="C15" s="27"/>
      <c r="D15" s="20">
        <f>D16</f>
        <v>670.66700000000003</v>
      </c>
      <c r="E15" s="21">
        <f>E16</f>
        <v>670.66700000000003</v>
      </c>
      <c r="F15" s="22">
        <f t="shared" si="0"/>
        <v>670.66700000000003</v>
      </c>
      <c r="G15" s="34"/>
      <c r="H15" s="22">
        <f t="shared" si="2"/>
        <v>0</v>
      </c>
      <c r="I15" s="22">
        <f t="shared" si="3"/>
        <v>0</v>
      </c>
      <c r="J15" s="18"/>
    </row>
    <row r="16" spans="1:10" ht="30" x14ac:dyDescent="0.25">
      <c r="A16" s="9" t="s">
        <v>16</v>
      </c>
      <c r="B16" s="17" t="s">
        <v>17</v>
      </c>
      <c r="C16" s="24"/>
      <c r="D16" s="25">
        <v>670.66700000000003</v>
      </c>
      <c r="E16" s="26">
        <v>670.66700000000003</v>
      </c>
      <c r="F16" s="35">
        <f t="shared" si="0"/>
        <v>670.66700000000003</v>
      </c>
      <c r="G16" s="36" t="s">
        <v>57</v>
      </c>
      <c r="H16" s="35">
        <f t="shared" si="2"/>
        <v>0</v>
      </c>
      <c r="I16" s="35">
        <f t="shared" si="3"/>
        <v>0</v>
      </c>
      <c r="J16" s="40" t="s">
        <v>59</v>
      </c>
    </row>
    <row r="17" spans="1:10" ht="31.5" x14ac:dyDescent="0.25">
      <c r="A17" s="16" t="s">
        <v>46</v>
      </c>
      <c r="B17" s="15" t="s">
        <v>47</v>
      </c>
      <c r="C17" s="28">
        <f>SUM(C18:C20)</f>
        <v>958.11099999999999</v>
      </c>
      <c r="D17" s="28">
        <f t="shared" ref="D17:E17" si="4">SUM(D18:D20)</f>
        <v>4348.7029999999995</v>
      </c>
      <c r="E17" s="28">
        <f t="shared" si="4"/>
        <v>2348.1580000000004</v>
      </c>
      <c r="F17" s="22">
        <f t="shared" si="0"/>
        <v>1390.0470000000005</v>
      </c>
      <c r="G17" s="34">
        <f>E17/C17-100%</f>
        <v>1.4508204164235674</v>
      </c>
      <c r="H17" s="22">
        <f t="shared" si="2"/>
        <v>-2000.5449999999992</v>
      </c>
      <c r="I17" s="22">
        <f t="shared" si="3"/>
        <v>-0.46003256603175691</v>
      </c>
      <c r="J17" s="19"/>
    </row>
    <row r="18" spans="1:10" ht="30" x14ac:dyDescent="0.25">
      <c r="A18" s="9" t="s">
        <v>18</v>
      </c>
      <c r="B18" s="10" t="s">
        <v>19</v>
      </c>
      <c r="C18" s="24">
        <v>60</v>
      </c>
      <c r="D18" s="25">
        <v>91.816999999999993</v>
      </c>
      <c r="E18" s="26">
        <v>91.816000000000003</v>
      </c>
      <c r="F18" s="35">
        <f t="shared" si="0"/>
        <v>31.816000000000003</v>
      </c>
      <c r="G18" s="38">
        <f t="shared" ref="G18:G20" si="5">E18/C18-100%</f>
        <v>0.53026666666666666</v>
      </c>
      <c r="H18" s="35">
        <f t="shared" si="2"/>
        <v>-9.9999999999056399E-4</v>
      </c>
      <c r="I18" s="35">
        <f t="shared" si="3"/>
        <v>-1.089122929298636E-5</v>
      </c>
      <c r="J18" s="40" t="s">
        <v>60</v>
      </c>
    </row>
    <row r="19" spans="1:10" ht="105" x14ac:dyDescent="0.25">
      <c r="A19" s="9" t="s">
        <v>20</v>
      </c>
      <c r="B19" s="10" t="s">
        <v>21</v>
      </c>
      <c r="C19" s="24">
        <v>12</v>
      </c>
      <c r="D19" s="25">
        <v>2213.62</v>
      </c>
      <c r="E19" s="26">
        <v>213.5</v>
      </c>
      <c r="F19" s="35">
        <f t="shared" si="0"/>
        <v>201.5</v>
      </c>
      <c r="G19" s="38">
        <f t="shared" si="5"/>
        <v>16.791666666666668</v>
      </c>
      <c r="H19" s="35">
        <f t="shared" si="2"/>
        <v>-2000.12</v>
      </c>
      <c r="I19" s="35">
        <f>E19/D19-100%</f>
        <v>-0.90355164843107671</v>
      </c>
      <c r="J19" s="40" t="s">
        <v>61</v>
      </c>
    </row>
    <row r="20" spans="1:10" ht="30" x14ac:dyDescent="0.25">
      <c r="A20" s="9" t="s">
        <v>22</v>
      </c>
      <c r="B20" s="10" t="s">
        <v>23</v>
      </c>
      <c r="C20" s="24">
        <v>886.11099999999999</v>
      </c>
      <c r="D20" s="25">
        <v>2043.2660000000001</v>
      </c>
      <c r="E20" s="26">
        <v>2042.8420000000001</v>
      </c>
      <c r="F20" s="35">
        <f t="shared" si="0"/>
        <v>1156.7310000000002</v>
      </c>
      <c r="G20" s="38">
        <f t="shared" si="5"/>
        <v>1.3054019191726547</v>
      </c>
      <c r="H20" s="35">
        <f t="shared" si="2"/>
        <v>-0.42399999999997817</v>
      </c>
      <c r="I20" s="35">
        <f t="shared" si="3"/>
        <v>-2.0751091634663155E-4</v>
      </c>
      <c r="J20" s="40" t="s">
        <v>60</v>
      </c>
    </row>
    <row r="21" spans="1:10" ht="15.75" x14ac:dyDescent="0.25">
      <c r="A21" s="16" t="s">
        <v>48</v>
      </c>
      <c r="B21" s="15" t="s">
        <v>49</v>
      </c>
      <c r="C21" s="27"/>
      <c r="D21" s="20">
        <f>D22</f>
        <v>390</v>
      </c>
      <c r="E21" s="21">
        <f>E22</f>
        <v>390</v>
      </c>
      <c r="F21" s="22">
        <f t="shared" si="0"/>
        <v>390</v>
      </c>
      <c r="G21" s="34"/>
      <c r="H21" s="22">
        <f t="shared" si="2"/>
        <v>0</v>
      </c>
      <c r="I21" s="22">
        <f t="shared" si="3"/>
        <v>0</v>
      </c>
      <c r="J21" s="18"/>
    </row>
    <row r="22" spans="1:10" ht="75" x14ac:dyDescent="0.25">
      <c r="A22" s="9" t="s">
        <v>24</v>
      </c>
      <c r="B22" s="17" t="s">
        <v>25</v>
      </c>
      <c r="C22" s="24"/>
      <c r="D22" s="25">
        <v>390</v>
      </c>
      <c r="E22" s="26">
        <v>390</v>
      </c>
      <c r="F22" s="35">
        <f t="shared" si="0"/>
        <v>390</v>
      </c>
      <c r="G22" s="39" t="s">
        <v>57</v>
      </c>
      <c r="H22" s="35">
        <f t="shared" si="2"/>
        <v>0</v>
      </c>
      <c r="I22" s="35">
        <f t="shared" si="3"/>
        <v>0</v>
      </c>
      <c r="J22" s="40" t="s">
        <v>58</v>
      </c>
    </row>
    <row r="23" spans="1:10" ht="15.75" x14ac:dyDescent="0.25">
      <c r="A23" s="16" t="s">
        <v>50</v>
      </c>
      <c r="B23" s="15" t="s">
        <v>51</v>
      </c>
      <c r="C23" s="27"/>
      <c r="D23" s="20">
        <f>D24</f>
        <v>622.37199999999996</v>
      </c>
      <c r="E23" s="21">
        <f>E24</f>
        <v>622.37199999999996</v>
      </c>
      <c r="F23" s="22">
        <f t="shared" si="0"/>
        <v>622.37199999999996</v>
      </c>
      <c r="G23" s="34"/>
      <c r="H23" s="22">
        <f t="shared" si="2"/>
        <v>0</v>
      </c>
      <c r="I23" s="22">
        <f t="shared" si="3"/>
        <v>0</v>
      </c>
      <c r="J23" s="18"/>
    </row>
    <row r="24" spans="1:10" ht="45" x14ac:dyDescent="0.25">
      <c r="A24" s="9" t="s">
        <v>26</v>
      </c>
      <c r="B24" s="17" t="s">
        <v>27</v>
      </c>
      <c r="C24" s="24"/>
      <c r="D24" s="25">
        <v>622.37199999999996</v>
      </c>
      <c r="E24" s="26">
        <v>622.37199999999996</v>
      </c>
      <c r="F24" s="35">
        <f t="shared" si="0"/>
        <v>622.37199999999996</v>
      </c>
      <c r="G24" s="39" t="s">
        <v>57</v>
      </c>
      <c r="H24" s="35">
        <f t="shared" si="2"/>
        <v>0</v>
      </c>
      <c r="I24" s="35">
        <f t="shared" si="3"/>
        <v>0</v>
      </c>
      <c r="J24" s="40" t="s">
        <v>62</v>
      </c>
    </row>
    <row r="25" spans="1:10" ht="15.75" x14ac:dyDescent="0.25">
      <c r="A25" s="16" t="s">
        <v>52</v>
      </c>
      <c r="B25" s="15" t="s">
        <v>53</v>
      </c>
      <c r="C25" s="27">
        <f>C26</f>
        <v>236.03399999999999</v>
      </c>
      <c r="D25" s="20">
        <f>D26</f>
        <v>237.80500000000001</v>
      </c>
      <c r="E25" s="21">
        <f>E26</f>
        <v>237.804</v>
      </c>
      <c r="F25" s="22">
        <f t="shared" si="0"/>
        <v>1.7700000000000102</v>
      </c>
      <c r="G25" s="34">
        <f t="shared" ref="G25:G26" si="6">E25/C25-100%</f>
        <v>7.498919647169533E-3</v>
      </c>
      <c r="H25" s="22">
        <f t="shared" si="2"/>
        <v>-1.0000000000047748E-3</v>
      </c>
      <c r="I25" s="22">
        <f t="shared" si="3"/>
        <v>-4.2051260487063757E-6</v>
      </c>
      <c r="J25" s="18"/>
    </row>
    <row r="26" spans="1:10" x14ac:dyDescent="0.25">
      <c r="A26" s="9" t="s">
        <v>28</v>
      </c>
      <c r="B26" s="17" t="s">
        <v>29</v>
      </c>
      <c r="C26" s="24">
        <v>236.03399999999999</v>
      </c>
      <c r="D26" s="25">
        <v>237.80500000000001</v>
      </c>
      <c r="E26" s="26">
        <v>237.804</v>
      </c>
      <c r="F26" s="35">
        <f t="shared" si="0"/>
        <v>1.7700000000000102</v>
      </c>
      <c r="G26" s="39">
        <f t="shared" si="6"/>
        <v>7.498919647169533E-3</v>
      </c>
      <c r="H26" s="35">
        <f t="shared" si="2"/>
        <v>-1.0000000000047748E-3</v>
      </c>
      <c r="I26" s="35">
        <f t="shared" si="3"/>
        <v>-4.2051260487063757E-6</v>
      </c>
      <c r="J26" s="6"/>
    </row>
    <row r="27" spans="1:10" x14ac:dyDescent="0.25">
      <c r="A27" s="11"/>
      <c r="B27" s="12"/>
      <c r="C27" s="29"/>
      <c r="D27" s="30"/>
      <c r="E27" s="24"/>
      <c r="F27" s="24"/>
      <c r="G27" s="24"/>
      <c r="H27" s="24"/>
      <c r="I27" s="24"/>
      <c r="J27" s="6"/>
    </row>
    <row r="28" spans="1:10" x14ac:dyDescent="0.25">
      <c r="A28" s="59" t="s">
        <v>30</v>
      </c>
      <c r="B28" s="60"/>
      <c r="C28" s="31">
        <f>C25+C23+C21+C17+C15+C13+C7</f>
        <v>3899.5149999999999</v>
      </c>
      <c r="D28" s="31">
        <f t="shared" ref="D28:I28" si="7">D25+D23+D21+D17+D15+D13+D7</f>
        <v>9094.0149999999994</v>
      </c>
      <c r="E28" s="31">
        <f>E25+E23+E21+E17+E15+E13+E7</f>
        <v>7021.1610000000001</v>
      </c>
      <c r="F28" s="31">
        <f t="shared" si="7"/>
        <v>3121.6460000000002</v>
      </c>
      <c r="G28" s="31">
        <f>G25+G23+G21+G17+G15+G13+G7</f>
        <v>0.63304343120725526</v>
      </c>
      <c r="H28" s="31">
        <f t="shared" si="7"/>
        <v>-2072.8539999999994</v>
      </c>
      <c r="I28" s="31">
        <f t="shared" si="7"/>
        <v>-0.48573560982676012</v>
      </c>
      <c r="J28" s="13"/>
    </row>
    <row r="29" spans="1:10" x14ac:dyDescent="0.25">
      <c r="A29" s="7"/>
      <c r="B29" s="7"/>
      <c r="C29" s="7"/>
      <c r="D29" s="7"/>
      <c r="E29" s="8"/>
      <c r="F29" s="8"/>
      <c r="G29" s="8"/>
      <c r="H29" s="8"/>
      <c r="I29" s="8"/>
      <c r="J29" s="8"/>
    </row>
    <row r="30" spans="1:10" x14ac:dyDescent="0.25">
      <c r="A30" s="49"/>
      <c r="B30" s="50"/>
      <c r="C30" s="50"/>
      <c r="D30" s="50"/>
    </row>
  </sheetData>
  <mergeCells count="13">
    <mergeCell ref="A1:D1"/>
    <mergeCell ref="A3:D3"/>
    <mergeCell ref="A4:A5"/>
    <mergeCell ref="B4:B5"/>
    <mergeCell ref="A30:D30"/>
    <mergeCell ref="A2:J2"/>
    <mergeCell ref="C4:C5"/>
    <mergeCell ref="D4:D5"/>
    <mergeCell ref="E4:E5"/>
    <mergeCell ref="F4:G4"/>
    <mergeCell ref="H4:I4"/>
    <mergeCell ref="J4:J5"/>
    <mergeCell ref="A28:B28"/>
  </mergeCells>
  <pageMargins left="0.7" right="0.7" top="0.75" bottom="0.75" header="0.3" footer="0.3"/>
  <pageSetup paperSize="9" fitToHeight="0" orientation="portrait" blackAndWhite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РЧБ для работы (Кислякова Н.)&lt;/DocName&gt;&#10;  &lt;VariantName&gt;РЧБ для работы (Кислякова Н.)&lt;/VariantName&gt;&#10;  &lt;VariantLink&gt;1166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CC6EAC8-86BE-41F2-9E0B-F94D66C3166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Antonova</dc:creator>
  <cp:lastModifiedBy>Tretyakova</cp:lastModifiedBy>
  <dcterms:created xsi:type="dcterms:W3CDTF">2021-04-22T07:20:30Z</dcterms:created>
  <dcterms:modified xsi:type="dcterms:W3CDTF">2021-04-27T07:20:19Z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РЧБ для работы (Кислякова Н.)(5).xlsx</vt:lpwstr>
  </property>
  <property fmtid="{D5CDD505-2E9C-101B-9397-08002B2CF9AE}" pid="3" name="Название отчета">
    <vt:lpwstr>РЧБ для работы (Кислякова Н.)(5).xlsx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17-фу-кислякова-нн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