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C24" i="2" l="1"/>
  <c r="F11" i="2"/>
  <c r="G11" i="2"/>
  <c r="H11" i="2"/>
  <c r="I11" i="2"/>
  <c r="I20" i="2" l="1"/>
  <c r="C26" i="2" l="1"/>
  <c r="F26" i="2" s="1"/>
  <c r="G27" i="2"/>
  <c r="G19" i="2"/>
  <c r="G20" i="2"/>
  <c r="G21" i="2"/>
  <c r="G14" i="2"/>
  <c r="G15" i="2"/>
  <c r="G8" i="2"/>
  <c r="G9" i="2"/>
  <c r="G10" i="2"/>
  <c r="G12" i="2"/>
  <c r="G13" i="2"/>
  <c r="C14" i="2"/>
  <c r="I14" i="2"/>
  <c r="I15" i="2"/>
  <c r="I17" i="2"/>
  <c r="I19" i="2"/>
  <c r="I21" i="2"/>
  <c r="I22" i="2"/>
  <c r="I23" i="2"/>
  <c r="I25" i="2"/>
  <c r="I27" i="2"/>
  <c r="H8" i="2"/>
  <c r="H9" i="2"/>
  <c r="H10" i="2"/>
  <c r="H12" i="2"/>
  <c r="H13" i="2"/>
  <c r="H14" i="2"/>
  <c r="H15" i="2"/>
  <c r="H17" i="2"/>
  <c r="H19" i="2"/>
  <c r="H20" i="2"/>
  <c r="H21" i="2"/>
  <c r="H22" i="2"/>
  <c r="H23" i="2"/>
  <c r="H25" i="2"/>
  <c r="H27" i="2"/>
  <c r="F14" i="2"/>
  <c r="F15" i="2"/>
  <c r="F19" i="2"/>
  <c r="F20" i="2"/>
  <c r="F21" i="2"/>
  <c r="F22" i="2"/>
  <c r="F25" i="2"/>
  <c r="F27" i="2"/>
  <c r="E16" i="2"/>
  <c r="D16" i="2"/>
  <c r="E24" i="2"/>
  <c r="F24" i="2" s="1"/>
  <c r="D24" i="2"/>
  <c r="I24" i="2" s="1"/>
  <c r="E26" i="2"/>
  <c r="D26" i="2"/>
  <c r="E22" i="2"/>
  <c r="D22" i="2"/>
  <c r="D18" i="2"/>
  <c r="E18" i="2"/>
  <c r="C18" i="2"/>
  <c r="I26" i="2" l="1"/>
  <c r="H26" i="2"/>
  <c r="G26" i="2"/>
  <c r="H24" i="2"/>
  <c r="I18" i="2"/>
  <c r="F18" i="2"/>
  <c r="H18" i="2"/>
  <c r="G18" i="2"/>
  <c r="H16" i="2"/>
  <c r="I16" i="2"/>
  <c r="F16" i="2"/>
  <c r="C7" i="2"/>
  <c r="C29" i="2" s="1"/>
  <c r="I8" i="2"/>
  <c r="I9" i="2"/>
  <c r="I10" i="2"/>
  <c r="I12" i="2"/>
  <c r="I13" i="2"/>
  <c r="F8" i="2"/>
  <c r="F9" i="2"/>
  <c r="F10" i="2"/>
  <c r="F12" i="2"/>
  <c r="F13" i="2"/>
  <c r="E14" i="2"/>
  <c r="D14" i="2"/>
  <c r="E7" i="2"/>
  <c r="D7" i="2"/>
  <c r="D29" i="2" s="1"/>
  <c r="H7" i="2" l="1"/>
  <c r="H29" i="2" s="1"/>
  <c r="I7" i="2"/>
  <c r="I29" i="2" s="1"/>
  <c r="E29" i="2"/>
  <c r="F7" i="2"/>
  <c r="F29" i="2" s="1"/>
  <c r="G7" i="2"/>
  <c r="G29" i="2" s="1"/>
</calcChain>
</file>

<file path=xl/sharedStrings.xml><?xml version="1.0" encoding="utf-8"?>
<sst xmlns="http://schemas.openxmlformats.org/spreadsheetml/2006/main" count="63" uniqueCount="60">
  <si>
    <t>1</t>
  </si>
  <si>
    <t>2</t>
  </si>
  <si>
    <t>3</t>
  </si>
  <si>
    <t>4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</si>
  <si>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</si>
  <si>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</si>
  <si>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</si>
  <si>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</si>
  <si>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</si>
  <si>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</si>
  <si>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</si>
  <si>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</si>
  <si>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</si>
  <si>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</si>
  <si>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</si>
  <si>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</si>
  <si>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</si>
  <si>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</si>
  <si>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</si>
  <si>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</si>
  <si>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</si>
  <si>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0801</t>
  </si>
  <si>
    <t>Культура</t>
  </si>
  <si>
    <t>1001</t>
  </si>
  <si>
    <t>Пенсионное обеспечение</t>
  </si>
  <si>
    <t>Итого:</t>
  </si>
  <si>
    <t>Единица измерения: тыс.руб.</t>
  </si>
  <si>
    <t xml:space="preserve">Код раздела, подраздела </t>
  </si>
  <si>
    <t>Наименование показателя</t>
  </si>
  <si>
    <t>Первоначальный план</t>
  </si>
  <si>
    <t>Уточненный план</t>
  </si>
  <si>
    <t>Исполнено</t>
  </si>
  <si>
    <t>Отклонение исполнения от первоначального плана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</si>
  <si>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</si>
  <si>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</si>
  <si>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</si>
  <si>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</si>
  <si>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0100</t>
  </si>
  <si>
    <t>ОБЩЕГОСУДАРСТВЕННЫЕ ВОПРОСЫ</t>
  </si>
  <si>
    <t>0400</t>
  </si>
  <si>
    <t>НАЦИОНАЛЬНАЯ ЭКОНОМИКА</t>
  </si>
  <si>
    <t>0500</t>
  </si>
  <si>
    <t>ЖИЛИЩНО-КОММУНАЛЬНОЕ ХОЗЯЙСТВО</t>
  </si>
  <si>
    <t>0600</t>
  </si>
  <si>
    <t>ОХРАНА ОКРУЖАЮЩЕЙ СРЕДЫ</t>
  </si>
  <si>
    <t>0800</t>
  </si>
  <si>
    <t>КУЛЬТУРА, КИНЕМАТОГРАФИЯ</t>
  </si>
  <si>
    <t>1000</t>
  </si>
  <si>
    <t>СОЦИАЛЬНАЯ ПОЛИТИКА</t>
  </si>
  <si>
    <t>НАЦИОНАЛЬНАЯ БЕЗОПАСНОСТЬ И ПРАВООХРАНИТЕЛЬНАЯ ДЕЯТЕЛЬНОСТЬ</t>
  </si>
  <si>
    <t>0300</t>
  </si>
  <si>
    <t>-</t>
  </si>
  <si>
    <t>Выделены межбюджетные трансферты из бюджета МР "Княжпогостский" на 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</si>
  <si>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Увеличение ассигнований программы в связи с поступлением субсидий на реализацию народных проектов  в сфере занятости населения</t>
  </si>
  <si>
    <t>Сведения о фактически произведенных расходах СП "Серёгово"" по разделам и подразделам классификации расходов в сравнении с первоначально утвержденными и с уточненными значениями с учетом внесенных изменений за 2021 год</t>
  </si>
  <si>
    <t>0107</t>
  </si>
  <si>
    <t>Обеспечение проведения выборов и референдумов</t>
  </si>
  <si>
    <t>0310</t>
  </si>
  <si>
    <t>Не исполнение ассигнований по мероприятию  "Обеспечение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самоуправления" в связи с неоплаченными счетами</t>
  </si>
  <si>
    <t>Уменьшение бюджетных ассигнований связано с экономией бюджетных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</si>
</sst>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</borders>
  <cellStyleXfs count="26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0" borderId="8">
      <alignment horizontal="center" vertical="top" shrinkToFit="1"/>
    </xf>
    <xf numFmtId="0" fontId="2" fillId="0" borderId="9">
      <alignment horizontal="left" vertical="top" wrapText="1"/>
    </xf>
    <xf numFmtId="4" fontId="2" fillId="0" borderId="9">
      <alignment horizontal="right" vertical="top" shrinkToFit="1"/>
    </xf>
    <xf numFmtId="4" fontId="5" fillId="0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6" fillId="2" borderId="14"/>
    <xf numFmtId="4" fontId="6" fillId="2" borderId="15">
      <alignment horizontal="right" shrinkToFit="1"/>
    </xf>
    <xf numFmtId="4" fontId="6" fillId="2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</cellStyleXfs>
  <cellXfs count="62">
    <xf numFmtId="0" fontId="0" fillId="0" borderId="0" xfId="0"/>
    <xf numFmtId="0" fontId="0" fillId="0" borderId="0" xfId="0" applyProtection="1">
      <protection locked="0"/>
    </xf>
    <xf numFmtId="49" fontId="9" fillId="0" borderId="18" xfId="5" applyNumberFormat="1" applyFont="1" applyBorder="1" applyAlignment="1" applyProtection="1">
      <alignment horizontal="center" vertical="center" wrapText="1"/>
    </xf>
    <xf numFmtId="49" fontId="3" fillId="0" borderId="18" xfId="6" applyNumberFormat="1" applyBorder="1" applyProtection="1">
      <alignment horizontal="center" vertical="center" wrapText="1"/>
    </xf>
    <xf numFmtId="49" fontId="3" fillId="0" borderId="18" xfId="7" applyNumberFormat="1" applyBorder="1" applyProtection="1">
      <alignment horizontal="center" vertical="center" wrapText="1"/>
    </xf>
    <xf numFmtId="49" fontId="3" fillId="0" borderId="18" xfId="8" applyNumberFormat="1" applyBorder="1" applyProtection="1">
      <alignment horizontal="center" vertical="center" wrapText="1"/>
    </xf>
    <xf numFmtId="0" fontId="0" fillId="0" borderId="18" xfId="0" applyBorder="1" applyProtection="1">
      <protection locked="0"/>
    </xf>
    <xf numFmtId="0" fontId="2" fillId="0" borderId="1" xfId="19" applyNumberFormat="1" applyBorder="1" applyProtection="1"/>
    <xf numFmtId="0" fontId="0" fillId="0" borderId="1" xfId="0" applyBorder="1" applyProtection="1">
      <protection locked="0"/>
    </xf>
    <xf numFmtId="49" fontId="4" fillId="0" borderId="18" xfId="9" applyNumberFormat="1" applyBorder="1" applyProtection="1">
      <alignment horizontal="center" vertical="top" shrinkToFit="1"/>
    </xf>
    <xf numFmtId="0" fontId="2" fillId="0" borderId="18" xfId="10" quotePrefix="1" applyNumberFormat="1" applyBorder="1" applyProtection="1">
      <alignment horizontal="left" vertical="top" wrapText="1"/>
    </xf>
    <xf numFmtId="0" fontId="2" fillId="0" borderId="18" xfId="13" applyNumberFormat="1" applyBorder="1" applyProtection="1"/>
    <xf numFmtId="0" fontId="2" fillId="0" borderId="18" xfId="14" applyNumberFormat="1" applyBorder="1" applyProtection="1"/>
    <xf numFmtId="0" fontId="0" fillId="3" borderId="18" xfId="0" applyFill="1" applyBorder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9" fillId="4" borderId="23" xfId="10" quotePrefix="1" applyNumberFormat="1" applyFont="1" applyFill="1" applyBorder="1" applyProtection="1">
      <alignment horizontal="left" vertical="top" wrapText="1"/>
    </xf>
    <xf numFmtId="49" fontId="9" fillId="4" borderId="18" xfId="9" applyNumberFormat="1" applyFont="1" applyFill="1" applyBorder="1" applyProtection="1">
      <alignment horizontal="center" vertical="top" shrinkToFit="1"/>
    </xf>
    <xf numFmtId="0" fontId="2" fillId="0" borderId="22" xfId="10" quotePrefix="1" applyNumberFormat="1" applyBorder="1" applyProtection="1">
      <alignment horizontal="left" vertical="top" wrapText="1"/>
    </xf>
    <xf numFmtId="0" fontId="11" fillId="5" borderId="18" xfId="0" applyFont="1" applyFill="1" applyBorder="1" applyProtection="1">
      <protection locked="0"/>
    </xf>
    <xf numFmtId="0" fontId="12" fillId="5" borderId="18" xfId="0" applyFont="1" applyFill="1" applyBorder="1" applyProtection="1">
      <protection locked="0"/>
    </xf>
    <xf numFmtId="4" fontId="3" fillId="5" borderId="18" xfId="11" applyNumberFormat="1" applyFont="1" applyFill="1" applyBorder="1" applyAlignment="1" applyProtection="1">
      <alignment horizontal="center" vertical="center" shrinkToFit="1"/>
    </xf>
    <xf numFmtId="4" fontId="3" fillId="5" borderId="18" xfId="12" applyNumberFormat="1" applyFont="1" applyFill="1" applyBorder="1" applyAlignment="1" applyProtection="1">
      <alignment horizontal="center" vertical="center" shrinkToFit="1"/>
    </xf>
    <xf numFmtId="4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11" fillId="5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" fontId="2" fillId="0" borderId="18" xfId="11" applyNumberFormat="1" applyBorder="1" applyAlignment="1" applyProtection="1">
      <alignment horizontal="center" vertical="center" shrinkToFit="1"/>
    </xf>
    <xf numFmtId="4" fontId="5" fillId="0" borderId="18" xfId="12" applyNumberFormat="1" applyBorder="1" applyAlignment="1" applyProtection="1">
      <alignment horizontal="center" vertical="center" shrinkToFit="1"/>
    </xf>
    <xf numFmtId="0" fontId="12" fillId="5" borderId="18" xfId="0" applyFont="1" applyFill="1" applyBorder="1" applyAlignment="1" applyProtection="1">
      <alignment horizontal="center" vertical="center"/>
      <protection locked="0"/>
    </xf>
    <xf numFmtId="0" fontId="2" fillId="0" borderId="18" xfId="14" applyNumberFormat="1" applyBorder="1" applyAlignment="1" applyProtection="1">
      <alignment horizontal="center" vertical="center"/>
    </xf>
    <xf numFmtId="0" fontId="2" fillId="0" borderId="18" xfId="15" applyNumberFormat="1" applyBorder="1" applyAlignment="1" applyProtection="1">
      <alignment horizontal="center" vertical="center"/>
    </xf>
    <xf numFmtId="4" fontId="6" fillId="3" borderId="18" xfId="17" applyNumberFormat="1" applyFill="1" applyBorder="1" applyAlignment="1" applyProtection="1">
      <alignment horizontal="center" vertical="center" shrinkToFit="1"/>
    </xf>
    <xf numFmtId="0" fontId="9" fillId="5" borderId="18" xfId="10" quotePrefix="1" applyNumberFormat="1" applyFont="1" applyFill="1" applyBorder="1" applyProtection="1">
      <alignment horizontal="left" vertical="top" wrapText="1"/>
    </xf>
    <xf numFmtId="49" fontId="9" fillId="5" borderId="18" xfId="9" applyNumberFormat="1" applyFont="1" applyFill="1" applyBorder="1" applyProtection="1">
      <alignment horizontal="center" vertical="top" shrinkToFit="1"/>
    </xf>
    <xf numFmtId="10" fontId="11" fillId="5" borderId="18" xfId="0" applyNumberFormat="1" applyFont="1" applyFill="1" applyBorder="1" applyAlignment="1" applyProtection="1">
      <alignment horizontal="center" vertical="center"/>
      <protection locked="0"/>
    </xf>
    <xf numFmtId="4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14" fillId="6" borderId="18" xfId="0" applyFont="1" applyFill="1" applyBorder="1" applyAlignment="1" applyProtection="1">
      <alignment horizontal="center" vertical="center"/>
      <protection locked="0"/>
    </xf>
    <xf numFmtId="10" fontId="14" fillId="0" borderId="18" xfId="0" applyNumberFormat="1" applyFont="1" applyFill="1" applyBorder="1" applyAlignment="1" applyProtection="1">
      <alignment horizontal="center" vertical="center"/>
      <protection locked="0"/>
    </xf>
    <xf numFmtId="10" fontId="14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wrapText="1"/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9" fillId="0" borderId="18" xfId="3" applyNumberFormat="1" applyFont="1" applyFill="1" applyBorder="1" applyProtection="1">
      <alignment horizontal="center" vertical="center" wrapText="1"/>
    </xf>
    <xf numFmtId="49" fontId="9" fillId="0" borderId="18" xfId="3" applyFont="1" applyFill="1" applyBorder="1">
      <alignment horizontal="center" vertical="center" wrapText="1"/>
    </xf>
    <xf numFmtId="49" fontId="9" fillId="0" borderId="18" xfId="4" applyNumberFormat="1" applyFont="1" applyFill="1" applyBorder="1" applyProtection="1">
      <alignment horizontal="center" vertical="center" wrapText="1"/>
    </xf>
    <xf numFmtId="0" fontId="2" fillId="0" borderId="1" xfId="20" applyNumberFormat="1" applyProtection="1">
      <alignment horizontal="left" vertical="top" wrapText="1"/>
    </xf>
    <xf numFmtId="0" fontId="2" fillId="0" borderId="1" xfId="20">
      <alignment horizontal="left" vertical="top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49" fontId="9" fillId="0" borderId="18" xfId="4" applyNumberFormat="1" applyFont="1" applyFill="1" applyBorder="1" applyAlignment="1" applyProtection="1">
      <alignment horizontal="center" vertical="center" wrapText="1"/>
    </xf>
    <xf numFmtId="49" fontId="9" fillId="0" borderId="18" xfId="5" applyNumberFormat="1" applyFont="1" applyFill="1" applyBorder="1" applyProtection="1">
      <alignment horizontal="center" vertical="center" wrapText="1"/>
    </xf>
    <xf numFmtId="49" fontId="9" fillId="0" borderId="18" xfId="5" applyFont="1" applyFill="1" applyBorder="1">
      <alignment horizontal="center" vertical="center" wrapText="1"/>
    </xf>
    <xf numFmtId="49" fontId="9" fillId="0" borderId="18" xfId="5" applyNumberFormat="1" applyFont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" vertical="center" wrapText="1"/>
    </xf>
    <xf numFmtId="0" fontId="6" fillId="2" borderId="21" xfId="16" applyNumberFormat="1" applyBorder="1" applyAlignment="1" applyProtection="1">
      <alignment horizontal="center"/>
    </xf>
    <xf numFmtId="0" fontId="6" fillId="2" borderId="22" xfId="16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center" vertical="center"/>
      <protection locked="0"/>
    </xf>
    <xf numFmtId="4" fontId="12" fillId="5" borderId="18" xfId="0" applyNumberFormat="1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vertical="top" wrapText="1"/>
      <protection locked="0"/>
    </xf>
  </cellXfs>
  <cellStyles count="26">
    <cellStyle name="br" xfId="23"/>
    <cellStyle name="col" xfId="22"/>
    <cellStyle name="ex58" xfId="17"/>
    <cellStyle name="ex59" xfId="18"/>
    <cellStyle name="ex60" xfId="9"/>
    <cellStyle name="ex61" xfId="10"/>
    <cellStyle name="ex62" xfId="11"/>
    <cellStyle name="ex63" xfId="12"/>
    <cellStyle name="st57" xfId="2"/>
    <cellStyle name="style0" xfId="24"/>
    <cellStyle name="td" xfId="25"/>
    <cellStyle name="tr" xfId="21"/>
    <cellStyle name="xl_bot_header" xfId="7"/>
    <cellStyle name="xl_bot_left_header" xfId="6"/>
    <cellStyle name="xl_bot_right_header" xfId="8"/>
    <cellStyle name="xl_footer" xfId="20"/>
    <cellStyle name="xl_header" xfId="1"/>
    <cellStyle name="xl_top_header" xfId="4"/>
    <cellStyle name="xl_top_left_header" xfId="3"/>
    <cellStyle name="xl_top_right_header" xfId="5"/>
    <cellStyle name="xl_total_bot" xfId="19"/>
    <cellStyle name="xl_total_left" xfId="16"/>
    <cellStyle name="xl_total_top" xfId="14"/>
    <cellStyle name="xl_total_top_left" xfId="13"/>
    <cellStyle name="xl_total_top_right" xfId="15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zoomScaleNormal="100" workbookViewId="0">
      <pane ySplit="6" topLeftCell="A7" activePane="bottomLeft" state="frozen"/>
      <selection pane="bottomLeft" activeCell="G7" sqref="G7"/>
    </sheetView>
  </sheetViews>
  <sheetFormatPr defaultRowHeight="15" x14ac:dyDescent="0.25"/>
  <cols>
    <col min="1" max="1" width="11.28515625" style="1" customWidth="1"/>
    <col min="2" max="2" width="40.5703125" style="1" customWidth="1"/>
    <col min="3" max="4" width="17.7109375" style="1" customWidth="1"/>
    <col min="5" max="5" width="12.28515625" style="1" customWidth="1"/>
    <col min="6" max="6" width="9.140625" style="1"/>
    <col min="7" max="8" width="10.5703125" style="1" customWidth="1"/>
    <col min="9" max="9" width="12.5703125" style="1" customWidth="1"/>
    <col min="10" max="10" width="72" style="1" customWidth="1"/>
    <col min="11" max="16384" width="9.140625" style="1"/>
  </cols>
  <sheetData>
    <row r="1" spans="1:10" ht="15.2" customHeight="1" x14ac:dyDescent="0.25">
      <c r="A1" s="40"/>
      <c r="B1" s="41"/>
      <c r="C1" s="41"/>
      <c r="D1" s="41"/>
    </row>
    <row r="2" spans="1:10" ht="58.5" customHeight="1" x14ac:dyDescent="0.25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50"/>
    </row>
    <row r="3" spans="1:10" ht="15.2" customHeight="1" x14ac:dyDescent="0.25">
      <c r="A3" s="42"/>
      <c r="B3" s="43"/>
      <c r="C3" s="43"/>
      <c r="D3" s="43"/>
      <c r="H3" s="1" t="s">
        <v>26</v>
      </c>
    </row>
    <row r="4" spans="1:10" ht="71.25" customHeight="1" x14ac:dyDescent="0.25">
      <c r="A4" s="44" t="s">
        <v>27</v>
      </c>
      <c r="B4" s="46" t="s">
        <v>28</v>
      </c>
      <c r="C4" s="51" t="s">
        <v>29</v>
      </c>
      <c r="D4" s="51" t="s">
        <v>30</v>
      </c>
      <c r="E4" s="52" t="s">
        <v>31</v>
      </c>
      <c r="F4" s="54" t="s">
        <v>32</v>
      </c>
      <c r="G4" s="54"/>
      <c r="H4" s="54" t="s">
        <v>33</v>
      </c>
      <c r="I4" s="54"/>
      <c r="J4" s="55" t="s">
        <v>34</v>
      </c>
    </row>
    <row r="5" spans="1:10" ht="63" customHeight="1" x14ac:dyDescent="0.25">
      <c r="A5" s="45"/>
      <c r="B5" s="46"/>
      <c r="C5" s="51"/>
      <c r="D5" s="51"/>
      <c r="E5" s="53"/>
      <c r="F5" s="2" t="s">
        <v>35</v>
      </c>
      <c r="G5" s="2" t="s">
        <v>36</v>
      </c>
      <c r="H5" s="2" t="s">
        <v>35</v>
      </c>
      <c r="I5" s="2" t="s">
        <v>36</v>
      </c>
      <c r="J5" s="56"/>
    </row>
    <row r="6" spans="1:10" x14ac:dyDescent="0.25">
      <c r="A6" s="3" t="s">
        <v>0</v>
      </c>
      <c r="B6" s="4" t="s">
        <v>1</v>
      </c>
      <c r="C6" s="4" t="s">
        <v>2</v>
      </c>
      <c r="D6" s="5" t="s">
        <v>3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spans="1:10" ht="31.5" x14ac:dyDescent="0.25">
      <c r="A7" s="16" t="s">
        <v>37</v>
      </c>
      <c r="B7" s="15" t="s">
        <v>38</v>
      </c>
      <c r="C7" s="20">
        <f>SUM(C8:C13)</f>
        <v>3273.5519999999997</v>
      </c>
      <c r="D7" s="21">
        <f>SUM(D8:D13)</f>
        <v>3263.8440000000005</v>
      </c>
      <c r="E7" s="21">
        <f>SUM(E8:E13)</f>
        <v>3178.4970000000003</v>
      </c>
      <c r="F7" s="22">
        <f>E7-C7</f>
        <v>-95.054999999999382</v>
      </c>
      <c r="G7" s="23">
        <f>E7/C7-100%</f>
        <v>-2.9037265942315704E-2</v>
      </c>
      <c r="H7" s="22">
        <f>E7-D7</f>
        <v>-85.347000000000207</v>
      </c>
      <c r="I7" s="22">
        <f>E7/D7-100%</f>
        <v>-2.6149227720442592E-2</v>
      </c>
      <c r="J7" s="18"/>
    </row>
    <row r="8" spans="1:10" ht="38.25" x14ac:dyDescent="0.25">
      <c r="A8" s="9" t="s">
        <v>4</v>
      </c>
      <c r="B8" s="10" t="s">
        <v>5</v>
      </c>
      <c r="C8" s="59">
        <v>771.05</v>
      </c>
      <c r="D8" s="25">
        <v>771.86199999999997</v>
      </c>
      <c r="E8" s="26">
        <v>764.005</v>
      </c>
      <c r="F8" s="34">
        <f t="shared" ref="F8:G27" si="0">E8-C8</f>
        <v>-7.0449999999999591</v>
      </c>
      <c r="G8" s="35">
        <f t="shared" ref="G8:G13" si="1">E8/C8-100%</f>
        <v>-9.1368912521885282E-3</v>
      </c>
      <c r="H8" s="34">
        <f t="shared" ref="H8:H27" si="2">E8-D8</f>
        <v>-7.8569999999999709</v>
      </c>
      <c r="I8" s="34">
        <f t="shared" ref="I8:I27" si="3">E8/D8-100%</f>
        <v>-1.0179280752258824E-2</v>
      </c>
      <c r="J8" s="6"/>
    </row>
    <row r="9" spans="1:10" ht="63.75" x14ac:dyDescent="0.25">
      <c r="A9" s="9" t="s">
        <v>6</v>
      </c>
      <c r="B9" s="10" t="s">
        <v>7</v>
      </c>
      <c r="C9" s="59">
        <v>2483.2779999999998</v>
      </c>
      <c r="D9" s="25">
        <v>2079.0920000000001</v>
      </c>
      <c r="E9" s="26">
        <v>2003.6020000000001</v>
      </c>
      <c r="F9" s="34">
        <f t="shared" si="0"/>
        <v>-479.6759999999997</v>
      </c>
      <c r="G9" s="35">
        <f t="shared" si="1"/>
        <v>-0.19316242482718393</v>
      </c>
      <c r="H9" s="34">
        <f t="shared" si="2"/>
        <v>-75.490000000000009</v>
      </c>
      <c r="I9" s="34">
        <f t="shared" si="3"/>
        <v>-3.6309119557960901E-2</v>
      </c>
      <c r="J9" s="6"/>
    </row>
    <row r="10" spans="1:10" ht="51" x14ac:dyDescent="0.25">
      <c r="A10" s="9" t="s">
        <v>8</v>
      </c>
      <c r="B10" s="10" t="s">
        <v>9</v>
      </c>
      <c r="C10" s="59">
        <v>1.224</v>
      </c>
      <c r="D10" s="25">
        <v>1.224</v>
      </c>
      <c r="E10" s="26">
        <v>1.224</v>
      </c>
      <c r="F10" s="34">
        <f t="shared" si="0"/>
        <v>0</v>
      </c>
      <c r="G10" s="35">
        <f t="shared" si="1"/>
        <v>0</v>
      </c>
      <c r="H10" s="34">
        <f t="shared" si="2"/>
        <v>0</v>
      </c>
      <c r="I10" s="34">
        <f t="shared" si="3"/>
        <v>0</v>
      </c>
      <c r="J10" s="6"/>
    </row>
    <row r="11" spans="1:10" x14ac:dyDescent="0.25">
      <c r="A11" s="9" t="s">
        <v>55</v>
      </c>
      <c r="B11" s="10" t="s">
        <v>56</v>
      </c>
      <c r="C11" s="59"/>
      <c r="D11" s="25">
        <v>220.21700000000001</v>
      </c>
      <c r="E11" s="26">
        <v>220.21700000000001</v>
      </c>
      <c r="F11" s="34">
        <f t="shared" si="0"/>
        <v>220.21700000000001</v>
      </c>
      <c r="G11" s="35" t="e">
        <f t="shared" si="1"/>
        <v>#DIV/0!</v>
      </c>
      <c r="H11" s="34">
        <f t="shared" si="2"/>
        <v>0</v>
      </c>
      <c r="I11" s="34">
        <f t="shared" si="3"/>
        <v>0</v>
      </c>
      <c r="J11" s="6"/>
    </row>
    <row r="12" spans="1:10" x14ac:dyDescent="0.25">
      <c r="A12" s="9" t="s">
        <v>10</v>
      </c>
      <c r="B12" s="10" t="s">
        <v>11</v>
      </c>
      <c r="C12" s="59">
        <v>2</v>
      </c>
      <c r="D12" s="25">
        <v>2</v>
      </c>
      <c r="E12" s="26"/>
      <c r="F12" s="34">
        <f t="shared" si="0"/>
        <v>-2</v>
      </c>
      <c r="G12" s="35">
        <f t="shared" si="1"/>
        <v>-1</v>
      </c>
      <c r="H12" s="34">
        <f t="shared" si="2"/>
        <v>-2</v>
      </c>
      <c r="I12" s="34">
        <f t="shared" si="3"/>
        <v>-1</v>
      </c>
      <c r="J12" s="6"/>
    </row>
    <row r="13" spans="1:10" x14ac:dyDescent="0.25">
      <c r="A13" s="9" t="s">
        <v>12</v>
      </c>
      <c r="B13" s="10" t="s">
        <v>13</v>
      </c>
      <c r="C13" s="59">
        <v>16</v>
      </c>
      <c r="D13" s="25">
        <v>189.44900000000001</v>
      </c>
      <c r="E13" s="26">
        <v>189.44900000000001</v>
      </c>
      <c r="F13" s="34">
        <f t="shared" si="0"/>
        <v>173.44900000000001</v>
      </c>
      <c r="G13" s="35">
        <f t="shared" si="1"/>
        <v>10.840562500000001</v>
      </c>
      <c r="H13" s="34">
        <f t="shared" si="2"/>
        <v>0</v>
      </c>
      <c r="I13" s="34">
        <f t="shared" si="3"/>
        <v>0</v>
      </c>
      <c r="J13" s="6"/>
    </row>
    <row r="14" spans="1:10" ht="63" x14ac:dyDescent="0.25">
      <c r="A14" s="32" t="s">
        <v>50</v>
      </c>
      <c r="B14" s="31" t="s">
        <v>49</v>
      </c>
      <c r="C14" s="22">
        <f>C15</f>
        <v>17.5</v>
      </c>
      <c r="D14" s="20">
        <f>SUM(D15)</f>
        <v>10.8</v>
      </c>
      <c r="E14" s="21">
        <f>SUM(E15)</f>
        <v>10.8</v>
      </c>
      <c r="F14" s="22">
        <f t="shared" si="0"/>
        <v>-6.6999999999999993</v>
      </c>
      <c r="G14" s="33">
        <f>E14/C14-100%</f>
        <v>-0.38285714285714278</v>
      </c>
      <c r="H14" s="22">
        <f t="shared" si="2"/>
        <v>0</v>
      </c>
      <c r="I14" s="22">
        <f t="shared" si="3"/>
        <v>0</v>
      </c>
      <c r="J14" s="18"/>
    </row>
    <row r="15" spans="1:10" ht="50.25" customHeight="1" x14ac:dyDescent="0.25">
      <c r="A15" s="9" t="s">
        <v>57</v>
      </c>
      <c r="B15" s="10" t="s">
        <v>14</v>
      </c>
      <c r="C15" s="59">
        <v>17.5</v>
      </c>
      <c r="D15" s="25">
        <v>10.8</v>
      </c>
      <c r="E15" s="26">
        <v>10.8</v>
      </c>
      <c r="F15" s="34">
        <f t="shared" si="0"/>
        <v>-6.6999999999999993</v>
      </c>
      <c r="G15" s="36">
        <f>E15/C15-100</f>
        <v>-99.382857142857148</v>
      </c>
      <c r="H15" s="34">
        <f t="shared" si="2"/>
        <v>0</v>
      </c>
      <c r="I15" s="34">
        <f t="shared" si="3"/>
        <v>0</v>
      </c>
      <c r="J15" s="61" t="s">
        <v>59</v>
      </c>
    </row>
    <row r="16" spans="1:10" ht="15.75" hidden="1" x14ac:dyDescent="0.25">
      <c r="A16" s="16" t="s">
        <v>39</v>
      </c>
      <c r="B16" s="15" t="s">
        <v>40</v>
      </c>
      <c r="C16" s="22"/>
      <c r="D16" s="20">
        <f>D17</f>
        <v>0</v>
      </c>
      <c r="E16" s="21">
        <f>E17</f>
        <v>0</v>
      </c>
      <c r="F16" s="22">
        <f t="shared" si="0"/>
        <v>0</v>
      </c>
      <c r="G16" s="33"/>
      <c r="H16" s="22">
        <f t="shared" si="2"/>
        <v>0</v>
      </c>
      <c r="I16" s="22" t="e">
        <f t="shared" si="3"/>
        <v>#DIV/0!</v>
      </c>
      <c r="J16" s="18"/>
    </row>
    <row r="17" spans="1:10" ht="30" hidden="1" x14ac:dyDescent="0.25">
      <c r="A17" s="9"/>
      <c r="B17" s="17"/>
      <c r="C17" s="59"/>
      <c r="D17" s="25"/>
      <c r="E17" s="26"/>
      <c r="F17" s="34"/>
      <c r="G17" s="35" t="s">
        <v>51</v>
      </c>
      <c r="H17" s="34">
        <f t="shared" si="2"/>
        <v>0</v>
      </c>
      <c r="I17" s="34" t="e">
        <f t="shared" si="3"/>
        <v>#DIV/0!</v>
      </c>
      <c r="J17" s="39" t="s">
        <v>53</v>
      </c>
    </row>
    <row r="18" spans="1:10" ht="31.5" x14ac:dyDescent="0.25">
      <c r="A18" s="16" t="s">
        <v>41</v>
      </c>
      <c r="B18" s="15" t="s">
        <v>42</v>
      </c>
      <c r="C18" s="60">
        <f>SUM(C19:C21)</f>
        <v>853.40199999999993</v>
      </c>
      <c r="D18" s="27">
        <f t="shared" ref="D18:E18" si="4">SUM(D19:D21)</f>
        <v>3314.7329999999997</v>
      </c>
      <c r="E18" s="27">
        <f t="shared" si="4"/>
        <v>1287.9580000000001</v>
      </c>
      <c r="F18" s="22">
        <f t="shared" si="0"/>
        <v>434.55600000000015</v>
      </c>
      <c r="G18" s="33">
        <f>E18/C18-100%</f>
        <v>0.50920433746347005</v>
      </c>
      <c r="H18" s="22">
        <f t="shared" si="2"/>
        <v>-2026.7749999999996</v>
      </c>
      <c r="I18" s="22">
        <f t="shared" si="3"/>
        <v>-0.61144442101369845</v>
      </c>
      <c r="J18" s="19"/>
    </row>
    <row r="19" spans="1:10" x14ac:dyDescent="0.25">
      <c r="A19" s="9" t="s">
        <v>15</v>
      </c>
      <c r="B19" s="10" t="s">
        <v>16</v>
      </c>
      <c r="C19" s="59">
        <v>80.7</v>
      </c>
      <c r="D19" s="25">
        <v>268.7</v>
      </c>
      <c r="E19" s="26">
        <v>222.75800000000001</v>
      </c>
      <c r="F19" s="34">
        <f t="shared" si="0"/>
        <v>142.05799999999999</v>
      </c>
      <c r="G19" s="37">
        <f t="shared" ref="G19:G21" si="5">E19/C19-100%</f>
        <v>1.7603221809169765</v>
      </c>
      <c r="H19" s="34">
        <f t="shared" si="2"/>
        <v>-45.941999999999979</v>
      </c>
      <c r="I19" s="34">
        <f t="shared" si="3"/>
        <v>-0.1709787867510234</v>
      </c>
      <c r="J19" s="39"/>
    </row>
    <row r="20" spans="1:10" ht="105" x14ac:dyDescent="0.25">
      <c r="A20" s="9" t="s">
        <v>17</v>
      </c>
      <c r="B20" s="10" t="s">
        <v>18</v>
      </c>
      <c r="C20" s="59">
        <v>2.7</v>
      </c>
      <c r="D20" s="25">
        <v>2070.46</v>
      </c>
      <c r="E20" s="26">
        <v>89.629000000000005</v>
      </c>
      <c r="F20" s="34">
        <f t="shared" si="0"/>
        <v>86.929000000000002</v>
      </c>
      <c r="G20" s="37">
        <f t="shared" si="5"/>
        <v>32.195925925925927</v>
      </c>
      <c r="H20" s="34">
        <f t="shared" si="2"/>
        <v>-1980.8310000000001</v>
      </c>
      <c r="I20" s="34">
        <f>E20/D20-100%</f>
        <v>-0.95671058605334081</v>
      </c>
      <c r="J20" s="39" t="s">
        <v>58</v>
      </c>
    </row>
    <row r="21" spans="1:10" x14ac:dyDescent="0.25">
      <c r="A21" s="9" t="s">
        <v>19</v>
      </c>
      <c r="B21" s="10" t="s">
        <v>20</v>
      </c>
      <c r="C21" s="59">
        <v>770.00199999999995</v>
      </c>
      <c r="D21" s="25">
        <v>975.57299999999998</v>
      </c>
      <c r="E21" s="26">
        <v>975.57100000000003</v>
      </c>
      <c r="F21" s="34">
        <f t="shared" si="0"/>
        <v>205.56900000000007</v>
      </c>
      <c r="G21" s="37">
        <f t="shared" si="5"/>
        <v>0.26697203383887325</v>
      </c>
      <c r="H21" s="34">
        <f t="shared" si="2"/>
        <v>-1.9999999999527063E-3</v>
      </c>
      <c r="I21" s="34">
        <f t="shared" si="3"/>
        <v>-2.0500772366371933E-6</v>
      </c>
      <c r="J21" s="39"/>
    </row>
    <row r="22" spans="1:10" ht="15.75" hidden="1" x14ac:dyDescent="0.25">
      <c r="A22" s="16" t="s">
        <v>43</v>
      </c>
      <c r="B22" s="15" t="s">
        <v>44</v>
      </c>
      <c r="C22" s="22"/>
      <c r="D22" s="20">
        <f>D23</f>
        <v>0</v>
      </c>
      <c r="E22" s="21">
        <f>E23</f>
        <v>0</v>
      </c>
      <c r="F22" s="22">
        <f t="shared" si="0"/>
        <v>0</v>
      </c>
      <c r="G22" s="33"/>
      <c r="H22" s="22">
        <f t="shared" si="2"/>
        <v>0</v>
      </c>
      <c r="I22" s="22" t="e">
        <f t="shared" si="3"/>
        <v>#DIV/0!</v>
      </c>
      <c r="J22" s="18"/>
    </row>
    <row r="23" spans="1:10" ht="75" hidden="1" x14ac:dyDescent="0.25">
      <c r="A23" s="9"/>
      <c r="B23" s="17"/>
      <c r="C23" s="59"/>
      <c r="D23" s="25"/>
      <c r="E23" s="26"/>
      <c r="F23" s="34"/>
      <c r="G23" s="38" t="s">
        <v>51</v>
      </c>
      <c r="H23" s="34">
        <f t="shared" si="2"/>
        <v>0</v>
      </c>
      <c r="I23" s="34" t="e">
        <f t="shared" si="3"/>
        <v>#DIV/0!</v>
      </c>
      <c r="J23" s="39" t="s">
        <v>52</v>
      </c>
    </row>
    <row r="24" spans="1:10" ht="15.75" x14ac:dyDescent="0.25">
      <c r="A24" s="16" t="s">
        <v>45</v>
      </c>
      <c r="B24" s="15" t="s">
        <v>46</v>
      </c>
      <c r="C24" s="22">
        <f>C25</f>
        <v>1350.3</v>
      </c>
      <c r="D24" s="20">
        <f>D25</f>
        <v>1350.3</v>
      </c>
      <c r="E24" s="21">
        <f>E25</f>
        <v>1350.3</v>
      </c>
      <c r="F24" s="22">
        <f t="shared" si="0"/>
        <v>0</v>
      </c>
      <c r="G24" s="22">
        <v>0</v>
      </c>
      <c r="H24" s="22">
        <f t="shared" si="2"/>
        <v>0</v>
      </c>
      <c r="I24" s="22">
        <f t="shared" si="3"/>
        <v>0</v>
      </c>
      <c r="J24" s="18"/>
    </row>
    <row r="25" spans="1:10" x14ac:dyDescent="0.25">
      <c r="A25" s="9" t="s">
        <v>21</v>
      </c>
      <c r="B25" s="17" t="s">
        <v>22</v>
      </c>
      <c r="C25" s="59">
        <v>1350.3</v>
      </c>
      <c r="D25" s="25">
        <v>1350.3</v>
      </c>
      <c r="E25" s="26">
        <v>1350.3</v>
      </c>
      <c r="F25" s="34">
        <f t="shared" si="0"/>
        <v>0</v>
      </c>
      <c r="G25" s="38">
        <v>0</v>
      </c>
      <c r="H25" s="34">
        <f t="shared" si="2"/>
        <v>0</v>
      </c>
      <c r="I25" s="34">
        <f t="shared" si="3"/>
        <v>0</v>
      </c>
      <c r="J25" s="39"/>
    </row>
    <row r="26" spans="1:10" ht="15.75" x14ac:dyDescent="0.25">
      <c r="A26" s="16" t="s">
        <v>47</v>
      </c>
      <c r="B26" s="15" t="s">
        <v>48</v>
      </c>
      <c r="C26" s="22">
        <f>C27</f>
        <v>243.11500000000001</v>
      </c>
      <c r="D26" s="20">
        <f>D27</f>
        <v>243.11500000000001</v>
      </c>
      <c r="E26" s="21">
        <f>E27</f>
        <v>243.11500000000001</v>
      </c>
      <c r="F26" s="22">
        <f t="shared" si="0"/>
        <v>0</v>
      </c>
      <c r="G26" s="33">
        <f t="shared" ref="G26:G27" si="6">E26/C26-100%</f>
        <v>0</v>
      </c>
      <c r="H26" s="22">
        <f t="shared" si="2"/>
        <v>0</v>
      </c>
      <c r="I26" s="22">
        <f t="shared" si="3"/>
        <v>0</v>
      </c>
      <c r="J26" s="18"/>
    </row>
    <row r="27" spans="1:10" x14ac:dyDescent="0.25">
      <c r="A27" s="9" t="s">
        <v>23</v>
      </c>
      <c r="B27" s="17" t="s">
        <v>24</v>
      </c>
      <c r="C27" s="59">
        <v>243.11500000000001</v>
      </c>
      <c r="D27" s="25">
        <v>243.11500000000001</v>
      </c>
      <c r="E27" s="26">
        <v>243.11500000000001</v>
      </c>
      <c r="F27" s="34">
        <f t="shared" si="0"/>
        <v>0</v>
      </c>
      <c r="G27" s="38">
        <f t="shared" si="6"/>
        <v>0</v>
      </c>
      <c r="H27" s="34">
        <f t="shared" si="2"/>
        <v>0</v>
      </c>
      <c r="I27" s="34">
        <f t="shared" si="3"/>
        <v>0</v>
      </c>
      <c r="J27" s="6"/>
    </row>
    <row r="28" spans="1:10" x14ac:dyDescent="0.25">
      <c r="A28" s="11"/>
      <c r="B28" s="12"/>
      <c r="C28" s="28"/>
      <c r="D28" s="29"/>
      <c r="E28" s="24"/>
      <c r="F28" s="24"/>
      <c r="G28" s="24"/>
      <c r="H28" s="24"/>
      <c r="I28" s="24"/>
      <c r="J28" s="6"/>
    </row>
    <row r="29" spans="1:10" x14ac:dyDescent="0.25">
      <c r="A29" s="57" t="s">
        <v>25</v>
      </c>
      <c r="B29" s="58"/>
      <c r="C29" s="30">
        <f>C26+C24+C22+C18+C16+C14+C7</f>
        <v>5737.8689999999997</v>
      </c>
      <c r="D29" s="30">
        <f t="shared" ref="D29:I29" si="7">D26+D24+D22+D18+D16+D14+D7</f>
        <v>8182.7919999999995</v>
      </c>
      <c r="E29" s="30">
        <f>E26+E24+E22+E18+E16+E14+E7</f>
        <v>6070.67</v>
      </c>
      <c r="F29" s="30">
        <f t="shared" si="7"/>
        <v>332.80100000000078</v>
      </c>
      <c r="G29" s="30">
        <f>G26+G24+G22+G18+G16+G14+G7</f>
        <v>9.7309928664011558E-2</v>
      </c>
      <c r="H29" s="30">
        <f t="shared" si="7"/>
        <v>-2112.1219999999998</v>
      </c>
      <c r="I29" s="30" t="e">
        <f t="shared" si="7"/>
        <v>#DIV/0!</v>
      </c>
      <c r="J29" s="13"/>
    </row>
    <row r="30" spans="1:10" x14ac:dyDescent="0.25">
      <c r="A30" s="7"/>
      <c r="B30" s="7"/>
      <c r="C30" s="7"/>
      <c r="D30" s="7"/>
      <c r="E30" s="8"/>
      <c r="F30" s="8"/>
      <c r="G30" s="8"/>
      <c r="H30" s="8"/>
      <c r="I30" s="8"/>
      <c r="J30" s="8"/>
    </row>
    <row r="31" spans="1:10" x14ac:dyDescent="0.25">
      <c r="A31" s="47"/>
      <c r="B31" s="48"/>
      <c r="C31" s="48"/>
      <c r="D31" s="48"/>
    </row>
  </sheetData>
  <mergeCells count="13">
    <mergeCell ref="A1:D1"/>
    <mergeCell ref="A3:D3"/>
    <mergeCell ref="A4:A5"/>
    <mergeCell ref="B4:B5"/>
    <mergeCell ref="A31:D31"/>
    <mergeCell ref="A2:J2"/>
    <mergeCell ref="C4:C5"/>
    <mergeCell ref="D4:D5"/>
    <mergeCell ref="E4:E5"/>
    <mergeCell ref="F4:G4"/>
    <mergeCell ref="H4:I4"/>
    <mergeCell ref="J4:J5"/>
    <mergeCell ref="A29:B29"/>
  </mergeCells>
  <pageMargins left="0.7" right="0.7" top="0.75" bottom="0.75" header="0.3" footer="0.3"/>
  <pageSetup paperSize="9" scale="40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C6EAC8-86BE-41F2-9E0B-F94D66C316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dcterms:created xsi:type="dcterms:W3CDTF">2021-04-22T07:20:30Z</dcterms:created>
  <dcterms:modified xsi:type="dcterms:W3CDTF">2022-03-22T11:11:51Z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Н.)(5).xlsx</vt:lpwstr>
  </property>
  <property fmtid="{D5CDD505-2E9C-101B-9397-08002B2CF9AE}" pid="3" name="Название отчета">
    <vt:lpwstr>РЧБ для работы (Кислякова Н.)(5).xlsx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