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D31" i="2" l="1"/>
  <c r="D32" i="2"/>
  <c r="E32" i="2"/>
  <c r="F32" i="2"/>
  <c r="G32" i="2" l="1"/>
  <c r="H32" i="2"/>
  <c r="I32" i="2"/>
  <c r="E31" i="2"/>
  <c r="F31" i="2"/>
  <c r="G31" i="2"/>
  <c r="H31" i="2"/>
  <c r="I31" i="2"/>
  <c r="E13" i="2"/>
  <c r="F13" i="2"/>
  <c r="G13" i="2"/>
  <c r="H13" i="2"/>
  <c r="I13" i="2"/>
  <c r="D13" i="2"/>
  <c r="E7" i="2"/>
  <c r="F7" i="2"/>
  <c r="F30" i="2" s="1"/>
  <c r="G7" i="2"/>
  <c r="G30" i="2" s="1"/>
  <c r="H7" i="2"/>
  <c r="H30" i="2" s="1"/>
  <c r="I7" i="2"/>
  <c r="D7" i="2"/>
  <c r="F34" i="2" l="1"/>
  <c r="E30" i="2"/>
  <c r="E28" i="2"/>
  <c r="D30" i="2"/>
  <c r="D34" i="2" s="1"/>
  <c r="D28" i="2"/>
  <c r="E34" i="2"/>
  <c r="H34" i="2"/>
  <c r="H28" i="2" s="1"/>
  <c r="G34" i="2"/>
  <c r="G28" i="2" s="1"/>
  <c r="I30" i="2"/>
  <c r="I34" i="2" s="1"/>
  <c r="I28" i="2" s="1"/>
  <c r="F28" i="2"/>
</calcChain>
</file>

<file path=xl/sharedStrings.xml><?xml version="1.0" encoding="utf-8"?>
<sst xmlns="http://schemas.openxmlformats.org/spreadsheetml/2006/main" count="59" uniqueCount="59">
  <si>
    <t>Единица измерения: руб.</t>
  </si>
  <si>
    <t>1</t>
  </si>
  <si>
    <t>2</t>
  </si>
  <si>
    <t>3</t>
  </si>
  <si>
    <t>4</t>
  </si>
  <si>
    <t>5</t>
  </si>
  <si>
    <t>6</t>
  </si>
  <si>
    <t>Федеральная налоговая служба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</si>
  <si>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</si>
  <si>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</si>
  <si>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</si>
  <si>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</si>
  <si>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Администрация сельского поселения "Серёгово"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</si>
  <si>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</si>
  <si>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</si>
  <si>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</si>
  <si>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</si>
  <si>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</si>
  <si>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</si>
  <si>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</si>
  <si>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</si>
  <si>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</si>
  <si>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</si>
  <si>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Итого:</t>
  </si>
  <si>
    <t xml:space="preserve">Наименование БК доходов </t>
  </si>
  <si>
    <t xml:space="preserve">Код БК доходов </t>
  </si>
  <si>
    <t>Гл.администратор</t>
  </si>
  <si>
    <t>1 01 02 010 01 0000 110</t>
  </si>
  <si>
    <t>1 01 02 030 01 0000 110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</si>
  <si>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</si>
  <si>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1 06 01 030 10 0000 110</t>
  </si>
  <si>
    <t>1 06 06 033 1 00000 110</t>
  </si>
  <si>
    <t>1 06 060 43 1 00000 110</t>
  </si>
  <si>
    <t>1 08 04 020 01 4000 110</t>
  </si>
  <si>
    <t>1 11 09 045 10 0000 120</t>
  </si>
  <si>
    <t>2 19 60 010 10 0000 150</t>
  </si>
  <si>
    <t>2 02 40 014 10 0000 150</t>
  </si>
  <si>
    <t>2 02 35 930 10 0000 150</t>
  </si>
  <si>
    <t>2 02 49 999 10 0000 150</t>
  </si>
  <si>
    <t>2 02 35 118 10 0000 150</t>
  </si>
  <si>
    <t>2 02 30 024 10 0000 150</t>
  </si>
  <si>
    <t>2 02 16 001 10 0000 150</t>
  </si>
  <si>
    <t>1 17 05 050 10 0000 180</t>
  </si>
  <si>
    <t>Налоговые</t>
  </si>
  <si>
    <t>Неналоговые</t>
  </si>
  <si>
    <t>Безвозмездные</t>
  </si>
  <si>
    <t>Бюджетные назначения 2023 год</t>
  </si>
  <si>
    <t>1 13 02 995 10 0000 130</t>
  </si>
  <si>
    <t>2 02 29 999 10 0000 150</t>
  </si>
  <si>
    <t>2 07 05 020 10 0000 150</t>
  </si>
  <si>
    <t>Прочие доходы от компенсации затрат бюджетов сельских поселений</t>
  </si>
  <si>
    <t>Прочие субсидии бюджетам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</si>
  <si>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</si>
  <si>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Реестр источников доходов СП "Серёгово" на 01.10.2023г.</t>
  </si>
  <si>
    <t>Остаток зачсилений 2023 год</t>
  </si>
  <si>
    <t>Оценка ожидаемого поступления в 2023 году</t>
  </si>
  <si>
    <t>Бюджетные назначения 2024 год</t>
  </si>
  <si>
    <t>Бюджетные нпзначения 2025 год</t>
  </si>
  <si>
    <t>Бюджетные назначения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</si>
</sst>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1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/>
      <top/>
      <bottom style="medium">
        <color rgb="FFFAC090"/>
      </bottom>
      <diagonal/>
    </border>
    <border>
      <left/>
      <right/>
      <top/>
      <bottom style="medium">
        <color rgb="FFFAC090"/>
      </bottom>
      <diagonal/>
    </border>
    <border>
      <left/>
      <right style="thin">
        <color rgb="FFBFBFBF"/>
      </right>
      <top/>
      <bottom style="medium">
        <color rgb="FFFAC09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2" fillId="0" borderId="17"/>
    <xf numFmtId="0" fontId="2" fillId="0" borderId="18"/>
    <xf numFmtId="0" fontId="2" fillId="0" borderId="19"/>
    <xf numFmtId="0" fontId="4" fillId="5" borderId="20"/>
    <xf numFmtId="0" fontId="4" fillId="5" borderId="21"/>
    <xf numFmtId="4" fontId="4" fillId="5" borderId="21">
      <alignment horizontal="right" shrinkToFit="1"/>
    </xf>
    <xf numFmtId="4" fontId="4" fillId="5" borderId="22">
      <alignment horizontal="right" shrinkToFit="1"/>
    </xf>
    <xf numFmtId="0" fontId="2" fillId="0" borderId="23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51">
    <xf numFmtId="0" fontId="0" fillId="0" borderId="0" xfId="0"/>
    <xf numFmtId="0" fontId="0" fillId="0" borderId="0" xfId="0" applyProtection="1">
      <protection locked="0"/>
    </xf>
    <xf numFmtId="0" fontId="2" fillId="0" borderId="23" xfId="36" applyNumberFormat="1" applyProtection="1"/>
    <xf numFmtId="0" fontId="0" fillId="0" borderId="1" xfId="0" applyBorder="1" applyProtection="1">
      <protection locked="0"/>
    </xf>
    <xf numFmtId="0" fontId="2" fillId="0" borderId="25" xfId="29" applyNumberFormat="1" applyBorder="1" applyProtection="1"/>
    <xf numFmtId="0" fontId="2" fillId="0" borderId="26" xfId="30" applyNumberFormat="1" applyBorder="1" applyProtection="1"/>
    <xf numFmtId="0" fontId="2" fillId="0" borderId="27" xfId="31" applyNumberFormat="1" applyBorder="1" applyProtection="1"/>
    <xf numFmtId="0" fontId="0" fillId="0" borderId="24" xfId="0" applyBorder="1" applyProtection="1">
      <protection locked="0"/>
    </xf>
    <xf numFmtId="49" fontId="3" fillId="0" borderId="24" xfId="6" applyNumberFormat="1" applyBorder="1" applyProtection="1">
      <alignment horizontal="center" vertical="center" wrapText="1"/>
    </xf>
    <xf numFmtId="49" fontId="3" fillId="0" borderId="24" xfId="7" applyNumberFormat="1" applyBorder="1" applyProtection="1">
      <alignment horizontal="center" vertical="center" wrapText="1"/>
    </xf>
    <xf numFmtId="49" fontId="3" fillId="0" borderId="24" xfId="8" applyNumberFormat="1" applyBorder="1" applyProtection="1">
      <alignment horizontal="center" vertical="center" wrapText="1"/>
    </xf>
    <xf numFmtId="49" fontId="3" fillId="0" borderId="24" xfId="5" applyNumberFormat="1" applyBorder="1" applyAlignment="1" applyProtection="1">
      <alignment vertical="center" wrapText="1"/>
    </xf>
    <xf numFmtId="49" fontId="5" fillId="0" borderId="24" xfId="25" applyNumberFormat="1" applyBorder="1" applyProtection="1">
      <alignment horizontal="center" vertical="top" shrinkToFit="1"/>
    </xf>
    <xf numFmtId="0" fontId="2" fillId="0" borderId="24" xfId="26" applyNumberFormat="1" applyBorder="1" applyProtection="1">
      <alignment horizontal="left" vertical="top" wrapText="1"/>
    </xf>
    <xf numFmtId="4" fontId="2" fillId="0" borderId="24" xfId="27" applyNumberFormat="1" applyBorder="1" applyProtection="1">
      <alignment horizontal="right" vertical="top" shrinkToFit="1"/>
    </xf>
    <xf numFmtId="0" fontId="0" fillId="0" borderId="24" xfId="0" applyBorder="1" applyAlignment="1" applyProtection="1">
      <alignment horizontal="center" vertical="top"/>
      <protection locked="0"/>
    </xf>
    <xf numFmtId="0" fontId="10" fillId="0" borderId="24" xfId="26" applyNumberFormat="1" applyFont="1" applyBorder="1" applyProtection="1">
      <alignment horizontal="left" vertical="top" wrapText="1"/>
    </xf>
    <xf numFmtId="4" fontId="0" fillId="0" borderId="24" xfId="0" applyNumberFormat="1" applyBorder="1" applyAlignment="1" applyProtection="1">
      <alignment horizontal="center" vertical="top"/>
      <protection locked="0"/>
    </xf>
    <xf numFmtId="0" fontId="0" fillId="6" borderId="0" xfId="0" applyFill="1" applyProtection="1">
      <protection locked="0"/>
    </xf>
    <xf numFmtId="0" fontId="4" fillId="6" borderId="20" xfId="32" applyNumberFormat="1" applyFill="1" applyProtection="1"/>
    <xf numFmtId="0" fontId="4" fillId="6" borderId="21" xfId="33" applyNumberFormat="1" applyFill="1" applyProtection="1"/>
    <xf numFmtId="4" fontId="4" fillId="6" borderId="21" xfId="34" applyNumberFormat="1" applyFill="1" applyProtection="1">
      <alignment horizontal="right" shrinkToFit="1"/>
    </xf>
    <xf numFmtId="0" fontId="2" fillId="0" borderId="1" xfId="37" applyNumberFormat="1" applyAlignment="1" applyProtection="1">
      <alignment vertical="top" wrapText="1"/>
    </xf>
    <xf numFmtId="0" fontId="11" fillId="0" borderId="1" xfId="37" applyFont="1" applyAlignment="1">
      <alignment horizontal="right" vertical="top" wrapText="1"/>
    </xf>
    <xf numFmtId="0" fontId="12" fillId="0" borderId="0" xfId="0" applyFont="1" applyAlignment="1" applyProtection="1">
      <alignment horizontal="right"/>
      <protection locked="0"/>
    </xf>
    <xf numFmtId="4" fontId="2" fillId="0" borderId="1" xfId="37" applyNumberFormat="1" applyAlignment="1">
      <alignment vertical="top" wrapText="1"/>
    </xf>
    <xf numFmtId="4" fontId="0" fillId="0" borderId="0" xfId="0" applyNumberFormat="1" applyProtection="1">
      <protection locked="0"/>
    </xf>
    <xf numFmtId="4" fontId="2" fillId="0" borderId="24" xfId="27" applyNumberFormat="1" applyBorder="1" applyAlignment="1" applyProtection="1">
      <alignment horizontal="center" vertical="top" shrinkToFit="1"/>
    </xf>
    <xf numFmtId="4" fontId="6" fillId="0" borderId="24" xfId="28" applyNumberFormat="1" applyBorder="1" applyAlignment="1" applyProtection="1">
      <alignment horizontal="center" vertical="top" shrinkToFit="1"/>
    </xf>
    <xf numFmtId="4" fontId="10" fillId="0" borderId="24" xfId="27" applyNumberFormat="1" applyFont="1" applyBorder="1" applyAlignment="1" applyProtection="1">
      <alignment horizontal="center" vertical="top" shrinkToFit="1"/>
    </xf>
    <xf numFmtId="4" fontId="10" fillId="0" borderId="24" xfId="28" applyNumberFormat="1" applyFont="1" applyBorder="1" applyAlignment="1" applyProtection="1">
      <alignment horizontal="center" vertical="top" shrinkToFit="1"/>
    </xf>
    <xf numFmtId="4" fontId="10" fillId="0" borderId="24" xfId="27" applyNumberFormat="1" applyFont="1" applyBorder="1" applyProtection="1">
      <alignment horizontal="right" vertical="top" shrinkToFit="1"/>
    </xf>
    <xf numFmtId="4" fontId="10" fillId="0" borderId="24" xfId="28" applyNumberFormat="1" applyFont="1" applyBorder="1" applyProtection="1">
      <alignment horizontal="right" vertical="top" shrinkToFit="1"/>
    </xf>
    <xf numFmtId="4" fontId="13" fillId="0" borderId="24" xfId="0" applyNumberFormat="1" applyFont="1" applyBorder="1" applyAlignment="1" applyProtection="1">
      <alignment horizontal="center" vertical="top"/>
      <protection locked="0"/>
    </xf>
    <xf numFmtId="4" fontId="4" fillId="2" borderId="24" xfId="11" applyNumberFormat="1" applyBorder="1" applyAlignment="1" applyProtection="1">
      <alignment horizontal="center" vertical="top" wrapText="1" shrinkToFit="1"/>
    </xf>
    <xf numFmtId="4" fontId="14" fillId="2" borderId="24" xfId="11" applyNumberFormat="1" applyFont="1" applyBorder="1" applyAlignment="1" applyProtection="1">
      <alignment horizontal="center" vertical="top" wrapText="1" shrinkToFit="1"/>
    </xf>
    <xf numFmtId="0" fontId="2" fillId="0" borderId="15" xfId="26" applyNumberFormat="1" applyProtection="1">
      <alignment horizontal="left" vertical="top" wrapText="1"/>
    </xf>
    <xf numFmtId="49" fontId="9" fillId="0" borderId="24" xfId="5" applyNumberFormat="1" applyFont="1" applyBorder="1" applyAlignment="1" applyProtection="1">
      <alignment horizontal="center" vertical="center" wrapText="1"/>
    </xf>
    <xf numFmtId="49" fontId="3" fillId="0" borderId="24" xfId="5" applyNumberForma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wrapText="1"/>
      <protection locked="0"/>
    </xf>
    <xf numFmtId="0" fontId="4" fillId="2" borderId="28" xfId="10" applyNumberFormat="1" applyBorder="1" applyAlignment="1" applyProtection="1">
      <alignment horizontal="center" vertical="top" wrapText="1"/>
    </xf>
    <xf numFmtId="0" fontId="4" fillId="2" borderId="29" xfId="10" applyNumberFormat="1" applyBorder="1" applyAlignment="1" applyProtection="1">
      <alignment horizontal="center" vertical="top" wrapText="1"/>
    </xf>
    <xf numFmtId="0" fontId="4" fillId="2" borderId="30" xfId="10" applyNumberFormat="1" applyBorder="1" applyAlignment="1" applyProtection="1">
      <alignment horizontal="center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4" xfId="3" applyNumberFormat="1" applyBorder="1" applyProtection="1">
      <alignment horizontal="center" vertical="center" wrapText="1"/>
    </xf>
    <xf numFmtId="49" fontId="3" fillId="0" borderId="24" xfId="3" applyBorder="1">
      <alignment horizontal="center" vertical="center" wrapText="1"/>
    </xf>
    <xf numFmtId="49" fontId="3" fillId="0" borderId="24" xfId="4" applyNumberFormat="1" applyBorder="1" applyProtection="1">
      <alignment horizontal="center" vertical="center" wrapText="1"/>
    </xf>
    <xf numFmtId="49" fontId="3" fillId="0" borderId="24" xfId="4" applyBorder="1">
      <alignment horizontal="center" vertical="center" wrapText="1"/>
    </xf>
  </cellXfs>
  <cellStyles count="43">
    <cellStyle name="br" xfId="40"/>
    <cellStyle name="col" xfId="39"/>
    <cellStyle name="ex58" xfId="34"/>
    <cellStyle name="ex59" xfId="35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25"/>
    <cellStyle name="ex77" xfId="26"/>
    <cellStyle name="ex78" xfId="27"/>
    <cellStyle name="ex79" xfId="28"/>
    <cellStyle name="st57" xfId="2"/>
    <cellStyle name="style0" xfId="41"/>
    <cellStyle name="td" xfId="42"/>
    <cellStyle name="tr" xfId="38"/>
    <cellStyle name="xl_bot_header" xfId="7"/>
    <cellStyle name="xl_bot_left_header" xfId="6"/>
    <cellStyle name="xl_bot_right_header" xfId="8"/>
    <cellStyle name="xl_footer" xfId="37"/>
    <cellStyle name="xl_header" xfId="1"/>
    <cellStyle name="xl_top_header" xfId="4"/>
    <cellStyle name="xl_top_left_header" xfId="3"/>
    <cellStyle name="xl_top_right_header" xfId="5"/>
    <cellStyle name="xl_total_bot" xfId="36"/>
    <cellStyle name="xl_total_center" xfId="33"/>
    <cellStyle name="xl_total_left" xfId="32"/>
    <cellStyle name="xl_total_top" xfId="30"/>
    <cellStyle name="xl_total_top_left" xfId="29"/>
    <cellStyle name="xl_total_top_right" xfId="3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zoomScaleNormal="100" workbookViewId="0">
      <pane ySplit="6" topLeftCell="A22" activePane="bottomLeft" state="frozen"/>
      <selection pane="bottomLeft" activeCell="F31" sqref="F31"/>
    </sheetView>
  </sheetViews>
  <sheetFormatPr defaultRowHeight="15" x14ac:dyDescent="0.25"/>
  <cols>
    <col min="1" max="1" width="9.7109375" style="1" customWidth="1"/>
    <col min="2" max="2" width="21.7109375" style="1" customWidth="1"/>
    <col min="3" max="3" width="42.42578125" style="1" customWidth="1"/>
    <col min="4" max="4" width="17.7109375" style="1" customWidth="1"/>
    <col min="5" max="5" width="16.5703125" style="1" customWidth="1"/>
    <col min="6" max="6" width="17" style="1" customWidth="1"/>
    <col min="7" max="8" width="17.7109375" style="1" customWidth="1"/>
    <col min="9" max="9" width="15.7109375" style="1" customWidth="1"/>
    <col min="10" max="16384" width="9.140625" style="1"/>
  </cols>
  <sheetData>
    <row r="1" spans="1:9" ht="15.2" customHeight="1" x14ac:dyDescent="0.25">
      <c r="B1" s="43" t="s">
        <v>53</v>
      </c>
      <c r="C1" s="44"/>
      <c r="D1" s="44"/>
      <c r="E1" s="44"/>
      <c r="F1" s="44"/>
      <c r="G1" s="44"/>
      <c r="H1" s="44"/>
    </row>
    <row r="2" spans="1:9" ht="15.2" customHeight="1" x14ac:dyDescent="0.25">
      <c r="B2" s="43"/>
      <c r="C2" s="44"/>
      <c r="D2" s="44"/>
      <c r="E2" s="44"/>
      <c r="F2" s="44"/>
      <c r="G2" s="44"/>
      <c r="H2" s="44"/>
    </row>
    <row r="3" spans="1:9" ht="15.2" customHeight="1" x14ac:dyDescent="0.25">
      <c r="B3" s="45" t="s">
        <v>0</v>
      </c>
      <c r="C3" s="46"/>
      <c r="D3" s="46"/>
      <c r="E3" s="46"/>
      <c r="F3" s="46"/>
      <c r="G3" s="46"/>
      <c r="H3" s="46"/>
    </row>
    <row r="4" spans="1:9" ht="15.2" customHeight="1" x14ac:dyDescent="0.25">
      <c r="A4" s="39" t="s">
        <v>26</v>
      </c>
      <c r="B4" s="47" t="s">
        <v>25</v>
      </c>
      <c r="C4" s="49" t="s">
        <v>24</v>
      </c>
      <c r="D4" s="49" t="s">
        <v>54</v>
      </c>
      <c r="E4" s="38" t="s">
        <v>46</v>
      </c>
      <c r="F4" s="38" t="s">
        <v>55</v>
      </c>
      <c r="G4" s="38" t="s">
        <v>56</v>
      </c>
      <c r="H4" s="38" t="s">
        <v>57</v>
      </c>
      <c r="I4" s="37" t="s">
        <v>58</v>
      </c>
    </row>
    <row r="5" spans="1:9" ht="33.75" customHeight="1" x14ac:dyDescent="0.25">
      <c r="A5" s="39"/>
      <c r="B5" s="48"/>
      <c r="C5" s="49"/>
      <c r="D5" s="50"/>
      <c r="E5" s="38"/>
      <c r="F5" s="38"/>
      <c r="G5" s="38"/>
      <c r="H5" s="38"/>
      <c r="I5" s="38"/>
    </row>
    <row r="6" spans="1:9" x14ac:dyDescent="0.25">
      <c r="A6" s="7"/>
      <c r="B6" s="8" t="s">
        <v>1</v>
      </c>
      <c r="C6" s="9" t="s">
        <v>2</v>
      </c>
      <c r="D6" s="9" t="s">
        <v>3</v>
      </c>
      <c r="E6" s="9" t="s">
        <v>4</v>
      </c>
      <c r="F6" s="9"/>
      <c r="G6" s="9" t="s">
        <v>5</v>
      </c>
      <c r="H6" s="10" t="s">
        <v>6</v>
      </c>
      <c r="I6" s="11"/>
    </row>
    <row r="7" spans="1:9" x14ac:dyDescent="0.25">
      <c r="A7" s="40" t="s">
        <v>7</v>
      </c>
      <c r="B7" s="41"/>
      <c r="C7" s="42"/>
      <c r="D7" s="34">
        <f>SUM(D8:D12)</f>
        <v>150435.38</v>
      </c>
      <c r="E7" s="34">
        <f t="shared" ref="E7:I7" si="0">SUM(E8:E12)</f>
        <v>325000</v>
      </c>
      <c r="F7" s="34">
        <f t="shared" si="0"/>
        <v>325000</v>
      </c>
      <c r="G7" s="34">
        <f t="shared" si="0"/>
        <v>447000</v>
      </c>
      <c r="H7" s="34">
        <f t="shared" si="0"/>
        <v>450000</v>
      </c>
      <c r="I7" s="34">
        <f t="shared" si="0"/>
        <v>453000</v>
      </c>
    </row>
    <row r="8" spans="1:9" ht="77.25" customHeight="1" x14ac:dyDescent="0.25">
      <c r="A8" s="15">
        <v>182</v>
      </c>
      <c r="B8" s="12" t="s">
        <v>27</v>
      </c>
      <c r="C8" s="13" t="s">
        <v>8</v>
      </c>
      <c r="D8" s="27">
        <v>134138.57</v>
      </c>
      <c r="E8" s="27">
        <v>146000</v>
      </c>
      <c r="F8" s="27">
        <v>146000</v>
      </c>
      <c r="G8" s="29">
        <v>215000</v>
      </c>
      <c r="H8" s="30">
        <v>215000</v>
      </c>
      <c r="I8" s="33">
        <v>215000</v>
      </c>
    </row>
    <row r="9" spans="1:9" ht="51.75" customHeight="1" x14ac:dyDescent="0.25">
      <c r="A9" s="15">
        <v>182</v>
      </c>
      <c r="B9" s="12" t="s">
        <v>28</v>
      </c>
      <c r="C9" s="16" t="s">
        <v>29</v>
      </c>
      <c r="D9" s="14"/>
      <c r="E9" s="14"/>
      <c r="F9" s="14"/>
      <c r="G9" s="31"/>
      <c r="H9" s="32"/>
      <c r="I9" s="33"/>
    </row>
    <row r="10" spans="1:9" ht="54" customHeight="1" x14ac:dyDescent="0.25">
      <c r="A10" s="15">
        <v>182</v>
      </c>
      <c r="B10" s="12" t="s">
        <v>30</v>
      </c>
      <c r="C10" s="13" t="s">
        <v>9</v>
      </c>
      <c r="D10" s="27">
        <v>4263.8599999999997</v>
      </c>
      <c r="E10" s="27">
        <v>140000</v>
      </c>
      <c r="F10" s="27">
        <v>140000</v>
      </c>
      <c r="G10" s="29">
        <v>199000</v>
      </c>
      <c r="H10" s="30">
        <v>202000</v>
      </c>
      <c r="I10" s="33">
        <v>205000</v>
      </c>
    </row>
    <row r="11" spans="1:9" ht="40.5" customHeight="1" x14ac:dyDescent="0.25">
      <c r="A11" s="15">
        <v>182</v>
      </c>
      <c r="B11" s="12" t="s">
        <v>31</v>
      </c>
      <c r="C11" s="13" t="s">
        <v>10</v>
      </c>
      <c r="D11" s="27">
        <v>13090.75</v>
      </c>
      <c r="E11" s="27">
        <v>14000</v>
      </c>
      <c r="F11" s="27">
        <v>14000</v>
      </c>
      <c r="G11" s="29">
        <v>12000</v>
      </c>
      <c r="H11" s="30">
        <v>12000</v>
      </c>
      <c r="I11" s="33">
        <v>12000</v>
      </c>
    </row>
    <row r="12" spans="1:9" ht="42" customHeight="1" x14ac:dyDescent="0.25">
      <c r="A12" s="15">
        <v>182</v>
      </c>
      <c r="B12" s="12" t="s">
        <v>32</v>
      </c>
      <c r="C12" s="13" t="s">
        <v>11</v>
      </c>
      <c r="D12" s="27">
        <v>-1057.8</v>
      </c>
      <c r="E12" s="27">
        <v>25000</v>
      </c>
      <c r="F12" s="27">
        <v>25000</v>
      </c>
      <c r="G12" s="29">
        <v>21000</v>
      </c>
      <c r="H12" s="30">
        <v>21000</v>
      </c>
      <c r="I12" s="33">
        <v>21000</v>
      </c>
    </row>
    <row r="13" spans="1:9" ht="15" customHeight="1" x14ac:dyDescent="0.25">
      <c r="A13" s="40" t="s">
        <v>12</v>
      </c>
      <c r="B13" s="41"/>
      <c r="C13" s="42"/>
      <c r="D13" s="35">
        <f>SUM(D14:D26)</f>
        <v>4059299.7300000004</v>
      </c>
      <c r="E13" s="35">
        <f t="shared" ref="E13:I13" si="1">SUM(E14:E26)</f>
        <v>5423554.7000000002</v>
      </c>
      <c r="F13" s="35">
        <f t="shared" si="1"/>
        <v>5423554.7000000002</v>
      </c>
      <c r="G13" s="35">
        <f t="shared" si="1"/>
        <v>1717206.45</v>
      </c>
      <c r="H13" s="35">
        <f t="shared" si="1"/>
        <v>1746634.22</v>
      </c>
      <c r="I13" s="35">
        <f t="shared" si="1"/>
        <v>1769150.22</v>
      </c>
    </row>
    <row r="14" spans="1:9" ht="89.25" x14ac:dyDescent="0.25">
      <c r="A14" s="15">
        <v>925</v>
      </c>
      <c r="B14" s="12" t="s">
        <v>33</v>
      </c>
      <c r="C14" s="13" t="s">
        <v>13</v>
      </c>
      <c r="D14" s="29">
        <v>400</v>
      </c>
      <c r="E14" s="29">
        <v>1800</v>
      </c>
      <c r="F14" s="29">
        <v>1800</v>
      </c>
      <c r="G14" s="29">
        <v>1000</v>
      </c>
      <c r="H14" s="30">
        <v>1000</v>
      </c>
      <c r="I14" s="33">
        <v>1000</v>
      </c>
    </row>
    <row r="15" spans="1:9" ht="89.25" x14ac:dyDescent="0.25">
      <c r="A15" s="15">
        <v>925</v>
      </c>
      <c r="B15" s="12" t="s">
        <v>34</v>
      </c>
      <c r="C15" s="13" t="s">
        <v>14</v>
      </c>
      <c r="D15" s="29">
        <v>78615.45</v>
      </c>
      <c r="E15" s="29">
        <v>120000</v>
      </c>
      <c r="F15" s="29">
        <v>120000</v>
      </c>
      <c r="G15" s="29">
        <v>120000</v>
      </c>
      <c r="H15" s="30">
        <v>120000</v>
      </c>
      <c r="I15" s="33">
        <v>120000</v>
      </c>
    </row>
    <row r="16" spans="1:9" ht="25.5" x14ac:dyDescent="0.25">
      <c r="A16" s="15">
        <v>925</v>
      </c>
      <c r="B16" s="12" t="s">
        <v>47</v>
      </c>
      <c r="C16" s="13" t="s">
        <v>50</v>
      </c>
      <c r="D16" s="29">
        <v>64500</v>
      </c>
      <c r="E16" s="29">
        <v>0</v>
      </c>
      <c r="F16" s="29">
        <v>0</v>
      </c>
      <c r="G16" s="29"/>
      <c r="H16" s="30"/>
      <c r="I16" s="33"/>
    </row>
    <row r="17" spans="1:11" ht="25.5" x14ac:dyDescent="0.25">
      <c r="A17" s="15">
        <v>925</v>
      </c>
      <c r="B17" s="12" t="s">
        <v>42</v>
      </c>
      <c r="C17" s="13" t="s">
        <v>15</v>
      </c>
      <c r="D17" s="29">
        <v>42902.080000000002</v>
      </c>
      <c r="E17" s="29">
        <v>82000</v>
      </c>
      <c r="F17" s="29">
        <v>82000</v>
      </c>
      <c r="G17" s="29">
        <v>80000</v>
      </c>
      <c r="H17" s="30">
        <v>75000</v>
      </c>
      <c r="I17" s="33">
        <v>75000</v>
      </c>
    </row>
    <row r="18" spans="1:11" ht="38.25" x14ac:dyDescent="0.25">
      <c r="A18" s="15">
        <v>925</v>
      </c>
      <c r="B18" s="12" t="s">
        <v>41</v>
      </c>
      <c r="C18" s="13" t="s">
        <v>16</v>
      </c>
      <c r="D18" s="27">
        <v>136400</v>
      </c>
      <c r="E18" s="27">
        <v>373328</v>
      </c>
      <c r="F18" s="27">
        <v>373328</v>
      </c>
      <c r="G18" s="27">
        <v>413650</v>
      </c>
      <c r="H18" s="28">
        <v>134901</v>
      </c>
      <c r="I18" s="17">
        <v>155189</v>
      </c>
    </row>
    <row r="19" spans="1:11" ht="25.5" x14ac:dyDescent="0.25">
      <c r="A19" s="15">
        <v>925</v>
      </c>
      <c r="B19" s="12" t="s">
        <v>48</v>
      </c>
      <c r="C19" s="13" t="s">
        <v>51</v>
      </c>
      <c r="D19" s="27"/>
      <c r="E19" s="27"/>
      <c r="F19" s="27"/>
      <c r="G19" s="27"/>
      <c r="H19" s="28"/>
      <c r="I19" s="17"/>
    </row>
    <row r="20" spans="1:11" ht="38.25" x14ac:dyDescent="0.25">
      <c r="A20" s="15">
        <v>925</v>
      </c>
      <c r="B20" s="12" t="s">
        <v>40</v>
      </c>
      <c r="C20" s="13" t="s">
        <v>17</v>
      </c>
      <c r="D20" s="27">
        <v>26206.5</v>
      </c>
      <c r="E20" s="27">
        <v>26206.5</v>
      </c>
      <c r="F20" s="27">
        <v>26206.5</v>
      </c>
      <c r="G20" s="27">
        <v>26414.45</v>
      </c>
      <c r="H20" s="28">
        <v>27022.22</v>
      </c>
      <c r="I20" s="17">
        <v>27022.22</v>
      </c>
    </row>
    <row r="21" spans="1:11" ht="51" x14ac:dyDescent="0.25">
      <c r="A21" s="15">
        <v>925</v>
      </c>
      <c r="B21" s="12" t="s">
        <v>39</v>
      </c>
      <c r="C21" s="13" t="s">
        <v>18</v>
      </c>
      <c r="D21" s="27">
        <v>143428.82</v>
      </c>
      <c r="E21" s="27">
        <v>231947</v>
      </c>
      <c r="F21" s="27">
        <v>231947</v>
      </c>
      <c r="G21" s="27">
        <v>246630</v>
      </c>
      <c r="H21" s="28">
        <v>256610</v>
      </c>
      <c r="I21" s="17">
        <v>268026</v>
      </c>
    </row>
    <row r="22" spans="1:11" ht="38.25" x14ac:dyDescent="0.25">
      <c r="A22" s="15">
        <v>925</v>
      </c>
      <c r="B22" s="12" t="s">
        <v>37</v>
      </c>
      <c r="C22" s="13" t="s">
        <v>19</v>
      </c>
      <c r="D22" s="27">
        <v>852</v>
      </c>
      <c r="E22" s="27">
        <v>1590</v>
      </c>
      <c r="F22" s="27">
        <v>1590</v>
      </c>
      <c r="G22" s="27">
        <v>1653</v>
      </c>
      <c r="H22" s="28">
        <v>1702</v>
      </c>
      <c r="I22" s="17">
        <v>1702</v>
      </c>
    </row>
    <row r="23" spans="1:11" ht="77.25" customHeight="1" x14ac:dyDescent="0.25">
      <c r="A23" s="15">
        <v>925</v>
      </c>
      <c r="B23" s="12" t="s">
        <v>36</v>
      </c>
      <c r="C23" s="13" t="s">
        <v>20</v>
      </c>
      <c r="D23" s="27">
        <v>629801.76</v>
      </c>
      <c r="E23" s="27">
        <v>744091</v>
      </c>
      <c r="F23" s="27">
        <v>744091</v>
      </c>
      <c r="G23" s="27"/>
      <c r="H23" s="28"/>
      <c r="I23" s="17"/>
    </row>
    <row r="24" spans="1:11" ht="25.5" x14ac:dyDescent="0.25">
      <c r="A24" s="15">
        <v>925</v>
      </c>
      <c r="B24" s="12" t="s">
        <v>38</v>
      </c>
      <c r="C24" s="13" t="s">
        <v>21</v>
      </c>
      <c r="D24" s="27">
        <v>2936193.12</v>
      </c>
      <c r="E24" s="27">
        <v>3842592.2</v>
      </c>
      <c r="F24" s="27">
        <v>3842592.2</v>
      </c>
      <c r="G24" s="27">
        <v>827859</v>
      </c>
      <c r="H24" s="28">
        <v>1130399</v>
      </c>
      <c r="I24" s="17">
        <v>1121211</v>
      </c>
      <c r="K24" s="26"/>
    </row>
    <row r="25" spans="1:11" ht="51" x14ac:dyDescent="0.25">
      <c r="A25" s="15">
        <v>925</v>
      </c>
      <c r="B25" s="12" t="s">
        <v>49</v>
      </c>
      <c r="C25" s="36" t="s">
        <v>52</v>
      </c>
      <c r="D25" s="27"/>
      <c r="E25" s="27"/>
      <c r="F25" s="27"/>
      <c r="G25" s="27"/>
      <c r="H25" s="28"/>
      <c r="I25" s="17"/>
      <c r="K25" s="26"/>
    </row>
    <row r="26" spans="1:11" ht="51.75" thickBot="1" x14ac:dyDescent="0.3">
      <c r="A26" s="15">
        <v>925</v>
      </c>
      <c r="B26" s="12" t="s">
        <v>35</v>
      </c>
      <c r="C26" s="13" t="s">
        <v>22</v>
      </c>
      <c r="D26" s="27"/>
      <c r="E26" s="27"/>
      <c r="F26" s="27"/>
      <c r="G26" s="27"/>
      <c r="H26" s="28"/>
      <c r="I26" s="17"/>
    </row>
    <row r="27" spans="1:11" ht="15.75" hidden="1" thickBot="1" x14ac:dyDescent="0.3">
      <c r="A27" s="3"/>
      <c r="B27" s="4"/>
      <c r="C27" s="5"/>
      <c r="D27" s="5"/>
      <c r="E27" s="5"/>
      <c r="F27" s="5"/>
      <c r="G27" s="5"/>
      <c r="H27" s="6"/>
      <c r="I27" s="3"/>
    </row>
    <row r="28" spans="1:11" ht="15.75" thickBot="1" x14ac:dyDescent="0.3">
      <c r="A28" s="18"/>
      <c r="B28" s="19" t="s">
        <v>23</v>
      </c>
      <c r="C28" s="20"/>
      <c r="D28" s="21">
        <f>D7+D13</f>
        <v>4209735.1100000003</v>
      </c>
      <c r="E28" s="21">
        <f>E7+E13</f>
        <v>5748554.7000000002</v>
      </c>
      <c r="F28" s="21">
        <f>F7+F13</f>
        <v>5748554.7000000002</v>
      </c>
      <c r="G28" s="21">
        <f>G34</f>
        <v>2164206.4500000002</v>
      </c>
      <c r="H28" s="21">
        <f t="shared" ref="H28:I28" si="2">H34</f>
        <v>2196634.2199999997</v>
      </c>
      <c r="I28" s="21">
        <f t="shared" si="2"/>
        <v>2222150.2199999997</v>
      </c>
    </row>
    <row r="29" spans="1:11" x14ac:dyDescent="0.25">
      <c r="B29" s="2"/>
      <c r="C29" s="2"/>
      <c r="D29" s="2"/>
      <c r="E29" s="2"/>
      <c r="F29" s="2"/>
      <c r="G29" s="2"/>
      <c r="H29" s="2"/>
    </row>
    <row r="30" spans="1:11" x14ac:dyDescent="0.25">
      <c r="B30" s="22"/>
      <c r="C30" s="23" t="s">
        <v>43</v>
      </c>
      <c r="D30" s="25">
        <f>D7+D14</f>
        <v>150835.38</v>
      </c>
      <c r="E30" s="25">
        <f t="shared" ref="E30:I30" si="3">E7+E14</f>
        <v>326800</v>
      </c>
      <c r="F30" s="25">
        <f t="shared" si="3"/>
        <v>326800</v>
      </c>
      <c r="G30" s="25">
        <f t="shared" si="3"/>
        <v>448000</v>
      </c>
      <c r="H30" s="25">
        <f t="shared" si="3"/>
        <v>451000</v>
      </c>
      <c r="I30" s="25">
        <f t="shared" si="3"/>
        <v>454000</v>
      </c>
    </row>
    <row r="31" spans="1:11" x14ac:dyDescent="0.25">
      <c r="C31" s="24" t="s">
        <v>44</v>
      </c>
      <c r="D31" s="26">
        <f>D15+D17+D16</f>
        <v>186017.53</v>
      </c>
      <c r="E31" s="26">
        <f t="shared" ref="E31:I31" si="4">E15+E17</f>
        <v>202000</v>
      </c>
      <c r="F31" s="26">
        <f t="shared" si="4"/>
        <v>202000</v>
      </c>
      <c r="G31" s="26">
        <f t="shared" si="4"/>
        <v>200000</v>
      </c>
      <c r="H31" s="26">
        <f t="shared" si="4"/>
        <v>195000</v>
      </c>
      <c r="I31" s="26">
        <f t="shared" si="4"/>
        <v>195000</v>
      </c>
    </row>
    <row r="32" spans="1:11" x14ac:dyDescent="0.25">
      <c r="C32" s="24" t="s">
        <v>45</v>
      </c>
      <c r="D32" s="26">
        <f>D18+D20+D21+D22+D23+D24+D26+D19+D25</f>
        <v>3872882.2</v>
      </c>
      <c r="E32" s="26">
        <f>E18+E20+E21+E22+E23+E24+E26+E19+E25</f>
        <v>5219754.7</v>
      </c>
      <c r="F32" s="26">
        <f>F18+F20+F21+F22+F23+F24+F26+F19+F25</f>
        <v>5219754.7</v>
      </c>
      <c r="G32" s="26">
        <f>G18+G20+G21+G22+G23+G24+G26</f>
        <v>1516206.45</v>
      </c>
      <c r="H32" s="26">
        <f>H18+H20+H21+H22+H23+H24+H26</f>
        <v>1550634.22</v>
      </c>
      <c r="I32" s="26">
        <f>I18+I20+I21+I22+I23+I24+I26</f>
        <v>1573150.22</v>
      </c>
    </row>
    <row r="34" spans="4:9" x14ac:dyDescent="0.25">
      <c r="D34" s="26">
        <f>SUM(D30:D32)</f>
        <v>4209735.1100000003</v>
      </c>
      <c r="E34" s="26">
        <f t="shared" ref="E34:I34" si="5">SUM(E30:E32)</f>
        <v>5748554.7000000002</v>
      </c>
      <c r="F34" s="26">
        <f>SUM(F30:F32)</f>
        <v>5748554.7000000002</v>
      </c>
      <c r="G34" s="26">
        <f t="shared" si="5"/>
        <v>2164206.4500000002</v>
      </c>
      <c r="H34" s="26">
        <f t="shared" si="5"/>
        <v>2196634.2199999997</v>
      </c>
      <c r="I34" s="26">
        <f t="shared" si="5"/>
        <v>2222150.2199999997</v>
      </c>
    </row>
  </sheetData>
  <mergeCells count="14">
    <mergeCell ref="B1:H1"/>
    <mergeCell ref="B2:H2"/>
    <mergeCell ref="B3:H3"/>
    <mergeCell ref="B4:B5"/>
    <mergeCell ref="D4:D5"/>
    <mergeCell ref="C4:C5"/>
    <mergeCell ref="I4:I5"/>
    <mergeCell ref="A4:A5"/>
    <mergeCell ref="A7:C7"/>
    <mergeCell ref="A13:C13"/>
    <mergeCell ref="E4:E5"/>
    <mergeCell ref="F4:F5"/>
    <mergeCell ref="G4:G5"/>
    <mergeCell ref="H4:H5"/>
  </mergeCells>
  <pageMargins left="0.7" right="0.7" top="0.75" bottom="0.75" header="0.3" footer="0.3"/>
  <pageSetup paperSize="9" scale="4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ДЧБ для работы (по ГАД 151) (Кислякова)&lt;/VariantName&gt;&#10;  &lt;VariantLink&gt;234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3DCA63C-2D4F-49FB-8134-EE164005E2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Tretyakova</cp:lastModifiedBy>
  <cp:lastPrinted>2023-11-24T11:49:06Z</cp:lastPrinted>
  <dcterms:created xsi:type="dcterms:W3CDTF">2021-11-03T09:03:26Z</dcterms:created>
  <dcterms:modified xsi:type="dcterms:W3CDTF">2023-11-24T11:49:12Z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ДЧБ для работы (по ГАД 151) (Кислякова)(6).xlsx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