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5" windowWidth="14715" windowHeight="11160" tabRatio="699" activeTab="9"/>
  </bookViews>
  <sheets>
    <sheet name="МР" sheetId="1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calcPr calcId="145621"/>
</workbook>
</file>

<file path=xl/calcChain.xml><?xml version="1.0" encoding="utf-8"?>
<calcChain xmlns="http://schemas.openxmlformats.org/spreadsheetml/2006/main">
  <c r="B8" i="1" l="1"/>
  <c r="B8" i="6" l="1"/>
  <c r="C8" i="6"/>
  <c r="B8" i="2"/>
  <c r="C8" i="2"/>
  <c r="E14" i="2" l="1"/>
  <c r="E13" i="2"/>
  <c r="D18" i="1"/>
  <c r="E14" i="6"/>
  <c r="D13" i="7" l="1"/>
  <c r="D12" i="7"/>
  <c r="D10" i="7"/>
  <c r="C8" i="9" l="1"/>
  <c r="E14" i="9" s="1"/>
  <c r="B8" i="9"/>
  <c r="D14" i="9"/>
  <c r="C8" i="3"/>
  <c r="E15" i="3" s="1"/>
  <c r="B8" i="3"/>
  <c r="D15" i="3"/>
  <c r="D13" i="2"/>
  <c r="D14" i="2"/>
  <c r="C8" i="1"/>
  <c r="D19" i="1"/>
  <c r="E18" i="1" l="1"/>
  <c r="E19" i="1"/>
  <c r="D12" i="1"/>
  <c r="C8" i="11" l="1"/>
  <c r="E14" i="11" s="1"/>
  <c r="B8" i="11"/>
  <c r="D14" i="11"/>
  <c r="C8" i="8"/>
  <c r="B8" i="8"/>
  <c r="B4" i="11" l="1"/>
  <c r="C4" i="11"/>
  <c r="D4" i="11"/>
  <c r="E4" i="11"/>
  <c r="A4" i="11"/>
  <c r="A2" i="11"/>
  <c r="B4" i="10"/>
  <c r="C4" i="10"/>
  <c r="D4" i="10"/>
  <c r="E4" i="10"/>
  <c r="A4" i="10"/>
  <c r="A2" i="10"/>
  <c r="B4" i="9"/>
  <c r="C4" i="9"/>
  <c r="D4" i="9"/>
  <c r="E4" i="9"/>
  <c r="A4" i="9"/>
  <c r="A2" i="9"/>
  <c r="D11" i="8"/>
  <c r="D12" i="8"/>
  <c r="D13" i="8"/>
  <c r="B4" i="8"/>
  <c r="C4" i="8"/>
  <c r="D4" i="8"/>
  <c r="E4" i="8"/>
  <c r="A4" i="8"/>
  <c r="A2" i="8"/>
  <c r="B4" i="7"/>
  <c r="C4" i="7"/>
  <c r="D4" i="7"/>
  <c r="E4" i="7"/>
  <c r="A4" i="7"/>
  <c r="A2" i="7"/>
  <c r="B4" i="6"/>
  <c r="C4" i="6"/>
  <c r="D4" i="6"/>
  <c r="E4" i="6"/>
  <c r="A4" i="6"/>
  <c r="E3" i="6"/>
  <c r="E3" i="7" s="1"/>
  <c r="E3" i="8" s="1"/>
  <c r="E3" i="9" s="1"/>
  <c r="E3" i="10" s="1"/>
  <c r="E3" i="11" s="1"/>
  <c r="A2" i="6"/>
  <c r="B4" i="5"/>
  <c r="C4" i="5"/>
  <c r="D4" i="5"/>
  <c r="E4" i="5"/>
  <c r="A4" i="5"/>
  <c r="A2" i="5"/>
  <c r="B4" i="3"/>
  <c r="C4" i="3"/>
  <c r="D4" i="3"/>
  <c r="E4" i="3"/>
  <c r="A4" i="3"/>
  <c r="A2" i="3"/>
  <c r="B4" i="2" l="1"/>
  <c r="C4" i="2"/>
  <c r="D4" i="2"/>
  <c r="E4" i="2"/>
  <c r="A4" i="2"/>
  <c r="E3" i="2"/>
  <c r="E3" i="3" s="1"/>
  <c r="E3" i="5" s="1"/>
  <c r="A2" i="2"/>
  <c r="D10" i="1" l="1"/>
  <c r="D11" i="1"/>
  <c r="D13" i="1"/>
  <c r="D14" i="1"/>
  <c r="D15" i="1"/>
  <c r="D16" i="1"/>
  <c r="D17" i="1"/>
  <c r="D6" i="1"/>
  <c r="D7" i="1"/>
  <c r="B5" i="11" l="1"/>
  <c r="D11" i="9" l="1"/>
  <c r="D12" i="9"/>
  <c r="D13" i="9"/>
  <c r="D11" i="7"/>
  <c r="D14" i="7"/>
  <c r="D13" i="6"/>
  <c r="D13" i="3"/>
  <c r="E13" i="11" l="1"/>
  <c r="C5" i="1"/>
  <c r="E7" i="1" s="1"/>
  <c r="E6" i="1" l="1"/>
  <c r="D11" i="10"/>
  <c r="E11" i="6"/>
  <c r="D14" i="6"/>
  <c r="D10" i="5"/>
  <c r="E5" i="1" l="1"/>
  <c r="E13" i="6"/>
  <c r="E12" i="6"/>
  <c r="D12" i="5"/>
  <c r="D13" i="11" l="1"/>
  <c r="D11" i="6"/>
  <c r="D12" i="2"/>
  <c r="D9" i="7" l="1"/>
  <c r="E13" i="3"/>
  <c r="E12" i="9" l="1"/>
  <c r="E13" i="9"/>
  <c r="D11" i="11"/>
  <c r="D10" i="11"/>
  <c r="D11" i="5"/>
  <c r="D13" i="5"/>
  <c r="D12" i="6"/>
  <c r="D14" i="3" l="1"/>
  <c r="D12" i="3"/>
  <c r="D9" i="11"/>
  <c r="D6" i="11"/>
  <c r="D7" i="11"/>
  <c r="D9" i="1"/>
  <c r="D11" i="2" l="1"/>
  <c r="D10" i="2"/>
  <c r="B8" i="10"/>
  <c r="D12" i="10"/>
  <c r="D12" i="11" l="1"/>
  <c r="D8" i="11"/>
  <c r="C5" i="11"/>
  <c r="E7" i="11" s="1"/>
  <c r="D10" i="10"/>
  <c r="D9" i="10"/>
  <c r="C8" i="10"/>
  <c r="E11" i="10" s="1"/>
  <c r="D7" i="10"/>
  <c r="D6" i="10"/>
  <c r="C5" i="10"/>
  <c r="E7" i="10" s="1"/>
  <c r="B5" i="10"/>
  <c r="D9" i="9"/>
  <c r="D7" i="9"/>
  <c r="D6" i="9"/>
  <c r="C5" i="9"/>
  <c r="E7" i="9" s="1"/>
  <c r="B5" i="9"/>
  <c r="D10" i="8"/>
  <c r="D9" i="8"/>
  <c r="E12" i="8"/>
  <c r="D7" i="8"/>
  <c r="D6" i="8"/>
  <c r="C5" i="8"/>
  <c r="E7" i="8" s="1"/>
  <c r="B5" i="8"/>
  <c r="C8" i="7"/>
  <c r="B8" i="7"/>
  <c r="D7" i="7"/>
  <c r="D6" i="7"/>
  <c r="C5" i="7"/>
  <c r="E7" i="7" s="1"/>
  <c r="B5" i="7"/>
  <c r="D10" i="6"/>
  <c r="D9" i="6"/>
  <c r="D7" i="6"/>
  <c r="D6" i="6"/>
  <c r="C5" i="6"/>
  <c r="B5" i="6"/>
  <c r="D9" i="5"/>
  <c r="C8" i="5"/>
  <c r="B8" i="5"/>
  <c r="D7" i="5"/>
  <c r="D6" i="5"/>
  <c r="C5" i="5"/>
  <c r="E7" i="5" s="1"/>
  <c r="B5" i="5"/>
  <c r="D11" i="3"/>
  <c r="D10" i="3"/>
  <c r="D9" i="3"/>
  <c r="D7" i="3"/>
  <c r="D6" i="3"/>
  <c r="C5" i="3"/>
  <c r="E7" i="3" s="1"/>
  <c r="B5" i="3"/>
  <c r="D9" i="2"/>
  <c r="D7" i="2"/>
  <c r="D6" i="2"/>
  <c r="C5" i="2"/>
  <c r="E7" i="2" s="1"/>
  <c r="B5" i="2"/>
  <c r="E12" i="7" l="1"/>
  <c r="E11" i="7"/>
  <c r="E14" i="7"/>
  <c r="E10" i="7"/>
  <c r="E13" i="7"/>
  <c r="E12" i="5"/>
  <c r="E11" i="5"/>
  <c r="E9" i="5"/>
  <c r="E13" i="5"/>
  <c r="E10" i="5"/>
  <c r="E7" i="6"/>
  <c r="E6" i="6"/>
  <c r="E10" i="1"/>
  <c r="E12" i="1"/>
  <c r="E11" i="1"/>
  <c r="E12" i="2"/>
  <c r="E13" i="1"/>
  <c r="E16" i="1"/>
  <c r="E15" i="1"/>
  <c r="E17" i="1"/>
  <c r="E14" i="1"/>
  <c r="E9" i="1"/>
  <c r="E11" i="8"/>
  <c r="E6" i="8"/>
  <c r="E5" i="8" s="1"/>
  <c r="E9" i="9"/>
  <c r="E10" i="9"/>
  <c r="E11" i="9"/>
  <c r="E11" i="2"/>
  <c r="E10" i="2"/>
  <c r="E14" i="3"/>
  <c r="E12" i="3"/>
  <c r="E12" i="10"/>
  <c r="E6" i="10"/>
  <c r="E5" i="10" s="1"/>
  <c r="D8" i="9"/>
  <c r="E11" i="11"/>
  <c r="E9" i="11"/>
  <c r="E6" i="11"/>
  <c r="E5" i="11" s="1"/>
  <c r="E10" i="11"/>
  <c r="E12" i="11"/>
  <c r="D5" i="11"/>
  <c r="E6" i="7"/>
  <c r="E5" i="7" s="1"/>
  <c r="D8" i="10"/>
  <c r="E10" i="10"/>
  <c r="D5" i="10"/>
  <c r="E9" i="10"/>
  <c r="D5" i="9"/>
  <c r="E6" i="9"/>
  <c r="E5" i="9" s="1"/>
  <c r="D8" i="8"/>
  <c r="E13" i="8"/>
  <c r="D5" i="8"/>
  <c r="E10" i="8"/>
  <c r="E9" i="8"/>
  <c r="D5" i="6"/>
  <c r="D8" i="7"/>
  <c r="D5" i="7"/>
  <c r="E9" i="7"/>
  <c r="E6" i="5"/>
  <c r="D8" i="6"/>
  <c r="E10" i="6"/>
  <c r="E9" i="6"/>
  <c r="E8" i="6" s="1"/>
  <c r="D8" i="5"/>
  <c r="D5" i="5"/>
  <c r="E11" i="3"/>
  <c r="E9" i="3"/>
  <c r="E8" i="3" s="1"/>
  <c r="E6" i="3"/>
  <c r="D8" i="3"/>
  <c r="E10" i="3"/>
  <c r="D5" i="3"/>
  <c r="E9" i="2"/>
  <c r="E6" i="2"/>
  <c r="E5" i="2" s="1"/>
  <c r="D8" i="2"/>
  <c r="D5" i="2"/>
  <c r="D8" i="1"/>
  <c r="B5" i="1"/>
  <c r="D5" i="1" s="1"/>
  <c r="E8" i="11" l="1"/>
  <c r="E8" i="9"/>
  <c r="E8" i="1"/>
  <c r="E5" i="6"/>
  <c r="E8" i="2"/>
  <c r="E8" i="7"/>
  <c r="E8" i="10"/>
  <c r="E8" i="8"/>
</calcChain>
</file>

<file path=xl/sharedStrings.xml><?xml version="1.0" encoding="utf-8"?>
<sst xmlns="http://schemas.openxmlformats.org/spreadsheetml/2006/main" count="119" uniqueCount="32">
  <si>
    <t>НАЛОГОВЫЕ И НЕНАЛОГОВЫЕ ДОХОДЫ</t>
  </si>
  <si>
    <t>БЕЗВОЗМЕЗДНЫЕ ПОСТУПЛЕНИЯ</t>
  </si>
  <si>
    <t>% исполнения к годовому плану</t>
  </si>
  <si>
    <t>Удельный вес к итоговым показателям</t>
  </si>
  <si>
    <t>Поступления всего, в т.ч.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</si>
  <si>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</si>
  <si>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</si>
  <si>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</si>
  <si>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</si>
  <si>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</si>
  <si>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</si>
  <si>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</si>
  <si>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Расходы всего, в т.ч.</t>
  </si>
  <si>
    <t>НАЦИОНАЛЬНАЯ БЕЗОПАСНОСТЬ И ПРАВООХРАНИТЕЛЬНАЯ ДЕЯТЕЛЬНОСТЬ</t>
  </si>
  <si>
    <t>МЕЖБЮДЖЕТНЫЕ ТРАНСФЕРТЫ ОБЩЕГО ХАРАКТЕРА БЮДЖЕТАМ БЮДЖЕТНОЙ СИСТЕМЫ РОССИЙСКОЙ ФЕДЕРАЦИИ</t>
  </si>
  <si>
    <t>Анализ исполнения бюджета МР "Княжпогостский"</t>
  </si>
  <si>
    <t>Бюджетные назначения</t>
  </si>
  <si>
    <t>Исполнено</t>
  </si>
  <si>
    <t>Ед.изм: рубль</t>
  </si>
  <si>
    <t>Анализ исполнения бюджета городского поселения "Емва"</t>
  </si>
  <si>
    <t>Анализ исполнения бюджета городского поселения "Синдор"</t>
  </si>
  <si>
    <t>Анализ исполнения бюджета сельского поселения "Иоссер"</t>
  </si>
  <si>
    <t>Анализ исполнения бюджета сельского поселения "Мещура"</t>
  </si>
  <si>
    <t>Анализ исполнения бюджета сельского поселения "Серёгово"</t>
  </si>
  <si>
    <t>Анализ исполнения бюджета сельского поселения "Тракт"</t>
  </si>
  <si>
    <t>Анализ исполнения бюджета сельского поселения "Туръя"</t>
  </si>
  <si>
    <t>Наименование</t>
  </si>
  <si>
    <t>Анализ исполнения бюджета сельского поселения "Чиньяворык"</t>
  </si>
  <si>
    <t>Анализ исполнения бюджета сельского поселения "Шошка"</t>
  </si>
  <si>
    <t>ОХРАНА ОКРУЖАЮЩЕЙ СРЕДЫ</t>
  </si>
  <si>
    <t>ОБСЛУЖИВАНИЕ ГОСУДАРСТВЕННОГО (МУНИЦИПАЛЬНОГО) ДОЛГА</t>
  </si>
  <si>
    <t xml:space="preserve">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</si>
</sst>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B9CDE5"/>
      </patternFill>
    </fill>
    <fill>
      <patternFill patternType="solid">
        <fgColor theme="0"/>
        <bgColor indexed="64"/>
      </patternFill>
    </fill>
    <fill>
      <patternFill patternType="solid">
        <fgColor rgb="FFF1F5F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95B3D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7">
    <xf numFmtId="0" fontId="0" fillId="0" borderId="0"/>
    <xf numFmtId="0" fontId="1" fillId="0" borderId="0"/>
    <xf numFmtId="4" fontId="2" fillId="3" borderId="2">
      <alignment horizontal="right" vertical="top" wrapText="1" shrinkToFit="1"/>
    </xf>
    <xf numFmtId="0" fontId="9" fillId="5" borderId="4">
      <alignment horizontal="left" vertical="top" wrapText="1"/>
    </xf>
    <xf numFmtId="4" fontId="9" fillId="5" borderId="5">
      <alignment horizontal="right" vertical="top" shrinkToFit="1"/>
    </xf>
    <xf numFmtId="4" fontId="10" fillId="5" borderId="6">
      <alignment horizontal="right" vertical="top" shrinkToFit="1"/>
    </xf>
    <xf numFmtId="0" fontId="9" fillId="5" borderId="5">
      <alignment horizontal="left" vertical="top" wrapText="1"/>
    </xf>
  </cellStyleXfs>
  <cellXfs count="40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/>
    <xf numFmtId="0" fontId="4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2" borderId="1" xfId="0" applyFont="1" applyFill="1" applyBorder="1"/>
    <xf numFmtId="4" fontId="8" fillId="2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7" fillId="0" borderId="1" xfId="0" applyFont="1" applyBorder="1"/>
    <xf numFmtId="4" fontId="7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  <xf numFmtId="4" fontId="8" fillId="2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4" borderId="1" xfId="2" applyNumberFormat="1" applyFont="1" applyFill="1" applyBorder="1" applyProtection="1">
      <alignment horizontal="right" vertical="top" wrapText="1" shrinkToFit="1"/>
    </xf>
    <xf numFmtId="4" fontId="7" fillId="0" borderId="3" xfId="0" applyNumberFormat="1" applyFont="1" applyBorder="1" applyAlignment="1" applyProtection="1">
      <alignment horizontal="right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4" fontId="7" fillId="0" borderId="1" xfId="0" applyNumberFormat="1" applyFont="1" applyBorder="1"/>
    <xf numFmtId="4" fontId="7" fillId="0" borderId="0" xfId="0" applyNumberFormat="1" applyFont="1"/>
    <xf numFmtId="4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">
    <cellStyle name="ex60" xfId="3"/>
    <cellStyle name="ex61" xfId="4"/>
    <cellStyle name="ex62" xfId="2"/>
    <cellStyle name="ex63" xfId="5"/>
    <cellStyle name="ex65" xfId="6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8"/>
  <sheetViews>
    <sheetView zoomScaleNormal="100" zoomScaleSheetLayoutView="120" workbookViewId="0">
      <selection activeCell="D14" sqref="D14"/>
    </sheetView>
  </sheetViews>
  <sheetFormatPr defaultColWidth="9.140625" defaultRowHeight="15.75" x14ac:dyDescent="0.25"/>
  <cols>
    <col min="1" max="1" width="50.140625" style="1" customWidth="1"/>
    <col min="2" max="2" width="23.5703125" style="1" customWidth="1"/>
    <col min="3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25">
      <c r="A1" s="38" t="s">
        <v>15</v>
      </c>
      <c r="B1" s="38"/>
      <c r="C1" s="38"/>
      <c r="D1" s="38"/>
      <c r="E1" s="38"/>
    </row>
    <row r="2" spans="1:5" x14ac:dyDescent="0.25">
      <c r="A2" s="38" t="s">
        <v>31</v>
      </c>
      <c r="B2" s="38"/>
      <c r="C2" s="38"/>
      <c r="D2" s="38"/>
      <c r="E2" s="38"/>
    </row>
    <row r="3" spans="1:5" x14ac:dyDescent="0.25">
      <c r="E3" s="31" t="s">
        <v>18</v>
      </c>
    </row>
    <row r="4" spans="1:5" s="3" customFormat="1" ht="79.5" customHeight="1" x14ac:dyDescent="0.25">
      <c r="A4" s="2" t="s">
        <v>26</v>
      </c>
      <c r="B4" s="2" t="s">
        <v>16</v>
      </c>
      <c r="C4" s="2" t="s">
        <v>17</v>
      </c>
      <c r="D4" s="2" t="s">
        <v>2</v>
      </c>
      <c r="E4" s="2" t="s">
        <v>3</v>
      </c>
    </row>
    <row r="5" spans="1:5" s="6" customFormat="1" x14ac:dyDescent="0.25">
      <c r="A5" s="4" t="s">
        <v>4</v>
      </c>
      <c r="B5" s="5">
        <f>SUM(B6:B7)</f>
        <v>913093371.96000004</v>
      </c>
      <c r="C5" s="5">
        <f>SUM(C6:C7)</f>
        <v>188302475.78</v>
      </c>
      <c r="D5" s="11">
        <f>C5*100/B5</f>
        <v>20.622477565005145</v>
      </c>
      <c r="E5" s="11">
        <f>SUM(E6:E7)</f>
        <v>100</v>
      </c>
    </row>
    <row r="6" spans="1:5" x14ac:dyDescent="0.25">
      <c r="A6" s="7" t="s">
        <v>0</v>
      </c>
      <c r="B6" s="8">
        <v>304326106</v>
      </c>
      <c r="C6" s="8">
        <v>69324135.890000001</v>
      </c>
      <c r="D6" s="12">
        <f>C6*100/B6</f>
        <v>22.779556049654182</v>
      </c>
      <c r="E6" s="12">
        <f>C6*100/C5</f>
        <v>36.815307713210139</v>
      </c>
    </row>
    <row r="7" spans="1:5" x14ac:dyDescent="0.25">
      <c r="A7" s="7" t="s">
        <v>1</v>
      </c>
      <c r="B7" s="8">
        <v>608767265.96000004</v>
      </c>
      <c r="C7" s="8">
        <v>118978339.89</v>
      </c>
      <c r="D7" s="12">
        <f>C7*100/B7</f>
        <v>19.544142161188024</v>
      </c>
      <c r="E7" s="12">
        <f>C7*100/C5</f>
        <v>63.184692286789854</v>
      </c>
    </row>
    <row r="8" spans="1:5" s="6" customFormat="1" x14ac:dyDescent="0.25">
      <c r="A8" s="4" t="s">
        <v>12</v>
      </c>
      <c r="B8" s="5">
        <f>SUM(B9:B19)</f>
        <v>936684244.92999995</v>
      </c>
      <c r="C8" s="5">
        <f>SUM(C9:C19)</f>
        <v>180404645.26999998</v>
      </c>
      <c r="D8" s="11">
        <f t="shared" ref="D8:D18" si="0">C8*100/B8</f>
        <v>19.25992096552045</v>
      </c>
      <c r="E8" s="11">
        <f>SUM(E9:E19)</f>
        <v>100.00000000000001</v>
      </c>
    </row>
    <row r="9" spans="1:5" x14ac:dyDescent="0.25">
      <c r="A9" s="10" t="s">
        <v>5</v>
      </c>
      <c r="B9" s="8">
        <v>133121554.25</v>
      </c>
      <c r="C9" s="8">
        <v>29493654.18</v>
      </c>
      <c r="D9" s="12">
        <f t="shared" si="0"/>
        <v>22.155431061608116</v>
      </c>
      <c r="E9" s="12">
        <f>C9*100/C8</f>
        <v>16.348611276532683</v>
      </c>
    </row>
    <row r="10" spans="1:5" ht="31.5" x14ac:dyDescent="0.25">
      <c r="A10" s="10" t="s">
        <v>13</v>
      </c>
      <c r="B10" s="8">
        <v>116000</v>
      </c>
      <c r="C10" s="8">
        <v>6308</v>
      </c>
      <c r="D10" s="12">
        <f t="shared" si="0"/>
        <v>5.4379310344827587</v>
      </c>
      <c r="E10" s="12">
        <f>C10*100/C8</f>
        <v>3.4965840211925938E-3</v>
      </c>
    </row>
    <row r="11" spans="1:5" ht="21" customHeight="1" x14ac:dyDescent="0.25">
      <c r="A11" s="10" t="s">
        <v>6</v>
      </c>
      <c r="B11" s="8">
        <v>70279610.200000003</v>
      </c>
      <c r="C11" s="8">
        <v>5674816.4299999997</v>
      </c>
      <c r="D11" s="12">
        <f t="shared" si="0"/>
        <v>8.0746270701427427</v>
      </c>
      <c r="E11" s="12">
        <f>C11*100/C8</f>
        <v>3.1456043836935956</v>
      </c>
    </row>
    <row r="12" spans="1:5" ht="21" customHeight="1" x14ac:dyDescent="0.25">
      <c r="A12" s="10" t="s">
        <v>7</v>
      </c>
      <c r="B12" s="8">
        <v>41397061.469999999</v>
      </c>
      <c r="C12" s="8">
        <v>2988406.66</v>
      </c>
      <c r="D12" s="12">
        <f t="shared" si="0"/>
        <v>7.2188859640814504</v>
      </c>
      <c r="E12" s="12">
        <f>C12*100/C8</f>
        <v>1.6565020570991644</v>
      </c>
    </row>
    <row r="13" spans="1:5" ht="16.5" customHeight="1" x14ac:dyDescent="0.25">
      <c r="A13" s="10" t="s">
        <v>29</v>
      </c>
      <c r="B13" s="8">
        <v>2315584</v>
      </c>
      <c r="C13" s="8">
        <v>90000</v>
      </c>
      <c r="D13" s="12">
        <f t="shared" si="0"/>
        <v>3.8867084934081424</v>
      </c>
      <c r="E13" s="12">
        <f>C13*100/C8</f>
        <v>4.9887850651130855E-2</v>
      </c>
    </row>
    <row r="14" spans="1:5" ht="20.25" customHeight="1" x14ac:dyDescent="0.25">
      <c r="A14" s="10" t="s">
        <v>8</v>
      </c>
      <c r="B14" s="8">
        <v>533042502.19999999</v>
      </c>
      <c r="C14" s="8">
        <v>102407269.06</v>
      </c>
      <c r="D14" s="12">
        <f t="shared" si="0"/>
        <v>19.211839325633424</v>
      </c>
      <c r="E14" s="12">
        <f>C14*100/C8</f>
        <v>56.765317160616156</v>
      </c>
    </row>
    <row r="15" spans="1:5" x14ac:dyDescent="0.25">
      <c r="A15" s="10" t="s">
        <v>9</v>
      </c>
      <c r="B15" s="8">
        <v>108508236.68000001</v>
      </c>
      <c r="C15" s="8">
        <v>26063289.809999999</v>
      </c>
      <c r="D15" s="12">
        <f t="shared" si="0"/>
        <v>24.019641833147517</v>
      </c>
      <c r="E15" s="12">
        <f>C15*100/C8</f>
        <v>14.447127883538009</v>
      </c>
    </row>
    <row r="16" spans="1:5" x14ac:dyDescent="0.25">
      <c r="A16" s="10" t="s">
        <v>10</v>
      </c>
      <c r="B16" s="8">
        <v>11885106.08</v>
      </c>
      <c r="C16" s="8">
        <v>3997735.21</v>
      </c>
      <c r="D16" s="12">
        <f t="shared" si="0"/>
        <v>33.636512649452094</v>
      </c>
      <c r="E16" s="12">
        <f>C16*100/C8</f>
        <v>2.2159824122138585</v>
      </c>
    </row>
    <row r="17" spans="1:5" x14ac:dyDescent="0.25">
      <c r="A17" s="10" t="s">
        <v>11</v>
      </c>
      <c r="B17" s="8">
        <v>31805685.050000001</v>
      </c>
      <c r="C17" s="8">
        <v>9224765.9199999999</v>
      </c>
      <c r="D17" s="12">
        <f t="shared" si="0"/>
        <v>29.003512754082308</v>
      </c>
      <c r="E17" s="12">
        <f>C17*100/C8</f>
        <v>5.1133749389844638</v>
      </c>
    </row>
    <row r="18" spans="1:5" ht="31.5" hidden="1" x14ac:dyDescent="0.25">
      <c r="A18" s="10" t="s">
        <v>30</v>
      </c>
      <c r="B18" s="8"/>
      <c r="C18" s="8"/>
      <c r="D18" s="12" t="e">
        <f t="shared" si="0"/>
        <v>#DIV/0!</v>
      </c>
      <c r="E18" s="12">
        <f>C18*100/C8</f>
        <v>0</v>
      </c>
    </row>
    <row r="19" spans="1:5" ht="47.25" x14ac:dyDescent="0.25">
      <c r="A19" s="33" t="s">
        <v>14</v>
      </c>
      <c r="B19" s="34">
        <v>4212905</v>
      </c>
      <c r="C19" s="34">
        <v>458400</v>
      </c>
      <c r="D19" s="12">
        <f t="shared" ref="D19" si="1">C19*100/B19</f>
        <v>10.880852998109381</v>
      </c>
      <c r="E19" s="12">
        <f>C19*100/C8</f>
        <v>0.25409545264975986</v>
      </c>
    </row>
    <row r="21" spans="1:5" x14ac:dyDescent="0.25">
      <c r="B21" s="37"/>
      <c r="C21" s="37"/>
    </row>
    <row r="22" spans="1:5" x14ac:dyDescent="0.25">
      <c r="B22" s="37"/>
    </row>
    <row r="23" spans="1:5" x14ac:dyDescent="0.25">
      <c r="B23" s="37"/>
    </row>
    <row r="24" spans="1:5" x14ac:dyDescent="0.25">
      <c r="B24" s="37"/>
    </row>
    <row r="25" spans="1:5" x14ac:dyDescent="0.25">
      <c r="B25" s="37"/>
      <c r="C25" s="37"/>
    </row>
    <row r="28" spans="1:5" x14ac:dyDescent="0.25">
      <c r="B28" s="37"/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tabSelected="1" workbookViewId="0">
      <selection activeCell="C29" sqref="C29"/>
    </sheetView>
  </sheetViews>
  <sheetFormatPr defaultColWidth="9.140625" defaultRowHeight="15.75" x14ac:dyDescent="0.25"/>
  <cols>
    <col min="1" max="1" width="50.140625" style="16" customWidth="1"/>
    <col min="2" max="2" width="22.28515625" style="16" customWidth="1"/>
    <col min="3" max="3" width="20.42578125" style="16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9" t="s">
        <v>28</v>
      </c>
      <c r="B1" s="39"/>
      <c r="C1" s="39"/>
      <c r="D1" s="39"/>
      <c r="E1" s="39"/>
    </row>
    <row r="2" spans="1:5" x14ac:dyDescent="0.25">
      <c r="A2" s="39" t="str">
        <f>МР!A2</f>
        <v xml:space="preserve"> на 01.04.2024</v>
      </c>
      <c r="B2" s="39"/>
      <c r="C2" s="39"/>
      <c r="D2" s="39"/>
      <c r="E2" s="39"/>
    </row>
    <row r="3" spans="1:5" x14ac:dyDescent="0.25">
      <c r="E3" s="32" t="str">
        <f>Чиньяворык!E3</f>
        <v>Ед.изм: рубль</v>
      </c>
    </row>
    <row r="4" spans="1:5" s="18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s="21" customFormat="1" x14ac:dyDescent="0.25">
      <c r="A5" s="19" t="s">
        <v>4</v>
      </c>
      <c r="B5" s="20">
        <f>SUM(B6:B7)</f>
        <v>3746398</v>
      </c>
      <c r="C5" s="20">
        <f>SUM(C6:C7)</f>
        <v>879332.39</v>
      </c>
      <c r="D5" s="20">
        <f t="shared" ref="D5:D14" si="0">C5*100/B5</f>
        <v>23.471408803869743</v>
      </c>
      <c r="E5" s="20">
        <f>SUM(E6:E7)</f>
        <v>100</v>
      </c>
    </row>
    <row r="6" spans="1:5" x14ac:dyDescent="0.25">
      <c r="A6" s="22" t="s">
        <v>0</v>
      </c>
      <c r="B6" s="29">
        <v>175500</v>
      </c>
      <c r="C6" s="29">
        <v>73244.98</v>
      </c>
      <c r="D6" s="24">
        <f t="shared" si="0"/>
        <v>41.735031339031337</v>
      </c>
      <c r="E6" s="24">
        <f>C6*100/C5</f>
        <v>8.32961242335222</v>
      </c>
    </row>
    <row r="7" spans="1:5" x14ac:dyDescent="0.25">
      <c r="A7" s="22" t="s">
        <v>1</v>
      </c>
      <c r="B7" s="30">
        <v>3570898</v>
      </c>
      <c r="C7" s="30">
        <v>806087.41</v>
      </c>
      <c r="D7" s="24">
        <f t="shared" si="0"/>
        <v>22.57380104388308</v>
      </c>
      <c r="E7" s="24">
        <f>C7*100/C5</f>
        <v>91.670387576647784</v>
      </c>
    </row>
    <row r="8" spans="1:5" s="21" customFormat="1" x14ac:dyDescent="0.25">
      <c r="A8" s="19" t="s">
        <v>12</v>
      </c>
      <c r="B8" s="20">
        <f>SUM(B9:B14)</f>
        <v>6747398</v>
      </c>
      <c r="C8" s="20">
        <f>SUM(C9:C14)</f>
        <v>626639.47</v>
      </c>
      <c r="D8" s="20">
        <f t="shared" si="0"/>
        <v>9.2871277194557074</v>
      </c>
      <c r="E8" s="20">
        <f>SUM(E9:E14)</f>
        <v>100.00000000000001</v>
      </c>
    </row>
    <row r="9" spans="1:5" x14ac:dyDescent="0.25">
      <c r="A9" s="25" t="s">
        <v>5</v>
      </c>
      <c r="B9" s="23">
        <v>2335179</v>
      </c>
      <c r="C9" s="23">
        <v>452492.59</v>
      </c>
      <c r="D9" s="24">
        <f t="shared" si="0"/>
        <v>19.377212196581077</v>
      </c>
      <c r="E9" s="24">
        <f>C9*100/C8</f>
        <v>72.209398172764324</v>
      </c>
    </row>
    <row r="10" spans="1:5" ht="31.5" customHeight="1" x14ac:dyDescent="0.25">
      <c r="A10" s="25" t="s">
        <v>13</v>
      </c>
      <c r="B10" s="23">
        <v>12000</v>
      </c>
      <c r="C10" s="23">
        <v>3000</v>
      </c>
      <c r="D10" s="24">
        <f t="shared" si="0"/>
        <v>25</v>
      </c>
      <c r="E10" s="24">
        <f>C10*100/C8</f>
        <v>0.47874418124348284</v>
      </c>
    </row>
    <row r="11" spans="1:5" x14ac:dyDescent="0.25">
      <c r="A11" s="25" t="s">
        <v>6</v>
      </c>
      <c r="B11" s="23">
        <v>62650</v>
      </c>
      <c r="C11" s="23">
        <v>3450</v>
      </c>
      <c r="D11" s="24">
        <f t="shared" si="0"/>
        <v>5.5067837190742219</v>
      </c>
      <c r="E11" s="24">
        <f>C11*100/C8</f>
        <v>0.55055580843000529</v>
      </c>
    </row>
    <row r="12" spans="1:5" x14ac:dyDescent="0.25">
      <c r="A12" s="25" t="s">
        <v>7</v>
      </c>
      <c r="B12" s="23">
        <v>3927487</v>
      </c>
      <c r="C12" s="23">
        <v>117683.56</v>
      </c>
      <c r="D12" s="24">
        <f t="shared" si="0"/>
        <v>2.9964086450190668</v>
      </c>
      <c r="E12" s="24">
        <f>C12*100/C8</f>
        <v>18.780106526006094</v>
      </c>
    </row>
    <row r="13" spans="1:5" ht="17.25" customHeight="1" x14ac:dyDescent="0.25">
      <c r="A13" s="25" t="s">
        <v>29</v>
      </c>
      <c r="B13" s="23">
        <v>110000</v>
      </c>
      <c r="C13" s="23">
        <v>0</v>
      </c>
      <c r="D13" s="24">
        <f t="shared" si="0"/>
        <v>0</v>
      </c>
      <c r="E13" s="24">
        <f>C13*100/C8</f>
        <v>0</v>
      </c>
    </row>
    <row r="14" spans="1:5" x14ac:dyDescent="0.25">
      <c r="A14" s="25" t="s">
        <v>10</v>
      </c>
      <c r="B14" s="23">
        <v>300082</v>
      </c>
      <c r="C14" s="23">
        <v>50013.32</v>
      </c>
      <c r="D14" s="24">
        <f t="shared" si="0"/>
        <v>16.666551142687666</v>
      </c>
      <c r="E14" s="24">
        <f>C14*100/C8</f>
        <v>7.9811953115561014</v>
      </c>
    </row>
  </sheetData>
  <mergeCells count="2">
    <mergeCell ref="A1:E1"/>
    <mergeCell ref="A2:E2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activeCell="B26" sqref="B26"/>
    </sheetView>
  </sheetViews>
  <sheetFormatPr defaultColWidth="9.140625" defaultRowHeight="15.75" x14ac:dyDescent="0.25"/>
  <cols>
    <col min="1" max="1" width="49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25">
      <c r="A1" s="38" t="s">
        <v>19</v>
      </c>
      <c r="B1" s="38"/>
      <c r="C1" s="38"/>
      <c r="D1" s="38"/>
      <c r="E1" s="38"/>
    </row>
    <row r="2" spans="1:5" x14ac:dyDescent="0.25">
      <c r="A2" s="38" t="str">
        <f>МР!A2</f>
        <v xml:space="preserve"> на 01.04.2024</v>
      </c>
      <c r="B2" s="38"/>
      <c r="C2" s="38"/>
      <c r="D2" s="38"/>
      <c r="E2" s="38"/>
    </row>
    <row r="3" spans="1:5" x14ac:dyDescent="0.25">
      <c r="E3" s="31" t="str">
        <f>МР!E3</f>
        <v>Ед.изм: рубль</v>
      </c>
    </row>
    <row r="4" spans="1:5" s="13" customFormat="1" ht="79.5" customHeight="1" x14ac:dyDescent="0.25">
      <c r="A4" s="2" t="str">
        <f>МР!A4</f>
        <v>Наименование</v>
      </c>
      <c r="B4" s="2" t="str">
        <f>МР!B4</f>
        <v>Бюджетные назначения</v>
      </c>
      <c r="C4" s="2" t="str">
        <f>МР!C4</f>
        <v>Исполнено</v>
      </c>
      <c r="D4" s="2" t="str">
        <f>МР!D4</f>
        <v>% исполнения к годовому плану</v>
      </c>
      <c r="E4" s="2" t="str">
        <f>МР!E4</f>
        <v>Удельный вес к итоговым показателям</v>
      </c>
    </row>
    <row r="5" spans="1:5" x14ac:dyDescent="0.25">
      <c r="A5" s="14" t="s">
        <v>4</v>
      </c>
      <c r="B5" s="5">
        <f>SUM(B6:B7)</f>
        <v>42895583</v>
      </c>
      <c r="C5" s="5">
        <f>SUM(C6:C7)</f>
        <v>9533346.6699999999</v>
      </c>
      <c r="D5" s="5">
        <f>C5*100/B5</f>
        <v>22.224541557110904</v>
      </c>
      <c r="E5" s="5">
        <f>SUM(E6:E7)</f>
        <v>100</v>
      </c>
    </row>
    <row r="6" spans="1:5" x14ac:dyDescent="0.25">
      <c r="A6" s="15" t="s">
        <v>0</v>
      </c>
      <c r="B6" s="8">
        <v>40042100</v>
      </c>
      <c r="C6" s="8">
        <v>8412891.1099999994</v>
      </c>
      <c r="D6" s="9">
        <f>C6*100/B6</f>
        <v>21.010114629352607</v>
      </c>
      <c r="E6" s="9">
        <f>C6*100/C5</f>
        <v>88.246986092240789</v>
      </c>
    </row>
    <row r="7" spans="1:5" x14ac:dyDescent="0.25">
      <c r="A7" s="15" t="s">
        <v>1</v>
      </c>
      <c r="B7" s="8">
        <v>2853483</v>
      </c>
      <c r="C7" s="8">
        <v>1120455.56</v>
      </c>
      <c r="D7" s="9">
        <f>C7*100/B7</f>
        <v>39.266242693578342</v>
      </c>
      <c r="E7" s="9">
        <f>C7*100/C5</f>
        <v>11.753013907759215</v>
      </c>
    </row>
    <row r="8" spans="1:5" x14ac:dyDescent="0.25">
      <c r="A8" s="14" t="s">
        <v>12</v>
      </c>
      <c r="B8" s="5">
        <f>SUM(B9:B14)</f>
        <v>45590561.579999998</v>
      </c>
      <c r="C8" s="5">
        <f>SUM(C9:C14)</f>
        <v>11114991.32</v>
      </c>
      <c r="D8" s="5">
        <f>C8*100/B8</f>
        <v>24.380027213518698</v>
      </c>
      <c r="E8" s="5">
        <f>SUM(E9:E14)</f>
        <v>100</v>
      </c>
    </row>
    <row r="9" spans="1:5" x14ac:dyDescent="0.25">
      <c r="A9" s="10" t="s">
        <v>5</v>
      </c>
      <c r="B9" s="8">
        <v>38998900.68</v>
      </c>
      <c r="C9" s="8">
        <v>9444412.0700000003</v>
      </c>
      <c r="D9" s="9">
        <f>C9*100/B9</f>
        <v>24.217123829963302</v>
      </c>
      <c r="E9" s="9">
        <f>C9*100/C8</f>
        <v>84.970035496168066</v>
      </c>
    </row>
    <row r="10" spans="1:5" ht="31.5" x14ac:dyDescent="0.25">
      <c r="A10" s="10" t="s">
        <v>13</v>
      </c>
      <c r="B10" s="8">
        <v>50000</v>
      </c>
      <c r="C10" s="8">
        <v>6308</v>
      </c>
      <c r="D10" s="9">
        <f>C10*100/B9</f>
        <v>1.6174814905064651E-2</v>
      </c>
      <c r="E10" s="9">
        <f>C10*100/C8</f>
        <v>5.6752181071428855E-2</v>
      </c>
    </row>
    <row r="11" spans="1:5" ht="19.5" customHeight="1" x14ac:dyDescent="0.25">
      <c r="A11" s="10" t="s">
        <v>6</v>
      </c>
      <c r="B11" s="8">
        <v>5804575.9000000004</v>
      </c>
      <c r="C11" s="8">
        <v>1480000</v>
      </c>
      <c r="D11" s="9">
        <f>C11*100/B9</f>
        <v>3.7949787665655812</v>
      </c>
      <c r="E11" s="9">
        <f>C11*100/C8</f>
        <v>13.315350029441138</v>
      </c>
    </row>
    <row r="12" spans="1:5" ht="15" customHeight="1" x14ac:dyDescent="0.25">
      <c r="A12" s="10" t="s">
        <v>7</v>
      </c>
      <c r="B12" s="8">
        <v>0</v>
      </c>
      <c r="C12" s="8">
        <v>0</v>
      </c>
      <c r="D12" s="9">
        <f>C12*100/B10</f>
        <v>0</v>
      </c>
      <c r="E12" s="9">
        <f>C12*100/C8</f>
        <v>0</v>
      </c>
    </row>
    <row r="13" spans="1:5" x14ac:dyDescent="0.25">
      <c r="A13" s="15" t="s">
        <v>29</v>
      </c>
      <c r="B13" s="34">
        <v>0</v>
      </c>
      <c r="C13" s="34">
        <v>0</v>
      </c>
      <c r="D13" s="9">
        <f t="shared" ref="D13:D14" si="0">C13*100/B11</f>
        <v>0</v>
      </c>
      <c r="E13" s="9">
        <f>C13*100/C8</f>
        <v>0</v>
      </c>
    </row>
    <row r="14" spans="1:5" x14ac:dyDescent="0.25">
      <c r="A14" s="15" t="s">
        <v>10</v>
      </c>
      <c r="B14" s="34">
        <v>737085</v>
      </c>
      <c r="C14" s="34">
        <v>184271.25</v>
      </c>
      <c r="D14" s="9" t="e">
        <f t="shared" si="0"/>
        <v>#DIV/0!</v>
      </c>
      <c r="E14" s="9">
        <f>C14*100/C8</f>
        <v>1.6578622933193616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5"/>
  <sheetViews>
    <sheetView zoomScaleNormal="100" zoomScaleSheetLayoutView="120" workbookViewId="0">
      <selection activeCell="B14" sqref="B14:C15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9" t="s">
        <v>20</v>
      </c>
      <c r="B1" s="39"/>
      <c r="C1" s="39"/>
      <c r="D1" s="39"/>
      <c r="E1" s="39"/>
    </row>
    <row r="2" spans="1:5" x14ac:dyDescent="0.25">
      <c r="A2" s="39" t="str">
        <f>МР!A2</f>
        <v xml:space="preserve"> на 01.04.2024</v>
      </c>
      <c r="B2" s="39"/>
      <c r="C2" s="39"/>
      <c r="D2" s="39"/>
      <c r="E2" s="39"/>
    </row>
    <row r="3" spans="1:5" x14ac:dyDescent="0.25">
      <c r="E3" s="32" t="str">
        <f>Емва!E3</f>
        <v>Ед.изм: рубль</v>
      </c>
    </row>
    <row r="4" spans="1:5" s="18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s="21" customFormat="1" x14ac:dyDescent="0.25">
      <c r="A5" s="19" t="s">
        <v>4</v>
      </c>
      <c r="B5" s="20">
        <f>SUM(B6:B7)</f>
        <v>21732843</v>
      </c>
      <c r="C5" s="20">
        <f>SUM(C6:C7)</f>
        <v>4199371.09</v>
      </c>
      <c r="D5" s="20">
        <f t="shared" ref="D5:D14" si="0">C5*100/B5</f>
        <v>19.322695562656023</v>
      </c>
      <c r="E5" s="20">
        <v>100</v>
      </c>
    </row>
    <row r="6" spans="1:5" x14ac:dyDescent="0.25">
      <c r="A6" s="22" t="s">
        <v>0</v>
      </c>
      <c r="B6" s="23">
        <v>20396100</v>
      </c>
      <c r="C6" s="23">
        <v>4061733.25</v>
      </c>
      <c r="D6" s="24">
        <f t="shared" si="0"/>
        <v>19.914264246596161</v>
      </c>
      <c r="E6" s="24">
        <f>C6*100/C5</f>
        <v>96.722417784706906</v>
      </c>
    </row>
    <row r="7" spans="1:5" x14ac:dyDescent="0.25">
      <c r="A7" s="22" t="s">
        <v>1</v>
      </c>
      <c r="B7" s="23">
        <v>1336743</v>
      </c>
      <c r="C7" s="23">
        <v>137637.84</v>
      </c>
      <c r="D7" s="24">
        <f t="shared" si="0"/>
        <v>10.296507256817504</v>
      </c>
      <c r="E7" s="24">
        <f>C7*100/C5</f>
        <v>3.2775822152931</v>
      </c>
    </row>
    <row r="8" spans="1:5" s="21" customFormat="1" x14ac:dyDescent="0.25">
      <c r="A8" s="19" t="s">
        <v>12</v>
      </c>
      <c r="B8" s="20">
        <f>SUM(B9:B15)</f>
        <v>21733843</v>
      </c>
      <c r="C8" s="20">
        <f>SUM(C9:C15)</f>
        <v>4165708.25</v>
      </c>
      <c r="D8" s="20">
        <f t="shared" si="0"/>
        <v>19.166919766559463</v>
      </c>
      <c r="E8" s="20">
        <f>SUM(E9:E15)</f>
        <v>100</v>
      </c>
    </row>
    <row r="9" spans="1:5" x14ac:dyDescent="0.25">
      <c r="A9" s="25" t="s">
        <v>5</v>
      </c>
      <c r="B9" s="23">
        <v>7874819</v>
      </c>
      <c r="C9" s="23">
        <v>1417709.82</v>
      </c>
      <c r="D9" s="24">
        <f t="shared" si="0"/>
        <v>18.003078165987052</v>
      </c>
      <c r="E9" s="24">
        <f>C9*100/C8</f>
        <v>34.032863919358732</v>
      </c>
    </row>
    <row r="10" spans="1:5" ht="31.5" customHeight="1" x14ac:dyDescent="0.25">
      <c r="A10" s="25" t="s">
        <v>13</v>
      </c>
      <c r="B10" s="23">
        <v>13200</v>
      </c>
      <c r="C10" s="23">
        <v>3300</v>
      </c>
      <c r="D10" s="24">
        <f t="shared" si="0"/>
        <v>25</v>
      </c>
      <c r="E10" s="24">
        <f>C10*100/C8</f>
        <v>7.9218221775372771E-2</v>
      </c>
    </row>
    <row r="11" spans="1:5" x14ac:dyDescent="0.25">
      <c r="A11" s="25" t="s">
        <v>6</v>
      </c>
      <c r="B11" s="23">
        <v>819100</v>
      </c>
      <c r="C11" s="23">
        <v>288000</v>
      </c>
      <c r="D11" s="24">
        <f t="shared" si="0"/>
        <v>35.160542058356732</v>
      </c>
      <c r="E11" s="24">
        <f>C11*100/C8</f>
        <v>6.9135902640325329</v>
      </c>
    </row>
    <row r="12" spans="1:5" x14ac:dyDescent="0.25">
      <c r="A12" s="25" t="s">
        <v>7</v>
      </c>
      <c r="B12" s="23">
        <v>4531800</v>
      </c>
      <c r="C12" s="23">
        <v>863919.32</v>
      </c>
      <c r="D12" s="24">
        <f t="shared" si="0"/>
        <v>19.063491769274901</v>
      </c>
      <c r="E12" s="24">
        <f>C12*100/C8</f>
        <v>20.738834026602799</v>
      </c>
    </row>
    <row r="13" spans="1:5" x14ac:dyDescent="0.25">
      <c r="A13" s="25" t="s">
        <v>29</v>
      </c>
      <c r="B13" s="23"/>
      <c r="C13" s="23"/>
      <c r="D13" s="24" t="e">
        <f t="shared" si="0"/>
        <v>#DIV/0!</v>
      </c>
      <c r="E13" s="24">
        <f>C13*100/C8</f>
        <v>0</v>
      </c>
    </row>
    <row r="14" spans="1:5" x14ac:dyDescent="0.25">
      <c r="A14" s="25" t="s">
        <v>10</v>
      </c>
      <c r="B14" s="23">
        <v>125124</v>
      </c>
      <c r="C14" s="23">
        <v>31279.11</v>
      </c>
      <c r="D14" s="24">
        <f t="shared" si="0"/>
        <v>24.99848949841757</v>
      </c>
      <c r="E14" s="24">
        <f>C14*100/C8</f>
        <v>0.75087135542917582</v>
      </c>
    </row>
    <row r="15" spans="1:5" x14ac:dyDescent="0.25">
      <c r="A15" s="22" t="s">
        <v>11</v>
      </c>
      <c r="B15" s="35">
        <v>8369800</v>
      </c>
      <c r="C15" s="35">
        <v>1561500</v>
      </c>
      <c r="D15" s="24">
        <f t="shared" ref="D15" si="1">C15*100/B15</f>
        <v>18.65635976964802</v>
      </c>
      <c r="E15" s="24">
        <f>C15*100/C8</f>
        <v>37.484622212801391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5"/>
  <sheetViews>
    <sheetView zoomScaleNormal="100" zoomScaleSheetLayoutView="120" workbookViewId="0">
      <selection activeCell="C26" sqref="C26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9" t="s">
        <v>21</v>
      </c>
      <c r="B1" s="39"/>
      <c r="C1" s="39"/>
      <c r="D1" s="39"/>
      <c r="E1" s="39"/>
    </row>
    <row r="2" spans="1:5" x14ac:dyDescent="0.25">
      <c r="A2" s="39" t="str">
        <f>МР!A2</f>
        <v xml:space="preserve"> на 01.04.2024</v>
      </c>
      <c r="B2" s="39"/>
      <c r="C2" s="39"/>
      <c r="D2" s="39"/>
      <c r="E2" s="39"/>
    </row>
    <row r="3" spans="1:5" x14ac:dyDescent="0.25">
      <c r="E3" s="32" t="str">
        <f>Синдор!E3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6886189</v>
      </c>
      <c r="C5" s="20">
        <f>SUM(C6:C7)</f>
        <v>1984922.51</v>
      </c>
      <c r="D5" s="20">
        <f t="shared" ref="D5:D10" si="0">C5*100/B5</f>
        <v>28.824688227407062</v>
      </c>
      <c r="E5" s="20">
        <v>100</v>
      </c>
    </row>
    <row r="6" spans="1:5" x14ac:dyDescent="0.25">
      <c r="A6" s="22" t="s">
        <v>0</v>
      </c>
      <c r="B6" s="23">
        <v>251880</v>
      </c>
      <c r="C6" s="23">
        <v>63425.440000000002</v>
      </c>
      <c r="D6" s="24">
        <f t="shared" si="0"/>
        <v>25.180816261711925</v>
      </c>
      <c r="E6" s="24">
        <f>C6*100/C5</f>
        <v>3.195361011851289</v>
      </c>
    </row>
    <row r="7" spans="1:5" x14ac:dyDescent="0.25">
      <c r="A7" s="22" t="s">
        <v>1</v>
      </c>
      <c r="B7" s="23">
        <v>6634309</v>
      </c>
      <c r="C7" s="23">
        <v>1921497.07</v>
      </c>
      <c r="D7" s="24">
        <f t="shared" si="0"/>
        <v>28.963032472560442</v>
      </c>
      <c r="E7" s="24">
        <f>C7*100/C5</f>
        <v>96.80463898814871</v>
      </c>
    </row>
    <row r="8" spans="1:5" x14ac:dyDescent="0.25">
      <c r="A8" s="19" t="s">
        <v>12</v>
      </c>
      <c r="B8" s="20">
        <f>SUM(B9:B13)</f>
        <v>7887189</v>
      </c>
      <c r="C8" s="20">
        <f>SUM(C9:C13)</f>
        <v>1200404.17</v>
      </c>
      <c r="D8" s="20">
        <f t="shared" si="0"/>
        <v>15.219670404753836</v>
      </c>
      <c r="E8" s="20">
        <v>100</v>
      </c>
    </row>
    <row r="9" spans="1:5" x14ac:dyDescent="0.25">
      <c r="A9" s="25" t="s">
        <v>5</v>
      </c>
      <c r="B9" s="23">
        <v>3214030</v>
      </c>
      <c r="C9" s="23">
        <v>492019.38</v>
      </c>
      <c r="D9" s="24">
        <f t="shared" si="0"/>
        <v>15.308487475225807</v>
      </c>
      <c r="E9" s="24">
        <f>C9*100/C8</f>
        <v>40.98780996403903</v>
      </c>
    </row>
    <row r="10" spans="1:5" ht="30.75" customHeight="1" x14ac:dyDescent="0.25">
      <c r="A10" s="25" t="s">
        <v>13</v>
      </c>
      <c r="B10" s="23">
        <v>12000</v>
      </c>
      <c r="C10" s="23">
        <v>3000</v>
      </c>
      <c r="D10" s="24">
        <f t="shared" si="0"/>
        <v>25</v>
      </c>
      <c r="E10" s="24">
        <f>C10*100/C8</f>
        <v>0.24991582626708136</v>
      </c>
    </row>
    <row r="11" spans="1:5" x14ac:dyDescent="0.25">
      <c r="A11" s="25" t="s">
        <v>7</v>
      </c>
      <c r="B11" s="23">
        <v>4572796</v>
      </c>
      <c r="C11" s="23">
        <v>685794.19</v>
      </c>
      <c r="D11" s="24">
        <f>C11*100/B11</f>
        <v>14.997261850299029</v>
      </c>
      <c r="E11" s="24">
        <f>C11*100/C8</f>
        <v>57.130273881004598</v>
      </c>
    </row>
    <row r="12" spans="1:5" x14ac:dyDescent="0.25">
      <c r="A12" s="25" t="s">
        <v>29</v>
      </c>
      <c r="B12" s="23">
        <v>10000</v>
      </c>
      <c r="C12" s="23">
        <v>0</v>
      </c>
      <c r="D12" s="24">
        <f>C12*100/B12</f>
        <v>0</v>
      </c>
      <c r="E12" s="24">
        <f>C12*100/C8</f>
        <v>0</v>
      </c>
    </row>
    <row r="13" spans="1:5" x14ac:dyDescent="0.25">
      <c r="A13" s="25" t="s">
        <v>10</v>
      </c>
      <c r="B13" s="23">
        <v>78363</v>
      </c>
      <c r="C13" s="23">
        <v>19590.599999999999</v>
      </c>
      <c r="D13" s="24">
        <f>C13*100/B13</f>
        <v>24.999808583132342</v>
      </c>
      <c r="E13" s="24">
        <f>C13*100/C8</f>
        <v>1.6320003286892946</v>
      </c>
    </row>
    <row r="15" spans="1:5" x14ac:dyDescent="0.25">
      <c r="B15" s="36"/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activeCell="B14" sqref="B14:C14"/>
    </sheetView>
  </sheetViews>
  <sheetFormatPr defaultColWidth="9.140625" defaultRowHeight="15.75" x14ac:dyDescent="0.25"/>
  <cols>
    <col min="1" max="1" width="50.140625" style="16" customWidth="1"/>
    <col min="2" max="3" width="20.5703125" style="16" customWidth="1"/>
    <col min="4" max="4" width="16.5703125" style="16" customWidth="1"/>
    <col min="5" max="5" width="16.140625" style="16" customWidth="1"/>
    <col min="6" max="16384" width="9.140625" style="16"/>
  </cols>
  <sheetData>
    <row r="1" spans="1:5" ht="21" customHeight="1" x14ac:dyDescent="0.25">
      <c r="A1" s="39" t="s">
        <v>22</v>
      </c>
      <c r="B1" s="39"/>
      <c r="C1" s="39"/>
      <c r="D1" s="39"/>
      <c r="E1" s="39"/>
    </row>
    <row r="2" spans="1:5" ht="14.25" customHeight="1" x14ac:dyDescent="0.25">
      <c r="A2" s="39" t="str">
        <f>МР!A2</f>
        <v xml:space="preserve"> на 01.04.2024</v>
      </c>
      <c r="B2" s="39"/>
      <c r="C2" s="39"/>
      <c r="D2" s="39"/>
      <c r="E2" s="39"/>
    </row>
    <row r="3" spans="1:5" x14ac:dyDescent="0.25">
      <c r="E3" s="32" t="str">
        <f>МР!E3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2810704</v>
      </c>
      <c r="C5" s="20">
        <f>SUM(C6:C7)</f>
        <v>864395.74</v>
      </c>
      <c r="D5" s="20">
        <f t="shared" ref="D5:D14" si="0">C5*100/B5</f>
        <v>30.753709390956857</v>
      </c>
      <c r="E5" s="20">
        <f>SUM(E6:E7)</f>
        <v>100</v>
      </c>
    </row>
    <row r="6" spans="1:5" x14ac:dyDescent="0.25">
      <c r="A6" s="22" t="s">
        <v>0</v>
      </c>
      <c r="B6" s="23">
        <v>49388</v>
      </c>
      <c r="C6" s="23">
        <v>15555.34</v>
      </c>
      <c r="D6" s="24">
        <f t="shared" si="0"/>
        <v>31.496193407305419</v>
      </c>
      <c r="E6" s="24">
        <f>C6*100/C5</f>
        <v>1.7995623162140988</v>
      </c>
    </row>
    <row r="7" spans="1:5" x14ac:dyDescent="0.25">
      <c r="A7" s="22" t="s">
        <v>1</v>
      </c>
      <c r="B7" s="23">
        <v>2761316</v>
      </c>
      <c r="C7" s="23">
        <v>848840.4</v>
      </c>
      <c r="D7" s="24">
        <f t="shared" si="0"/>
        <v>30.740429563295184</v>
      </c>
      <c r="E7" s="24">
        <f>C7*100/C5</f>
        <v>98.200437683785907</v>
      </c>
    </row>
    <row r="8" spans="1:5" x14ac:dyDescent="0.25">
      <c r="A8" s="19" t="s">
        <v>12</v>
      </c>
      <c r="B8" s="20">
        <f>SUM(B9:B14)</f>
        <v>3811704</v>
      </c>
      <c r="C8" s="20">
        <f>SUM(C9:C14)</f>
        <v>573231.73</v>
      </c>
      <c r="D8" s="20">
        <f t="shared" si="0"/>
        <v>15.03872624946743</v>
      </c>
      <c r="E8" s="20">
        <f>SUM(E9:E14)</f>
        <v>100</v>
      </c>
    </row>
    <row r="9" spans="1:5" x14ac:dyDescent="0.25">
      <c r="A9" s="25" t="s">
        <v>5</v>
      </c>
      <c r="B9" s="23">
        <v>1857960</v>
      </c>
      <c r="C9" s="23">
        <v>373299.12</v>
      </c>
      <c r="D9" s="24">
        <f t="shared" si="0"/>
        <v>20.09188141832978</v>
      </c>
      <c r="E9" s="24">
        <f>C9*100/C8</f>
        <v>65.121852204517708</v>
      </c>
    </row>
    <row r="10" spans="1:5" ht="31.5" customHeight="1" x14ac:dyDescent="0.25">
      <c r="A10" s="25" t="s">
        <v>13</v>
      </c>
      <c r="B10" s="23">
        <v>12000</v>
      </c>
      <c r="C10" s="23">
        <v>0</v>
      </c>
      <c r="D10" s="24">
        <f t="shared" si="0"/>
        <v>0</v>
      </c>
      <c r="E10" s="24">
        <f>C10*100/C8</f>
        <v>0</v>
      </c>
    </row>
    <row r="11" spans="1:5" x14ac:dyDescent="0.25">
      <c r="A11" s="25" t="s">
        <v>6</v>
      </c>
      <c r="B11" s="23">
        <v>50000</v>
      </c>
      <c r="C11" s="23">
        <v>15450</v>
      </c>
      <c r="D11" s="24">
        <f t="shared" si="0"/>
        <v>30.9</v>
      </c>
      <c r="E11" s="24">
        <f>C11*100/C8</f>
        <v>2.6952450800307233</v>
      </c>
    </row>
    <row r="12" spans="1:5" x14ac:dyDescent="0.25">
      <c r="A12" s="25" t="s">
        <v>7</v>
      </c>
      <c r="B12" s="23">
        <v>1553813</v>
      </c>
      <c r="C12" s="23">
        <v>100000</v>
      </c>
      <c r="D12" s="24">
        <f t="shared" si="0"/>
        <v>6.4357808822554583</v>
      </c>
      <c r="E12" s="24">
        <f>C12*100/C8</f>
        <v>17.444951974308889</v>
      </c>
    </row>
    <row r="13" spans="1:5" ht="18" hidden="1" customHeight="1" x14ac:dyDescent="0.25">
      <c r="A13" s="25" t="s">
        <v>29</v>
      </c>
      <c r="B13" s="23"/>
      <c r="C13" s="23"/>
      <c r="D13" s="24" t="e">
        <f t="shared" si="0"/>
        <v>#DIV/0!</v>
      </c>
      <c r="E13" s="24">
        <f>C13*100/C8</f>
        <v>0</v>
      </c>
    </row>
    <row r="14" spans="1:5" x14ac:dyDescent="0.25">
      <c r="A14" s="25" t="s">
        <v>10</v>
      </c>
      <c r="B14" s="23">
        <v>337931</v>
      </c>
      <c r="C14" s="23">
        <v>84482.61</v>
      </c>
      <c r="D14" s="24">
        <f t="shared" si="0"/>
        <v>24.999958571424344</v>
      </c>
      <c r="E14" s="24">
        <f>C14*100/C8</f>
        <v>14.737950741142679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activeCell="B28" sqref="B28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7.42578125" style="16" customWidth="1"/>
    <col min="5" max="5" width="17.140625" style="16" customWidth="1"/>
    <col min="6" max="16384" width="9.140625" style="16"/>
  </cols>
  <sheetData>
    <row r="1" spans="1:5" ht="23.25" customHeight="1" x14ac:dyDescent="0.25">
      <c r="A1" s="39" t="s">
        <v>23</v>
      </c>
      <c r="B1" s="39"/>
      <c r="C1" s="39"/>
      <c r="D1" s="39"/>
      <c r="E1" s="39"/>
    </row>
    <row r="2" spans="1:5" x14ac:dyDescent="0.25">
      <c r="A2" s="39" t="str">
        <f>МР!A2</f>
        <v xml:space="preserve"> на 01.04.2024</v>
      </c>
      <c r="B2" s="39"/>
      <c r="C2" s="39"/>
      <c r="D2" s="39"/>
      <c r="E2" s="39"/>
    </row>
    <row r="3" spans="1:5" x14ac:dyDescent="0.25">
      <c r="E3" s="32" t="str">
        <f>Мещура!E3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7">
        <f>SUM(B6:B7)</f>
        <v>2201520</v>
      </c>
      <c r="C5" s="27">
        <f>SUM(C6:C7)</f>
        <v>285821.87</v>
      </c>
      <c r="D5" s="27">
        <f t="shared" ref="D5:D14" si="0">C5*100/B5</f>
        <v>12.982933155274537</v>
      </c>
      <c r="E5" s="27">
        <f>SUM(E6:E7)</f>
        <v>100</v>
      </c>
    </row>
    <row r="6" spans="1:5" x14ac:dyDescent="0.25">
      <c r="A6" s="22" t="s">
        <v>0</v>
      </c>
      <c r="B6" s="23">
        <v>648000</v>
      </c>
      <c r="C6" s="23">
        <v>60872.19</v>
      </c>
      <c r="D6" s="28">
        <f t="shared" si="0"/>
        <v>9.3938564814814818</v>
      </c>
      <c r="E6" s="28">
        <f>C6*100/C5</f>
        <v>21.297247128080159</v>
      </c>
    </row>
    <row r="7" spans="1:5" x14ac:dyDescent="0.25">
      <c r="A7" s="22" t="s">
        <v>1</v>
      </c>
      <c r="B7" s="23">
        <v>1553520</v>
      </c>
      <c r="C7" s="23">
        <v>224949.68</v>
      </c>
      <c r="D7" s="28">
        <f t="shared" si="0"/>
        <v>14.479998970080848</v>
      </c>
      <c r="E7" s="28">
        <f>C7*100/C5</f>
        <v>78.702752871919841</v>
      </c>
    </row>
    <row r="8" spans="1:5" x14ac:dyDescent="0.25">
      <c r="A8" s="19" t="s">
        <v>12</v>
      </c>
      <c r="B8" s="27">
        <f>SUM(B9:B14)</f>
        <v>2202520</v>
      </c>
      <c r="C8" s="27">
        <f>SUM(C9:C14)</f>
        <v>485036.18</v>
      </c>
      <c r="D8" s="27">
        <f t="shared" si="0"/>
        <v>22.021874035196049</v>
      </c>
      <c r="E8" s="27">
        <f>SUM(E9:E14)</f>
        <v>100</v>
      </c>
    </row>
    <row r="9" spans="1:5" x14ac:dyDescent="0.25">
      <c r="A9" s="25" t="s">
        <v>5</v>
      </c>
      <c r="B9" s="23">
        <v>2179092.2000000002</v>
      </c>
      <c r="C9" s="23">
        <v>485036.18</v>
      </c>
      <c r="D9" s="28">
        <f t="shared" si="0"/>
        <v>22.258635040775236</v>
      </c>
      <c r="E9" s="28">
        <f>C9*100/C8</f>
        <v>100</v>
      </c>
    </row>
    <row r="10" spans="1:5" ht="31.5" x14ac:dyDescent="0.25">
      <c r="A10" s="25" t="s">
        <v>13</v>
      </c>
      <c r="B10" s="23">
        <v>12000</v>
      </c>
      <c r="C10" s="23">
        <v>0</v>
      </c>
      <c r="D10" s="28">
        <f t="shared" si="0"/>
        <v>0</v>
      </c>
      <c r="E10" s="28">
        <f>C10*100/C8</f>
        <v>0</v>
      </c>
    </row>
    <row r="11" spans="1:5" x14ac:dyDescent="0.25">
      <c r="A11" s="25" t="s">
        <v>7</v>
      </c>
      <c r="B11" s="23">
        <v>11427.8</v>
      </c>
      <c r="C11" s="23">
        <v>0</v>
      </c>
      <c r="D11" s="28">
        <f t="shared" si="0"/>
        <v>0</v>
      </c>
      <c r="E11" s="28">
        <f>C11*100/C8</f>
        <v>0</v>
      </c>
    </row>
    <row r="12" spans="1:5" hidden="1" x14ac:dyDescent="0.25">
      <c r="A12" s="25" t="s">
        <v>29</v>
      </c>
      <c r="B12" s="23"/>
      <c r="C12" s="23"/>
      <c r="D12" s="28" t="e">
        <f t="shared" si="0"/>
        <v>#DIV/0!</v>
      </c>
      <c r="E12" s="28">
        <f>C12*100/C8</f>
        <v>0</v>
      </c>
    </row>
    <row r="13" spans="1:5" hidden="1" x14ac:dyDescent="0.25">
      <c r="A13" s="25" t="s">
        <v>11</v>
      </c>
      <c r="B13" s="23"/>
      <c r="C13" s="23"/>
      <c r="D13" s="28" t="e">
        <f t="shared" si="0"/>
        <v>#DIV/0!</v>
      </c>
      <c r="E13" s="28">
        <f>C13*100/C8</f>
        <v>0</v>
      </c>
    </row>
    <row r="14" spans="1:5" hidden="1" x14ac:dyDescent="0.25">
      <c r="A14" s="25" t="s">
        <v>10</v>
      </c>
      <c r="B14" s="23"/>
      <c r="C14" s="23"/>
      <c r="D14" s="28" t="e">
        <f t="shared" si="0"/>
        <v>#DIV/0!</v>
      </c>
      <c r="E14" s="28">
        <f>C14*100/C8</f>
        <v>0</v>
      </c>
    </row>
  </sheetData>
  <mergeCells count="2">
    <mergeCell ref="A1:E1"/>
    <mergeCell ref="A2:E2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5"/>
  <sheetViews>
    <sheetView zoomScaleNormal="100" zoomScaleSheetLayoutView="120" workbookViewId="0">
      <selection activeCell="C25" sqref="C25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9" t="s">
        <v>24</v>
      </c>
      <c r="B1" s="39"/>
      <c r="C1" s="39"/>
      <c r="D1" s="39"/>
      <c r="E1" s="39"/>
    </row>
    <row r="2" spans="1:5" x14ac:dyDescent="0.25">
      <c r="A2" s="39" t="str">
        <f>МР!A2</f>
        <v xml:space="preserve"> на 01.04.2024</v>
      </c>
      <c r="B2" s="39"/>
      <c r="C2" s="39"/>
      <c r="D2" s="39"/>
      <c r="E2" s="39"/>
    </row>
    <row r="3" spans="1:5" x14ac:dyDescent="0.25">
      <c r="E3" s="32" t="str">
        <f>Серёгово!E3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6777565</v>
      </c>
      <c r="C5" s="20">
        <f>SUM(C6:C7)</f>
        <v>1676031.15</v>
      </c>
      <c r="D5" s="20">
        <f t="shared" ref="D5:D13" si="0">C5*100/B5</f>
        <v>24.729104774354802</v>
      </c>
      <c r="E5" s="20">
        <f>SUM(E6:E7)</f>
        <v>100</v>
      </c>
    </row>
    <row r="6" spans="1:5" x14ac:dyDescent="0.25">
      <c r="A6" s="22" t="s">
        <v>0</v>
      </c>
      <c r="B6" s="23">
        <v>210800</v>
      </c>
      <c r="C6" s="23">
        <v>55363.21</v>
      </c>
      <c r="D6" s="24">
        <f t="shared" si="0"/>
        <v>26.263382352941175</v>
      </c>
      <c r="E6" s="24">
        <f>C6*100/C5</f>
        <v>3.3032327591286119</v>
      </c>
    </row>
    <row r="7" spans="1:5" x14ac:dyDescent="0.25">
      <c r="A7" s="22" t="s">
        <v>1</v>
      </c>
      <c r="B7" s="23">
        <v>6566765</v>
      </c>
      <c r="C7" s="23">
        <v>1620667.94</v>
      </c>
      <c r="D7" s="24">
        <f t="shared" si="0"/>
        <v>24.679852865147449</v>
      </c>
      <c r="E7" s="24">
        <f>C7*100/C5</f>
        <v>96.696767240871395</v>
      </c>
    </row>
    <row r="8" spans="1:5" x14ac:dyDescent="0.25">
      <c r="A8" s="19" t="s">
        <v>12</v>
      </c>
      <c r="B8" s="20">
        <f>SUM(B9:B13)</f>
        <v>8822239.2100000009</v>
      </c>
      <c r="C8" s="20">
        <f>SUM(C9:C13)</f>
        <v>1411193.7299999997</v>
      </c>
      <c r="D8" s="20">
        <f t="shared" si="0"/>
        <v>15.995867901659397</v>
      </c>
      <c r="E8" s="20">
        <f>SUM(E9:E13)</f>
        <v>100.00000000000001</v>
      </c>
    </row>
    <row r="9" spans="1:5" x14ac:dyDescent="0.25">
      <c r="A9" s="25" t="s">
        <v>5</v>
      </c>
      <c r="B9" s="23">
        <v>4224290.21</v>
      </c>
      <c r="C9" s="23">
        <v>612577.36</v>
      </c>
      <c r="D9" s="24">
        <f t="shared" si="0"/>
        <v>14.501308611559621</v>
      </c>
      <c r="E9" s="24">
        <f>C9*100/C8</f>
        <v>43.408452502123865</v>
      </c>
    </row>
    <row r="10" spans="1:5" ht="30.75" customHeight="1" x14ac:dyDescent="0.25">
      <c r="A10" s="25" t="s">
        <v>13</v>
      </c>
      <c r="B10" s="23">
        <v>15600</v>
      </c>
      <c r="C10" s="23">
        <v>3900</v>
      </c>
      <c r="D10" s="24">
        <f t="shared" si="0"/>
        <v>25</v>
      </c>
      <c r="E10" s="24">
        <f>C10*100/C8</f>
        <v>0.27636177210056062</v>
      </c>
    </row>
    <row r="11" spans="1:5" ht="18.75" customHeight="1" x14ac:dyDescent="0.25">
      <c r="A11" s="25" t="s">
        <v>7</v>
      </c>
      <c r="B11" s="23">
        <v>3560223</v>
      </c>
      <c r="C11" s="23">
        <v>541684.93999999994</v>
      </c>
      <c r="D11" s="24">
        <f t="shared" si="0"/>
        <v>15.214916031945188</v>
      </c>
      <c r="E11" s="24">
        <f>C11*100/C8</f>
        <v>38.384874343227139</v>
      </c>
    </row>
    <row r="12" spans="1:5" x14ac:dyDescent="0.25">
      <c r="A12" s="25" t="s">
        <v>29</v>
      </c>
      <c r="B12" s="23">
        <v>10000</v>
      </c>
      <c r="C12" s="23">
        <v>0</v>
      </c>
      <c r="D12" s="24">
        <f t="shared" si="0"/>
        <v>0</v>
      </c>
      <c r="E12" s="24">
        <f>C12*100/C8</f>
        <v>0</v>
      </c>
    </row>
    <row r="13" spans="1:5" ht="19.5" customHeight="1" x14ac:dyDescent="0.25">
      <c r="A13" s="25" t="s">
        <v>10</v>
      </c>
      <c r="B13" s="23">
        <v>1012126</v>
      </c>
      <c r="C13" s="23">
        <v>253031.43</v>
      </c>
      <c r="D13" s="24">
        <f t="shared" si="0"/>
        <v>24.999993083865053</v>
      </c>
      <c r="E13" s="24">
        <f>C13*100/C8</f>
        <v>17.930311382548449</v>
      </c>
    </row>
    <row r="15" spans="1:5" x14ac:dyDescent="0.25">
      <c r="B15" s="36"/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activeCell="A12" sqref="A12:XFD14"/>
    </sheetView>
  </sheetViews>
  <sheetFormatPr defaultColWidth="9.140625" defaultRowHeight="15.75" x14ac:dyDescent="0.25"/>
  <cols>
    <col min="1" max="1" width="50.140625" style="16" customWidth="1"/>
    <col min="2" max="2" width="20.85546875" style="16" customWidth="1"/>
    <col min="3" max="3" width="19.42578125" style="16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9" t="s">
        <v>25</v>
      </c>
      <c r="B1" s="39"/>
      <c r="C1" s="39"/>
      <c r="D1" s="39"/>
      <c r="E1" s="39"/>
    </row>
    <row r="2" spans="1:5" x14ac:dyDescent="0.25">
      <c r="A2" s="39" t="str">
        <f>МР!A2</f>
        <v xml:space="preserve"> на 01.04.2024</v>
      </c>
      <c r="B2" s="39"/>
      <c r="C2" s="39"/>
      <c r="D2" s="39"/>
      <c r="E2" s="39"/>
    </row>
    <row r="3" spans="1:5" x14ac:dyDescent="0.25">
      <c r="E3" s="32" t="str">
        <f>Тракт!E3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1760064</v>
      </c>
      <c r="C5" s="20">
        <f>SUM(C6:C7)</f>
        <v>265262.64999999997</v>
      </c>
      <c r="D5" s="20">
        <f t="shared" ref="D5:D13" si="0">C5*100/B5</f>
        <v>15.071193433875131</v>
      </c>
      <c r="E5" s="20">
        <f>SUM(E6:E7)</f>
        <v>100.00000000000001</v>
      </c>
    </row>
    <row r="6" spans="1:5" x14ac:dyDescent="0.25">
      <c r="A6" s="22" t="s">
        <v>0</v>
      </c>
      <c r="B6" s="23">
        <v>106400</v>
      </c>
      <c r="C6" s="23">
        <v>7353.63</v>
      </c>
      <c r="D6" s="24">
        <f t="shared" si="0"/>
        <v>6.9113063909774439</v>
      </c>
      <c r="E6" s="24">
        <f>C6*100/C5</f>
        <v>2.7722070936108048</v>
      </c>
    </row>
    <row r="7" spans="1:5" x14ac:dyDescent="0.25">
      <c r="A7" s="22" t="s">
        <v>1</v>
      </c>
      <c r="B7" s="23">
        <v>1653664</v>
      </c>
      <c r="C7" s="23">
        <v>257909.02</v>
      </c>
      <c r="D7" s="24">
        <f t="shared" si="0"/>
        <v>15.59621664376802</v>
      </c>
      <c r="E7" s="24">
        <f>C7*100/C5</f>
        <v>97.227792906389212</v>
      </c>
    </row>
    <row r="8" spans="1:5" x14ac:dyDescent="0.25">
      <c r="A8" s="19" t="s">
        <v>12</v>
      </c>
      <c r="B8" s="20">
        <f>SUM(B9:B14)</f>
        <v>1761064</v>
      </c>
      <c r="C8" s="20">
        <f>SUM(C9:C14)</f>
        <v>238115.68</v>
      </c>
      <c r="D8" s="20">
        <f t="shared" si="0"/>
        <v>13.521125864818087</v>
      </c>
      <c r="E8" s="20">
        <f>SUM(E9:E14)</f>
        <v>100</v>
      </c>
    </row>
    <row r="9" spans="1:5" x14ac:dyDescent="0.25">
      <c r="A9" s="25" t="s">
        <v>5</v>
      </c>
      <c r="B9" s="23">
        <v>1745448</v>
      </c>
      <c r="C9" s="23">
        <v>238115.68</v>
      </c>
      <c r="D9" s="24">
        <f t="shared" si="0"/>
        <v>13.642095324524133</v>
      </c>
      <c r="E9" s="24">
        <f>C9*100/C8</f>
        <v>100</v>
      </c>
    </row>
    <row r="10" spans="1:5" ht="32.25" customHeight="1" x14ac:dyDescent="0.25">
      <c r="A10" s="25" t="s">
        <v>13</v>
      </c>
      <c r="B10" s="23">
        <v>10800</v>
      </c>
      <c r="C10" s="23">
        <v>0</v>
      </c>
      <c r="D10" s="24">
        <v>0</v>
      </c>
      <c r="E10" s="24">
        <f>C10*100/C8</f>
        <v>0</v>
      </c>
    </row>
    <row r="11" spans="1:5" x14ac:dyDescent="0.25">
      <c r="A11" s="25" t="s">
        <v>6</v>
      </c>
      <c r="B11" s="23">
        <v>4816</v>
      </c>
      <c r="C11" s="23">
        <v>0</v>
      </c>
      <c r="D11" s="24">
        <f t="shared" si="0"/>
        <v>0</v>
      </c>
      <c r="E11" s="24">
        <f>C11*100/C8</f>
        <v>0</v>
      </c>
    </row>
    <row r="12" spans="1:5" ht="21" hidden="1" customHeight="1" x14ac:dyDescent="0.25">
      <c r="A12" s="25" t="s">
        <v>7</v>
      </c>
      <c r="B12" s="23"/>
      <c r="C12" s="23"/>
      <c r="D12" s="24" t="e">
        <f t="shared" si="0"/>
        <v>#DIV/0!</v>
      </c>
      <c r="E12" s="24">
        <f>C12*100/C8</f>
        <v>0</v>
      </c>
    </row>
    <row r="13" spans="1:5" ht="19.5" hidden="1" customHeight="1" x14ac:dyDescent="0.25">
      <c r="A13" s="25" t="s">
        <v>29</v>
      </c>
      <c r="B13" s="23"/>
      <c r="C13" s="23"/>
      <c r="D13" s="24" t="e">
        <f t="shared" si="0"/>
        <v>#DIV/0!</v>
      </c>
      <c r="E13" s="24">
        <f>C13*100/C8</f>
        <v>0</v>
      </c>
    </row>
    <row r="14" spans="1:5" hidden="1" x14ac:dyDescent="0.25">
      <c r="A14" s="22" t="s">
        <v>10</v>
      </c>
      <c r="B14" s="35"/>
      <c r="C14" s="35"/>
      <c r="D14" s="24" t="e">
        <f t="shared" ref="D14" si="1">C14*100/B14</f>
        <v>#DIV/0!</v>
      </c>
      <c r="E14" s="24">
        <f>C14*100/C8</f>
        <v>0</v>
      </c>
    </row>
  </sheetData>
  <mergeCells count="2">
    <mergeCell ref="A1:E1"/>
    <mergeCell ref="A2:E2"/>
  </mergeCells>
  <pageMargins left="0.7" right="0.7" top="0.75" bottom="0.75" header="0.3" footer="0.3"/>
  <pageSetup paperSize="9" scale="7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activeCell="B9" sqref="B9:C12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9" t="s">
        <v>27</v>
      </c>
      <c r="B1" s="39"/>
      <c r="C1" s="39"/>
      <c r="D1" s="39"/>
      <c r="E1" s="39"/>
    </row>
    <row r="2" spans="1:5" x14ac:dyDescent="0.25">
      <c r="A2" s="39" t="str">
        <f>МР!A2</f>
        <v xml:space="preserve"> на 01.04.2024</v>
      </c>
      <c r="B2" s="39"/>
      <c r="C2" s="39"/>
      <c r="D2" s="39"/>
      <c r="E2" s="39"/>
    </row>
    <row r="3" spans="1:5" x14ac:dyDescent="0.25">
      <c r="E3" s="32" t="str">
        <f>Туръя!E3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10392095</v>
      </c>
      <c r="C5" s="20">
        <f>SUM(C6:C7)</f>
        <v>1693506.5600000001</v>
      </c>
      <c r="D5" s="20">
        <f t="shared" ref="D5:D12" si="0">C5*100/B5</f>
        <v>16.296103528691759</v>
      </c>
      <c r="E5" s="20">
        <f>SUM(E6:E7)</f>
        <v>100</v>
      </c>
    </row>
    <row r="6" spans="1:5" x14ac:dyDescent="0.25">
      <c r="A6" s="22" t="s">
        <v>0</v>
      </c>
      <c r="B6" s="23">
        <v>3540000</v>
      </c>
      <c r="C6" s="23">
        <v>851574.06</v>
      </c>
      <c r="D6" s="24">
        <f t="shared" si="0"/>
        <v>24.055764406779662</v>
      </c>
      <c r="E6" s="24">
        <f>C6*100/C5</f>
        <v>50.28466261152245</v>
      </c>
    </row>
    <row r="7" spans="1:5" x14ac:dyDescent="0.25">
      <c r="A7" s="22" t="s">
        <v>1</v>
      </c>
      <c r="B7" s="23">
        <v>6852095</v>
      </c>
      <c r="C7" s="23">
        <v>841932.5</v>
      </c>
      <c r="D7" s="24">
        <f t="shared" si="0"/>
        <v>12.287227482981482</v>
      </c>
      <c r="E7" s="24">
        <f>C7*100/C5</f>
        <v>49.71533738847755</v>
      </c>
    </row>
    <row r="8" spans="1:5" x14ac:dyDescent="0.25">
      <c r="A8" s="19" t="s">
        <v>12</v>
      </c>
      <c r="B8" s="20">
        <f>SUM(B9:B12)</f>
        <v>12393095</v>
      </c>
      <c r="C8" s="20">
        <f>SUM(C9:C12)</f>
        <v>1561210.4</v>
      </c>
      <c r="D8" s="20">
        <f t="shared" si="0"/>
        <v>12.597421386667333</v>
      </c>
      <c r="E8" s="20">
        <f>SUM(E9:E12)</f>
        <v>100.00000000000001</v>
      </c>
    </row>
    <row r="9" spans="1:5" x14ac:dyDescent="0.25">
      <c r="A9" s="25" t="s">
        <v>5</v>
      </c>
      <c r="B9" s="23">
        <v>3608074.61</v>
      </c>
      <c r="C9" s="23">
        <v>699420.65</v>
      </c>
      <c r="D9" s="24">
        <f t="shared" si="0"/>
        <v>19.384872143760909</v>
      </c>
      <c r="E9" s="24">
        <f>C9*100/C8</f>
        <v>44.799896926128604</v>
      </c>
    </row>
    <row r="10" spans="1:5" ht="32.25" customHeight="1" x14ac:dyDescent="0.25">
      <c r="A10" s="25" t="s">
        <v>13</v>
      </c>
      <c r="B10" s="23">
        <v>316241</v>
      </c>
      <c r="C10" s="23">
        <v>85180.800000000003</v>
      </c>
      <c r="D10" s="24">
        <f t="shared" si="0"/>
        <v>26.935406857428354</v>
      </c>
      <c r="E10" s="24">
        <f>C10*100/C8</f>
        <v>5.4560743382186034</v>
      </c>
    </row>
    <row r="11" spans="1:5" x14ac:dyDescent="0.25">
      <c r="A11" s="25" t="s">
        <v>7</v>
      </c>
      <c r="B11" s="23">
        <v>8458779.3900000006</v>
      </c>
      <c r="C11" s="23">
        <v>776608.95</v>
      </c>
      <c r="D11" s="24">
        <f t="shared" si="0"/>
        <v>9.1810994730292865</v>
      </c>
      <c r="E11" s="24">
        <f>C11*100/C8</f>
        <v>49.744028735652805</v>
      </c>
    </row>
    <row r="12" spans="1:5" x14ac:dyDescent="0.25">
      <c r="A12" s="25" t="s">
        <v>29</v>
      </c>
      <c r="B12" s="23">
        <v>10000</v>
      </c>
      <c r="C12" s="23">
        <v>0</v>
      </c>
      <c r="D12" s="24">
        <f t="shared" si="0"/>
        <v>0</v>
      </c>
      <c r="E12" s="24">
        <f>C12*100/C8</f>
        <v>0</v>
      </c>
    </row>
    <row r="14" spans="1:5" x14ac:dyDescent="0.25">
      <c r="B14" s="36"/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Revizor</cp:lastModifiedBy>
  <cp:lastPrinted>2023-10-23T12:01:34Z</cp:lastPrinted>
  <dcterms:created xsi:type="dcterms:W3CDTF">2017-08-31T10:49:57Z</dcterms:created>
  <dcterms:modified xsi:type="dcterms:W3CDTF">2024-04-19T09:39:05Z</dcterms:modified>
</cp:coreProperties>
</file>