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8" yWindow="-36" windowWidth="14952" windowHeight="12408"/>
  </bookViews>
  <sheets>
    <sheet name="Доходы" sheetId="2" r:id="rId1"/>
  </sheets>
  <definedNames>
    <definedName name="_xlnm._FilterDatabase" localSheetId="0" hidden="1">Доходы!$A$6:$H$75</definedName>
    <definedName name="_xlnm.Print_Titles" localSheetId="0">Доходы!$6:$6</definedName>
    <definedName name="_xlnm.Print_Area" localSheetId="0">Доходы!$A$1:$I$75</definedName>
  </definedNames>
  <calcPr calcId="145621"/>
</workbook>
</file>

<file path=xl/calcChain.xml><?xml version="1.0" encoding="utf-8"?>
<calcChain xmlns="http://schemas.openxmlformats.org/spreadsheetml/2006/main">
  <c r="H59" i="2" l="1"/>
  <c r="H58" i="2"/>
  <c r="G59" i="2"/>
  <c r="G58" i="2"/>
  <c r="E59" i="2"/>
  <c r="E74" i="2"/>
  <c r="E73" i="2"/>
  <c r="F72" i="2"/>
  <c r="F71" i="2"/>
  <c r="F70" i="2"/>
  <c r="F69" i="2"/>
  <c r="F68" i="2"/>
  <c r="F67" i="2"/>
  <c r="F51" i="2"/>
  <c r="F50" i="2"/>
  <c r="F49" i="2"/>
  <c r="F47" i="2"/>
  <c r="E47" i="2"/>
  <c r="E58" i="2"/>
  <c r="G74" i="2"/>
  <c r="G73" i="2"/>
  <c r="D54" i="2" l="1"/>
  <c r="D53" i="2" s="1"/>
  <c r="C54" i="2"/>
  <c r="C53" i="2" s="1"/>
  <c r="B54" i="2"/>
  <c r="B53" i="2" s="1"/>
  <c r="H64" i="2"/>
  <c r="G64" i="2"/>
  <c r="F64" i="2"/>
  <c r="E64" i="2"/>
  <c r="E66" i="2"/>
  <c r="G66" i="2"/>
  <c r="E65" i="2"/>
  <c r="G65" i="2"/>
  <c r="H60" i="2" l="1"/>
  <c r="G60" i="2"/>
  <c r="F60" i="2"/>
  <c r="E60" i="2"/>
  <c r="F56" i="2"/>
  <c r="H57" i="2"/>
  <c r="G57" i="2"/>
  <c r="E57" i="2"/>
  <c r="H50" i="2" l="1"/>
  <c r="H51" i="2"/>
  <c r="G51" i="2"/>
  <c r="E51" i="2"/>
  <c r="H49" i="2"/>
  <c r="H48" i="2"/>
  <c r="G48" i="2"/>
  <c r="G49" i="2"/>
  <c r="E49" i="2"/>
  <c r="E48" i="2"/>
  <c r="F36" i="2" l="1"/>
  <c r="F35" i="2"/>
  <c r="F34" i="2"/>
  <c r="H35" i="2"/>
  <c r="G35" i="2"/>
  <c r="E35" i="2"/>
  <c r="D7" i="2"/>
  <c r="D75" i="2" s="1"/>
  <c r="C7" i="2"/>
  <c r="C75" i="2" s="1"/>
  <c r="B7" i="2"/>
  <c r="B75" i="2" s="1"/>
  <c r="G47" i="2"/>
  <c r="H47" i="2"/>
  <c r="E26" i="2" l="1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H53" i="2" l="1"/>
  <c r="H75" i="2"/>
  <c r="H17" i="2"/>
  <c r="H22" i="2"/>
  <c r="H30" i="2"/>
  <c r="H34" i="2"/>
  <c r="H36" i="2"/>
  <c r="H37" i="2"/>
  <c r="H39" i="2"/>
  <c r="H42" i="2"/>
  <c r="H43" i="2"/>
  <c r="H44" i="2"/>
  <c r="H46" i="2"/>
  <c r="H54" i="2"/>
  <c r="H55" i="2"/>
  <c r="H56" i="2"/>
  <c r="H61" i="2"/>
  <c r="H62" i="2"/>
  <c r="H63" i="2"/>
  <c r="H67" i="2"/>
  <c r="H68" i="2"/>
  <c r="H69" i="2"/>
  <c r="H70" i="2"/>
  <c r="H71" i="2"/>
  <c r="H10" i="2"/>
  <c r="H8" i="2"/>
  <c r="H9" i="2"/>
  <c r="F7" i="2"/>
  <c r="H7" i="2"/>
  <c r="G30" i="2"/>
  <c r="G31" i="2"/>
  <c r="G32" i="2"/>
  <c r="G33" i="2"/>
  <c r="G34" i="2"/>
  <c r="G36" i="2"/>
  <c r="G37" i="2"/>
  <c r="G38" i="2"/>
  <c r="G39" i="2"/>
  <c r="G40" i="2"/>
  <c r="G41" i="2"/>
  <c r="G42" i="2"/>
  <c r="G43" i="2"/>
  <c r="G44" i="2"/>
  <c r="G45" i="2"/>
  <c r="G46" i="2"/>
  <c r="G50" i="2"/>
  <c r="G52" i="2"/>
  <c r="G53" i="2"/>
  <c r="G54" i="2"/>
  <c r="G55" i="2"/>
  <c r="G56" i="2"/>
  <c r="G61" i="2"/>
  <c r="G62" i="2"/>
  <c r="G63" i="2"/>
  <c r="G67" i="2"/>
  <c r="G68" i="2"/>
  <c r="G69" i="2"/>
  <c r="G70" i="2"/>
  <c r="G71" i="2"/>
  <c r="G72" i="2"/>
  <c r="G75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10" i="2"/>
  <c r="G9" i="2"/>
  <c r="G8" i="2"/>
  <c r="G7" i="2"/>
  <c r="F75" i="2" l="1"/>
  <c r="F62" i="2"/>
  <c r="F61" i="2"/>
  <c r="F55" i="2"/>
  <c r="F54" i="2"/>
  <c r="F53" i="2"/>
  <c r="F44" i="2"/>
  <c r="F43" i="2"/>
  <c r="F42" i="2"/>
  <c r="F30" i="2"/>
  <c r="F17" i="2"/>
  <c r="F22" i="2"/>
  <c r="F10" i="2"/>
  <c r="F9" i="2"/>
  <c r="F8" i="2"/>
  <c r="E75" i="2"/>
  <c r="E68" i="2"/>
  <c r="E69" i="2"/>
  <c r="E70" i="2"/>
  <c r="E71" i="2"/>
  <c r="E67" i="2"/>
  <c r="E61" i="2"/>
  <c r="E62" i="2"/>
  <c r="E63" i="2"/>
  <c r="E56" i="2"/>
  <c r="E55" i="2"/>
  <c r="E54" i="2"/>
  <c r="E53" i="2"/>
  <c r="E50" i="2"/>
  <c r="E46" i="2"/>
  <c r="E45" i="2"/>
  <c r="E44" i="2"/>
  <c r="E43" i="2"/>
  <c r="E42" i="2"/>
  <c r="E38" i="2"/>
  <c r="E39" i="2"/>
  <c r="E40" i="2"/>
  <c r="E41" i="2"/>
  <c r="E37" i="2"/>
  <c r="E36" i="2"/>
  <c r="E34" i="2"/>
  <c r="E31" i="2"/>
  <c r="E32" i="2"/>
  <c r="E33" i="2"/>
  <c r="E3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0" i="2"/>
  <c r="E9" i="2"/>
  <c r="E8" i="2"/>
  <c r="E7" i="2"/>
</calcChain>
</file>

<file path=xl/sharedStrings.xml><?xml version="1.0" encoding="utf-8"?>
<sst xmlns="http://schemas.openxmlformats.org/spreadsheetml/2006/main" count="158" uniqueCount="84">
  <si>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</si>
  <si>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</si>
  <si>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</si>
  <si>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</si>
  <si>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</si>
  <si>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</si>
  <si>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</si>
  <si>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</si>
  <si>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</si>
  <si>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</si>
  <si>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</si>
  <si>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</si>
  <si>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</si>
  <si>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</si>
  <si>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</si>
  <si>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</si>
  <si>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</si>
  <si>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</si>
  <si>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</si>
  <si>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</si>
  <si>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</si>
  <si>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</si>
  <si>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</si>
  <si>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</si>
  <si>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патентной системы налогообложения, зачисляемый в бюджеты муниципальных районов</t>
  </si>
  <si>
    <t>НАЛОГИ НА ИМУЩЕСТВО (0000)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</si>
  <si>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</si>
  <si>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</si>
  <si>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</si>
  <si>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</si>
  <si>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</si>
  <si>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</si>
  <si>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</si>
  <si>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</si>
  <si>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</si>
  <si>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ПРОЧИЕ НЕНАЛОГОВЫЕ ДОХОДЫ</t>
  </si>
  <si>
    <t>Невыясненные поступления,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</si>
  <si>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</si>
  <si>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</si>
  <si>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</si>
  <si>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</si>
  <si>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</si>
  <si>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</si>
  <si>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на создание виртуальных концертных залов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</si>
  <si>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</si>
  <si>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</si>
  <si>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</si>
  <si>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</si>
  <si>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</si>
  <si>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</si>
  <si>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</si>
  <si>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</si>
  <si>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</si>
  <si>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</si>
  <si>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</si>
  <si>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</si>
  <si>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</si>
  <si>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</si>
  <si>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</si>
  <si>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</si>
  <si>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</si>
  <si>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</si>
  <si>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</si>
  <si>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</si>
  <si>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 на имущество физических лиц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</si>
  <si>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</si>
  <si>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Прочие неналоговые доходы</t>
  </si>
  <si>
    <t xml:space="preserve">Фактическое поступление госпошлины </t>
  </si>
  <si>
    <t xml:space="preserve">Заключение договоров аренды муниципального имущества в течение года </t>
  </si>
  <si>
    <t>Заключение договоров аренды муниципальных жилых помещений в течение года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</si>
  <si>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</si>
  <si>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</si>
  <si>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</si>
  <si>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</si>
  <si>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 xml:space="preserve">Прочие дотации бюджетам сельских поселений </t>
  </si>
  <si>
    <r>
      <t xml:space="preserve">Сведения о фактических поступлениях доходов </t>
    </r>
    <r>
      <rPr>
        <b/>
        <sz val="10"/>
        <color rgb="FFFF0000"/>
        <rFont val="Times New Roman"/>
        <family val="1"/>
        <charset val="204"/>
      </rPr>
      <t>сельского поселения "Иоссер"</t>
    </r>
    <r>
      <rPr>
        <b/>
        <sz val="10"/>
        <color rgb="FF000000"/>
        <rFont val="Times New Roman"/>
        <family val="1"/>
        <charset val="204"/>
      </rPr>
      <t xml:space="preserve"> по видам доходов в сравнении с первоначально утвержденными значениями и с уточненными значениями с учетом внесенных изменений за </t>
    </r>
    <r>
      <rPr>
        <b/>
        <sz val="10"/>
        <color rgb="FFFF0000"/>
        <rFont val="Times New Roman"/>
        <family val="1"/>
        <charset val="204"/>
      </rPr>
      <t>2022</t>
    </r>
    <r>
      <rPr>
        <b/>
        <sz val="10"/>
        <color rgb="FF000000"/>
        <rFont val="Times New Roman"/>
        <family val="1"/>
        <charset val="204"/>
      </rPr>
      <t xml:space="preserve"> год</t>
    </r>
  </si>
  <si>
    <t>Субсидии бюджетам бюджетной системы Российской Федерации (межбюджетные субсидии)</t>
  </si>
  <si>
    <t>Прочие субсидии бюджетам сельских поселений</t>
  </si>
  <si>
    <t>ПРОЧИЕ БЕЗВОЗМЕЗДНЫЕ ПОСТУПЛЕНИЯ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</si>
  <si>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</si>
  <si>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</si>
  <si>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</si>
  <si>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Фактическое поступление земельного налога </t>
  </si>
  <si>
    <t>В связи с дополнительным распределением объёмов прочих безвозмездных поступлений на выполнение полномочий по решению вопросов местного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</si>
</sst>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8" fillId="4" borderId="16">
      <alignment horizontal="right" vertical="top" shrinkToFit="1"/>
    </xf>
    <xf numFmtId="164" fontId="9" fillId="0" borderId="16">
      <alignment horizontal="right" vertical="top" shrinkToFit="1"/>
    </xf>
  </cellStyleXfs>
  <cellXfs count="103">
    <xf numFmtId="0" fontId="0" fillId="0" borderId="0" xfId="0"/>
    <xf numFmtId="0" fontId="12" fillId="0" borderId="0" xfId="0" applyFont="1" applyProtection="1">
      <protection locked="0"/>
    </xf>
    <xf numFmtId="49" fontId="10" fillId="0" borderId="34" xfId="4" applyNumberFormat="1" applyFont="1" applyBorder="1" applyAlignment="1" applyProtection="1">
      <alignment horizontal="center" vertical="center" wrapText="1"/>
    </xf>
    <xf numFmtId="49" fontId="10" fillId="0" borderId="25" xfId="4" applyNumberFormat="1" applyFont="1" applyBorder="1" applyAlignment="1" applyProtection="1">
      <alignment horizontal="center" vertical="center" wrapText="1"/>
    </xf>
    <xf numFmtId="0" fontId="12" fillId="0" borderId="25" xfId="0" applyFont="1" applyBorder="1" applyProtection="1">
      <protection locked="0"/>
    </xf>
    <xf numFmtId="49" fontId="10" fillId="0" borderId="6" xfId="5" applyNumberFormat="1" applyFont="1" applyProtection="1">
      <alignment horizontal="center" vertical="center" wrapText="1"/>
    </xf>
    <xf numFmtId="49" fontId="10" fillId="0" borderId="21" xfId="6" applyNumberFormat="1" applyFont="1" applyBorder="1" applyProtection="1">
      <alignment horizontal="center" vertical="center" wrapText="1"/>
    </xf>
    <xf numFmtId="49" fontId="10" fillId="0" borderId="24" xfId="6" applyNumberFormat="1" applyFont="1" applyBorder="1" applyProtection="1">
      <alignment horizontal="center" vertical="center" wrapText="1"/>
    </xf>
    <xf numFmtId="0" fontId="10" fillId="7" borderId="9" xfId="8" quotePrefix="1" applyNumberFormat="1" applyFont="1" applyFill="1" applyProtection="1">
      <alignment horizontal="left" vertical="top" wrapText="1"/>
    </xf>
    <xf numFmtId="164" fontId="10" fillId="7" borderId="9" xfId="8" quotePrefix="1" applyNumberFormat="1" applyFont="1" applyFill="1" applyAlignment="1" applyProtection="1">
      <alignment horizontal="right" vertical="top" wrapText="1"/>
    </xf>
    <xf numFmtId="164" fontId="10" fillId="7" borderId="10" xfId="10" applyNumberFormat="1" applyFont="1" applyFill="1" applyProtection="1">
      <alignment horizontal="right" vertical="top" shrinkToFit="1"/>
    </xf>
    <xf numFmtId="165" fontId="10" fillId="7" borderId="10" xfId="10" applyNumberFormat="1" applyFont="1" applyFill="1" applyProtection="1">
      <alignment horizontal="right" vertical="top" shrinkToFit="1"/>
    </xf>
    <xf numFmtId="0" fontId="10" fillId="6" borderId="12" xfId="12" quotePrefix="1" applyNumberFormat="1" applyFont="1" applyFill="1" applyProtection="1">
      <alignment horizontal="left" vertical="top" wrapText="1"/>
    </xf>
    <xf numFmtId="164" fontId="10" fillId="6" borderId="12" xfId="12" quotePrefix="1" applyNumberFormat="1" applyFont="1" applyFill="1" applyAlignment="1" applyProtection="1">
      <alignment horizontal="right" vertical="top" wrapText="1"/>
    </xf>
    <xf numFmtId="164" fontId="10" fillId="6" borderId="13" xfId="14" applyNumberFormat="1" applyFont="1" applyFill="1" applyProtection="1">
      <alignment horizontal="right" vertical="top" shrinkToFit="1"/>
    </xf>
    <xf numFmtId="165" fontId="10" fillId="6" borderId="13" xfId="14" applyNumberFormat="1" applyFont="1" applyFill="1" applyProtection="1">
      <alignment horizontal="right" vertical="top" shrinkToFit="1"/>
    </xf>
    <xf numFmtId="0" fontId="13" fillId="0" borderId="15" xfId="16" quotePrefix="1" applyNumberFormat="1" applyFont="1" applyFill="1" applyProtection="1">
      <alignment horizontal="left" vertical="top" wrapText="1"/>
    </xf>
    <xf numFmtId="164" fontId="13" fillId="0" borderId="15" xfId="16" quotePrefix="1" applyNumberFormat="1" applyFont="1" applyFill="1" applyAlignment="1" applyProtection="1">
      <alignment horizontal="right" vertical="top" wrapText="1"/>
    </xf>
    <xf numFmtId="164" fontId="13" fillId="0" borderId="15" xfId="17" applyNumberFormat="1" applyFont="1" applyFill="1" applyProtection="1">
      <alignment horizontal="right" vertical="top" shrinkToFit="1"/>
    </xf>
    <xf numFmtId="164" fontId="13" fillId="0" borderId="16" xfId="18" applyNumberFormat="1" applyFont="1" applyFill="1" applyProtection="1">
      <alignment horizontal="right" vertical="top" shrinkToFit="1"/>
    </xf>
    <xf numFmtId="165" fontId="13" fillId="0" borderId="16" xfId="18" applyNumberFormat="1" applyFont="1" applyFill="1" applyProtection="1">
      <alignment horizontal="right" vertical="top" shrinkToFit="1"/>
    </xf>
    <xf numFmtId="165" fontId="13" fillId="0" borderId="16" xfId="18" applyNumberFormat="1" applyFont="1" applyFill="1" applyAlignment="1" applyProtection="1">
      <alignment horizontal="left" vertical="top" shrinkToFit="1"/>
    </xf>
    <xf numFmtId="0" fontId="13" fillId="0" borderId="15" xfId="20" quotePrefix="1" applyNumberFormat="1" applyFont="1" applyFill="1" applyProtection="1">
      <alignment horizontal="left" vertical="top" wrapText="1"/>
    </xf>
    <xf numFmtId="164" fontId="13" fillId="0" borderId="15" xfId="20" quotePrefix="1" applyNumberFormat="1" applyFont="1" applyFill="1" applyAlignment="1" applyProtection="1">
      <alignment horizontal="right" vertical="top" wrapText="1"/>
    </xf>
    <xf numFmtId="164" fontId="13" fillId="0" borderId="15" xfId="21" applyNumberFormat="1" applyFont="1" applyFill="1" applyProtection="1">
      <alignment horizontal="right" vertical="top" shrinkToFit="1"/>
    </xf>
    <xf numFmtId="164" fontId="13" fillId="0" borderId="16" xfId="22" applyNumberFormat="1" applyFont="1" applyFill="1" applyProtection="1">
      <alignment horizontal="right" vertical="top" shrinkToFit="1"/>
    </xf>
    <xf numFmtId="165" fontId="13" fillId="0" borderId="16" xfId="22" applyNumberFormat="1" applyFont="1" applyFill="1" applyProtection="1">
      <alignment horizontal="right" vertical="top" shrinkToFit="1"/>
    </xf>
    <xf numFmtId="0" fontId="13" fillId="0" borderId="15" xfId="20" quotePrefix="1" applyNumberFormat="1" applyFont="1" applyProtection="1">
      <alignment horizontal="left" vertical="top" wrapText="1"/>
    </xf>
    <xf numFmtId="164" fontId="13" fillId="0" borderId="15" xfId="20" quotePrefix="1" applyNumberFormat="1" applyFont="1" applyAlignment="1" applyProtection="1">
      <alignment horizontal="right" vertical="top" wrapText="1"/>
    </xf>
    <xf numFmtId="164" fontId="13" fillId="0" borderId="15" xfId="21" applyNumberFormat="1" applyFont="1" applyProtection="1">
      <alignment horizontal="right" vertical="top" shrinkToFit="1"/>
    </xf>
    <xf numFmtId="164" fontId="13" fillId="0" borderId="16" xfId="22" applyNumberFormat="1" applyFont="1" applyProtection="1">
      <alignment horizontal="right" vertical="top" shrinkToFit="1"/>
    </xf>
    <xf numFmtId="165" fontId="13" fillId="0" borderId="16" xfId="22" applyNumberFormat="1" applyFont="1" applyProtection="1">
      <alignment horizontal="right" vertical="top" shrinkToFit="1"/>
    </xf>
    <xf numFmtId="164" fontId="10" fillId="6" borderId="12" xfId="13" applyNumberFormat="1" applyFont="1" applyFill="1" applyProtection="1">
      <alignment horizontal="right" vertical="top" shrinkToFit="1"/>
    </xf>
    <xf numFmtId="165" fontId="10" fillId="6" borderId="16" xfId="18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165" fontId="13" fillId="6" borderId="16" xfId="22" applyNumberFormat="1" applyFont="1" applyFill="1" applyProtection="1">
      <alignment horizontal="right" vertical="top" shrinkToFit="1"/>
    </xf>
    <xf numFmtId="0" fontId="13" fillId="0" borderId="12" xfId="12" quotePrefix="1" applyNumberFormat="1" applyFont="1" applyFill="1" applyProtection="1">
      <alignment horizontal="left" vertical="top" wrapText="1"/>
    </xf>
    <xf numFmtId="164" fontId="13" fillId="0" borderId="12" xfId="12" quotePrefix="1" applyNumberFormat="1" applyFont="1" applyFill="1" applyAlignment="1" applyProtection="1">
      <alignment horizontal="right" vertical="top" wrapText="1"/>
    </xf>
    <xf numFmtId="164" fontId="13" fillId="0" borderId="12" xfId="13" applyNumberFormat="1" applyFont="1" applyFill="1" applyProtection="1">
      <alignment horizontal="right" vertical="top" shrinkToFit="1"/>
    </xf>
    <xf numFmtId="164" fontId="13" fillId="0" borderId="13" xfId="14" applyNumberFormat="1" applyFont="1" applyFill="1" applyProtection="1">
      <alignment horizontal="right" vertical="top" shrinkToFit="1"/>
    </xf>
    <xf numFmtId="0" fontId="12" fillId="0" borderId="0" xfId="0" applyFont="1" applyFill="1" applyProtection="1">
      <protection locked="0"/>
    </xf>
    <xf numFmtId="0" fontId="13" fillId="0" borderId="16" xfId="22" applyNumberFormat="1" applyFont="1" applyFill="1" applyProtection="1">
      <alignment horizontal="right" vertical="top" shrinkToFit="1"/>
    </xf>
    <xf numFmtId="0" fontId="13" fillId="0" borderId="16" xfId="22" applyNumberFormat="1" applyFont="1" applyProtection="1">
      <alignment horizontal="right" vertical="top" shrinkToFit="1"/>
    </xf>
    <xf numFmtId="165" fontId="13" fillId="0" borderId="16" xfId="22" applyNumberFormat="1" applyFont="1" applyFill="1" applyAlignment="1" applyProtection="1">
      <alignment horizontal="left" vertical="top" wrapText="1" shrinkToFit="1"/>
    </xf>
    <xf numFmtId="0" fontId="10" fillId="6" borderId="15" xfId="20" quotePrefix="1" applyNumberFormat="1" applyFont="1" applyFill="1" applyProtection="1">
      <alignment horizontal="left" vertical="top" wrapText="1"/>
    </xf>
    <xf numFmtId="164" fontId="10" fillId="6" borderId="15" xfId="20" quotePrefix="1" applyNumberFormat="1" applyFont="1" applyFill="1" applyAlignment="1" applyProtection="1">
      <alignment horizontal="right" vertical="top" wrapText="1"/>
    </xf>
    <xf numFmtId="164" fontId="10" fillId="6" borderId="15" xfId="21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0" fontId="12" fillId="6" borderId="0" xfId="0" applyFont="1" applyFill="1" applyProtection="1">
      <protection locked="0"/>
    </xf>
    <xf numFmtId="0" fontId="13" fillId="0" borderId="16" xfId="18" applyNumberFormat="1" applyFont="1" applyFill="1" applyProtection="1">
      <alignment horizontal="right" vertical="top" shrinkToFit="1"/>
    </xf>
    <xf numFmtId="164" fontId="13" fillId="6" borderId="16" xfId="22" applyNumberFormat="1" applyFont="1" applyFill="1" applyProtection="1">
      <alignment horizontal="right" vertical="top" shrinkToFit="1"/>
    </xf>
    <xf numFmtId="0" fontId="10" fillId="7" borderId="31" xfId="8" quotePrefix="1" applyNumberFormat="1" applyFont="1" applyFill="1" applyBorder="1" applyProtection="1">
      <alignment horizontal="left" vertical="top" wrapText="1"/>
    </xf>
    <xf numFmtId="164" fontId="10" fillId="7" borderId="31" xfId="8" quotePrefix="1" applyNumberFormat="1" applyFont="1" applyFill="1" applyBorder="1" applyAlignment="1" applyProtection="1">
      <alignment horizontal="right" vertical="top" wrapText="1"/>
    </xf>
    <xf numFmtId="164" fontId="10" fillId="7" borderId="32" xfId="10" applyNumberFormat="1" applyFont="1" applyFill="1" applyBorder="1" applyProtection="1">
      <alignment horizontal="right" vertical="top" shrinkToFit="1"/>
    </xf>
    <xf numFmtId="165" fontId="10" fillId="7" borderId="33" xfId="10" applyNumberFormat="1" applyFont="1" applyFill="1" applyBorder="1" applyProtection="1">
      <alignment horizontal="right" vertical="top" shrinkToFit="1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165" fontId="13" fillId="7" borderId="30" xfId="22" applyNumberFormat="1" applyFont="1" applyFill="1" applyBorder="1" applyProtection="1">
      <alignment horizontal="right" vertical="top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5" fontId="10" fillId="0" borderId="16" xfId="22" applyNumberFormat="1" applyFont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0" fontId="10" fillId="8" borderId="28" xfId="23" applyNumberFormat="1" applyFont="1" applyFill="1" applyBorder="1" applyProtection="1"/>
    <xf numFmtId="164" fontId="10" fillId="8" borderId="28" xfId="23" applyNumberFormat="1" applyFont="1" applyFill="1" applyBorder="1" applyAlignment="1" applyProtection="1">
      <alignment horizontal="right"/>
    </xf>
    <xf numFmtId="164" fontId="10" fillId="8" borderId="27" xfId="25" applyNumberFormat="1" applyFont="1" applyFill="1" applyBorder="1" applyProtection="1">
      <alignment horizontal="right" shrinkToFit="1"/>
    </xf>
    <xf numFmtId="165" fontId="10" fillId="8" borderId="27" xfId="25" applyNumberFormat="1" applyFont="1" applyFill="1" applyBorder="1" applyProtection="1">
      <alignment horizontal="right" shrinkToFit="1"/>
    </xf>
    <xf numFmtId="164" fontId="10" fillId="8" borderId="28" xfId="22" applyNumberFormat="1" applyFont="1" applyFill="1" applyBorder="1" applyProtection="1">
      <alignment horizontal="right" vertical="top" shrinkToFit="1"/>
    </xf>
    <xf numFmtId="165" fontId="10" fillId="8" borderId="28" xfId="22" applyNumberFormat="1" applyFont="1" applyFill="1" applyBorder="1" applyProtection="1">
      <alignment horizontal="right" vertical="top" shrinkToFit="1"/>
    </xf>
    <xf numFmtId="0" fontId="13" fillId="0" borderId="3" xfId="26" applyNumberFormat="1" applyFont="1" applyBorder="1" applyProtection="1"/>
    <xf numFmtId="164" fontId="13" fillId="0" borderId="3" xfId="26" applyNumberFormat="1" applyFont="1" applyBorder="1" applyProtection="1"/>
    <xf numFmtId="0" fontId="12" fillId="0" borderId="3" xfId="0" applyFont="1" applyBorder="1" applyProtection="1">
      <protection locked="0"/>
    </xf>
    <xf numFmtId="165" fontId="13" fillId="0" borderId="16" xfId="22" applyNumberFormat="1" applyFont="1" applyAlignment="1" applyProtection="1">
      <alignment horizontal="left" vertical="top" wrapText="1" shrinkToFit="1"/>
    </xf>
    <xf numFmtId="165" fontId="13" fillId="0" borderId="16" xfId="22" applyNumberFormat="1" applyFont="1" applyAlignment="1" applyProtection="1">
      <alignment horizontal="left" vertical="top" wrapText="1"/>
    </xf>
    <xf numFmtId="0" fontId="13" fillId="0" borderId="37" xfId="22" applyNumberFormat="1" applyFont="1" applyBorder="1" applyAlignment="1" applyProtection="1">
      <alignment horizontal="left" vertical="center" wrapText="1" shrinkToFit="1"/>
    </xf>
    <xf numFmtId="0" fontId="13" fillId="0" borderId="20" xfId="2" applyNumberFormat="1" applyFont="1" applyBorder="1" applyAlignment="1" applyProtection="1">
      <alignment horizontal="right" vertical="top" wrapText="1"/>
    </xf>
    <xf numFmtId="0" fontId="10" fillId="0" borderId="3" xfId="1" applyNumberFormat="1" applyFont="1" applyAlignment="1" applyProtection="1">
      <alignment horizontal="center" vertical="center" wrapText="1"/>
    </xf>
    <xf numFmtId="0" fontId="13" fillId="0" borderId="3" xfId="27" applyFont="1">
      <alignment horizontal="left" vertical="top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49" fontId="10" fillId="0" borderId="15" xfId="3" applyNumberFormat="1" applyFont="1" applyBorder="1" applyAlignment="1" applyProtection="1">
      <alignment horizontal="center" vertical="center" wrapText="1"/>
    </xf>
    <xf numFmtId="0" fontId="10" fillId="0" borderId="3" xfId="1" applyFont="1" applyAlignment="1">
      <alignment horizontal="center" vertical="center" wrapText="1"/>
    </xf>
    <xf numFmtId="49" fontId="10" fillId="0" borderId="22" xfId="4" applyNumberFormat="1" applyFont="1" applyBorder="1" applyProtection="1">
      <alignment horizontal="center" vertical="center" wrapText="1"/>
    </xf>
    <xf numFmtId="49" fontId="10" fillId="0" borderId="22" xfId="4" applyFont="1" applyBorder="1">
      <alignment horizontal="center" vertical="center" wrapText="1"/>
    </xf>
    <xf numFmtId="49" fontId="10" fillId="0" borderId="1" xfId="3" applyNumberFormat="1" applyFont="1" applyBorder="1" applyProtection="1">
      <alignment horizontal="center" vertical="center" wrapText="1"/>
    </xf>
    <xf numFmtId="49" fontId="10" fillId="0" borderId="2" xfId="3" applyNumberFormat="1" applyFont="1" applyBorder="1" applyProtection="1">
      <alignment horizontal="center" vertical="center" wrapText="1"/>
    </xf>
    <xf numFmtId="49" fontId="10" fillId="0" borderId="23" xfId="4" applyNumberFormat="1" applyFont="1" applyBorder="1" applyAlignment="1" applyProtection="1">
      <alignment horizontal="center" vertical="center" wrapText="1"/>
    </xf>
    <xf numFmtId="49" fontId="10" fillId="0" borderId="26" xfId="4" applyNumberFormat="1" applyFont="1" applyBorder="1" applyAlignment="1" applyProtection="1">
      <alignment horizontal="center" vertical="center" wrapText="1"/>
    </xf>
    <xf numFmtId="0" fontId="13" fillId="0" borderId="35" xfId="22" applyNumberFormat="1" applyFont="1" applyBorder="1" applyAlignment="1" applyProtection="1">
      <alignment horizontal="left" vertical="center" wrapText="1" shrinkToFit="1"/>
    </xf>
    <xf numFmtId="0" fontId="13" fillId="0" borderId="36" xfId="22" applyNumberFormat="1" applyFont="1" applyBorder="1" applyAlignment="1" applyProtection="1">
      <alignment horizontal="left" vertical="center" wrapText="1" shrinkToFit="1"/>
    </xf>
    <xf numFmtId="0" fontId="13" fillId="0" borderId="37" xfId="22" applyNumberFormat="1" applyFont="1" applyBorder="1" applyAlignment="1" applyProtection="1">
      <alignment horizontal="left" vertical="center" wrapText="1" shrinkToFit="1"/>
    </xf>
    <xf numFmtId="0" fontId="10" fillId="0" borderId="16" xfId="1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0" fillId="0" borderId="37" xfId="22" applyNumberFormat="1" applyFont="1" applyBorder="1" applyAlignment="1" applyProtection="1">
      <alignment horizontal="left" vertical="center" wrapText="1" shrinkToFit="1"/>
    </xf>
    <xf numFmtId="165" fontId="13" fillId="0" borderId="16" xfId="22" applyNumberFormat="1" applyFont="1" applyFill="1" applyAlignment="1" applyProtection="1">
      <alignment horizontal="left" vertical="top" shrinkToFit="1"/>
    </xf>
    <xf numFmtId="165" fontId="13" fillId="0" borderId="37" xfId="22" applyNumberFormat="1" applyFont="1" applyFill="1" applyBorder="1" applyAlignment="1" applyProtection="1">
      <alignment horizontal="left" vertical="top" wrapText="1" shrinkToFit="1"/>
    </xf>
    <xf numFmtId="164" fontId="13" fillId="6" borderId="16" xfId="18" applyNumberFormat="1" applyFont="1" applyFill="1" applyProtection="1">
      <alignment horizontal="right" vertical="top" shrinkToFit="1"/>
    </xf>
    <xf numFmtId="165" fontId="13" fillId="6" borderId="16" xfId="18" applyNumberFormat="1" applyFont="1" applyFill="1" applyProtection="1">
      <alignment horizontal="right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="80" zoomScaleNormal="80" zoomScaleSheetLayoutView="100" workbookViewId="0">
      <pane ySplit="6" topLeftCell="A7" activePane="bottomLeft" state="frozen"/>
      <selection pane="bottomLeft" activeCell="I79" sqref="I79"/>
    </sheetView>
  </sheetViews>
  <sheetFormatPr defaultColWidth="9.109375" defaultRowHeight="13.2" outlineLevelRow="3" x14ac:dyDescent="0.25"/>
  <cols>
    <col min="1" max="1" width="42.6640625" style="1" customWidth="1"/>
    <col min="2" max="2" width="12.44140625" style="1" customWidth="1"/>
    <col min="3" max="3" width="12" style="1" customWidth="1"/>
    <col min="4" max="4" width="11.77734375" style="1" customWidth="1"/>
    <col min="5" max="5" width="11.88671875" style="1" customWidth="1"/>
    <col min="6" max="6" width="6.5546875" style="1" customWidth="1"/>
    <col min="7" max="7" width="10.5546875" style="1" customWidth="1"/>
    <col min="8" max="8" width="6.109375" style="1" customWidth="1"/>
    <col min="9" max="9" width="43.77734375" style="1" customWidth="1"/>
    <col min="10" max="10" width="16.44140625" style="1" customWidth="1"/>
    <col min="11" max="11" width="15" style="1" customWidth="1"/>
    <col min="12" max="16384" width="9.109375" style="1"/>
  </cols>
  <sheetData>
    <row r="1" spans="1:9" ht="45.75" customHeight="1" x14ac:dyDescent="0.25">
      <c r="A1" s="82" t="s">
        <v>75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86"/>
      <c r="B2" s="86"/>
      <c r="C2" s="86"/>
      <c r="D2" s="86"/>
    </row>
    <row r="3" spans="1:9" ht="15.75" customHeight="1" x14ac:dyDescent="0.25">
      <c r="A3" s="81" t="s">
        <v>59</v>
      </c>
      <c r="B3" s="81"/>
      <c r="C3" s="81"/>
      <c r="D3" s="81"/>
      <c r="E3" s="81"/>
      <c r="F3" s="81"/>
      <c r="G3" s="81"/>
      <c r="H3" s="81"/>
      <c r="I3" s="81"/>
    </row>
    <row r="4" spans="1:9" ht="49.5" customHeight="1" x14ac:dyDescent="0.25">
      <c r="A4" s="89" t="s">
        <v>46</v>
      </c>
      <c r="B4" s="84" t="s">
        <v>52</v>
      </c>
      <c r="C4" s="84" t="s">
        <v>48</v>
      </c>
      <c r="D4" s="87" t="s">
        <v>47</v>
      </c>
      <c r="E4" s="91" t="s">
        <v>51</v>
      </c>
      <c r="F4" s="92"/>
      <c r="G4" s="91" t="s">
        <v>57</v>
      </c>
      <c r="H4" s="92"/>
      <c r="I4" s="2" t="s">
        <v>61</v>
      </c>
    </row>
    <row r="5" spans="1:9" ht="22.5" customHeight="1" x14ac:dyDescent="0.25">
      <c r="A5" s="90"/>
      <c r="B5" s="85"/>
      <c r="C5" s="85"/>
      <c r="D5" s="88"/>
      <c r="E5" s="3" t="s">
        <v>55</v>
      </c>
      <c r="F5" s="3" t="s">
        <v>56</v>
      </c>
      <c r="G5" s="3" t="s">
        <v>55</v>
      </c>
      <c r="H5" s="3" t="s">
        <v>56</v>
      </c>
      <c r="I5" s="4"/>
    </row>
    <row r="6" spans="1: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49</v>
      </c>
      <c r="F6" s="7" t="s">
        <v>50</v>
      </c>
      <c r="G6" s="7" t="s">
        <v>53</v>
      </c>
      <c r="H6" s="7" t="s">
        <v>54</v>
      </c>
      <c r="I6" s="7" t="s">
        <v>62</v>
      </c>
    </row>
    <row r="7" spans="1:9" ht="13.8" thickBot="1" x14ac:dyDescent="0.3">
      <c r="A7" s="8" t="s">
        <v>4</v>
      </c>
      <c r="B7" s="9">
        <f>B8+B34+B42+B47+B50</f>
        <v>179</v>
      </c>
      <c r="C7" s="9">
        <f>C8+C34+C42+C47+C50</f>
        <v>226.6</v>
      </c>
      <c r="D7" s="9">
        <f>D8+D34+D42+D47+D50</f>
        <v>233.20299999999997</v>
      </c>
      <c r="E7" s="10">
        <f>D7-B7</f>
        <v>54.202999999999975</v>
      </c>
      <c r="F7" s="11">
        <f>D7/B7-100%</f>
        <v>0.30281005586592169</v>
      </c>
      <c r="G7" s="10">
        <f>D7-C7</f>
        <v>6.6029999999999802</v>
      </c>
      <c r="H7" s="11">
        <f>D7/C7-100%</f>
        <v>2.9139452780229336E-2</v>
      </c>
      <c r="I7" s="11"/>
    </row>
    <row r="8" spans="1:9" outlineLevel="1" x14ac:dyDescent="0.25">
      <c r="A8" s="12" t="s">
        <v>5</v>
      </c>
      <c r="B8" s="13">
        <v>121</v>
      </c>
      <c r="C8" s="13">
        <v>120</v>
      </c>
      <c r="D8" s="13">
        <v>120.678</v>
      </c>
      <c r="E8" s="14">
        <f>D8-B8</f>
        <v>-0.32200000000000273</v>
      </c>
      <c r="F8" s="15">
        <f>D8/B8-100%</f>
        <v>-2.6611570247934146E-3</v>
      </c>
      <c r="G8" s="14">
        <f>D8-C8</f>
        <v>0.67799999999999727</v>
      </c>
      <c r="H8" s="15">
        <f>D8/C8-100%</f>
        <v>5.6499999999999329E-3</v>
      </c>
      <c r="I8" s="15"/>
    </row>
    <row r="9" spans="1:9" ht="16.2" customHeight="1" outlineLevel="2" x14ac:dyDescent="0.25">
      <c r="A9" s="16" t="s">
        <v>6</v>
      </c>
      <c r="B9" s="17">
        <v>121</v>
      </c>
      <c r="C9" s="18">
        <v>120</v>
      </c>
      <c r="D9" s="19">
        <v>120.679</v>
      </c>
      <c r="E9" s="19">
        <f>D9-B9</f>
        <v>-0.32099999999999795</v>
      </c>
      <c r="F9" s="20">
        <f>D9/B9-100%</f>
        <v>-2.652892561983422E-3</v>
      </c>
      <c r="G9" s="19">
        <f>D9-C9</f>
        <v>0.67900000000000205</v>
      </c>
      <c r="H9" s="20">
        <f>D9/C9-100%</f>
        <v>5.6583333333333208E-3</v>
      </c>
      <c r="I9" s="21"/>
    </row>
    <row r="10" spans="1:9" ht="79.2" hidden="1" outlineLevel="3" x14ac:dyDescent="0.25">
      <c r="A10" s="22" t="s">
        <v>7</v>
      </c>
      <c r="B10" s="23">
        <v>210631.52</v>
      </c>
      <c r="C10" s="24">
        <v>216800.4</v>
      </c>
      <c r="D10" s="25">
        <v>0</v>
      </c>
      <c r="E10" s="25">
        <f>D10-B10</f>
        <v>-210631.52</v>
      </c>
      <c r="F10" s="26">
        <f>D10/B10-100%</f>
        <v>-1</v>
      </c>
      <c r="G10" s="25">
        <f>D10-C10</f>
        <v>-216800.4</v>
      </c>
      <c r="H10" s="26">
        <f>D10/C10-100%</f>
        <v>-1</v>
      </c>
      <c r="I10" s="26"/>
    </row>
    <row r="11" spans="1:9" ht="118.8" hidden="1" outlineLevel="3" x14ac:dyDescent="0.25">
      <c r="A11" s="27" t="s">
        <v>8</v>
      </c>
      <c r="B11" s="28">
        <v>0</v>
      </c>
      <c r="C11" s="29">
        <v>0</v>
      </c>
      <c r="D11" s="30">
        <v>99424.164770000003</v>
      </c>
      <c r="E11" s="30">
        <f t="shared" ref="E11:E25" si="0">D11-B11</f>
        <v>99424.164770000003</v>
      </c>
      <c r="F11" s="31" t="s">
        <v>58</v>
      </c>
      <c r="G11" s="30">
        <f t="shared" ref="G11:G45" si="1">D11-C11</f>
        <v>99424.164770000003</v>
      </c>
      <c r="H11" s="31" t="s">
        <v>58</v>
      </c>
      <c r="I11" s="31"/>
    </row>
    <row r="12" spans="1:9" ht="79.2" hidden="1" outlineLevel="3" x14ac:dyDescent="0.25">
      <c r="A12" s="27" t="s">
        <v>7</v>
      </c>
      <c r="B12" s="28">
        <v>0</v>
      </c>
      <c r="C12" s="29">
        <v>0</v>
      </c>
      <c r="D12" s="30">
        <v>125565.5528</v>
      </c>
      <c r="E12" s="30">
        <f t="shared" si="0"/>
        <v>125565.5528</v>
      </c>
      <c r="F12" s="31" t="s">
        <v>58</v>
      </c>
      <c r="G12" s="30">
        <f t="shared" si="1"/>
        <v>125565.5528</v>
      </c>
      <c r="H12" s="31" t="s">
        <v>58</v>
      </c>
      <c r="I12" s="31"/>
    </row>
    <row r="13" spans="1:9" ht="92.4" hidden="1" outlineLevel="3" x14ac:dyDescent="0.25">
      <c r="A13" s="27" t="s">
        <v>9</v>
      </c>
      <c r="B13" s="28">
        <v>0</v>
      </c>
      <c r="C13" s="29">
        <v>0</v>
      </c>
      <c r="D13" s="30">
        <v>259.46816000000001</v>
      </c>
      <c r="E13" s="30">
        <f t="shared" si="0"/>
        <v>259.46816000000001</v>
      </c>
      <c r="F13" s="31" t="s">
        <v>58</v>
      </c>
      <c r="G13" s="30">
        <f t="shared" si="1"/>
        <v>259.46816000000001</v>
      </c>
      <c r="H13" s="31" t="s">
        <v>58</v>
      </c>
      <c r="I13" s="31"/>
    </row>
    <row r="14" spans="1:9" ht="118.8" hidden="1" outlineLevel="3" x14ac:dyDescent="0.25">
      <c r="A14" s="27" t="s">
        <v>10</v>
      </c>
      <c r="B14" s="28">
        <v>0</v>
      </c>
      <c r="C14" s="29">
        <v>0</v>
      </c>
      <c r="D14" s="30">
        <v>223.27100999999999</v>
      </c>
      <c r="E14" s="30">
        <f t="shared" si="0"/>
        <v>223.27100999999999</v>
      </c>
      <c r="F14" s="31" t="s">
        <v>58</v>
      </c>
      <c r="G14" s="30">
        <f t="shared" si="1"/>
        <v>223.27100999999999</v>
      </c>
      <c r="H14" s="31" t="s">
        <v>58</v>
      </c>
      <c r="I14" s="31"/>
    </row>
    <row r="15" spans="1:9" ht="79.2" hidden="1" outlineLevel="3" x14ac:dyDescent="0.25">
      <c r="A15" s="27" t="s">
        <v>7</v>
      </c>
      <c r="B15" s="28">
        <v>0</v>
      </c>
      <c r="C15" s="29">
        <v>0</v>
      </c>
      <c r="D15" s="30">
        <v>96.394599999999997</v>
      </c>
      <c r="E15" s="30">
        <f t="shared" si="0"/>
        <v>96.394599999999997</v>
      </c>
      <c r="F15" s="31" t="s">
        <v>58</v>
      </c>
      <c r="G15" s="30">
        <f t="shared" si="1"/>
        <v>96.394599999999997</v>
      </c>
      <c r="H15" s="31" t="s">
        <v>58</v>
      </c>
      <c r="I15" s="31"/>
    </row>
    <row r="16" spans="1:9" ht="92.4" hidden="1" outlineLevel="3" x14ac:dyDescent="0.25">
      <c r="A16" s="27" t="s">
        <v>11</v>
      </c>
      <c r="B16" s="28">
        <v>0</v>
      </c>
      <c r="C16" s="29">
        <v>0</v>
      </c>
      <c r="D16" s="30">
        <v>0.94167000000000001</v>
      </c>
      <c r="E16" s="30">
        <f t="shared" si="0"/>
        <v>0.94167000000000001</v>
      </c>
      <c r="F16" s="31" t="s">
        <v>58</v>
      </c>
      <c r="G16" s="30">
        <f t="shared" si="1"/>
        <v>0.94167000000000001</v>
      </c>
      <c r="H16" s="31" t="s">
        <v>58</v>
      </c>
      <c r="I16" s="31"/>
    </row>
    <row r="17" spans="1:9" ht="118.8" hidden="1" outlineLevel="3" x14ac:dyDescent="0.25">
      <c r="A17" s="27" t="s">
        <v>12</v>
      </c>
      <c r="B17" s="28">
        <v>331</v>
      </c>
      <c r="C17" s="29">
        <v>275</v>
      </c>
      <c r="D17" s="30">
        <v>0</v>
      </c>
      <c r="E17" s="30">
        <f t="shared" si="0"/>
        <v>-331</v>
      </c>
      <c r="F17" s="31">
        <f t="shared" ref="F17:F22" si="2">D17/B17-100%</f>
        <v>-1</v>
      </c>
      <c r="G17" s="30">
        <f t="shared" si="1"/>
        <v>-275</v>
      </c>
      <c r="H17" s="31">
        <f t="shared" ref="H17:H44" si="3">D17/C17-100%</f>
        <v>-1</v>
      </c>
      <c r="I17" s="31"/>
    </row>
    <row r="18" spans="1:9" ht="118.8" hidden="1" outlineLevel="3" x14ac:dyDescent="0.25">
      <c r="A18" s="27" t="s">
        <v>12</v>
      </c>
      <c r="B18" s="28">
        <v>0</v>
      </c>
      <c r="C18" s="29">
        <v>0</v>
      </c>
      <c r="D18" s="30">
        <v>144.23976999999999</v>
      </c>
      <c r="E18" s="30">
        <f t="shared" si="0"/>
        <v>144.23976999999999</v>
      </c>
      <c r="F18" s="31" t="s">
        <v>58</v>
      </c>
      <c r="G18" s="30">
        <f t="shared" si="1"/>
        <v>144.23976999999999</v>
      </c>
      <c r="H18" s="31" t="s">
        <v>58</v>
      </c>
      <c r="I18" s="31"/>
    </row>
    <row r="19" spans="1:9" ht="158.4" hidden="1" outlineLevel="3" x14ac:dyDescent="0.25">
      <c r="A19" s="27" t="s">
        <v>13</v>
      </c>
      <c r="B19" s="28">
        <v>0</v>
      </c>
      <c r="C19" s="29">
        <v>0</v>
      </c>
      <c r="D19" s="30">
        <v>82.750979999999998</v>
      </c>
      <c r="E19" s="30">
        <f t="shared" si="0"/>
        <v>82.750979999999998</v>
      </c>
      <c r="F19" s="31" t="s">
        <v>58</v>
      </c>
      <c r="G19" s="30">
        <f t="shared" si="1"/>
        <v>82.750979999999998</v>
      </c>
      <c r="H19" s="31" t="s">
        <v>58</v>
      </c>
      <c r="I19" s="31"/>
    </row>
    <row r="20" spans="1:9" ht="132" hidden="1" outlineLevel="3" x14ac:dyDescent="0.25">
      <c r="A20" s="27" t="s">
        <v>14</v>
      </c>
      <c r="B20" s="28">
        <v>0</v>
      </c>
      <c r="C20" s="29">
        <v>0</v>
      </c>
      <c r="D20" s="30">
        <v>6.1105099999999997</v>
      </c>
      <c r="E20" s="30">
        <f t="shared" si="0"/>
        <v>6.1105099999999997</v>
      </c>
      <c r="F20" s="31" t="s">
        <v>58</v>
      </c>
      <c r="G20" s="30">
        <f t="shared" si="1"/>
        <v>6.1105099999999997</v>
      </c>
      <c r="H20" s="31" t="s">
        <v>58</v>
      </c>
      <c r="I20" s="31"/>
    </row>
    <row r="21" spans="1:9" ht="158.4" hidden="1" outlineLevel="3" x14ac:dyDescent="0.25">
      <c r="A21" s="27" t="s">
        <v>15</v>
      </c>
      <c r="B21" s="28">
        <v>0</v>
      </c>
      <c r="C21" s="29">
        <v>0</v>
      </c>
      <c r="D21" s="30">
        <v>7.5863399999999999</v>
      </c>
      <c r="E21" s="30">
        <f t="shared" si="0"/>
        <v>7.5863399999999999</v>
      </c>
      <c r="F21" s="31" t="s">
        <v>58</v>
      </c>
      <c r="G21" s="30">
        <f t="shared" si="1"/>
        <v>7.5863399999999999</v>
      </c>
      <c r="H21" s="31" t="s">
        <v>58</v>
      </c>
      <c r="I21" s="31"/>
    </row>
    <row r="22" spans="1:9" ht="52.8" hidden="1" outlineLevel="3" x14ac:dyDescent="0.25">
      <c r="A22" s="27" t="s">
        <v>16</v>
      </c>
      <c r="B22" s="28">
        <v>577</v>
      </c>
      <c r="C22" s="29">
        <v>1000</v>
      </c>
      <c r="D22" s="30">
        <v>0</v>
      </c>
      <c r="E22" s="30">
        <f t="shared" si="0"/>
        <v>-577</v>
      </c>
      <c r="F22" s="31">
        <f t="shared" si="2"/>
        <v>-1</v>
      </c>
      <c r="G22" s="30">
        <f t="shared" si="1"/>
        <v>-1000</v>
      </c>
      <c r="H22" s="31">
        <f t="shared" si="3"/>
        <v>-1</v>
      </c>
      <c r="I22" s="31"/>
    </row>
    <row r="23" spans="1:9" ht="79.2" hidden="1" outlineLevel="3" x14ac:dyDescent="0.25">
      <c r="A23" s="27" t="s">
        <v>17</v>
      </c>
      <c r="B23" s="28">
        <v>0</v>
      </c>
      <c r="C23" s="29">
        <v>0</v>
      </c>
      <c r="D23" s="30">
        <v>994.60959000000003</v>
      </c>
      <c r="E23" s="30">
        <f t="shared" si="0"/>
        <v>994.60959000000003</v>
      </c>
      <c r="F23" s="31" t="s">
        <v>58</v>
      </c>
      <c r="G23" s="30">
        <f t="shared" si="1"/>
        <v>994.60959000000003</v>
      </c>
      <c r="H23" s="31" t="s">
        <v>58</v>
      </c>
      <c r="I23" s="31"/>
    </row>
    <row r="24" spans="1:9" ht="52.8" hidden="1" outlineLevel="3" x14ac:dyDescent="0.25">
      <c r="A24" s="27" t="s">
        <v>18</v>
      </c>
      <c r="B24" s="28">
        <v>0</v>
      </c>
      <c r="C24" s="29">
        <v>0</v>
      </c>
      <c r="D24" s="30">
        <v>2.0649199999999999</v>
      </c>
      <c r="E24" s="30">
        <f t="shared" si="0"/>
        <v>2.0649199999999999</v>
      </c>
      <c r="F24" s="31" t="s">
        <v>58</v>
      </c>
      <c r="G24" s="30">
        <f t="shared" si="1"/>
        <v>2.0649199999999999</v>
      </c>
      <c r="H24" s="31" t="s">
        <v>58</v>
      </c>
      <c r="I24" s="31"/>
    </row>
    <row r="25" spans="1:9" ht="92.4" hidden="1" outlineLevel="3" x14ac:dyDescent="0.25">
      <c r="A25" s="27" t="s">
        <v>19</v>
      </c>
      <c r="B25" s="28">
        <v>0</v>
      </c>
      <c r="C25" s="29">
        <v>0</v>
      </c>
      <c r="D25" s="30">
        <v>6.6689299999999996</v>
      </c>
      <c r="E25" s="30">
        <f t="shared" si="0"/>
        <v>6.6689299999999996</v>
      </c>
      <c r="F25" s="31" t="s">
        <v>58</v>
      </c>
      <c r="G25" s="30">
        <f t="shared" si="1"/>
        <v>6.6689299999999996</v>
      </c>
      <c r="H25" s="31" t="s">
        <v>58</v>
      </c>
      <c r="I25" s="31"/>
    </row>
    <row r="26" spans="1:9" ht="175.5" hidden="1" customHeight="1" outlineLevel="3" x14ac:dyDescent="0.25">
      <c r="A26" s="22" t="s">
        <v>20</v>
      </c>
      <c r="B26" s="23">
        <v>3576.2139999999999</v>
      </c>
      <c r="C26" s="24">
        <v>4713.82</v>
      </c>
      <c r="D26" s="25">
        <v>4545.2694899999997</v>
      </c>
      <c r="E26" s="25">
        <f>D26-B26</f>
        <v>969.05548999999974</v>
      </c>
      <c r="F26" s="26">
        <f>D26/B26-100%</f>
        <v>0.27097245578704166</v>
      </c>
      <c r="G26" s="25">
        <f t="shared" si="1"/>
        <v>-168.55051000000003</v>
      </c>
      <c r="H26" s="31">
        <f t="shared" si="3"/>
        <v>-3.5756670810510371E-2</v>
      </c>
      <c r="I26" s="31"/>
    </row>
    <row r="27" spans="1:9" ht="145.19999999999999" hidden="1" outlineLevel="3" x14ac:dyDescent="0.25">
      <c r="A27" s="27" t="s">
        <v>21</v>
      </c>
      <c r="B27" s="28">
        <v>25.056999999999999</v>
      </c>
      <c r="C27" s="29">
        <v>29.6</v>
      </c>
      <c r="D27" s="30">
        <v>32.511040000000001</v>
      </c>
      <c r="E27" s="30">
        <f t="shared" ref="E27:E29" si="4">D27-B27</f>
        <v>7.4540400000000027</v>
      </c>
      <c r="F27" s="31">
        <f t="shared" ref="F27:F29" si="5">D27/B27-100%</f>
        <v>0.29748333798938442</v>
      </c>
      <c r="G27" s="30">
        <f t="shared" si="1"/>
        <v>2.9110399999999998</v>
      </c>
      <c r="H27" s="31">
        <f t="shared" si="3"/>
        <v>9.8345945945945923E-2</v>
      </c>
      <c r="I27" s="31"/>
    </row>
    <row r="28" spans="1:9" ht="132" hidden="1" outlineLevel="3" x14ac:dyDescent="0.25">
      <c r="A28" s="27" t="s">
        <v>22</v>
      </c>
      <c r="B28" s="28">
        <v>6260.7139999999999</v>
      </c>
      <c r="C28" s="29">
        <v>5295.12</v>
      </c>
      <c r="D28" s="30">
        <v>6114.6645099999996</v>
      </c>
      <c r="E28" s="30">
        <f t="shared" si="4"/>
        <v>-146.04949000000033</v>
      </c>
      <c r="F28" s="31">
        <f t="shared" si="5"/>
        <v>-2.3327928731451397E-2</v>
      </c>
      <c r="G28" s="30">
        <f t="shared" si="1"/>
        <v>819.54450999999972</v>
      </c>
      <c r="H28" s="31">
        <f t="shared" si="3"/>
        <v>0.15477354809711574</v>
      </c>
      <c r="I28" s="31"/>
    </row>
    <row r="29" spans="1:9" ht="132" hidden="1" outlineLevel="3" x14ac:dyDescent="0.25">
      <c r="A29" s="27" t="s">
        <v>23</v>
      </c>
      <c r="B29" s="28">
        <v>0</v>
      </c>
      <c r="C29" s="29">
        <v>0</v>
      </c>
      <c r="D29" s="30">
        <v>-837.94060000000002</v>
      </c>
      <c r="E29" s="30">
        <f t="shared" si="4"/>
        <v>-837.94060000000002</v>
      </c>
      <c r="F29" s="31" t="e">
        <f t="shared" si="5"/>
        <v>#DIV/0!</v>
      </c>
      <c r="G29" s="30">
        <f t="shared" si="1"/>
        <v>-837.94060000000002</v>
      </c>
      <c r="H29" s="31" t="e">
        <f t="shared" si="3"/>
        <v>#DIV/0!</v>
      </c>
      <c r="I29" s="31"/>
    </row>
    <row r="30" spans="1:9" ht="39.6" hidden="1" outlineLevel="3" x14ac:dyDescent="0.25">
      <c r="A30" s="27" t="s">
        <v>24</v>
      </c>
      <c r="B30" s="28">
        <v>594</v>
      </c>
      <c r="C30" s="29">
        <v>370</v>
      </c>
      <c r="D30" s="30">
        <v>0</v>
      </c>
      <c r="E30" s="30">
        <f>D30-B30</f>
        <v>-594</v>
      </c>
      <c r="F30" s="31">
        <f>D30/B30-100%</f>
        <v>-1</v>
      </c>
      <c r="G30" s="30">
        <f t="shared" si="1"/>
        <v>-370</v>
      </c>
      <c r="H30" s="31">
        <f t="shared" si="3"/>
        <v>-1</v>
      </c>
      <c r="I30" s="31"/>
    </row>
    <row r="31" spans="1:9" ht="39.6" hidden="1" outlineLevel="3" x14ac:dyDescent="0.25">
      <c r="A31" s="27" t="s">
        <v>24</v>
      </c>
      <c r="B31" s="28">
        <v>0</v>
      </c>
      <c r="C31" s="29">
        <v>0</v>
      </c>
      <c r="D31" s="30">
        <v>471.27474000000001</v>
      </c>
      <c r="E31" s="30">
        <f t="shared" ref="E31:E33" si="6">D31-B31</f>
        <v>471.27474000000001</v>
      </c>
      <c r="F31" s="31" t="s">
        <v>58</v>
      </c>
      <c r="G31" s="30">
        <f t="shared" si="1"/>
        <v>471.27474000000001</v>
      </c>
      <c r="H31" s="31" t="s">
        <v>58</v>
      </c>
      <c r="I31" s="31"/>
    </row>
    <row r="32" spans="1:9" ht="39.6" hidden="1" outlineLevel="3" x14ac:dyDescent="0.25">
      <c r="A32" s="27" t="s">
        <v>24</v>
      </c>
      <c r="B32" s="28">
        <v>0</v>
      </c>
      <c r="C32" s="29">
        <v>0</v>
      </c>
      <c r="D32" s="30">
        <v>0.73114999999999997</v>
      </c>
      <c r="E32" s="30">
        <f t="shared" si="6"/>
        <v>0.73114999999999997</v>
      </c>
      <c r="F32" s="31" t="s">
        <v>58</v>
      </c>
      <c r="G32" s="30">
        <f t="shared" si="1"/>
        <v>0.73114999999999997</v>
      </c>
      <c r="H32" s="31" t="s">
        <v>58</v>
      </c>
      <c r="I32" s="31"/>
    </row>
    <row r="33" spans="1:9" ht="39.6" hidden="1" outlineLevel="3" x14ac:dyDescent="0.25">
      <c r="A33" s="27" t="s">
        <v>24</v>
      </c>
      <c r="B33" s="28">
        <v>0</v>
      </c>
      <c r="C33" s="29">
        <v>0</v>
      </c>
      <c r="D33" s="30">
        <v>0.10477</v>
      </c>
      <c r="E33" s="30">
        <f t="shared" si="6"/>
        <v>0.10477</v>
      </c>
      <c r="F33" s="31" t="s">
        <v>58</v>
      </c>
      <c r="G33" s="30">
        <f t="shared" si="1"/>
        <v>0.10477</v>
      </c>
      <c r="H33" s="31" t="s">
        <v>58</v>
      </c>
      <c r="I33" s="31"/>
    </row>
    <row r="34" spans="1:9" outlineLevel="1" collapsed="1" x14ac:dyDescent="0.25">
      <c r="A34" s="12" t="s">
        <v>25</v>
      </c>
      <c r="B34" s="13">
        <v>7</v>
      </c>
      <c r="C34" s="32">
        <v>7.3</v>
      </c>
      <c r="D34" s="14">
        <v>8.0129999999999999</v>
      </c>
      <c r="E34" s="14">
        <f>D34-B34</f>
        <v>1.0129999999999999</v>
      </c>
      <c r="F34" s="33">
        <f t="shared" ref="F34:F36" si="7">D34/B34-100%</f>
        <v>0.1447142857142858</v>
      </c>
      <c r="G34" s="34">
        <f t="shared" si="1"/>
        <v>0.71300000000000008</v>
      </c>
      <c r="H34" s="35">
        <f t="shared" si="3"/>
        <v>9.7671232876712422E-2</v>
      </c>
      <c r="I34" s="36"/>
    </row>
    <row r="35" spans="1:9" s="41" customFormat="1" ht="16.2" customHeight="1" outlineLevel="1" x14ac:dyDescent="0.25">
      <c r="A35" s="37" t="s">
        <v>64</v>
      </c>
      <c r="B35" s="38">
        <v>5</v>
      </c>
      <c r="C35" s="39">
        <v>4.5999999999999996</v>
      </c>
      <c r="D35" s="40">
        <v>4.8840000000000003</v>
      </c>
      <c r="E35" s="19">
        <f>D35-B35</f>
        <v>-0.11599999999999966</v>
      </c>
      <c r="F35" s="20">
        <f t="shared" si="7"/>
        <v>-2.3199999999999887E-2</v>
      </c>
      <c r="G35" s="25">
        <f t="shared" si="1"/>
        <v>0.2840000000000007</v>
      </c>
      <c r="H35" s="31">
        <f t="shared" si="3"/>
        <v>6.1739130434782741E-2</v>
      </c>
      <c r="I35" s="26"/>
    </row>
    <row r="36" spans="1:9" ht="16.2" customHeight="1" outlineLevel="2" x14ac:dyDescent="0.25">
      <c r="A36" s="16" t="s">
        <v>26</v>
      </c>
      <c r="B36" s="17">
        <v>2</v>
      </c>
      <c r="C36" s="18">
        <v>2.7</v>
      </c>
      <c r="D36" s="19">
        <v>3.129</v>
      </c>
      <c r="E36" s="19">
        <f>D36-B36</f>
        <v>1.129</v>
      </c>
      <c r="F36" s="20">
        <f t="shared" si="7"/>
        <v>0.5645</v>
      </c>
      <c r="G36" s="25">
        <f t="shared" si="1"/>
        <v>0.42899999999999983</v>
      </c>
      <c r="H36" s="31">
        <f t="shared" si="3"/>
        <v>0.15888888888888886</v>
      </c>
      <c r="I36" s="99" t="s">
        <v>82</v>
      </c>
    </row>
    <row r="37" spans="1:9" ht="39.6" hidden="1" outlineLevel="3" x14ac:dyDescent="0.25">
      <c r="A37" s="22" t="s">
        <v>27</v>
      </c>
      <c r="B37" s="23">
        <v>0</v>
      </c>
      <c r="C37" s="24">
        <v>5.992</v>
      </c>
      <c r="D37" s="25">
        <v>0</v>
      </c>
      <c r="E37" s="25">
        <f>D37-B37</f>
        <v>0</v>
      </c>
      <c r="F37" s="42" t="s">
        <v>58</v>
      </c>
      <c r="G37" s="25">
        <f t="shared" si="1"/>
        <v>-5.992</v>
      </c>
      <c r="H37" s="31">
        <f t="shared" si="3"/>
        <v>-1</v>
      </c>
      <c r="I37" s="31"/>
    </row>
    <row r="38" spans="1:9" ht="39.6" hidden="1" outlineLevel="3" x14ac:dyDescent="0.25">
      <c r="A38" s="27" t="s">
        <v>27</v>
      </c>
      <c r="B38" s="28">
        <v>0</v>
      </c>
      <c r="C38" s="29">
        <v>0</v>
      </c>
      <c r="D38" s="30">
        <v>5.992</v>
      </c>
      <c r="E38" s="30">
        <f t="shared" ref="E38:E41" si="8">D38-B38</f>
        <v>5.992</v>
      </c>
      <c r="F38" s="43" t="s">
        <v>58</v>
      </c>
      <c r="G38" s="30">
        <f t="shared" si="1"/>
        <v>5.992</v>
      </c>
      <c r="H38" s="31" t="s">
        <v>58</v>
      </c>
      <c r="I38" s="31"/>
    </row>
    <row r="39" spans="1:9" ht="39.6" hidden="1" outlineLevel="3" x14ac:dyDescent="0.25">
      <c r="A39" s="27" t="s">
        <v>28</v>
      </c>
      <c r="B39" s="28">
        <v>0</v>
      </c>
      <c r="C39" s="29">
        <v>4.5599999999999996</v>
      </c>
      <c r="D39" s="30">
        <v>0</v>
      </c>
      <c r="E39" s="30">
        <f t="shared" si="8"/>
        <v>0</v>
      </c>
      <c r="F39" s="43" t="s">
        <v>58</v>
      </c>
      <c r="G39" s="30">
        <f t="shared" si="1"/>
        <v>-4.5599999999999996</v>
      </c>
      <c r="H39" s="31">
        <f t="shared" si="3"/>
        <v>-1</v>
      </c>
      <c r="I39" s="31"/>
    </row>
    <row r="40" spans="1:9" ht="39.6" hidden="1" outlineLevel="3" x14ac:dyDescent="0.25">
      <c r="A40" s="27" t="s">
        <v>28</v>
      </c>
      <c r="B40" s="28">
        <v>0</v>
      </c>
      <c r="C40" s="29">
        <v>0</v>
      </c>
      <c r="D40" s="30">
        <v>4.55</v>
      </c>
      <c r="E40" s="30">
        <f t="shared" si="8"/>
        <v>4.55</v>
      </c>
      <c r="F40" s="43" t="s">
        <v>58</v>
      </c>
      <c r="G40" s="30">
        <f t="shared" si="1"/>
        <v>4.55</v>
      </c>
      <c r="H40" s="31" t="s">
        <v>58</v>
      </c>
      <c r="I40" s="31"/>
    </row>
    <row r="41" spans="1:9" ht="39.6" hidden="1" outlineLevel="3" x14ac:dyDescent="0.25">
      <c r="A41" s="27" t="s">
        <v>28</v>
      </c>
      <c r="B41" s="28">
        <v>0</v>
      </c>
      <c r="C41" s="29">
        <v>0</v>
      </c>
      <c r="D41" s="30">
        <v>8.8080000000000006E-2</v>
      </c>
      <c r="E41" s="30">
        <f t="shared" si="8"/>
        <v>8.8080000000000006E-2</v>
      </c>
      <c r="F41" s="43" t="s">
        <v>58</v>
      </c>
      <c r="G41" s="30">
        <f t="shared" si="1"/>
        <v>8.8080000000000006E-2</v>
      </c>
      <c r="H41" s="31" t="s">
        <v>58</v>
      </c>
      <c r="I41" s="31"/>
    </row>
    <row r="42" spans="1:9" outlineLevel="1" collapsed="1" x14ac:dyDescent="0.25">
      <c r="A42" s="12" t="s">
        <v>29</v>
      </c>
      <c r="B42" s="13">
        <v>1</v>
      </c>
      <c r="C42" s="32">
        <v>0.8</v>
      </c>
      <c r="D42" s="14">
        <v>0.92</v>
      </c>
      <c r="E42" s="14">
        <f t="shared" ref="E42:E47" si="9">D42-B42</f>
        <v>-7.999999999999996E-2</v>
      </c>
      <c r="F42" s="15">
        <f t="shared" ref="F42:F44" si="10">D42/B42-100%</f>
        <v>-7.999999999999996E-2</v>
      </c>
      <c r="G42" s="34">
        <f t="shared" si="1"/>
        <v>0.12</v>
      </c>
      <c r="H42" s="35">
        <f t="shared" si="3"/>
        <v>0.14999999999999991</v>
      </c>
      <c r="I42" s="36"/>
    </row>
    <row r="43" spans="1:9" ht="61.8" customHeight="1" outlineLevel="2" x14ac:dyDescent="0.25">
      <c r="A43" s="16" t="s">
        <v>65</v>
      </c>
      <c r="B43" s="17">
        <v>1</v>
      </c>
      <c r="C43" s="18">
        <v>0.8</v>
      </c>
      <c r="D43" s="19">
        <v>0.92</v>
      </c>
      <c r="E43" s="19">
        <f t="shared" si="9"/>
        <v>-7.999999999999996E-2</v>
      </c>
      <c r="F43" s="20">
        <f t="shared" si="10"/>
        <v>-7.999999999999996E-2</v>
      </c>
      <c r="G43" s="30">
        <f t="shared" si="1"/>
        <v>0.12</v>
      </c>
      <c r="H43" s="31">
        <f t="shared" si="3"/>
        <v>0.14999999999999991</v>
      </c>
      <c r="I43" s="44" t="s">
        <v>67</v>
      </c>
    </row>
    <row r="44" spans="1:9" ht="52.8" hidden="1" outlineLevel="3" x14ac:dyDescent="0.25">
      <c r="A44" s="22" t="s">
        <v>30</v>
      </c>
      <c r="B44" s="23">
        <v>3300</v>
      </c>
      <c r="C44" s="24">
        <v>3380</v>
      </c>
      <c r="D44" s="25">
        <v>0</v>
      </c>
      <c r="E44" s="25">
        <f t="shared" si="9"/>
        <v>-3300</v>
      </c>
      <c r="F44" s="26">
        <f t="shared" si="10"/>
        <v>-1</v>
      </c>
      <c r="G44" s="30">
        <f t="shared" si="1"/>
        <v>-3380</v>
      </c>
      <c r="H44" s="31">
        <f t="shared" si="3"/>
        <v>-1</v>
      </c>
      <c r="I44" s="31"/>
    </row>
    <row r="45" spans="1:9" ht="52.8" hidden="1" outlineLevel="3" x14ac:dyDescent="0.25">
      <c r="A45" s="22" t="s">
        <v>30</v>
      </c>
      <c r="B45" s="23">
        <v>0</v>
      </c>
      <c r="C45" s="24">
        <v>0</v>
      </c>
      <c r="D45" s="25">
        <v>3514.5512699999999</v>
      </c>
      <c r="E45" s="25">
        <f t="shared" si="9"/>
        <v>3514.5512699999999</v>
      </c>
      <c r="F45" s="26" t="s">
        <v>58</v>
      </c>
      <c r="G45" s="30">
        <f t="shared" si="1"/>
        <v>3514.5512699999999</v>
      </c>
      <c r="H45" s="31" t="s">
        <v>58</v>
      </c>
      <c r="I45" s="31"/>
    </row>
    <row r="46" spans="1:9" ht="105.6" hidden="1" outlineLevel="3" x14ac:dyDescent="0.25">
      <c r="A46" s="22" t="s">
        <v>34</v>
      </c>
      <c r="B46" s="23">
        <v>0</v>
      </c>
      <c r="C46" s="24">
        <v>59.508000000000003</v>
      </c>
      <c r="D46" s="25">
        <v>63.733739999999997</v>
      </c>
      <c r="E46" s="25">
        <f t="shared" ref="E46:E51" si="11">D46-B46</f>
        <v>63.733739999999997</v>
      </c>
      <c r="F46" s="42" t="s">
        <v>58</v>
      </c>
      <c r="G46" s="30">
        <f t="shared" ref="G46:G66" si="12">D46-C46</f>
        <v>4.2257399999999947</v>
      </c>
      <c r="H46" s="31">
        <f t="shared" ref="H46:H66" si="13">D46/C46-100%</f>
        <v>7.1011292599314269E-2</v>
      </c>
      <c r="I46" s="31"/>
    </row>
    <row r="47" spans="1:9" s="49" customFormat="1" ht="44.4" customHeight="1" outlineLevel="3" x14ac:dyDescent="0.25">
      <c r="A47" s="45" t="s">
        <v>31</v>
      </c>
      <c r="B47" s="46">
        <v>30</v>
      </c>
      <c r="C47" s="47">
        <v>25</v>
      </c>
      <c r="D47" s="34">
        <v>28.378</v>
      </c>
      <c r="E47" s="101">
        <f t="shared" si="9"/>
        <v>-1.6219999999999999</v>
      </c>
      <c r="F47" s="102">
        <f t="shared" ref="F47" si="14">D47/B47-100%</f>
        <v>-5.4066666666666707E-2</v>
      </c>
      <c r="G47" s="34">
        <f t="shared" si="12"/>
        <v>3.3780000000000001</v>
      </c>
      <c r="H47" s="35">
        <f t="shared" si="13"/>
        <v>0.13511999999999991</v>
      </c>
      <c r="I47" s="36"/>
    </row>
    <row r="48" spans="1:9" s="41" customFormat="1" ht="99" hidden="1" customHeight="1" outlineLevel="3" x14ac:dyDescent="0.25">
      <c r="A48" s="22" t="s">
        <v>32</v>
      </c>
      <c r="B48" s="23">
        <v>0</v>
      </c>
      <c r="C48" s="24">
        <v>0</v>
      </c>
      <c r="D48" s="25">
        <v>0</v>
      </c>
      <c r="E48" s="19">
        <f t="shared" si="11"/>
        <v>0</v>
      </c>
      <c r="F48" s="50" t="s">
        <v>58</v>
      </c>
      <c r="G48" s="19">
        <f>D48-C48</f>
        <v>0</v>
      </c>
      <c r="H48" s="31" t="e">
        <f t="shared" si="13"/>
        <v>#DIV/0!</v>
      </c>
      <c r="I48" s="78" t="s">
        <v>68</v>
      </c>
    </row>
    <row r="49" spans="1:9" ht="92.4" outlineLevel="3" x14ac:dyDescent="0.25">
      <c r="A49" s="22" t="s">
        <v>33</v>
      </c>
      <c r="B49" s="23">
        <v>30</v>
      </c>
      <c r="C49" s="24">
        <v>25</v>
      </c>
      <c r="D49" s="25">
        <v>28.378</v>
      </c>
      <c r="E49" s="19">
        <f t="shared" si="11"/>
        <v>-1.6219999999999999</v>
      </c>
      <c r="F49" s="20">
        <f t="shared" ref="F49:F51" si="15">D49/B49-100%</f>
        <v>-5.4066666666666707E-2</v>
      </c>
      <c r="G49" s="19">
        <f>D49-C49</f>
        <v>3.3780000000000001</v>
      </c>
      <c r="H49" s="31">
        <f t="shared" si="13"/>
        <v>0.13511999999999991</v>
      </c>
      <c r="I49" s="79" t="s">
        <v>69</v>
      </c>
    </row>
    <row r="50" spans="1:9" outlineLevel="1" x14ac:dyDescent="0.25">
      <c r="A50" s="12" t="s">
        <v>35</v>
      </c>
      <c r="B50" s="13">
        <v>20</v>
      </c>
      <c r="C50" s="32">
        <v>73.5</v>
      </c>
      <c r="D50" s="14">
        <v>75.213999999999999</v>
      </c>
      <c r="E50" s="14">
        <f t="shared" si="11"/>
        <v>55.213999999999999</v>
      </c>
      <c r="F50" s="102">
        <f t="shared" si="15"/>
        <v>2.7606999999999999</v>
      </c>
      <c r="G50" s="51">
        <f t="shared" si="12"/>
        <v>1.7139999999999986</v>
      </c>
      <c r="H50" s="36">
        <f t="shared" si="13"/>
        <v>2.331972789115655E-2</v>
      </c>
      <c r="I50" s="36"/>
    </row>
    <row r="51" spans="1:9" s="41" customFormat="1" ht="35.4" customHeight="1" outlineLevel="1" x14ac:dyDescent="0.25">
      <c r="A51" s="37" t="s">
        <v>66</v>
      </c>
      <c r="B51" s="38">
        <v>20</v>
      </c>
      <c r="C51" s="39">
        <v>73.5</v>
      </c>
      <c r="D51" s="40">
        <v>75.213999999999999</v>
      </c>
      <c r="E51" s="19">
        <f t="shared" si="11"/>
        <v>55.213999999999999</v>
      </c>
      <c r="F51" s="20">
        <f t="shared" si="15"/>
        <v>2.7606999999999999</v>
      </c>
      <c r="G51" s="19">
        <f>D51-C51</f>
        <v>1.7139999999999986</v>
      </c>
      <c r="H51" s="31">
        <f t="shared" si="13"/>
        <v>2.331972789115655E-2</v>
      </c>
      <c r="I51" s="79" t="s">
        <v>69</v>
      </c>
    </row>
    <row r="52" spans="1:9" ht="26.4" hidden="1" outlineLevel="3" x14ac:dyDescent="0.25">
      <c r="A52" s="22" t="s">
        <v>36</v>
      </c>
      <c r="B52" s="23">
        <v>0</v>
      </c>
      <c r="C52" s="24">
        <v>0</v>
      </c>
      <c r="D52" s="25">
        <v>-0.29953000000000002</v>
      </c>
      <c r="E52" s="25">
        <v>-0.29953000000000002</v>
      </c>
      <c r="F52" s="42" t="s">
        <v>58</v>
      </c>
      <c r="G52" s="30">
        <f t="shared" si="12"/>
        <v>-0.29953000000000002</v>
      </c>
      <c r="H52" s="31" t="s">
        <v>58</v>
      </c>
      <c r="I52" s="31"/>
    </row>
    <row r="53" spans="1:9" collapsed="1" x14ac:dyDescent="0.25">
      <c r="A53" s="52" t="s">
        <v>37</v>
      </c>
      <c r="B53" s="53">
        <f>B54+B65</f>
        <v>4704.893</v>
      </c>
      <c r="C53" s="53">
        <f>C54+C65</f>
        <v>9701.0489999999991</v>
      </c>
      <c r="D53" s="53">
        <f>D54+D65+D73</f>
        <v>9683.9219999999987</v>
      </c>
      <c r="E53" s="54">
        <f>D53-B53</f>
        <v>4979.0289999999986</v>
      </c>
      <c r="F53" s="55">
        <f t="shared" ref="F53:F61" si="16">D53/B53-100%</f>
        <v>1.0582661497296533</v>
      </c>
      <c r="G53" s="56">
        <f t="shared" si="12"/>
        <v>-17.127000000000407</v>
      </c>
      <c r="H53" s="57">
        <f>D53/C53-100%</f>
        <v>-1.7654791765303601E-3</v>
      </c>
      <c r="I53" s="58"/>
    </row>
    <row r="54" spans="1:9" ht="44.4" customHeight="1" outlineLevel="1" x14ac:dyDescent="0.25">
      <c r="A54" s="12" t="s">
        <v>38</v>
      </c>
      <c r="B54" s="13">
        <f>B55+B58+B60+B64</f>
        <v>4704.893</v>
      </c>
      <c r="C54" s="13">
        <f t="shared" ref="C54:D54" si="17">C55+C58+C60+C64</f>
        <v>9692.4989999999998</v>
      </c>
      <c r="D54" s="13">
        <f t="shared" si="17"/>
        <v>9678.6790000000001</v>
      </c>
      <c r="E54" s="14">
        <f>D54-B54</f>
        <v>4973.7860000000001</v>
      </c>
      <c r="F54" s="15">
        <f t="shared" si="16"/>
        <v>1.0571517779469159</v>
      </c>
      <c r="G54" s="34">
        <f t="shared" si="12"/>
        <v>-13.819999999999709</v>
      </c>
      <c r="H54" s="35">
        <f t="shared" si="13"/>
        <v>-1.4258448724111528E-3</v>
      </c>
      <c r="I54" s="36"/>
    </row>
    <row r="55" spans="1:9" ht="30" customHeight="1" outlineLevel="2" x14ac:dyDescent="0.25">
      <c r="A55" s="59" t="s">
        <v>39</v>
      </c>
      <c r="B55" s="60">
        <v>2333.1</v>
      </c>
      <c r="C55" s="61">
        <v>2633.1</v>
      </c>
      <c r="D55" s="48">
        <v>2633.1</v>
      </c>
      <c r="E55" s="48">
        <f>D55-B55</f>
        <v>300</v>
      </c>
      <c r="F55" s="62">
        <f t="shared" si="16"/>
        <v>0.12858428700012858</v>
      </c>
      <c r="G55" s="63">
        <f t="shared" si="12"/>
        <v>0</v>
      </c>
      <c r="H55" s="64">
        <f t="shared" si="13"/>
        <v>0</v>
      </c>
      <c r="I55" s="93" t="s">
        <v>63</v>
      </c>
    </row>
    <row r="56" spans="1:9" ht="43.2" customHeight="1" outlineLevel="3" x14ac:dyDescent="0.25">
      <c r="A56" s="22" t="s">
        <v>70</v>
      </c>
      <c r="B56" s="23">
        <v>2333.1</v>
      </c>
      <c r="C56" s="24">
        <v>2633.1</v>
      </c>
      <c r="D56" s="25">
        <v>2633.1</v>
      </c>
      <c r="E56" s="25">
        <f>D56-B56</f>
        <v>300</v>
      </c>
      <c r="F56" s="20">
        <f t="shared" si="16"/>
        <v>0.12858428700012858</v>
      </c>
      <c r="G56" s="30">
        <f t="shared" si="12"/>
        <v>0</v>
      </c>
      <c r="H56" s="31">
        <f t="shared" si="13"/>
        <v>0</v>
      </c>
      <c r="I56" s="94"/>
    </row>
    <row r="57" spans="1:9" ht="18" hidden="1" customHeight="1" outlineLevel="3" x14ac:dyDescent="0.25">
      <c r="A57" s="22" t="s">
        <v>74</v>
      </c>
      <c r="B57" s="23">
        <v>0</v>
      </c>
      <c r="C57" s="24">
        <v>0</v>
      </c>
      <c r="D57" s="25">
        <v>0</v>
      </c>
      <c r="E57" s="25">
        <f>D57-B57</f>
        <v>0</v>
      </c>
      <c r="F57" s="50" t="s">
        <v>58</v>
      </c>
      <c r="G57" s="30">
        <f t="shared" ref="G57:G60" si="18">D57-C57</f>
        <v>0</v>
      </c>
      <c r="H57" s="31" t="e">
        <f t="shared" ref="H57:H60" si="19">D57/C57-100%</f>
        <v>#DIV/0!</v>
      </c>
      <c r="I57" s="94"/>
    </row>
    <row r="58" spans="1:9" s="97" customFormat="1" ht="32.4" customHeight="1" outlineLevel="3" x14ac:dyDescent="0.25">
      <c r="A58" s="65" t="s">
        <v>76</v>
      </c>
      <c r="B58" s="66">
        <v>0</v>
      </c>
      <c r="C58" s="67">
        <v>3800</v>
      </c>
      <c r="D58" s="68">
        <v>3800</v>
      </c>
      <c r="E58" s="68">
        <f>D58-B58</f>
        <v>3800</v>
      </c>
      <c r="F58" s="96" t="s">
        <v>58</v>
      </c>
      <c r="G58" s="30">
        <f t="shared" si="12"/>
        <v>0</v>
      </c>
      <c r="H58" s="31">
        <f t="shared" si="13"/>
        <v>0</v>
      </c>
      <c r="I58" s="94"/>
    </row>
    <row r="59" spans="1:9" ht="17.399999999999999" customHeight="1" outlineLevel="3" x14ac:dyDescent="0.25">
      <c r="A59" s="22" t="s">
        <v>77</v>
      </c>
      <c r="B59" s="23">
        <v>0</v>
      </c>
      <c r="C59" s="24">
        <v>3800</v>
      </c>
      <c r="D59" s="25">
        <v>3800</v>
      </c>
      <c r="E59" s="25">
        <f>D59-B59</f>
        <v>3800</v>
      </c>
      <c r="F59" s="50" t="s">
        <v>58</v>
      </c>
      <c r="G59" s="30">
        <f t="shared" si="12"/>
        <v>0</v>
      </c>
      <c r="H59" s="31">
        <f t="shared" si="13"/>
        <v>0</v>
      </c>
      <c r="I59" s="94"/>
    </row>
    <row r="60" spans="1:9" ht="32.4" customHeight="1" outlineLevel="3" x14ac:dyDescent="0.25">
      <c r="A60" s="65" t="s">
        <v>40</v>
      </c>
      <c r="B60" s="66">
        <v>169.22399999999999</v>
      </c>
      <c r="C60" s="67">
        <v>178.98500000000001</v>
      </c>
      <c r="D60" s="68">
        <v>178.98500000000001</v>
      </c>
      <c r="E60" s="68">
        <f t="shared" ref="E60:E66" si="20">D60-B60</f>
        <v>9.7610000000000241</v>
      </c>
      <c r="F60" s="62">
        <f t="shared" si="16"/>
        <v>5.7680943601380541E-2</v>
      </c>
      <c r="G60" s="63">
        <f t="shared" si="18"/>
        <v>0</v>
      </c>
      <c r="H60" s="64">
        <f t="shared" si="19"/>
        <v>0</v>
      </c>
      <c r="I60" s="94"/>
    </row>
    <row r="61" spans="1:9" ht="43.2" customHeight="1" outlineLevel="3" x14ac:dyDescent="0.25">
      <c r="A61" s="22" t="s">
        <v>71</v>
      </c>
      <c r="B61" s="23">
        <v>22.151</v>
      </c>
      <c r="C61" s="24">
        <v>22.795000000000002</v>
      </c>
      <c r="D61" s="25">
        <v>22.795000000000002</v>
      </c>
      <c r="E61" s="25">
        <f t="shared" si="20"/>
        <v>0.6440000000000019</v>
      </c>
      <c r="F61" s="26">
        <f t="shared" si="16"/>
        <v>2.9073179540427097E-2</v>
      </c>
      <c r="G61" s="30">
        <f t="shared" si="12"/>
        <v>0</v>
      </c>
      <c r="H61" s="31">
        <f t="shared" si="13"/>
        <v>0</v>
      </c>
      <c r="I61" s="94"/>
    </row>
    <row r="62" spans="1:9" ht="44.4" customHeight="1" outlineLevel="3" x14ac:dyDescent="0.25">
      <c r="A62" s="27" t="s">
        <v>72</v>
      </c>
      <c r="B62" s="28">
        <v>145.05000000000001</v>
      </c>
      <c r="C62" s="29">
        <v>154.167</v>
      </c>
      <c r="D62" s="30">
        <v>154.167</v>
      </c>
      <c r="E62" s="30">
        <f t="shared" si="20"/>
        <v>9.1169999999999902</v>
      </c>
      <c r="F62" s="31">
        <f t="shared" ref="F62" si="21">D62/B62-100%</f>
        <v>6.285418821096167E-2</v>
      </c>
      <c r="G62" s="30">
        <f t="shared" si="12"/>
        <v>0</v>
      </c>
      <c r="H62" s="31">
        <f t="shared" si="13"/>
        <v>0</v>
      </c>
      <c r="I62" s="94"/>
    </row>
    <row r="63" spans="1:9" ht="46.2" customHeight="1" outlineLevel="3" x14ac:dyDescent="0.25">
      <c r="A63" s="27" t="s">
        <v>73</v>
      </c>
      <c r="B63" s="28">
        <v>2.0230000000000001</v>
      </c>
      <c r="C63" s="29">
        <v>2.0230000000000001</v>
      </c>
      <c r="D63" s="30">
        <v>2.0230000000000001</v>
      </c>
      <c r="E63" s="30">
        <f t="shared" si="20"/>
        <v>0</v>
      </c>
      <c r="F63" s="31" t="s">
        <v>58</v>
      </c>
      <c r="G63" s="30">
        <f t="shared" si="12"/>
        <v>0</v>
      </c>
      <c r="H63" s="31">
        <f t="shared" si="13"/>
        <v>0</v>
      </c>
      <c r="I63" s="95"/>
    </row>
    <row r="64" spans="1:9" ht="43.8" customHeight="1" outlineLevel="2" x14ac:dyDescent="0.25">
      <c r="A64" s="59" t="s">
        <v>41</v>
      </c>
      <c r="B64" s="60">
        <v>2202.569</v>
      </c>
      <c r="C64" s="61">
        <v>3080.4140000000002</v>
      </c>
      <c r="D64" s="48">
        <v>3066.5940000000001</v>
      </c>
      <c r="E64" s="68">
        <f t="shared" ref="E64" si="22">D64-B64</f>
        <v>864.02500000000009</v>
      </c>
      <c r="F64" s="62">
        <f>D64/B64-100%</f>
        <v>0.39228055965556585</v>
      </c>
      <c r="G64" s="63">
        <f t="shared" si="12"/>
        <v>-13.820000000000164</v>
      </c>
      <c r="H64" s="64">
        <f t="shared" si="13"/>
        <v>-4.4864099435985016E-3</v>
      </c>
      <c r="I64" s="100" t="s">
        <v>83</v>
      </c>
    </row>
    <row r="65" spans="1:9" s="97" customFormat="1" ht="17.399999999999999" customHeight="1" outlineLevel="3" x14ac:dyDescent="0.25">
      <c r="A65" s="45" t="s">
        <v>78</v>
      </c>
      <c r="B65" s="46">
        <v>0</v>
      </c>
      <c r="C65" s="47">
        <v>8.5500000000000007</v>
      </c>
      <c r="D65" s="34">
        <v>8.5500000000000007</v>
      </c>
      <c r="E65" s="34">
        <f t="shared" si="20"/>
        <v>8.5500000000000007</v>
      </c>
      <c r="F65" s="33" t="s">
        <v>58</v>
      </c>
      <c r="G65" s="34">
        <f t="shared" si="12"/>
        <v>0</v>
      </c>
      <c r="H65" s="35" t="s">
        <v>58</v>
      </c>
      <c r="I65" s="98"/>
    </row>
    <row r="66" spans="1:9" ht="46.2" customHeight="1" outlineLevel="3" x14ac:dyDescent="0.25">
      <c r="A66" s="27" t="s">
        <v>79</v>
      </c>
      <c r="B66" s="28">
        <v>0</v>
      </c>
      <c r="C66" s="29">
        <v>8.5500000000000007</v>
      </c>
      <c r="D66" s="30">
        <v>8.5500000000000007</v>
      </c>
      <c r="E66" s="30">
        <f t="shared" si="20"/>
        <v>8.5500000000000007</v>
      </c>
      <c r="F66" s="62" t="s">
        <v>58</v>
      </c>
      <c r="G66" s="30">
        <f t="shared" si="12"/>
        <v>0</v>
      </c>
      <c r="H66" s="31" t="s">
        <v>58</v>
      </c>
      <c r="I66" s="80"/>
    </row>
    <row r="67" spans="1:9" ht="66" hidden="1" outlineLevel="3" x14ac:dyDescent="0.25">
      <c r="A67" s="27" t="s">
        <v>42</v>
      </c>
      <c r="B67" s="29">
        <v>18.716000000000001</v>
      </c>
      <c r="C67" s="29">
        <v>18.716000000000001</v>
      </c>
      <c r="D67" s="30">
        <v>18.716000000000001</v>
      </c>
      <c r="E67" s="30">
        <f>D67-B67</f>
        <v>0</v>
      </c>
      <c r="F67" s="62">
        <f t="shared" ref="F65:F74" si="23">D67/B67-100%</f>
        <v>0</v>
      </c>
      <c r="G67" s="30">
        <f t="shared" ref="G67:G75" si="24">D67-C67</f>
        <v>0</v>
      </c>
      <c r="H67" s="31">
        <f t="shared" ref="H67:H71" si="25">D67/C67-100%</f>
        <v>0</v>
      </c>
      <c r="I67" s="31"/>
    </row>
    <row r="68" spans="1:9" ht="66" hidden="1" outlineLevel="3" x14ac:dyDescent="0.25">
      <c r="A68" s="27" t="s">
        <v>42</v>
      </c>
      <c r="B68" s="28">
        <v>0</v>
      </c>
      <c r="C68" s="29">
        <v>1.8160000000000001</v>
      </c>
      <c r="D68" s="30">
        <v>1.8160000000000001</v>
      </c>
      <c r="E68" s="30">
        <f t="shared" ref="E68:E71" si="26">D68-B68</f>
        <v>1.8160000000000001</v>
      </c>
      <c r="F68" s="62" t="e">
        <f t="shared" si="23"/>
        <v>#DIV/0!</v>
      </c>
      <c r="G68" s="30">
        <f t="shared" si="24"/>
        <v>0</v>
      </c>
      <c r="H68" s="31">
        <f t="shared" si="25"/>
        <v>0</v>
      </c>
      <c r="I68" s="31"/>
    </row>
    <row r="69" spans="1:9" ht="39.6" hidden="1" outlineLevel="3" x14ac:dyDescent="0.25">
      <c r="A69" s="27" t="s">
        <v>43</v>
      </c>
      <c r="B69" s="28">
        <v>0</v>
      </c>
      <c r="C69" s="29">
        <v>1000</v>
      </c>
      <c r="D69" s="30">
        <v>1000</v>
      </c>
      <c r="E69" s="30">
        <f t="shared" si="26"/>
        <v>1000</v>
      </c>
      <c r="F69" s="62" t="e">
        <f t="shared" si="23"/>
        <v>#DIV/0!</v>
      </c>
      <c r="G69" s="30">
        <f t="shared" si="24"/>
        <v>0</v>
      </c>
      <c r="H69" s="31">
        <f t="shared" si="25"/>
        <v>0</v>
      </c>
      <c r="I69" s="31"/>
    </row>
    <row r="70" spans="1:9" ht="66" hidden="1" outlineLevel="3" x14ac:dyDescent="0.25">
      <c r="A70" s="27" t="s">
        <v>44</v>
      </c>
      <c r="B70" s="28">
        <v>0</v>
      </c>
      <c r="C70" s="29">
        <v>4974.8</v>
      </c>
      <c r="D70" s="30">
        <v>4974.8</v>
      </c>
      <c r="E70" s="30">
        <f t="shared" si="26"/>
        <v>4974.8</v>
      </c>
      <c r="F70" s="62" t="e">
        <f t="shared" si="23"/>
        <v>#DIV/0!</v>
      </c>
      <c r="G70" s="30">
        <f t="shared" si="24"/>
        <v>0</v>
      </c>
      <c r="H70" s="31">
        <f t="shared" si="25"/>
        <v>0</v>
      </c>
      <c r="I70" s="31"/>
    </row>
    <row r="71" spans="1:9" ht="66" hidden="1" outlineLevel="3" x14ac:dyDescent="0.25">
      <c r="A71" s="27" t="s">
        <v>42</v>
      </c>
      <c r="B71" s="29">
        <v>18.716000000000001</v>
      </c>
      <c r="C71" s="29">
        <v>18.716000000000001</v>
      </c>
      <c r="D71" s="30">
        <v>18.716000000000001</v>
      </c>
      <c r="E71" s="30">
        <f t="shared" si="26"/>
        <v>0</v>
      </c>
      <c r="F71" s="62">
        <f t="shared" si="23"/>
        <v>0</v>
      </c>
      <c r="G71" s="30">
        <f t="shared" si="24"/>
        <v>0</v>
      </c>
      <c r="H71" s="31">
        <f t="shared" si="25"/>
        <v>0</v>
      </c>
      <c r="I71" s="31"/>
    </row>
    <row r="72" spans="1:9" ht="52.8" hidden="1" outlineLevel="3" x14ac:dyDescent="0.25">
      <c r="A72" s="27" t="s">
        <v>45</v>
      </c>
      <c r="B72" s="28">
        <v>0</v>
      </c>
      <c r="C72" s="29">
        <v>0</v>
      </c>
      <c r="D72" s="30">
        <v>-0.99836000000000003</v>
      </c>
      <c r="E72" s="30">
        <v>-0.99836000000000003</v>
      </c>
      <c r="F72" s="62" t="e">
        <f t="shared" si="23"/>
        <v>#DIV/0!</v>
      </c>
      <c r="G72" s="30">
        <f t="shared" si="24"/>
        <v>-0.99836000000000003</v>
      </c>
      <c r="H72" s="31" t="s">
        <v>58</v>
      </c>
      <c r="I72" s="31" t="s">
        <v>58</v>
      </c>
    </row>
    <row r="73" spans="1:9" s="97" customFormat="1" ht="56.4" customHeight="1" outlineLevel="3" x14ac:dyDescent="0.25">
      <c r="A73" s="45" t="s">
        <v>80</v>
      </c>
      <c r="B73" s="46">
        <v>0</v>
      </c>
      <c r="C73" s="47">
        <v>0</v>
      </c>
      <c r="D73" s="34">
        <v>-3.3069999999999999</v>
      </c>
      <c r="E73" s="51">
        <f t="shared" ref="E73:E74" si="27">D73-B73</f>
        <v>-3.3069999999999999</v>
      </c>
      <c r="F73" s="33" t="s">
        <v>58</v>
      </c>
      <c r="G73" s="34">
        <f t="shared" si="24"/>
        <v>-3.3069999999999999</v>
      </c>
      <c r="H73" s="35" t="s">
        <v>58</v>
      </c>
      <c r="I73" s="64"/>
    </row>
    <row r="74" spans="1:9" ht="52.8" outlineLevel="3" x14ac:dyDescent="0.25">
      <c r="A74" s="27" t="s">
        <v>81</v>
      </c>
      <c r="B74" s="28">
        <v>0</v>
      </c>
      <c r="C74" s="29">
        <v>0</v>
      </c>
      <c r="D74" s="30">
        <v>-3.3069999999999999</v>
      </c>
      <c r="E74" s="30">
        <f t="shared" si="27"/>
        <v>-3.3069999999999999</v>
      </c>
      <c r="F74" s="62" t="s">
        <v>58</v>
      </c>
      <c r="G74" s="30">
        <f t="shared" si="24"/>
        <v>-3.3069999999999999</v>
      </c>
      <c r="H74" s="31" t="s">
        <v>58</v>
      </c>
      <c r="I74" s="31"/>
    </row>
    <row r="75" spans="1:9" x14ac:dyDescent="0.25">
      <c r="A75" s="69" t="s">
        <v>60</v>
      </c>
      <c r="B75" s="70">
        <f>B7+B53</f>
        <v>4883.893</v>
      </c>
      <c r="C75" s="70">
        <f>C7+C53</f>
        <v>9927.6489999999994</v>
      </c>
      <c r="D75" s="70">
        <f>D7+D53</f>
        <v>9917.1249999999982</v>
      </c>
      <c r="E75" s="71">
        <f>D75-B75</f>
        <v>5033.2319999999982</v>
      </c>
      <c r="F75" s="72">
        <f>D75/B75-100%</f>
        <v>1.0305778607352778</v>
      </c>
      <c r="G75" s="73">
        <f t="shared" si="24"/>
        <v>-10.524000000001251</v>
      </c>
      <c r="H75" s="74">
        <f>D75/C75-100%</f>
        <v>-1.0600697103615442E-3</v>
      </c>
      <c r="I75" s="74"/>
    </row>
    <row r="76" spans="1:9" x14ac:dyDescent="0.25">
      <c r="A76" s="75"/>
      <c r="B76" s="76"/>
      <c r="C76" s="75"/>
      <c r="D76" s="75"/>
      <c r="E76" s="77"/>
      <c r="F76" s="77"/>
      <c r="G76" s="77"/>
      <c r="H76" s="77"/>
    </row>
    <row r="77" spans="1:9" x14ac:dyDescent="0.25">
      <c r="A77" s="83"/>
      <c r="B77" s="83"/>
      <c r="C77" s="83"/>
      <c r="D77" s="83"/>
    </row>
  </sheetData>
  <mergeCells count="11">
    <mergeCell ref="A3:I3"/>
    <mergeCell ref="A1:I1"/>
    <mergeCell ref="A77:D77"/>
    <mergeCell ref="C4:C5"/>
    <mergeCell ref="A2:D2"/>
    <mergeCell ref="D4:D5"/>
    <mergeCell ref="A4:A5"/>
    <mergeCell ref="B4:B5"/>
    <mergeCell ref="G4:H4"/>
    <mergeCell ref="E4:F4"/>
    <mergeCell ref="I55:I6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Shprengel</cp:lastModifiedBy>
  <cp:lastPrinted>2021-04-23T08:12:40Z</cp:lastPrinted>
  <dcterms:created xsi:type="dcterms:W3CDTF">2021-04-06T12:16:01Z</dcterms:created>
  <dcterms:modified xsi:type="dcterms:W3CDTF">2023-04-29T12:49:33Z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