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7795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<sst xmlns="http://schemas.openxmlformats.org/spreadsheetml/2006/main" count="198" uniqueCount="193">
  <si>
    <t>тыс.руб.</t>
  </si>
  <si>
    <t>КБК</t>
  </si>
  <si>
    <t>Наименование КВД</t>
  </si>
  <si>
    <t>Прогноз на 2020 год</t>
  </si>
  <si>
    <t>Прогноз на 2021 год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</si>
  <si>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</si>
  <si>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</si>
  <si>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</si>
  <si>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</si>
  <si>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</si>
  <si>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</si>
  <si>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</si>
  <si>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</si>
  <si>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</si>
  <si>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</si>
  <si>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</si>
  <si>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</si>
  <si>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</si>
  <si>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</si>
  <si>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</si>
  <si>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</si>
  <si>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</si>
  <si>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</si>
  <si>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</si>
  <si>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</si>
  <si>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</si>
  <si>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</si>
  <si>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</si>
  <si>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</si>
  <si>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</si>
  <si>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Сведения о доходах бюджета МР "Княжпогостский" по видам доходов на 2020 год и плановый период 2021 и 2022 годов в сравнении с ожидаемым исполнением за 2019 год и отчетом за 2018 год</t>
  </si>
  <si>
    <t>Исполнение за 2018 год</t>
  </si>
  <si>
    <t>Ожидаемое исполнение за 2019 год</t>
  </si>
  <si>
    <t xml:space="preserve">% исполнения ожидаемого исполнения за 2019 год к исполнению за 2018 год </t>
  </si>
  <si>
    <t>Прогноз на 2022 год</t>
  </si>
  <si>
    <t>1 00 00000 00 0000 000</t>
  </si>
  <si>
    <t>1 01 00000 00 0000 000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</si>
  <si>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</si>
  <si>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</si>
  <si>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</si>
  <si>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</si>
  <si>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</si>
  <si>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</si>
  <si>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</si>
  <si>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</si>
  <si>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</si>
  <si>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</si>
  <si>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</si>
  <si>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</si>
  <si>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</si>
  <si>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</si>
  <si>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</si>
  <si>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</si>
  <si>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</si>
  <si>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</si>
  <si>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</si>
  <si>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</si>
  <si>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</si>
  <si>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</si>
  <si>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</si>
  <si>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</si>
  <si>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</si>
  <si>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</si>
  <si>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</si>
  <si>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</si>
  <si>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1 06 00000 00 0000 000</t>
  </si>
  <si>
    <t>1 06 06000 00 0000 110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</si>
  <si>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</si>
  <si>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</si>
  <si>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</si>
  <si>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</si>
  <si>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1 08 00000 00 0000 000</t>
  </si>
  <si>
    <t>1 08 03000 01 0000 110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</si>
  <si>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</si>
  <si>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</si>
  <si>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</si>
  <si>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1 11 05000 00 0000 120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</si>
  <si>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</si>
  <si>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</si>
  <si>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</si>
  <si>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</si>
  <si>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</si>
  <si>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</si>
  <si>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</si>
  <si>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</si>
  <si>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1 11 09000 00 0000 120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</si>
  <si>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</si>
  <si>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</si>
  <si>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</si>
  <si>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</si>
  <si>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</si>
  <si>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</si>
  <si>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</si>
  <si>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</si>
  <si>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</si>
  <si>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</si>
  <si>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1 13 00000 00 0000 000</t>
  </si>
  <si>
    <t>ДОХОДЫ ОТ ОКАЗАНИЯ ПЛАТНЫХ УСЛУГ И КОМПЕНСАЦИИ ЗАТРАТ ГОСУДАРСТВА</t>
  </si>
  <si>
    <t>1 13 02000 00 0000 130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</si>
  <si>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</si>
  <si>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</si>
  <si>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</si>
  <si>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</si>
  <si>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</si>
  <si>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</si>
  <si>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</si>
  <si>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</si>
  <si>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</si>
  <si>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</si>
  <si>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</si>
  <si>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1 16 00000 00 0000 000</t>
  </si>
  <si>
    <t>1 16 03000 00 0000 140</t>
  </si>
  <si>
    <t>Денежные взыскания (штрафы) за нарушение законодательства о налогах и сборах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</si>
  <si>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</si>
  <si>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</si>
  <si>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</si>
  <si>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</si>
  <si>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</si>
  <si>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</si>
  <si>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</si>
  <si>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</si>
  <si>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</si>
  <si>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</si>
  <si>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</si>
  <si>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</si>
  <si>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</si>
  <si>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</si>
  <si>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</si>
  <si>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</si>
  <si>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</si>
  <si>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</si>
  <si>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</si>
  <si>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2 02 00000 00 0000 000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</si>
  <si>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</si>
  <si>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</si>
  <si>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</si>
  <si>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</si>
  <si>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</si>
  <si>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</si>
  <si>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</si>
  <si>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</si>
  <si>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</si>
  <si>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</si>
  <si>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</si>
  <si>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</si>
  <si>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</si>
  <si>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2 02 25519 05 0000 150</t>
  </si>
  <si>
    <t>Субсидия бюджетам муниципальных районов на поддержку отрасли культуры</t>
  </si>
  <si>
    <t>2 02 29999 05 0000 150</t>
  </si>
  <si>
    <t>Прочие субсидии бюджетам муниципальных районов</t>
  </si>
  <si>
    <t>2 02 30000 00 0000 150</t>
  </si>
  <si>
    <t>Субвенции бюджетам бюджетной системы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</si>
  <si>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</si>
  <si>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</si>
  <si>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</si>
  <si>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</si>
  <si>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</si>
  <si>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</si>
  <si>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</si>
  <si>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</si>
  <si>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</si>
  <si>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</si>
  <si>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</si>
  <si>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</si>
  <si>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</si>
  <si>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</si>
  <si>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</si>
  <si>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</si>
  <si>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2 02 39999 05 0000 150</t>
  </si>
  <si>
    <t>Прочие субвенции бюджетам муниципальных районов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</si>
  <si>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</si>
  <si>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</si>
  <si>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</si>
  <si>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</si>
  <si>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/>
  </si>
  <si>
    <t>1 05 01010 00 0000 110</t>
  </si>
  <si>
    <t>1 05 01020 00 0000 110</t>
  </si>
  <si>
    <t>1 14 06013 00 0000 430</t>
  </si>
  <si>
    <t>1 14 03050 05 0000 410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</si>
  <si>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</si>
  <si>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</si>
  <si>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2 02 35 135 05 0000 151</t>
  </si>
  <si>
    <t>2 02 49 999 05 0000 151</t>
  </si>
  <si>
    <t>Прочие межбюджетные трансферты, передаваемые бюджетам муниципальных районов</t>
  </si>
  <si>
    <t>2 18 00 000 00 0000 000</t>
  </si>
  <si>
    <t>2 19 00 000 00 0000 000</t>
  </si>
  <si>
    <t>Доходы от использования имущества,находящегося в государственной и муниципальной собственности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</si>
  <si>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</si>
  <si>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</si>
  <si>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436096,4</t>
  </si>
  <si>
    <t>2 02 20 299 05 0000 150</t>
  </si>
  <si>
    <t>2 02 25 027 05 0000 150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</si>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</sst>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  <numFmt numFmtId="166" formatCode="_(* #,##0.00_);_(* \(#,##0.00\);_(* &quot;-&quot;??_);_(@_)"/>
    <numFmt numFmtId="167" formatCode="#,##0.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.5"/>
      <name val="MS Sans Serif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u val="single"/>
      <sz val="10"/>
      <color rgb="FF000000"/>
      <name val="Arial"/>
      <family val="2"/>
    </font>
    <font>
      <u val="single"/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9"/>
      <color rgb="FF000000"/>
      <name val="Arial"/>
      <family val="2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000000"/>
      </top>
      <bottom/>
    </border>
    <border>
      <left/>
      <right style="hair">
        <color rgb="FF000000"/>
      </right>
      <top/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" fontId="51" fillId="20" borderId="1">
      <alignment wrapText="1"/>
      <protection/>
    </xf>
    <xf numFmtId="4" fontId="52" fillId="21" borderId="1">
      <alignment wrapText="1"/>
      <protection/>
    </xf>
    <xf numFmtId="4" fontId="53" fillId="21" borderId="1">
      <alignment wrapText="1"/>
      <protection/>
    </xf>
    <xf numFmtId="4" fontId="54" fillId="21" borderId="1">
      <alignment wrapText="1"/>
      <protection/>
    </xf>
    <xf numFmtId="4" fontId="51" fillId="22" borderId="1">
      <alignment wrapText="1"/>
      <protection/>
    </xf>
    <xf numFmtId="0" fontId="55" fillId="0" borderId="1">
      <alignment horizontal="left" wrapText="1"/>
      <protection/>
    </xf>
    <xf numFmtId="0" fontId="55" fillId="0" borderId="1">
      <alignment horizontal="left" vertical="center" wrapText="1"/>
      <protection/>
    </xf>
    <xf numFmtId="0" fontId="56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57" fillId="0" borderId="0">
      <alignment horizontal="left" vertical="center" wrapText="1"/>
      <protection/>
    </xf>
    <xf numFmtId="0" fontId="55" fillId="0" borderId="1">
      <alignment horizontal="center" vertical="center" wrapText="1"/>
      <protection/>
    </xf>
    <xf numFmtId="0" fontId="58" fillId="0" borderId="2">
      <alignment wrapText="1"/>
      <protection/>
    </xf>
    <xf numFmtId="0" fontId="55" fillId="0" borderId="1">
      <alignment horizontal="left"/>
      <protection/>
    </xf>
    <xf numFmtId="0" fontId="51" fillId="0" borderId="1">
      <alignment horizontal="center" wrapText="1"/>
      <protection/>
    </xf>
    <xf numFmtId="0" fontId="58" fillId="0" borderId="2">
      <alignment horizontal="center" wrapText="1"/>
      <protection/>
    </xf>
    <xf numFmtId="0" fontId="54" fillId="0" borderId="1">
      <alignment horizontal="center" vertical="top" wrapText="1"/>
      <protection/>
    </xf>
    <xf numFmtId="3" fontId="55" fillId="0" borderId="1">
      <alignment horizontal="right" indent="1"/>
      <protection/>
    </xf>
    <xf numFmtId="3" fontId="51" fillId="0" borderId="1">
      <alignment horizontal="right"/>
      <protection/>
    </xf>
    <xf numFmtId="3" fontId="55" fillId="0" borderId="1">
      <alignment horizontal="right"/>
      <protection/>
    </xf>
    <xf numFmtId="0" fontId="59" fillId="0" borderId="3">
      <alignment wrapText="1"/>
      <protection/>
    </xf>
    <xf numFmtId="0" fontId="55" fillId="0" borderId="2">
      <alignment horizontal="center" wrapText="1"/>
      <protection/>
    </xf>
    <xf numFmtId="0" fontId="60" fillId="0" borderId="2">
      <alignment/>
      <protection/>
    </xf>
    <xf numFmtId="0" fontId="51" fillId="0" borderId="4">
      <alignment wrapText="1"/>
      <protection/>
    </xf>
    <xf numFmtId="0" fontId="61" fillId="0" borderId="0">
      <alignment/>
      <protection/>
    </xf>
    <xf numFmtId="0" fontId="60" fillId="0" borderId="3">
      <alignment/>
      <protection/>
    </xf>
    <xf numFmtId="0" fontId="62" fillId="0" borderId="1">
      <alignment horizontal="center"/>
      <protection/>
    </xf>
    <xf numFmtId="0" fontId="60" fillId="0" borderId="1">
      <alignment/>
      <protection/>
    </xf>
    <xf numFmtId="0" fontId="55" fillId="0" borderId="5">
      <alignment horizontal="right"/>
      <protection/>
    </xf>
    <xf numFmtId="0" fontId="51" fillId="0" borderId="1">
      <alignment horizontal="center"/>
      <protection/>
    </xf>
    <xf numFmtId="0" fontId="55" fillId="0" borderId="1">
      <alignment/>
      <protection/>
    </xf>
    <xf numFmtId="0" fontId="51" fillId="0" borderId="1">
      <alignment horizontal="center" vertical="center" wrapText="1"/>
      <protection/>
    </xf>
    <xf numFmtId="0" fontId="52" fillId="0" borderId="1">
      <alignment horizontal="center" vertical="center" wrapText="1"/>
      <protection/>
    </xf>
    <xf numFmtId="0" fontId="60" fillId="0" borderId="0">
      <alignment wrapText="1"/>
      <protection/>
    </xf>
    <xf numFmtId="0" fontId="55" fillId="0" borderId="0">
      <alignment horizontal="left" wrapText="1"/>
      <protection/>
    </xf>
    <xf numFmtId="4" fontId="55" fillId="0" borderId="1">
      <alignment horizontal="center"/>
      <protection/>
    </xf>
    <xf numFmtId="0" fontId="58" fillId="0" borderId="0">
      <alignment wrapText="1"/>
      <protection/>
    </xf>
    <xf numFmtId="0" fontId="63" fillId="0" borderId="0">
      <alignment horizontal="left" vertical="center" wrapText="1"/>
      <protection/>
    </xf>
    <xf numFmtId="0" fontId="58" fillId="0" borderId="0">
      <alignment horizontal="center" wrapText="1"/>
      <protection/>
    </xf>
    <xf numFmtId="0" fontId="55" fillId="0" borderId="6">
      <alignment/>
      <protection/>
    </xf>
    <xf numFmtId="0" fontId="60" fillId="0" borderId="7">
      <alignment horizontal="center" vertical="center" wrapText="1"/>
      <protection/>
    </xf>
    <xf numFmtId="0" fontId="64" fillId="0" borderId="8">
      <alignment horizontal="center" vertical="center" wrapText="1"/>
      <protection/>
    </xf>
    <xf numFmtId="0" fontId="62" fillId="0" borderId="8">
      <alignment/>
      <protection/>
    </xf>
    <xf numFmtId="0" fontId="60" fillId="0" borderId="8">
      <alignment horizontal="center"/>
      <protection/>
    </xf>
    <xf numFmtId="0" fontId="63" fillId="0" borderId="3">
      <alignment horizontal="center" wrapText="1"/>
      <protection/>
    </xf>
    <xf numFmtId="0" fontId="55" fillId="0" borderId="9">
      <alignment horizontal="center" vertical="center" wrapText="1"/>
      <protection/>
    </xf>
    <xf numFmtId="0" fontId="55" fillId="0" borderId="1">
      <alignment horizontal="left" vertical="center"/>
      <protection/>
    </xf>
    <xf numFmtId="0" fontId="54" fillId="0" borderId="1">
      <alignment horizontal="center" vertical="center" wrapText="1"/>
      <protection/>
    </xf>
    <xf numFmtId="0" fontId="63" fillId="0" borderId="2">
      <alignment wrapText="1"/>
      <protection/>
    </xf>
    <xf numFmtId="0" fontId="55" fillId="0" borderId="1">
      <alignment horizontal="left" vertical="center" wrapText="1" indent="2"/>
      <protection/>
    </xf>
    <xf numFmtId="4" fontId="55" fillId="0" borderId="1">
      <alignment horizontal="right" vertical="center"/>
      <protection/>
    </xf>
    <xf numFmtId="0" fontId="55" fillId="0" borderId="10">
      <alignment wrapText="1"/>
      <protection/>
    </xf>
    <xf numFmtId="4" fontId="55" fillId="0" borderId="11">
      <alignment horizontal="right" vertical="center"/>
      <protection/>
    </xf>
    <xf numFmtId="0" fontId="63" fillId="0" borderId="0">
      <alignment horizontal="left" vertical="top" wrapText="1"/>
      <protection/>
    </xf>
    <xf numFmtId="0" fontId="55" fillId="0" borderId="12">
      <alignment horizontal="right"/>
      <protection/>
    </xf>
    <xf numFmtId="3" fontId="55" fillId="0" borderId="1">
      <alignment horizontal="right" vertical="center" indent="1"/>
      <protection/>
    </xf>
    <xf numFmtId="3" fontId="55" fillId="0" borderId="1">
      <alignment horizontal="right" vertical="center"/>
      <protection/>
    </xf>
    <xf numFmtId="3" fontId="55" fillId="0" borderId="0">
      <alignment horizontal="right" vertical="center"/>
      <protection/>
    </xf>
    <xf numFmtId="0" fontId="60" fillId="23" borderId="0">
      <alignment/>
      <protection/>
    </xf>
    <xf numFmtId="0" fontId="65" fillId="0" borderId="0">
      <alignment horizontal="center" wrapText="1"/>
      <protection/>
    </xf>
    <xf numFmtId="0" fontId="55" fillId="0" borderId="0">
      <alignment/>
      <protection/>
    </xf>
    <xf numFmtId="0" fontId="63" fillId="0" borderId="0">
      <alignment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center"/>
      <protection/>
    </xf>
    <xf numFmtId="0" fontId="66" fillId="20" borderId="1">
      <alignment horizontal="center" vertical="center"/>
      <protection/>
    </xf>
    <xf numFmtId="0" fontId="51" fillId="0" borderId="1">
      <alignment horizontal="center" vertical="center"/>
      <protection/>
    </xf>
    <xf numFmtId="0" fontId="67" fillId="0" borderId="1">
      <alignment horizontal="center" vertical="center"/>
      <protection/>
    </xf>
    <xf numFmtId="0" fontId="55" fillId="20" borderId="1">
      <alignment horizontal="center" vertical="center"/>
      <protection/>
    </xf>
    <xf numFmtId="0" fontId="66" fillId="22" borderId="1">
      <alignment horizontal="center" vertical="center"/>
      <protection/>
    </xf>
    <xf numFmtId="0" fontId="55" fillId="22" borderId="1">
      <alignment horizontal="center" vertical="center"/>
      <protection/>
    </xf>
    <xf numFmtId="0" fontId="55" fillId="0" borderId="2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1" fillId="0" borderId="3">
      <alignment horizontal="center"/>
      <protection/>
    </xf>
    <xf numFmtId="0" fontId="66" fillId="20" borderId="1">
      <alignment wrapText="1"/>
      <protection/>
    </xf>
    <xf numFmtId="0" fontId="51" fillId="0" borderId="1">
      <alignment wrapText="1"/>
      <protection/>
    </xf>
    <xf numFmtId="0" fontId="67" fillId="0" borderId="1">
      <alignment wrapText="1"/>
      <protection/>
    </xf>
    <xf numFmtId="0" fontId="55" fillId="0" borderId="1">
      <alignment horizontal="left" wrapText="1" indent="2"/>
      <protection/>
    </xf>
    <xf numFmtId="0" fontId="55" fillId="0" borderId="1">
      <alignment horizontal="left" wrapText="1" indent="1"/>
      <protection/>
    </xf>
    <xf numFmtId="0" fontId="55" fillId="0" borderId="1">
      <alignment wrapText="1"/>
      <protection/>
    </xf>
    <xf numFmtId="0" fontId="55" fillId="0" borderId="1">
      <alignment horizontal="left" wrapText="1" indent="3"/>
      <protection/>
    </xf>
    <xf numFmtId="0" fontId="66" fillId="22" borderId="1">
      <alignment wrapText="1"/>
      <protection/>
    </xf>
    <xf numFmtId="0" fontId="60" fillId="0" borderId="0">
      <alignment/>
      <protection/>
    </xf>
    <xf numFmtId="0" fontId="55" fillId="0" borderId="0">
      <alignment wrapText="1"/>
      <protection/>
    </xf>
    <xf numFmtId="0" fontId="51" fillId="0" borderId="3">
      <alignment horizontal="left"/>
      <protection/>
    </xf>
    <xf numFmtId="4" fontId="51" fillId="20" borderId="1">
      <alignment/>
      <protection/>
    </xf>
    <xf numFmtId="4" fontId="52" fillId="21" borderId="1">
      <alignment/>
      <protection/>
    </xf>
    <xf numFmtId="4" fontId="53" fillId="21" borderId="1">
      <alignment/>
      <protection/>
    </xf>
    <xf numFmtId="4" fontId="54" fillId="21" borderId="1">
      <alignment/>
      <protection/>
    </xf>
    <xf numFmtId="4" fontId="51" fillId="22" borderId="1">
      <alignment/>
      <protection/>
    </xf>
    <xf numFmtId="4" fontId="52" fillId="21" borderId="1">
      <alignment horizontal="center"/>
      <protection/>
    </xf>
    <xf numFmtId="4" fontId="54" fillId="21" borderId="1">
      <alignment horizontal="center"/>
      <protection/>
    </xf>
    <xf numFmtId="3" fontId="52" fillId="21" borderId="1">
      <alignment horizontal="center"/>
      <protection/>
    </xf>
    <xf numFmtId="3" fontId="54" fillId="21" borderId="1">
      <alignment horizontal="center"/>
      <protection/>
    </xf>
    <xf numFmtId="0" fontId="55" fillId="0" borderId="0">
      <alignment horizontal="center" wrapText="1"/>
      <protection/>
    </xf>
    <xf numFmtId="0" fontId="63" fillId="0" borderId="0">
      <alignment wrapText="1"/>
      <protection/>
    </xf>
    <xf numFmtId="0" fontId="59" fillId="0" borderId="0">
      <alignment wrapText="1"/>
      <protection/>
    </xf>
    <xf numFmtId="0" fontId="55" fillId="0" borderId="1">
      <alignment horizontal="center" vertical="top"/>
      <protection/>
    </xf>
    <xf numFmtId="0" fontId="59" fillId="0" borderId="0">
      <alignment horizontal="center" wrapText="1"/>
      <protection/>
    </xf>
    <xf numFmtId="0" fontId="54" fillId="20" borderId="1">
      <alignment horizontal="center" vertical="top" wrapText="1"/>
      <protection/>
    </xf>
    <xf numFmtId="164" fontId="51" fillId="20" borderId="1">
      <alignment/>
      <protection/>
    </xf>
    <xf numFmtId="164" fontId="52" fillId="20" borderId="1">
      <alignment/>
      <protection/>
    </xf>
    <xf numFmtId="164" fontId="53" fillId="20" borderId="1">
      <alignment/>
      <protection/>
    </xf>
    <xf numFmtId="164" fontId="54" fillId="20" borderId="1">
      <alignment/>
      <protection/>
    </xf>
    <xf numFmtId="164" fontId="54" fillId="22" borderId="1">
      <alignment/>
      <protection/>
    </xf>
    <xf numFmtId="164" fontId="51" fillId="22" borderId="1">
      <alignment/>
      <protection/>
    </xf>
    <xf numFmtId="164" fontId="52" fillId="22" borderId="1">
      <alignment/>
      <protection/>
    </xf>
    <xf numFmtId="4" fontId="52" fillId="22" borderId="1">
      <alignment horizontal="center"/>
      <protection/>
    </xf>
    <xf numFmtId="4" fontId="54" fillId="22" borderId="1">
      <alignment horizontal="center"/>
      <protection/>
    </xf>
    <xf numFmtId="0" fontId="51" fillId="0" borderId="0">
      <alignment wrapText="1"/>
      <protection/>
    </xf>
    <xf numFmtId="49" fontId="51" fillId="20" borderId="1">
      <alignment horizontal="right" indent="1"/>
      <protection/>
    </xf>
    <xf numFmtId="49" fontId="52" fillId="20" borderId="1">
      <alignment horizontal="right" indent="1"/>
      <protection/>
    </xf>
    <xf numFmtId="49" fontId="53" fillId="20" borderId="1">
      <alignment horizontal="right" indent="1"/>
      <protection/>
    </xf>
    <xf numFmtId="49" fontId="54" fillId="20" borderId="1">
      <alignment horizontal="right" indent="1"/>
      <protection/>
    </xf>
    <xf numFmtId="1" fontId="54" fillId="20" borderId="1">
      <alignment horizontal="right" indent="1"/>
      <protection/>
    </xf>
    <xf numFmtId="1" fontId="53" fillId="20" borderId="1">
      <alignment horizontal="right" indent="1"/>
      <protection/>
    </xf>
    <xf numFmtId="1" fontId="52" fillId="20" borderId="1">
      <alignment horizontal="right" indent="1"/>
      <protection/>
    </xf>
    <xf numFmtId="1" fontId="51" fillId="20" borderId="1">
      <alignment horizontal="right" indent="1"/>
      <protection/>
    </xf>
    <xf numFmtId="1" fontId="54" fillId="22" borderId="1">
      <alignment horizontal="right" indent="1"/>
      <protection/>
    </xf>
    <xf numFmtId="1" fontId="51" fillId="22" borderId="1">
      <alignment horizontal="right" indent="1"/>
      <protection/>
    </xf>
    <xf numFmtId="1" fontId="52" fillId="22" borderId="1">
      <alignment horizontal="right" indent="1"/>
      <protection/>
    </xf>
    <xf numFmtId="1" fontId="52" fillId="22" borderId="1">
      <alignment horizontal="center"/>
      <protection/>
    </xf>
    <xf numFmtId="1" fontId="54" fillId="22" borderId="1">
      <alignment horizontal="center"/>
      <protection/>
    </xf>
    <xf numFmtId="0" fontId="68" fillId="0" borderId="2">
      <alignment horizontal="center" vertical="top" wrapText="1"/>
      <protection/>
    </xf>
    <xf numFmtId="0" fontId="55" fillId="0" borderId="5">
      <alignment horizontal="left"/>
      <protection/>
    </xf>
    <xf numFmtId="0" fontId="51" fillId="20" borderId="1">
      <alignment horizontal="center" wrapText="1"/>
      <protection/>
    </xf>
    <xf numFmtId="0" fontId="66" fillId="22" borderId="1">
      <alignment horizontal="center" wrapText="1"/>
      <protection/>
    </xf>
    <xf numFmtId="0" fontId="56" fillId="0" borderId="0">
      <alignment/>
      <protection/>
    </xf>
    <xf numFmtId="0" fontId="55" fillId="0" borderId="10">
      <alignment/>
      <protection/>
    </xf>
    <xf numFmtId="0" fontId="63" fillId="0" borderId="0">
      <alignment horizontal="left" vertical="center"/>
      <protection/>
    </xf>
    <xf numFmtId="0" fontId="55" fillId="0" borderId="3">
      <alignment/>
      <protection/>
    </xf>
    <xf numFmtId="0" fontId="55" fillId="0" borderId="13">
      <alignment horizontal="center" vertical="center" wrapText="1"/>
      <protection/>
    </xf>
    <xf numFmtId="0" fontId="55" fillId="0" borderId="14">
      <alignment horizontal="center" vertical="top" wrapText="1"/>
      <protection/>
    </xf>
    <xf numFmtId="0" fontId="55" fillId="0" borderId="1">
      <alignment horizontal="center"/>
      <protection/>
    </xf>
    <xf numFmtId="0" fontId="60" fillId="0" borderId="2">
      <alignment wrapText="1"/>
      <protection/>
    </xf>
    <xf numFmtId="0" fontId="60" fillId="0" borderId="0">
      <alignment horizontal="left"/>
      <protection/>
    </xf>
    <xf numFmtId="0" fontId="60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9" fillId="30" borderId="15" applyNumberFormat="0" applyAlignment="0" applyProtection="0"/>
    <xf numFmtId="0" fontId="70" fillId="31" borderId="16" applyNumberFormat="0" applyAlignment="0" applyProtection="0"/>
    <xf numFmtId="0" fontId="71" fillId="31" borderId="15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7" fillId="32" borderId="21" applyNumberFormat="0" applyAlignment="0" applyProtection="0"/>
    <xf numFmtId="0" fontId="78" fillId="0" borderId="0" applyNumberFormat="0" applyFill="0" applyBorder="0" applyAlignment="0" applyProtection="0"/>
    <xf numFmtId="0" fontId="79" fillId="33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0" fillId="3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5" borderId="22" applyNumberFormat="0" applyFont="0" applyAlignment="0" applyProtection="0"/>
    <xf numFmtId="9" fontId="0" fillId="0" borderId="0" applyFont="0" applyFill="0" applyBorder="0" applyAlignment="0" applyProtection="0"/>
    <xf numFmtId="0" fontId="82" fillId="0" borderId="23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4" fillId="36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/>
    </xf>
    <xf numFmtId="0" fontId="14" fillId="0" borderId="0" xfId="192">
      <alignment/>
      <protection/>
    </xf>
    <xf numFmtId="0" fontId="2" fillId="0" borderId="0" xfId="192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72" fillId="0" borderId="0" xfId="181" applyAlignment="1">
      <alignment vertical="center" wrapText="1"/>
    </xf>
    <xf numFmtId="166" fontId="85" fillId="0" borderId="0" xfId="204" applyFont="1" applyFill="1" applyBorder="1" applyAlignment="1">
      <alignment vertical="center"/>
    </xf>
    <xf numFmtId="166" fontId="7" fillId="0" borderId="0" xfId="204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0" fontId="63" fillId="0" borderId="1" xfId="0" applyFont="1" applyFill="1" applyBorder="1" applyAlignment="1">
      <alignment horizontal="center" vertical="top" wrapText="1"/>
    </xf>
    <xf numFmtId="0" fontId="86" fillId="0" borderId="24" xfId="0" applyFont="1" applyBorder="1" applyAlignment="1">
      <alignment/>
    </xf>
    <xf numFmtId="49" fontId="9" fillId="0" borderId="25" xfId="192" applyNumberFormat="1" applyFont="1" applyBorder="1" applyAlignment="1" applyProtection="1">
      <alignment horizontal="center" vertical="center" wrapText="1"/>
      <protection/>
    </xf>
    <xf numFmtId="49" fontId="9" fillId="0" borderId="24" xfId="192" applyNumberFormat="1" applyFont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vertical="top" wrapText="1"/>
    </xf>
    <xf numFmtId="164" fontId="63" fillId="0" borderId="0" xfId="0" applyNumberFormat="1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left" vertical="top" wrapText="1"/>
    </xf>
    <xf numFmtId="164" fontId="57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165" fontId="5" fillId="0" borderId="0" xfId="0" applyNumberFormat="1" applyFont="1" applyBorder="1" applyAlignment="1" applyProtection="1">
      <alignment horizontal="left" vertical="center" wrapText="1"/>
      <protection/>
    </xf>
    <xf numFmtId="165" fontId="6" fillId="0" borderId="0" xfId="0" applyNumberFormat="1" applyFont="1" applyBorder="1" applyAlignment="1" applyProtection="1">
      <alignment horizontal="left" vertical="center" wrapText="1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57" fillId="0" borderId="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64" fontId="57" fillId="0" borderId="1" xfId="0" applyNumberFormat="1" applyFont="1" applyFill="1" applyBorder="1" applyAlignment="1">
      <alignment horizontal="center" vertical="center" wrapText="1"/>
    </xf>
    <xf numFmtId="164" fontId="63" fillId="0" borderId="1" xfId="0" applyNumberFormat="1" applyFont="1" applyFill="1" applyBorder="1" applyAlignment="1">
      <alignment horizontal="center" vertical="center" wrapText="1"/>
    </xf>
    <xf numFmtId="164" fontId="63" fillId="0" borderId="1" xfId="0" applyNumberFormat="1" applyFont="1" applyFill="1" applyBorder="1" applyAlignment="1">
      <alignment horizontal="center" vertical="center" wrapText="1"/>
    </xf>
    <xf numFmtId="164" fontId="57" fillId="0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7" fillId="0" borderId="24" xfId="0" applyNumberFormat="1" applyFont="1" applyBorder="1" applyAlignment="1">
      <alignment horizontal="center" vertical="center"/>
    </xf>
    <xf numFmtId="164" fontId="63" fillId="0" borderId="9" xfId="0" applyNumberFormat="1" applyFont="1" applyFill="1" applyBorder="1" applyAlignment="1">
      <alignment horizontal="center" vertical="center" wrapText="1"/>
    </xf>
    <xf numFmtId="164" fontId="88" fillId="0" borderId="24" xfId="0" applyNumberFormat="1" applyFont="1" applyBorder="1" applyAlignment="1">
      <alignment horizontal="center" vertical="center"/>
    </xf>
    <xf numFmtId="164" fontId="63" fillId="0" borderId="9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164" fontId="7" fillId="0" borderId="24" xfId="192" applyNumberFormat="1" applyFont="1" applyBorder="1" applyAlignment="1" applyProtection="1">
      <alignment horizontal="center" vertical="center" wrapText="1"/>
      <protection/>
    </xf>
    <xf numFmtId="164" fontId="10" fillId="0" borderId="25" xfId="192" applyNumberFormat="1" applyFont="1" applyBorder="1" applyAlignment="1" applyProtection="1">
      <alignment horizontal="center" vertical="center" wrapText="1"/>
      <protection/>
    </xf>
    <xf numFmtId="164" fontId="9" fillId="0" borderId="25" xfId="192" applyNumberFormat="1" applyFont="1" applyBorder="1" applyAlignment="1" applyProtection="1">
      <alignment horizontal="center" vertical="center" wrapText="1"/>
      <protection/>
    </xf>
    <xf numFmtId="164" fontId="8" fillId="0" borderId="24" xfId="192" applyNumberFormat="1" applyFont="1" applyBorder="1" applyAlignment="1" applyProtection="1">
      <alignment horizontal="center" vertical="center" wrapText="1"/>
      <protection/>
    </xf>
    <xf numFmtId="164" fontId="8" fillId="0" borderId="24" xfId="192" applyNumberFormat="1" applyFont="1" applyBorder="1" applyAlignment="1">
      <alignment horizontal="center" vertical="center"/>
      <protection/>
    </xf>
    <xf numFmtId="164" fontId="7" fillId="0" borderId="24" xfId="192" applyNumberFormat="1" applyFont="1" applyBorder="1" applyAlignment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164" fontId="8" fillId="0" borderId="28" xfId="0" applyNumberFormat="1" applyFont="1" applyBorder="1" applyAlignment="1" applyProtection="1">
      <alignment horizontal="center" vertical="center" wrapText="1"/>
      <protection/>
    </xf>
    <xf numFmtId="165" fontId="8" fillId="0" borderId="28" xfId="0" applyNumberFormat="1" applyFont="1" applyBorder="1" applyAlignment="1" applyProtection="1">
      <alignment horizontal="center" vertical="center" wrapText="1"/>
      <protection/>
    </xf>
    <xf numFmtId="0" fontId="57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164" fontId="87" fillId="0" borderId="31" xfId="0" applyNumberFormat="1" applyFont="1" applyBorder="1" applyAlignment="1">
      <alignment horizontal="center" vertical="center"/>
    </xf>
    <xf numFmtId="164" fontId="57" fillId="0" borderId="13" xfId="0" applyNumberFormat="1" applyFont="1" applyFill="1" applyBorder="1" applyAlignment="1">
      <alignment horizontal="center" vertical="center" wrapText="1"/>
    </xf>
    <xf numFmtId="164" fontId="57" fillId="0" borderId="29" xfId="0" applyNumberFormat="1" applyFont="1" applyFill="1" applyBorder="1" applyAlignment="1">
      <alignment horizontal="center" vertical="center" wrapText="1"/>
    </xf>
    <xf numFmtId="164" fontId="87" fillId="0" borderId="32" xfId="0" applyNumberFormat="1" applyFont="1" applyBorder="1" applyAlignment="1">
      <alignment horizontal="center" vertical="center"/>
    </xf>
    <xf numFmtId="164" fontId="57" fillId="0" borderId="14" xfId="0" applyNumberFormat="1" applyFont="1" applyFill="1" applyBorder="1" applyAlignment="1">
      <alignment horizontal="center" vertical="center" wrapText="1"/>
    </xf>
    <xf numFmtId="164" fontId="57" fillId="0" borderId="33" xfId="0" applyNumberFormat="1" applyFont="1" applyFill="1" applyBorder="1" applyAlignment="1">
      <alignment horizontal="center" vertical="center" wrapText="1"/>
    </xf>
    <xf numFmtId="164" fontId="57" fillId="0" borderId="24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 applyProtection="1">
      <alignment horizontal="center" vertical="center" wrapText="1"/>
      <protection/>
    </xf>
    <xf numFmtId="164" fontId="8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49" fontId="7" fillId="0" borderId="35" xfId="0" applyNumberFormat="1" applyFont="1" applyBorder="1" applyAlignment="1" applyProtection="1">
      <alignment horizontal="center" vertical="center" wrapText="1"/>
      <protection/>
    </xf>
    <xf numFmtId="164" fontId="7" fillId="0" borderId="35" xfId="0" applyNumberFormat="1" applyFont="1" applyBorder="1" applyAlignment="1" applyProtection="1">
      <alignment horizontal="center" vertical="center" wrapText="1"/>
      <protection/>
    </xf>
    <xf numFmtId="0" fontId="57" fillId="0" borderId="33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164" fontId="7" fillId="0" borderId="24" xfId="0" applyNumberFormat="1" applyFont="1" applyBorder="1" applyAlignment="1" applyProtection="1">
      <alignment horizontal="center" vertical="center" wrapText="1"/>
      <protection/>
    </xf>
    <xf numFmtId="164" fontId="88" fillId="0" borderId="32" xfId="0" applyNumberFormat="1" applyFont="1" applyBorder="1" applyAlignment="1">
      <alignment horizontal="center" vertical="center"/>
    </xf>
    <xf numFmtId="0" fontId="2" fillId="0" borderId="37" xfId="192" applyFont="1" applyBorder="1" applyAlignment="1" applyProtection="1">
      <alignment horizontal="right"/>
      <protection/>
    </xf>
    <xf numFmtId="0" fontId="4" fillId="0" borderId="0" xfId="192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63" fillId="0" borderId="33" xfId="0" applyFont="1" applyFill="1" applyBorder="1" applyAlignment="1">
      <alignment horizontal="right" wrapText="1"/>
    </xf>
    <xf numFmtId="0" fontId="63" fillId="0" borderId="36" xfId="0" applyFont="1" applyFill="1" applyBorder="1" applyAlignment="1">
      <alignment horizontal="right" wrapText="1"/>
    </xf>
    <xf numFmtId="164" fontId="8" fillId="0" borderId="24" xfId="192" applyNumberFormat="1" applyFont="1" applyFill="1" applyBorder="1" applyAlignment="1" applyProtection="1">
      <alignment horizontal="center" vertical="center" wrapText="1"/>
      <protection/>
    </xf>
    <xf numFmtId="164" fontId="7" fillId="0" borderId="24" xfId="192" applyNumberFormat="1" applyFont="1" applyFill="1" applyBorder="1" applyAlignment="1" applyProtection="1">
      <alignment horizontal="center" vertical="center" wrapText="1"/>
      <protection/>
    </xf>
    <xf numFmtId="164" fontId="8" fillId="0" borderId="24" xfId="192" applyNumberFormat="1" applyFont="1" applyFill="1" applyBorder="1" applyAlignment="1">
      <alignment horizontal="center" vertical="center"/>
      <protection/>
    </xf>
    <xf numFmtId="164" fontId="7" fillId="0" borderId="24" xfId="192" applyNumberFormat="1" applyFont="1" applyFill="1" applyBorder="1" applyAlignment="1">
      <alignment horizontal="center" vertical="center"/>
      <protection/>
    </xf>
    <xf numFmtId="164" fontId="87" fillId="0" borderId="24" xfId="0" applyNumberFormat="1" applyFont="1" applyFill="1" applyBorder="1" applyAlignment="1">
      <alignment horizontal="center" vertical="center"/>
    </xf>
    <xf numFmtId="164" fontId="88" fillId="0" borderId="24" xfId="0" applyNumberFormat="1" applyFont="1" applyFill="1" applyBorder="1" applyAlignment="1">
      <alignment horizontal="center" vertical="center"/>
    </xf>
    <xf numFmtId="164" fontId="87" fillId="0" borderId="31" xfId="0" applyNumberFormat="1" applyFont="1" applyFill="1" applyBorder="1" applyAlignment="1">
      <alignment horizontal="center" vertical="center"/>
    </xf>
    <xf numFmtId="164" fontId="87" fillId="0" borderId="32" xfId="0" applyNumberFormat="1" applyFont="1" applyFill="1" applyBorder="1" applyAlignment="1">
      <alignment horizontal="center" vertical="center"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164" fontId="8" fillId="0" borderId="31" xfId="0" applyNumberFormat="1" applyFont="1" applyBorder="1" applyAlignment="1" applyProtection="1">
      <alignment horizontal="center" vertical="center" wrapText="1"/>
      <protection/>
    </xf>
    <xf numFmtId="164" fontId="10" fillId="0" borderId="38" xfId="192" applyNumberFormat="1" applyFont="1" applyBorder="1" applyAlignment="1" applyProtection="1">
      <alignment horizontal="center" vertical="center" wrapText="1"/>
      <protection/>
    </xf>
    <xf numFmtId="164" fontId="10" fillId="0" borderId="39" xfId="192" applyNumberFormat="1" applyFont="1" applyBorder="1" applyAlignment="1" applyProtection="1">
      <alignment horizontal="center" vertical="center" wrapText="1"/>
      <protection/>
    </xf>
    <xf numFmtId="164" fontId="10" fillId="0" borderId="24" xfId="192" applyNumberFormat="1" applyFont="1" applyBorder="1" applyAlignment="1" applyProtection="1">
      <alignment horizontal="center" vertical="center" wrapText="1"/>
      <protection/>
    </xf>
    <xf numFmtId="164" fontId="7" fillId="0" borderId="25" xfId="192" applyNumberFormat="1" applyFont="1" applyBorder="1" applyAlignment="1" applyProtection="1">
      <alignment horizontal="center" vertical="center" wrapText="1"/>
      <protection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2" xfId="35"/>
    <cellStyle name="st133" xfId="36"/>
    <cellStyle name="st134" xfId="37"/>
    <cellStyle name="st135" xfId="38"/>
    <cellStyle name="st136" xfId="39"/>
    <cellStyle name="st137" xfId="40"/>
    <cellStyle name="st138" xfId="41"/>
    <cellStyle name="style0" xfId="42"/>
    <cellStyle name="td" xfId="43"/>
    <cellStyle name="tr" xfId="44"/>
    <cellStyle name="xl100" xfId="45"/>
    <cellStyle name="xl101" xfId="46"/>
    <cellStyle name="xl102" xfId="47"/>
    <cellStyle name="xl103" xfId="48"/>
    <cellStyle name="xl104" xfId="49"/>
    <cellStyle name="xl105" xfId="50"/>
    <cellStyle name="xl106" xfId="51"/>
    <cellStyle name="xl107" xfId="52"/>
    <cellStyle name="xl108" xfId="53"/>
    <cellStyle name="xl109" xfId="54"/>
    <cellStyle name="xl110" xfId="55"/>
    <cellStyle name="xl111" xfId="56"/>
    <cellStyle name="xl112" xfId="57"/>
    <cellStyle name="xl113" xfId="58"/>
    <cellStyle name="xl114" xfId="59"/>
    <cellStyle name="xl115" xfId="60"/>
    <cellStyle name="xl116" xfId="61"/>
    <cellStyle name="xl117" xfId="62"/>
    <cellStyle name="xl118" xfId="63"/>
    <cellStyle name="xl119" xfId="64"/>
    <cellStyle name="xl120" xfId="65"/>
    <cellStyle name="xl121" xfId="66"/>
    <cellStyle name="xl122" xfId="67"/>
    <cellStyle name="xl123" xfId="68"/>
    <cellStyle name="xl124" xfId="69"/>
    <cellStyle name="xl125" xfId="70"/>
    <cellStyle name="xl126" xfId="71"/>
    <cellStyle name="xl127" xfId="72"/>
    <cellStyle name="xl128" xfId="73"/>
    <cellStyle name="xl129" xfId="74"/>
    <cellStyle name="xl130" xfId="75"/>
    <cellStyle name="xl131" xfId="76"/>
    <cellStyle name="xl132" xfId="77"/>
    <cellStyle name="xl133" xfId="78"/>
    <cellStyle name="xl134" xfId="79"/>
    <cellStyle name="xl135" xfId="80"/>
    <cellStyle name="xl136" xfId="81"/>
    <cellStyle name="xl137" xfId="82"/>
    <cellStyle name="xl138" xfId="83"/>
    <cellStyle name="xl139" xfId="84"/>
    <cellStyle name="xl140" xfId="85"/>
    <cellStyle name="xl141" xfId="86"/>
    <cellStyle name="xl142" xfId="87"/>
    <cellStyle name="xl143" xfId="88"/>
    <cellStyle name="xl144" xfId="89"/>
    <cellStyle name="xl145" xfId="90"/>
    <cellStyle name="xl146" xfId="91"/>
    <cellStyle name="xl147" xfId="92"/>
    <cellStyle name="xl21" xfId="93"/>
    <cellStyle name="xl22" xfId="94"/>
    <cellStyle name="xl23" xfId="95"/>
    <cellStyle name="xl24" xfId="96"/>
    <cellStyle name="xl25" xfId="97"/>
    <cellStyle name="xl26" xfId="98"/>
    <cellStyle name="xl27" xfId="99"/>
    <cellStyle name="xl28" xfId="100"/>
    <cellStyle name="xl29" xfId="101"/>
    <cellStyle name="xl30" xfId="102"/>
    <cellStyle name="xl31" xfId="103"/>
    <cellStyle name="xl32" xfId="104"/>
    <cellStyle name="xl33" xfId="105"/>
    <cellStyle name="xl34" xfId="106"/>
    <cellStyle name="xl35" xfId="107"/>
    <cellStyle name="xl36" xfId="108"/>
    <cellStyle name="xl37" xfId="109"/>
    <cellStyle name="xl38" xfId="110"/>
    <cellStyle name="xl39" xfId="111"/>
    <cellStyle name="xl40" xfId="112"/>
    <cellStyle name="xl41" xfId="113"/>
    <cellStyle name="xl42" xfId="114"/>
    <cellStyle name="xl43" xfId="115"/>
    <cellStyle name="xl44" xfId="116"/>
    <cellStyle name="xl45" xfId="117"/>
    <cellStyle name="xl46" xfId="118"/>
    <cellStyle name="xl47" xfId="119"/>
    <cellStyle name="xl48" xfId="120"/>
    <cellStyle name="xl49" xfId="121"/>
    <cellStyle name="xl50" xfId="122"/>
    <cellStyle name="xl51" xfId="123"/>
    <cellStyle name="xl52" xfId="124"/>
    <cellStyle name="xl53" xfId="125"/>
    <cellStyle name="xl54" xfId="126"/>
    <cellStyle name="xl55" xfId="127"/>
    <cellStyle name="xl56" xfId="128"/>
    <cellStyle name="xl57" xfId="129"/>
    <cellStyle name="xl58" xfId="130"/>
    <cellStyle name="xl59" xfId="131"/>
    <cellStyle name="xl60" xfId="132"/>
    <cellStyle name="xl61" xfId="133"/>
    <cellStyle name="xl62" xfId="134"/>
    <cellStyle name="xl63" xfId="135"/>
    <cellStyle name="xl64" xfId="136"/>
    <cellStyle name="xl65" xfId="137"/>
    <cellStyle name="xl66" xfId="138"/>
    <cellStyle name="xl67" xfId="139"/>
    <cellStyle name="xl68" xfId="140"/>
    <cellStyle name="xl69" xfId="141"/>
    <cellStyle name="xl70" xfId="142"/>
    <cellStyle name="xl71" xfId="143"/>
    <cellStyle name="xl72" xfId="144"/>
    <cellStyle name="xl73" xfId="145"/>
    <cellStyle name="xl74" xfId="146"/>
    <cellStyle name="xl75" xfId="147"/>
    <cellStyle name="xl76" xfId="148"/>
    <cellStyle name="xl77" xfId="149"/>
    <cellStyle name="xl78" xfId="150"/>
    <cellStyle name="xl79" xfId="151"/>
    <cellStyle name="xl80" xfId="152"/>
    <cellStyle name="xl81" xfId="153"/>
    <cellStyle name="xl82" xfId="154"/>
    <cellStyle name="xl83" xfId="155"/>
    <cellStyle name="xl84" xfId="156"/>
    <cellStyle name="xl85" xfId="157"/>
    <cellStyle name="xl86" xfId="158"/>
    <cellStyle name="xl87" xfId="159"/>
    <cellStyle name="xl88" xfId="160"/>
    <cellStyle name="xl89" xfId="161"/>
    <cellStyle name="xl90" xfId="162"/>
    <cellStyle name="xl91" xfId="163"/>
    <cellStyle name="xl92" xfId="164"/>
    <cellStyle name="xl93" xfId="165"/>
    <cellStyle name="xl94" xfId="166"/>
    <cellStyle name="xl95" xfId="167"/>
    <cellStyle name="xl96" xfId="168"/>
    <cellStyle name="xl97" xfId="169"/>
    <cellStyle name="xl98" xfId="170"/>
    <cellStyle name="xl99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Ввод " xfId="178"/>
    <cellStyle name="Вывод" xfId="179"/>
    <cellStyle name="Вычисление" xfId="180"/>
    <cellStyle name="Hyperlink" xfId="181"/>
    <cellStyle name="Currency" xfId="182"/>
    <cellStyle name="Currency [0]" xfId="183"/>
    <cellStyle name="Заголовок 1" xfId="184"/>
    <cellStyle name="Заголовок 2" xfId="185"/>
    <cellStyle name="Заголовок 3" xfId="186"/>
    <cellStyle name="Заголовок 4" xfId="187"/>
    <cellStyle name="Итог" xfId="188"/>
    <cellStyle name="Контрольная ячейка" xfId="189"/>
    <cellStyle name="Название" xfId="190"/>
    <cellStyle name="Нейтральный" xfId="191"/>
    <cellStyle name="Обычный 2" xfId="192"/>
    <cellStyle name="Обычный 2 2" xfId="193"/>
    <cellStyle name="Обычный 3" xfId="194"/>
    <cellStyle name="Обычный 4" xfId="195"/>
    <cellStyle name="Плохой" xfId="196"/>
    <cellStyle name="Пояснение" xfId="197"/>
    <cellStyle name="Примечание" xfId="198"/>
    <cellStyle name="Percent" xfId="199"/>
    <cellStyle name="Связанная ячейка" xfId="200"/>
    <cellStyle name="Текст предупреждения" xfId="201"/>
    <cellStyle name="Comma" xfId="202"/>
    <cellStyle name="Comma [0]" xfId="203"/>
    <cellStyle name="Финансовый 2" xfId="204"/>
    <cellStyle name="Хороший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5">
      <selection activeCell="L9" sqref="L9"/>
    </sheetView>
  </sheetViews>
  <sheetFormatPr defaultColWidth="9.140625" defaultRowHeight="15"/>
  <cols>
    <col min="1" max="1" width="25.28125" style="0" customWidth="1"/>
    <col min="2" max="2" width="27.57421875" style="0" customWidth="1"/>
    <col min="3" max="3" width="16.8515625" style="0" customWidth="1"/>
    <col min="4" max="4" width="16.140625" style="0" customWidth="1"/>
    <col min="5" max="5" width="11.57421875" style="0" customWidth="1"/>
    <col min="6" max="6" width="12.8515625" style="0" customWidth="1"/>
    <col min="7" max="7" width="13.140625" style="0" customWidth="1"/>
    <col min="8" max="8" width="12.8515625" style="0" customWidth="1"/>
    <col min="10" max="10" width="18.28125" style="0" customWidth="1"/>
    <col min="11" max="11" width="14.28125" style="0" customWidth="1"/>
    <col min="12" max="12" width="15.7109375" style="0" customWidth="1"/>
    <col min="13" max="13" width="12.8515625" style="0" customWidth="1"/>
    <col min="14" max="14" width="16.421875" style="0" customWidth="1"/>
  </cols>
  <sheetData>
    <row r="1" spans="1:13" ht="15">
      <c r="A1" s="1"/>
      <c r="B1" s="3"/>
      <c r="C1" s="3"/>
      <c r="D1" s="2"/>
      <c r="E1" s="2"/>
      <c r="F1" s="2"/>
      <c r="G1" s="2"/>
      <c r="H1" s="1"/>
      <c r="I1" s="1"/>
      <c r="J1" s="4"/>
      <c r="K1" s="4"/>
      <c r="L1" s="4"/>
      <c r="M1" s="4"/>
    </row>
    <row r="2" spans="1:13" ht="65.25" customHeight="1">
      <c r="A2" s="78" t="s">
        <v>30</v>
      </c>
      <c r="B2" s="79"/>
      <c r="C2" s="79"/>
      <c r="D2" s="79"/>
      <c r="E2" s="79"/>
      <c r="F2" s="79"/>
      <c r="G2" s="79"/>
      <c r="H2" s="79"/>
      <c r="I2" s="1"/>
      <c r="J2" s="4"/>
      <c r="K2" s="4"/>
      <c r="L2" s="4"/>
      <c r="M2" s="4"/>
    </row>
    <row r="3" spans="1:13" ht="15">
      <c r="A3" s="1"/>
      <c r="B3" s="77" t="s">
        <v>0</v>
      </c>
      <c r="C3" s="77"/>
      <c r="D3" s="77"/>
      <c r="E3" s="77"/>
      <c r="F3" s="77"/>
      <c r="G3" s="77"/>
      <c r="H3" s="1"/>
      <c r="I3" s="1"/>
      <c r="J3" s="4"/>
      <c r="K3" s="4"/>
      <c r="L3" s="4"/>
      <c r="M3" s="4"/>
    </row>
    <row r="4" spans="1:14" ht="243.75">
      <c r="A4" s="12" t="s">
        <v>1</v>
      </c>
      <c r="B4" s="13" t="s">
        <v>2</v>
      </c>
      <c r="C4" s="14" t="s">
        <v>31</v>
      </c>
      <c r="D4" s="14" t="s">
        <v>32</v>
      </c>
      <c r="E4" s="14" t="s">
        <v>33</v>
      </c>
      <c r="F4" s="14" t="s">
        <v>3</v>
      </c>
      <c r="G4" s="14" t="s">
        <v>4</v>
      </c>
      <c r="H4" s="14" t="s">
        <v>34</v>
      </c>
      <c r="I4" s="1"/>
      <c r="J4" s="4"/>
      <c r="K4" s="4"/>
      <c r="L4" s="4"/>
      <c r="M4" s="4"/>
      <c r="N4" s="4"/>
    </row>
    <row r="5" spans="1:14" ht="33.75" customHeight="1">
      <c r="A5" s="11" t="s">
        <v>35</v>
      </c>
      <c r="B5" s="15" t="s">
        <v>5</v>
      </c>
      <c r="C5" s="49">
        <f>C6+C11+C16+C27+C31+C34+C42+C47+C50+C56</f>
        <v>247812</v>
      </c>
      <c r="D5" s="49">
        <f>D6+D11+D16+D27+D31+D34+D42+D47+D50+D56</f>
        <v>299385.4</v>
      </c>
      <c r="E5" s="95">
        <f>D5/C5*100</f>
        <v>120.81150226784823</v>
      </c>
      <c r="F5" s="38">
        <v>260016.8</v>
      </c>
      <c r="G5" s="38">
        <v>275661.7</v>
      </c>
      <c r="H5" s="38">
        <v>269683</v>
      </c>
      <c r="I5" s="5"/>
      <c r="J5" s="16"/>
      <c r="K5" s="17"/>
      <c r="L5" s="18"/>
      <c r="M5" s="18"/>
      <c r="N5" s="18"/>
    </row>
    <row r="6" spans="1:14" ht="31.5">
      <c r="A6" s="11" t="s">
        <v>36</v>
      </c>
      <c r="B6" s="15" t="s">
        <v>6</v>
      </c>
      <c r="C6" s="49">
        <f>C7</f>
        <v>197523.69999999998</v>
      </c>
      <c r="D6" s="49">
        <f>D7</f>
        <v>247170.8</v>
      </c>
      <c r="E6" s="95">
        <f aca="true" t="shared" si="0" ref="E6:E69">D6/C6*100</f>
        <v>125.134755981181</v>
      </c>
      <c r="F6" s="38">
        <v>211539.5</v>
      </c>
      <c r="G6" s="38">
        <v>227500.3</v>
      </c>
      <c r="H6" s="38">
        <v>221341.6</v>
      </c>
      <c r="I6" s="1"/>
      <c r="J6" s="16"/>
      <c r="K6" s="17"/>
      <c r="L6" s="18"/>
      <c r="M6" s="18"/>
      <c r="N6" s="18"/>
    </row>
    <row r="7" spans="1:14" ht="31.5">
      <c r="A7" s="35" t="s">
        <v>37</v>
      </c>
      <c r="B7" s="36" t="s">
        <v>7</v>
      </c>
      <c r="C7" s="52">
        <f>C8+C9+C10</f>
        <v>197523.69999999998</v>
      </c>
      <c r="D7" s="52">
        <f>D8+D9+D10</f>
        <v>247170.8</v>
      </c>
      <c r="E7" s="50">
        <f t="shared" si="0"/>
        <v>125.134755981181</v>
      </c>
      <c r="F7" s="37">
        <v>211539.5</v>
      </c>
      <c r="G7" s="37">
        <v>227500.3</v>
      </c>
      <c r="H7" s="37">
        <v>221341.6</v>
      </c>
      <c r="I7" s="7"/>
      <c r="J7" s="16"/>
      <c r="K7" s="17"/>
      <c r="L7" s="18"/>
      <c r="M7" s="18"/>
      <c r="N7" s="18"/>
    </row>
    <row r="8" spans="1:14" ht="189">
      <c r="A8" s="35" t="s">
        <v>38</v>
      </c>
      <c r="B8" s="36" t="s">
        <v>39</v>
      </c>
      <c r="C8" s="52">
        <v>196547.6</v>
      </c>
      <c r="D8" s="82">
        <v>246047.5</v>
      </c>
      <c r="E8" s="50">
        <f t="shared" si="0"/>
        <v>125.18468808573597</v>
      </c>
      <c r="F8" s="37">
        <v>210631.5</v>
      </c>
      <c r="G8" s="37">
        <v>226575.3</v>
      </c>
      <c r="H8" s="37">
        <v>220392.6</v>
      </c>
      <c r="I8" s="6"/>
      <c r="J8" s="19"/>
      <c r="K8" s="20"/>
      <c r="L8" s="21"/>
      <c r="M8" s="21"/>
      <c r="N8" s="21"/>
    </row>
    <row r="9" spans="1:14" ht="299.25">
      <c r="A9" s="35" t="s">
        <v>40</v>
      </c>
      <c r="B9" s="36" t="s">
        <v>41</v>
      </c>
      <c r="C9" s="52">
        <v>363.8</v>
      </c>
      <c r="D9" s="82">
        <v>351.5</v>
      </c>
      <c r="E9" s="50">
        <f t="shared" si="0"/>
        <v>96.61902144035184</v>
      </c>
      <c r="F9" s="37">
        <v>331</v>
      </c>
      <c r="G9" s="37">
        <v>337</v>
      </c>
      <c r="H9" s="37">
        <v>349</v>
      </c>
      <c r="I9" s="4"/>
      <c r="J9" s="19"/>
      <c r="K9" s="20"/>
      <c r="L9" s="21"/>
      <c r="M9" s="21"/>
      <c r="N9" s="21"/>
    </row>
    <row r="10" spans="1:14" ht="110.25">
      <c r="A10" s="35" t="s">
        <v>42</v>
      </c>
      <c r="B10" s="36" t="s">
        <v>43</v>
      </c>
      <c r="C10" s="52">
        <v>612.3</v>
      </c>
      <c r="D10" s="82">
        <v>771.8</v>
      </c>
      <c r="E10" s="50">
        <f t="shared" si="0"/>
        <v>126.04932222766618</v>
      </c>
      <c r="F10" s="37">
        <v>577</v>
      </c>
      <c r="G10" s="37">
        <v>588</v>
      </c>
      <c r="H10" s="37">
        <v>600</v>
      </c>
      <c r="I10" s="6"/>
      <c r="J10" s="19"/>
      <c r="K10" s="20"/>
      <c r="L10" s="21"/>
      <c r="M10" s="21"/>
      <c r="N10" s="21"/>
    </row>
    <row r="11" spans="1:14" ht="94.5">
      <c r="A11" s="47" t="s">
        <v>44</v>
      </c>
      <c r="B11" s="48" t="s">
        <v>8</v>
      </c>
      <c r="C11" s="49">
        <f>C12</f>
        <v>9765.599999999999</v>
      </c>
      <c r="D11" s="83">
        <f>D12</f>
        <v>9800</v>
      </c>
      <c r="E11" s="50">
        <f t="shared" si="0"/>
        <v>100.3522569017777</v>
      </c>
      <c r="F11" s="39">
        <v>9862</v>
      </c>
      <c r="G11" s="39">
        <v>9871.8</v>
      </c>
      <c r="H11" s="39">
        <v>9871.8</v>
      </c>
      <c r="I11" s="7"/>
      <c r="J11" s="16"/>
      <c r="K11" s="17"/>
      <c r="L11" s="18"/>
      <c r="M11" s="18"/>
      <c r="N11" s="18"/>
    </row>
    <row r="12" spans="1:14" ht="78.75">
      <c r="A12" s="35" t="s">
        <v>45</v>
      </c>
      <c r="B12" s="36" t="s">
        <v>9</v>
      </c>
      <c r="C12" s="52">
        <f>C13+C14+C15</f>
        <v>9765.599999999999</v>
      </c>
      <c r="D12" s="82">
        <f>D13+D14+D15</f>
        <v>9800</v>
      </c>
      <c r="E12" s="50">
        <f>D12/C12*100</f>
        <v>100.3522569017777</v>
      </c>
      <c r="F12" s="37">
        <v>9862</v>
      </c>
      <c r="G12" s="37">
        <v>9871.8</v>
      </c>
      <c r="H12" s="37">
        <v>9871.8</v>
      </c>
      <c r="I12" s="7"/>
      <c r="J12" s="16"/>
      <c r="K12" s="17"/>
      <c r="L12" s="18"/>
      <c r="M12" s="18"/>
      <c r="N12" s="18"/>
    </row>
    <row r="13" spans="1:14" ht="299.25">
      <c r="A13" s="35" t="s">
        <v>46</v>
      </c>
      <c r="B13" s="36" t="s">
        <v>47</v>
      </c>
      <c r="C13" s="52">
        <v>4351.2</v>
      </c>
      <c r="D13" s="82">
        <v>4145</v>
      </c>
      <c r="E13" s="50">
        <f t="shared" si="0"/>
        <v>95.26107740393455</v>
      </c>
      <c r="F13" s="37">
        <v>3576.2</v>
      </c>
      <c r="G13" s="37">
        <v>3579.8</v>
      </c>
      <c r="H13" s="37">
        <v>3579.8</v>
      </c>
      <c r="I13" s="7"/>
      <c r="J13" s="19"/>
      <c r="K13" s="20"/>
      <c r="L13" s="21"/>
      <c r="M13" s="21"/>
      <c r="N13" s="21"/>
    </row>
    <row r="14" spans="1:14" ht="346.5">
      <c r="A14" s="35" t="s">
        <v>48</v>
      </c>
      <c r="B14" s="36" t="s">
        <v>49</v>
      </c>
      <c r="C14" s="52">
        <v>41.9</v>
      </c>
      <c r="D14" s="82">
        <v>31</v>
      </c>
      <c r="E14" s="50">
        <f t="shared" si="0"/>
        <v>73.9856801909308</v>
      </c>
      <c r="F14" s="37">
        <v>25.1</v>
      </c>
      <c r="G14" s="37">
        <v>25.1</v>
      </c>
      <c r="H14" s="37">
        <v>25.1</v>
      </c>
      <c r="I14" s="8"/>
      <c r="J14" s="19"/>
      <c r="K14" s="20"/>
      <c r="L14" s="21"/>
      <c r="M14" s="21"/>
      <c r="N14" s="21"/>
    </row>
    <row r="15" spans="1:14" ht="315">
      <c r="A15" s="35" t="s">
        <v>50</v>
      </c>
      <c r="B15" s="36" t="s">
        <v>51</v>
      </c>
      <c r="C15" s="52">
        <v>5372.5</v>
      </c>
      <c r="D15" s="82">
        <v>5624</v>
      </c>
      <c r="E15" s="50">
        <f t="shared" si="0"/>
        <v>104.68124709167054</v>
      </c>
      <c r="F15" s="37">
        <v>6260.7</v>
      </c>
      <c r="G15" s="37">
        <v>6267</v>
      </c>
      <c r="H15" s="37">
        <v>6267</v>
      </c>
      <c r="I15" s="8"/>
      <c r="J15" s="19"/>
      <c r="K15" s="20"/>
      <c r="L15" s="21"/>
      <c r="M15" s="21"/>
      <c r="N15" s="21"/>
    </row>
    <row r="16" spans="1:14" ht="47.25">
      <c r="A16" s="47" t="s">
        <v>52</v>
      </c>
      <c r="B16" s="48" t="s">
        <v>10</v>
      </c>
      <c r="C16" s="49">
        <f>C17+C23+C20+C25</f>
        <v>14818.499999999998</v>
      </c>
      <c r="D16" s="83">
        <f>D17+D23+D20+D25</f>
        <v>15926.1</v>
      </c>
      <c r="E16" s="50">
        <f t="shared" si="0"/>
        <v>107.47444073286772</v>
      </c>
      <c r="F16" s="39">
        <v>16769</v>
      </c>
      <c r="G16" s="39">
        <v>16769</v>
      </c>
      <c r="H16" s="39">
        <v>16769</v>
      </c>
      <c r="I16" s="8"/>
      <c r="J16" s="16"/>
      <c r="K16" s="17"/>
      <c r="L16" s="18"/>
      <c r="M16" s="18"/>
      <c r="N16" s="18"/>
    </row>
    <row r="17" spans="1:14" ht="63">
      <c r="A17" s="35" t="s">
        <v>53</v>
      </c>
      <c r="B17" s="36" t="s">
        <v>11</v>
      </c>
      <c r="C17" s="52">
        <f>C18+C19</f>
        <v>6898.8</v>
      </c>
      <c r="D17" s="82">
        <f>D18+D19</f>
        <v>7551</v>
      </c>
      <c r="E17" s="50">
        <f t="shared" si="0"/>
        <v>109.45381805531396</v>
      </c>
      <c r="F17" s="37">
        <v>8545</v>
      </c>
      <c r="G17" s="37">
        <v>8545</v>
      </c>
      <c r="H17" s="37">
        <v>8545</v>
      </c>
      <c r="I17" s="1"/>
      <c r="J17" s="16"/>
      <c r="K17" s="17"/>
      <c r="L17" s="18"/>
      <c r="M17" s="18"/>
      <c r="N17" s="18"/>
    </row>
    <row r="18" spans="1:14" ht="78.75">
      <c r="A18" s="35" t="s">
        <v>175</v>
      </c>
      <c r="B18" s="36" t="s">
        <v>54</v>
      </c>
      <c r="C18" s="52">
        <v>6149.6</v>
      </c>
      <c r="D18" s="82">
        <v>6300</v>
      </c>
      <c r="E18" s="50">
        <f t="shared" si="0"/>
        <v>102.44568752439183</v>
      </c>
      <c r="F18" s="37">
        <v>7290</v>
      </c>
      <c r="G18" s="37">
        <v>7290</v>
      </c>
      <c r="H18" s="37">
        <v>7290</v>
      </c>
      <c r="I18" s="1"/>
      <c r="J18" s="19"/>
      <c r="K18" s="20"/>
      <c r="L18" s="21"/>
      <c r="M18" s="21"/>
      <c r="N18" s="21"/>
    </row>
    <row r="19" spans="1:14" ht="157.5">
      <c r="A19" s="35" t="s">
        <v>176</v>
      </c>
      <c r="B19" s="36" t="s">
        <v>55</v>
      </c>
      <c r="C19" s="52">
        <v>749.2</v>
      </c>
      <c r="D19" s="82">
        <v>1251</v>
      </c>
      <c r="E19" s="50">
        <f t="shared" si="0"/>
        <v>166.9781099839829</v>
      </c>
      <c r="F19" s="37">
        <v>1255</v>
      </c>
      <c r="G19" s="37">
        <v>1255</v>
      </c>
      <c r="H19" s="37">
        <v>1255</v>
      </c>
      <c r="I19" s="1"/>
      <c r="J19" s="19"/>
      <c r="K19" s="20"/>
      <c r="L19" s="21"/>
      <c r="M19" s="21"/>
      <c r="N19" s="21"/>
    </row>
    <row r="20" spans="1:14" ht="63">
      <c r="A20" s="35" t="s">
        <v>56</v>
      </c>
      <c r="B20" s="36" t="s">
        <v>12</v>
      </c>
      <c r="C20" s="52">
        <f>C21+C22</f>
        <v>7073.9</v>
      </c>
      <c r="D20" s="82">
        <f>D21+D22</f>
        <v>7700.1</v>
      </c>
      <c r="E20" s="50">
        <f t="shared" si="0"/>
        <v>108.85225971529144</v>
      </c>
      <c r="F20" s="37">
        <v>7475</v>
      </c>
      <c r="G20" s="37">
        <v>7475</v>
      </c>
      <c r="H20" s="37">
        <v>7475</v>
      </c>
      <c r="I20" s="1"/>
      <c r="J20" s="16"/>
      <c r="K20" s="17"/>
      <c r="L20" s="18"/>
      <c r="M20" s="18"/>
      <c r="N20" s="18"/>
    </row>
    <row r="21" spans="1:14" ht="63">
      <c r="A21" s="35" t="s">
        <v>57</v>
      </c>
      <c r="B21" s="36" t="s">
        <v>12</v>
      </c>
      <c r="C21" s="52">
        <v>7067.5</v>
      </c>
      <c r="D21" s="82">
        <v>7700</v>
      </c>
      <c r="E21" s="50">
        <f t="shared" si="0"/>
        <v>108.94941634241245</v>
      </c>
      <c r="F21" s="37">
        <v>7475</v>
      </c>
      <c r="G21" s="37">
        <v>7475</v>
      </c>
      <c r="H21" s="37">
        <v>7475</v>
      </c>
      <c r="I21" s="1"/>
      <c r="J21" s="19"/>
      <c r="K21" s="20"/>
      <c r="L21" s="21"/>
      <c r="M21" s="21"/>
      <c r="N21" s="21"/>
    </row>
    <row r="22" spans="1:14" ht="110.25">
      <c r="A22" s="35" t="s">
        <v>58</v>
      </c>
      <c r="B22" s="36" t="s">
        <v>59</v>
      </c>
      <c r="C22" s="52">
        <v>6.4</v>
      </c>
      <c r="D22" s="82">
        <v>0.1</v>
      </c>
      <c r="E22" s="50">
        <f t="shared" si="0"/>
        <v>1.5625</v>
      </c>
      <c r="F22" s="37">
        <v>0</v>
      </c>
      <c r="G22" s="37">
        <v>0</v>
      </c>
      <c r="H22" s="37">
        <v>0</v>
      </c>
      <c r="I22" s="1"/>
      <c r="J22" s="16"/>
      <c r="K22" s="17"/>
      <c r="L22" s="18"/>
      <c r="M22" s="18"/>
      <c r="N22" s="18"/>
    </row>
    <row r="23" spans="1:14" ht="47.25">
      <c r="A23" s="35" t="s">
        <v>60</v>
      </c>
      <c r="B23" s="36" t="s">
        <v>13</v>
      </c>
      <c r="C23" s="52">
        <f>C24</f>
        <v>73.9</v>
      </c>
      <c r="D23" s="82">
        <f>D24</f>
        <v>155</v>
      </c>
      <c r="E23" s="50">
        <f t="shared" si="0"/>
        <v>209.74289580514207</v>
      </c>
      <c r="F23" s="37">
        <f>F24</f>
        <v>155</v>
      </c>
      <c r="G23" s="37">
        <f>G24</f>
        <v>155</v>
      </c>
      <c r="H23" s="37">
        <f>H24</f>
        <v>155</v>
      </c>
      <c r="I23" s="1"/>
      <c r="J23" s="19"/>
      <c r="K23" s="20"/>
      <c r="L23" s="21"/>
      <c r="M23" s="21"/>
      <c r="N23" s="21"/>
    </row>
    <row r="24" spans="1:14" ht="47.25">
      <c r="A24" s="35" t="s">
        <v>61</v>
      </c>
      <c r="B24" s="36" t="s">
        <v>13</v>
      </c>
      <c r="C24" s="52">
        <v>73.9</v>
      </c>
      <c r="D24" s="82">
        <v>155</v>
      </c>
      <c r="E24" s="50">
        <f t="shared" si="0"/>
        <v>209.74289580514207</v>
      </c>
      <c r="F24" s="37">
        <v>155</v>
      </c>
      <c r="G24" s="37">
        <v>155</v>
      </c>
      <c r="H24" s="37">
        <v>155</v>
      </c>
      <c r="I24" s="8"/>
      <c r="J24" s="16"/>
      <c r="K24" s="17"/>
      <c r="L24" s="18"/>
      <c r="M24" s="18"/>
      <c r="N24" s="18"/>
    </row>
    <row r="25" spans="1:14" ht="63">
      <c r="A25" s="35" t="s">
        <v>62</v>
      </c>
      <c r="B25" s="36" t="s">
        <v>14</v>
      </c>
      <c r="C25" s="52">
        <f>C26</f>
        <v>771.9</v>
      </c>
      <c r="D25" s="82">
        <f>D26</f>
        <v>520</v>
      </c>
      <c r="E25" s="50">
        <f t="shared" si="0"/>
        <v>67.36623915014899</v>
      </c>
      <c r="F25" s="37">
        <f>F26</f>
        <v>594</v>
      </c>
      <c r="G25" s="37">
        <f>G26</f>
        <v>594</v>
      </c>
      <c r="H25" s="37">
        <f>H26</f>
        <v>594</v>
      </c>
      <c r="I25" s="6"/>
      <c r="J25" s="19"/>
      <c r="K25" s="20"/>
      <c r="L25" s="21"/>
      <c r="M25" s="21"/>
      <c r="N25" s="21"/>
    </row>
    <row r="26" spans="1:14" ht="94.5">
      <c r="A26" s="35" t="s">
        <v>63</v>
      </c>
      <c r="B26" s="36" t="s">
        <v>64</v>
      </c>
      <c r="C26" s="52">
        <v>771.9</v>
      </c>
      <c r="D26" s="82">
        <v>520</v>
      </c>
      <c r="E26" s="50">
        <f t="shared" si="0"/>
        <v>67.36623915014899</v>
      </c>
      <c r="F26" s="37">
        <v>594</v>
      </c>
      <c r="G26" s="37">
        <v>594</v>
      </c>
      <c r="H26" s="37">
        <v>594</v>
      </c>
      <c r="I26" s="6"/>
      <c r="J26" s="16"/>
      <c r="K26" s="17"/>
      <c r="L26" s="18"/>
      <c r="M26" s="18"/>
      <c r="N26" s="18"/>
    </row>
    <row r="27" spans="1:14" ht="31.5">
      <c r="A27" s="47" t="s">
        <v>65</v>
      </c>
      <c r="B27" s="48" t="s">
        <v>15</v>
      </c>
      <c r="C27" s="49">
        <f>C28</f>
        <v>7.4</v>
      </c>
      <c r="D27" s="83">
        <f>D28</f>
        <v>4.8</v>
      </c>
      <c r="E27" s="50">
        <f t="shared" si="0"/>
        <v>64.86486486486486</v>
      </c>
      <c r="F27" s="39">
        <v>0</v>
      </c>
      <c r="G27" s="39">
        <v>0</v>
      </c>
      <c r="H27" s="39">
        <v>0</v>
      </c>
      <c r="I27" s="8"/>
      <c r="J27" s="16"/>
      <c r="K27" s="17"/>
      <c r="L27" s="18"/>
      <c r="M27" s="18"/>
      <c r="N27" s="18"/>
    </row>
    <row r="28" spans="1:14" ht="18.75">
      <c r="A28" s="35" t="s">
        <v>66</v>
      </c>
      <c r="B28" s="36" t="s">
        <v>16</v>
      </c>
      <c r="C28" s="52">
        <f>C29+C30</f>
        <v>7.4</v>
      </c>
      <c r="D28" s="82">
        <f>D29+D30</f>
        <v>4.8</v>
      </c>
      <c r="E28" s="50">
        <f t="shared" si="0"/>
        <v>64.86486486486486</v>
      </c>
      <c r="F28" s="37">
        <v>0</v>
      </c>
      <c r="G28" s="37">
        <v>0</v>
      </c>
      <c r="H28" s="37">
        <v>0</v>
      </c>
      <c r="I28" s="8"/>
      <c r="J28" s="19"/>
      <c r="K28" s="20"/>
      <c r="L28" s="21"/>
      <c r="M28" s="21"/>
      <c r="N28" s="21"/>
    </row>
    <row r="29" spans="1:14" ht="94.5">
      <c r="A29" s="35" t="s">
        <v>67</v>
      </c>
      <c r="B29" s="36" t="s">
        <v>68</v>
      </c>
      <c r="C29" s="52">
        <v>7.2</v>
      </c>
      <c r="D29" s="82">
        <v>2.3</v>
      </c>
      <c r="E29" s="50">
        <f t="shared" si="0"/>
        <v>31.944444444444443</v>
      </c>
      <c r="F29" s="37">
        <v>0</v>
      </c>
      <c r="G29" s="37">
        <v>0</v>
      </c>
      <c r="H29" s="37">
        <v>0</v>
      </c>
      <c r="I29" s="8"/>
      <c r="J29" s="16"/>
      <c r="K29" s="17"/>
      <c r="L29" s="18"/>
      <c r="M29" s="18"/>
      <c r="N29" s="18"/>
    </row>
    <row r="30" spans="1:14" ht="94.5">
      <c r="A30" s="35" t="s">
        <v>69</v>
      </c>
      <c r="B30" s="36" t="s">
        <v>70</v>
      </c>
      <c r="C30" s="52">
        <v>0.2</v>
      </c>
      <c r="D30" s="82">
        <v>2.5</v>
      </c>
      <c r="E30" s="50">
        <f t="shared" si="0"/>
        <v>1250</v>
      </c>
      <c r="F30" s="37">
        <v>0</v>
      </c>
      <c r="G30" s="37">
        <v>0</v>
      </c>
      <c r="H30" s="37">
        <v>0</v>
      </c>
      <c r="I30" s="6"/>
      <c r="J30" s="16"/>
      <c r="K30" s="17"/>
      <c r="L30" s="18"/>
      <c r="M30" s="18"/>
      <c r="N30" s="18"/>
    </row>
    <row r="31" spans="1:14" ht="31.5">
      <c r="A31" s="47" t="s">
        <v>71</v>
      </c>
      <c r="B31" s="48" t="s">
        <v>17</v>
      </c>
      <c r="C31" s="49">
        <f>C32</f>
        <v>2866.9</v>
      </c>
      <c r="D31" s="83">
        <f>D32</f>
        <v>2900</v>
      </c>
      <c r="E31" s="50">
        <f t="shared" si="0"/>
        <v>101.1545571872057</v>
      </c>
      <c r="F31" s="39">
        <v>3300</v>
      </c>
      <c r="G31" s="39">
        <v>3300</v>
      </c>
      <c r="H31" s="39">
        <v>3300</v>
      </c>
      <c r="I31" s="1"/>
      <c r="J31" s="16"/>
      <c r="K31" s="17"/>
      <c r="L31" s="18"/>
      <c r="M31" s="18"/>
      <c r="N31" s="18"/>
    </row>
    <row r="32" spans="1:14" ht="78.75">
      <c r="A32" s="35" t="s">
        <v>72</v>
      </c>
      <c r="B32" s="36" t="s">
        <v>18</v>
      </c>
      <c r="C32" s="52">
        <f>C33</f>
        <v>2866.9</v>
      </c>
      <c r="D32" s="82">
        <f>D33</f>
        <v>2900</v>
      </c>
      <c r="E32" s="50">
        <f t="shared" si="0"/>
        <v>101.1545571872057</v>
      </c>
      <c r="F32" s="37">
        <v>3300</v>
      </c>
      <c r="G32" s="37">
        <v>3300</v>
      </c>
      <c r="H32" s="37">
        <v>3300</v>
      </c>
      <c r="I32" s="1"/>
      <c r="J32" s="16"/>
      <c r="K32" s="17"/>
      <c r="L32" s="18"/>
      <c r="M32" s="18"/>
      <c r="N32" s="18"/>
    </row>
    <row r="33" spans="1:14" ht="126">
      <c r="A33" s="35" t="s">
        <v>73</v>
      </c>
      <c r="B33" s="36" t="s">
        <v>74</v>
      </c>
      <c r="C33" s="52">
        <v>2866.9</v>
      </c>
      <c r="D33" s="82">
        <v>2900</v>
      </c>
      <c r="E33" s="50">
        <f t="shared" si="0"/>
        <v>101.1545571872057</v>
      </c>
      <c r="F33" s="37">
        <v>300</v>
      </c>
      <c r="G33" s="37">
        <v>3300</v>
      </c>
      <c r="H33" s="37">
        <v>3300</v>
      </c>
      <c r="I33" s="10"/>
      <c r="J33" s="19"/>
      <c r="K33" s="20"/>
      <c r="L33" s="21"/>
      <c r="M33" s="21"/>
      <c r="N33" s="21"/>
    </row>
    <row r="34" spans="1:14" ht="94.5">
      <c r="A34" s="47" t="s">
        <v>75</v>
      </c>
      <c r="B34" s="48" t="s">
        <v>186</v>
      </c>
      <c r="C34" s="49">
        <f>C35+C40</f>
        <v>14625.2</v>
      </c>
      <c r="D34" s="83">
        <f>D35+D40</f>
        <v>12630</v>
      </c>
      <c r="E34" s="50">
        <f t="shared" si="0"/>
        <v>86.35779339769712</v>
      </c>
      <c r="F34" s="39">
        <v>12600</v>
      </c>
      <c r="G34" s="39">
        <v>12390</v>
      </c>
      <c r="H34" s="39">
        <v>12395</v>
      </c>
      <c r="I34" s="1"/>
      <c r="J34" s="16"/>
      <c r="K34" s="17"/>
      <c r="L34" s="18"/>
      <c r="M34" s="18"/>
      <c r="N34" s="18"/>
    </row>
    <row r="35" spans="1:14" ht="236.25">
      <c r="A35" s="35" t="s">
        <v>76</v>
      </c>
      <c r="B35" s="36" t="s">
        <v>19</v>
      </c>
      <c r="C35" s="52">
        <f>C36+C37+C38+C39</f>
        <v>14361.300000000001</v>
      </c>
      <c r="D35" s="82">
        <f>D36+D37+D38+D39</f>
        <v>12380</v>
      </c>
      <c r="E35" s="50">
        <f t="shared" si="0"/>
        <v>86.2038951905468</v>
      </c>
      <c r="F35" s="37">
        <v>12350</v>
      </c>
      <c r="G35" s="37">
        <v>12140</v>
      </c>
      <c r="H35" s="37">
        <v>12145</v>
      </c>
      <c r="I35" s="9"/>
      <c r="J35" s="16"/>
      <c r="K35" s="17"/>
      <c r="L35" s="18"/>
      <c r="M35" s="18"/>
      <c r="N35" s="18"/>
    </row>
    <row r="36" spans="1:14" ht="252">
      <c r="A36" s="35" t="s">
        <v>77</v>
      </c>
      <c r="B36" s="36" t="s">
        <v>78</v>
      </c>
      <c r="C36" s="52">
        <v>3569.1</v>
      </c>
      <c r="D36" s="82">
        <v>2900</v>
      </c>
      <c r="E36" s="50">
        <f t="shared" si="0"/>
        <v>81.25297694096551</v>
      </c>
      <c r="F36" s="37">
        <v>3050</v>
      </c>
      <c r="G36" s="37">
        <v>2790</v>
      </c>
      <c r="H36" s="37">
        <v>2790</v>
      </c>
      <c r="I36" s="1"/>
      <c r="J36" s="19"/>
      <c r="K36" s="20"/>
      <c r="L36" s="21"/>
      <c r="M36" s="21"/>
      <c r="N36" s="21"/>
    </row>
    <row r="37" spans="1:14" ht="220.5">
      <c r="A37" s="35" t="s">
        <v>79</v>
      </c>
      <c r="B37" s="36" t="s">
        <v>80</v>
      </c>
      <c r="C37" s="52">
        <v>1983.7</v>
      </c>
      <c r="D37" s="82">
        <v>1700</v>
      </c>
      <c r="E37" s="50">
        <f t="shared" si="0"/>
        <v>85.69844230478398</v>
      </c>
      <c r="F37" s="37">
        <v>1600</v>
      </c>
      <c r="G37" s="37">
        <v>1550</v>
      </c>
      <c r="H37" s="37">
        <v>1550</v>
      </c>
      <c r="I37" s="9"/>
      <c r="J37" s="19"/>
      <c r="K37" s="20"/>
      <c r="L37" s="21"/>
      <c r="M37" s="21"/>
      <c r="N37" s="21"/>
    </row>
    <row r="38" spans="1:14" ht="220.5">
      <c r="A38" s="35" t="s">
        <v>81</v>
      </c>
      <c r="B38" s="36" t="s">
        <v>82</v>
      </c>
      <c r="C38" s="52">
        <v>351.3</v>
      </c>
      <c r="D38" s="82">
        <v>230</v>
      </c>
      <c r="E38" s="50">
        <f t="shared" si="0"/>
        <v>65.47110731568459</v>
      </c>
      <c r="F38" s="40">
        <v>250</v>
      </c>
      <c r="G38" s="37">
        <v>250</v>
      </c>
      <c r="H38" s="37">
        <v>250</v>
      </c>
      <c r="I38" s="1"/>
      <c r="J38" s="19"/>
      <c r="K38" s="20"/>
      <c r="L38" s="21"/>
      <c r="M38" s="21"/>
      <c r="N38" s="21"/>
    </row>
    <row r="39" spans="1:14" ht="94.5">
      <c r="A39" s="35" t="s">
        <v>83</v>
      </c>
      <c r="B39" s="36" t="s">
        <v>84</v>
      </c>
      <c r="C39" s="52">
        <v>8457.2</v>
      </c>
      <c r="D39" s="82">
        <v>7550</v>
      </c>
      <c r="E39" s="50">
        <f t="shared" si="0"/>
        <v>89.27304545239558</v>
      </c>
      <c r="F39" s="40">
        <v>7450</v>
      </c>
      <c r="G39" s="37">
        <v>7550</v>
      </c>
      <c r="H39" s="37">
        <v>7550</v>
      </c>
      <c r="I39" s="1"/>
      <c r="J39" s="19"/>
      <c r="K39" s="20"/>
      <c r="L39" s="21"/>
      <c r="M39" s="21"/>
      <c r="N39" s="21"/>
    </row>
    <row r="40" spans="1:14" ht="220.5">
      <c r="A40" s="35" t="s">
        <v>85</v>
      </c>
      <c r="B40" s="36" t="s">
        <v>20</v>
      </c>
      <c r="C40" s="53">
        <f>C41</f>
        <v>263.9</v>
      </c>
      <c r="D40" s="84">
        <f>D41</f>
        <v>250</v>
      </c>
      <c r="E40" s="50">
        <f t="shared" si="0"/>
        <v>94.732853353543</v>
      </c>
      <c r="F40" s="40">
        <v>250</v>
      </c>
      <c r="G40" s="37">
        <v>250</v>
      </c>
      <c r="H40" s="37">
        <v>250</v>
      </c>
      <c r="I40" s="1"/>
      <c r="J40" s="16"/>
      <c r="K40" s="17"/>
      <c r="L40" s="18"/>
      <c r="M40" s="18"/>
      <c r="N40" s="18"/>
    </row>
    <row r="41" spans="1:14" ht="220.5">
      <c r="A41" s="35" t="s">
        <v>86</v>
      </c>
      <c r="B41" s="36" t="s">
        <v>87</v>
      </c>
      <c r="C41" s="53">
        <v>263.9</v>
      </c>
      <c r="D41" s="84">
        <v>250</v>
      </c>
      <c r="E41" s="50">
        <f t="shared" si="0"/>
        <v>94.732853353543</v>
      </c>
      <c r="F41" s="40">
        <v>250</v>
      </c>
      <c r="G41" s="37">
        <v>250</v>
      </c>
      <c r="H41" s="37">
        <v>250</v>
      </c>
      <c r="I41" s="1"/>
      <c r="J41" s="19"/>
      <c r="K41" s="20"/>
      <c r="L41" s="21"/>
      <c r="M41" s="21"/>
      <c r="N41" s="21"/>
    </row>
    <row r="42" spans="1:14" ht="63">
      <c r="A42" s="47" t="s">
        <v>88</v>
      </c>
      <c r="B42" s="48" t="s">
        <v>21</v>
      </c>
      <c r="C42" s="54">
        <f>C43</f>
        <v>2046.6000000000001</v>
      </c>
      <c r="D42" s="85">
        <f>D43</f>
        <v>2665.4</v>
      </c>
      <c r="E42" s="50">
        <f t="shared" si="0"/>
        <v>130.23551255741228</v>
      </c>
      <c r="F42" s="41">
        <v>2507.7</v>
      </c>
      <c r="G42" s="42">
        <v>2608.5</v>
      </c>
      <c r="H42" s="42">
        <v>2712.6</v>
      </c>
      <c r="I42" s="1"/>
      <c r="J42" s="16"/>
      <c r="K42" s="17"/>
      <c r="L42" s="18"/>
      <c r="M42" s="18"/>
      <c r="N42" s="18"/>
    </row>
    <row r="43" spans="1:14" ht="47.25">
      <c r="A43" s="35" t="s">
        <v>89</v>
      </c>
      <c r="B43" s="36" t="s">
        <v>22</v>
      </c>
      <c r="C43" s="53">
        <f>C44+C45+C46</f>
        <v>2046.6000000000001</v>
      </c>
      <c r="D43" s="84">
        <f>D44+D45+D46</f>
        <v>2665.4</v>
      </c>
      <c r="E43" s="50">
        <f t="shared" si="0"/>
        <v>130.23551255741228</v>
      </c>
      <c r="F43" s="40">
        <v>2507.7</v>
      </c>
      <c r="G43" s="37">
        <v>2608.5</v>
      </c>
      <c r="H43" s="37">
        <v>2712.6</v>
      </c>
      <c r="I43" s="1"/>
      <c r="J43" s="16"/>
      <c r="K43" s="17"/>
      <c r="L43" s="18"/>
      <c r="M43" s="18"/>
      <c r="N43" s="18"/>
    </row>
    <row r="44" spans="1:14" ht="78.75">
      <c r="A44" s="35" t="s">
        <v>90</v>
      </c>
      <c r="B44" s="36" t="s">
        <v>91</v>
      </c>
      <c r="C44" s="43">
        <v>845.6</v>
      </c>
      <c r="D44" s="86">
        <v>1050</v>
      </c>
      <c r="E44" s="50">
        <f t="shared" si="0"/>
        <v>124.17218543046357</v>
      </c>
      <c r="F44" s="40">
        <v>754.3</v>
      </c>
      <c r="G44" s="37">
        <v>784.5</v>
      </c>
      <c r="H44" s="37">
        <v>815.9</v>
      </c>
      <c r="J44" s="19"/>
      <c r="K44" s="20"/>
      <c r="L44" s="21"/>
      <c r="M44" s="21"/>
      <c r="N44" s="21"/>
    </row>
    <row r="45" spans="1:14" ht="47.25">
      <c r="A45" s="35" t="s">
        <v>92</v>
      </c>
      <c r="B45" s="36" t="s">
        <v>93</v>
      </c>
      <c r="C45" s="43">
        <v>1156.2</v>
      </c>
      <c r="D45" s="86">
        <v>1700</v>
      </c>
      <c r="E45" s="50">
        <f t="shared" si="0"/>
        <v>147.0333852274693</v>
      </c>
      <c r="F45" s="40">
        <v>1738</v>
      </c>
      <c r="G45" s="37">
        <v>1808</v>
      </c>
      <c r="H45" s="37">
        <v>1880</v>
      </c>
      <c r="J45" s="19"/>
      <c r="K45" s="20"/>
      <c r="L45" s="21"/>
      <c r="M45" s="21"/>
      <c r="N45" s="21"/>
    </row>
    <row r="46" spans="1:14" ht="31.5">
      <c r="A46" s="35" t="s">
        <v>94</v>
      </c>
      <c r="B46" s="36" t="s">
        <v>95</v>
      </c>
      <c r="C46" s="43">
        <v>44.8</v>
      </c>
      <c r="D46" s="86">
        <v>-84.6</v>
      </c>
      <c r="E46" s="50">
        <f t="shared" si="0"/>
        <v>-188.83928571428572</v>
      </c>
      <c r="F46" s="40">
        <v>15.4</v>
      </c>
      <c r="G46" s="37">
        <v>16</v>
      </c>
      <c r="H46" s="37">
        <v>16.7</v>
      </c>
      <c r="J46" s="19"/>
      <c r="K46" s="20"/>
      <c r="L46" s="21"/>
      <c r="M46" s="21"/>
      <c r="N46" s="21"/>
    </row>
    <row r="47" spans="1:14" ht="78.75">
      <c r="A47" s="47" t="s">
        <v>96</v>
      </c>
      <c r="B47" s="48" t="s">
        <v>97</v>
      </c>
      <c r="C47" s="45">
        <f>C48</f>
        <v>1048</v>
      </c>
      <c r="D47" s="87">
        <f>D48</f>
        <v>502.4</v>
      </c>
      <c r="E47" s="51">
        <f t="shared" si="0"/>
        <v>47.93893129770992</v>
      </c>
      <c r="F47" s="46">
        <v>360</v>
      </c>
      <c r="G47" s="39">
        <v>360</v>
      </c>
      <c r="H47" s="39">
        <v>370</v>
      </c>
      <c r="J47" s="16"/>
      <c r="K47" s="17"/>
      <c r="L47" s="18"/>
      <c r="M47" s="18"/>
      <c r="N47" s="18"/>
    </row>
    <row r="48" spans="1:14" ht="31.5">
      <c r="A48" s="35" t="s">
        <v>98</v>
      </c>
      <c r="B48" s="36" t="s">
        <v>23</v>
      </c>
      <c r="C48" s="43">
        <f>C49</f>
        <v>1048</v>
      </c>
      <c r="D48" s="86">
        <f>D49</f>
        <v>502.4</v>
      </c>
      <c r="E48" s="50">
        <f t="shared" si="0"/>
        <v>47.93893129770992</v>
      </c>
      <c r="F48" s="40">
        <v>360</v>
      </c>
      <c r="G48" s="37">
        <v>360</v>
      </c>
      <c r="H48" s="37">
        <v>370</v>
      </c>
      <c r="J48" s="16"/>
      <c r="K48" s="17"/>
      <c r="L48" s="18"/>
      <c r="M48" s="18"/>
      <c r="N48" s="18"/>
    </row>
    <row r="49" spans="1:14" ht="63">
      <c r="A49" s="35" t="s">
        <v>99</v>
      </c>
      <c r="B49" s="36" t="s">
        <v>100</v>
      </c>
      <c r="C49" s="43">
        <v>1048</v>
      </c>
      <c r="D49" s="86">
        <v>502.4</v>
      </c>
      <c r="E49" s="50">
        <f t="shared" si="0"/>
        <v>47.93893129770992</v>
      </c>
      <c r="F49" s="46">
        <v>360</v>
      </c>
      <c r="G49" s="39">
        <v>360</v>
      </c>
      <c r="H49" s="39">
        <v>370</v>
      </c>
      <c r="J49" s="19"/>
      <c r="K49" s="20"/>
      <c r="L49" s="21"/>
      <c r="M49" s="21"/>
      <c r="N49" s="21"/>
    </row>
    <row r="50" spans="1:14" ht="78.75">
      <c r="A50" s="47" t="s">
        <v>101</v>
      </c>
      <c r="B50" s="48" t="s">
        <v>24</v>
      </c>
      <c r="C50" s="45">
        <f>C51+C53+C52</f>
        <v>1037</v>
      </c>
      <c r="D50" s="87">
        <f>D51+D53+D52+D54+D55</f>
        <v>4205</v>
      </c>
      <c r="E50" s="50">
        <f t="shared" si="0"/>
        <v>405.49662487945994</v>
      </c>
      <c r="F50" s="46">
        <v>3078.6</v>
      </c>
      <c r="G50" s="39">
        <v>2862</v>
      </c>
      <c r="H50" s="39">
        <v>2923</v>
      </c>
      <c r="J50" s="16"/>
      <c r="K50" s="17"/>
      <c r="L50" s="18"/>
      <c r="M50" s="18"/>
      <c r="N50" s="18"/>
    </row>
    <row r="51" spans="1:14" ht="204.75">
      <c r="A51" s="35" t="s">
        <v>103</v>
      </c>
      <c r="B51" s="36" t="s">
        <v>102</v>
      </c>
      <c r="C51" s="43">
        <v>412.1</v>
      </c>
      <c r="D51" s="86">
        <v>2830</v>
      </c>
      <c r="E51" s="50">
        <f t="shared" si="0"/>
        <v>686.7265226886677</v>
      </c>
      <c r="F51" s="40">
        <v>2400</v>
      </c>
      <c r="G51" s="37">
        <v>2412</v>
      </c>
      <c r="H51" s="37">
        <v>2450</v>
      </c>
      <c r="J51" s="16"/>
      <c r="K51" s="17"/>
      <c r="L51" s="18"/>
      <c r="M51" s="18"/>
      <c r="N51" s="18"/>
    </row>
    <row r="52" spans="1:14" ht="267.75">
      <c r="A52" s="35" t="s">
        <v>178</v>
      </c>
      <c r="B52" s="36" t="s">
        <v>104</v>
      </c>
      <c r="C52" s="43">
        <v>30</v>
      </c>
      <c r="D52" s="86"/>
      <c r="E52" s="50">
        <f t="shared" si="0"/>
        <v>0</v>
      </c>
      <c r="F52" s="40">
        <v>0</v>
      </c>
      <c r="G52" s="37">
        <v>0</v>
      </c>
      <c r="H52" s="37">
        <v>0</v>
      </c>
      <c r="J52" s="19"/>
      <c r="K52" s="20"/>
      <c r="L52" s="21"/>
      <c r="M52" s="21"/>
      <c r="N52" s="21"/>
    </row>
    <row r="53" spans="1:14" ht="94.5">
      <c r="A53" s="35" t="s">
        <v>105</v>
      </c>
      <c r="B53" s="36" t="s">
        <v>106</v>
      </c>
      <c r="C53" s="43">
        <f>C54+C55</f>
        <v>594.9</v>
      </c>
      <c r="D53" s="86"/>
      <c r="E53" s="50">
        <f t="shared" si="0"/>
        <v>0</v>
      </c>
      <c r="F53" s="40">
        <v>678.6</v>
      </c>
      <c r="G53" s="37">
        <v>450</v>
      </c>
      <c r="H53" s="37">
        <v>473</v>
      </c>
      <c r="J53" s="16"/>
      <c r="K53" s="17"/>
      <c r="L53" s="18"/>
      <c r="M53" s="18"/>
      <c r="N53" s="18"/>
    </row>
    <row r="54" spans="1:14" ht="157.5">
      <c r="A54" s="35" t="s">
        <v>177</v>
      </c>
      <c r="B54" s="36" t="s">
        <v>107</v>
      </c>
      <c r="C54" s="43">
        <v>571.1</v>
      </c>
      <c r="D54" s="86">
        <v>765</v>
      </c>
      <c r="E54" s="50">
        <f t="shared" si="0"/>
        <v>133.9520224128874</v>
      </c>
      <c r="F54" s="40">
        <v>340</v>
      </c>
      <c r="G54" s="37">
        <v>330</v>
      </c>
      <c r="H54" s="37">
        <v>323</v>
      </c>
      <c r="J54" s="19"/>
      <c r="K54" s="20"/>
      <c r="L54" s="21"/>
      <c r="M54" s="21"/>
      <c r="N54" s="21"/>
    </row>
    <row r="55" spans="1:14" ht="157.5">
      <c r="A55" s="35" t="s">
        <v>108</v>
      </c>
      <c r="B55" s="36" t="s">
        <v>109</v>
      </c>
      <c r="C55" s="43">
        <v>23.8</v>
      </c>
      <c r="D55" s="86">
        <v>610</v>
      </c>
      <c r="E55" s="50">
        <f t="shared" si="0"/>
        <v>2563.0252100840335</v>
      </c>
      <c r="F55" s="40">
        <v>338.6</v>
      </c>
      <c r="G55" s="37">
        <v>120</v>
      </c>
      <c r="H55" s="37">
        <v>150</v>
      </c>
      <c r="J55" s="19"/>
      <c r="K55" s="20"/>
      <c r="L55" s="21"/>
      <c r="M55" s="21"/>
      <c r="N55" s="21"/>
    </row>
    <row r="56" spans="1:14" ht="47.25">
      <c r="A56" s="47" t="s">
        <v>110</v>
      </c>
      <c r="B56" s="48" t="s">
        <v>25</v>
      </c>
      <c r="C56" s="45">
        <f>C57+C58+C59+C60+C61+C62+C63+C64+C65+C66</f>
        <v>4073.1000000000004</v>
      </c>
      <c r="D56" s="87">
        <f>D57+D58+D59+D60+D61+D62+D63+D64+D65+D66</f>
        <v>3580.9</v>
      </c>
      <c r="E56" s="50">
        <f t="shared" si="0"/>
        <v>87.9158380594633</v>
      </c>
      <c r="F56" s="46">
        <f>F57+F58+F59+F60+F61+F62+F63+F64+F65+F66</f>
        <v>0</v>
      </c>
      <c r="G56" s="39">
        <f>G57+G58+G59+G60+G61+G62+G63+G64+G65+G66</f>
        <v>0</v>
      </c>
      <c r="H56" s="39">
        <f>H57+H58+H59+H60+H61+H62+H63+H64+H65+H66</f>
        <v>0</v>
      </c>
      <c r="J56" s="16"/>
      <c r="K56" s="17"/>
      <c r="L56" s="18"/>
      <c r="M56" s="18"/>
      <c r="N56" s="18"/>
    </row>
    <row r="57" spans="1:14" ht="63">
      <c r="A57" s="35" t="s">
        <v>111</v>
      </c>
      <c r="B57" s="36" t="s">
        <v>112</v>
      </c>
      <c r="C57" s="43">
        <v>47.6</v>
      </c>
      <c r="D57" s="86">
        <v>67.2</v>
      </c>
      <c r="E57" s="50">
        <f t="shared" si="0"/>
        <v>141.1764705882353</v>
      </c>
      <c r="F57" s="40"/>
      <c r="G57" s="37"/>
      <c r="H57" s="37"/>
      <c r="J57" s="16"/>
      <c r="K57" s="17"/>
      <c r="L57" s="18"/>
      <c r="M57" s="18"/>
      <c r="N57" s="18"/>
    </row>
    <row r="58" spans="1:14" ht="173.25">
      <c r="A58" s="35" t="s">
        <v>113</v>
      </c>
      <c r="B58" s="36" t="s">
        <v>114</v>
      </c>
      <c r="C58" s="43">
        <v>46.5</v>
      </c>
      <c r="D58" s="86">
        <v>70</v>
      </c>
      <c r="E58" s="50">
        <f t="shared" si="0"/>
        <v>150.53763440860214</v>
      </c>
      <c r="F58" s="40"/>
      <c r="G58" s="37"/>
      <c r="H58" s="37"/>
      <c r="J58" s="16"/>
      <c r="K58" s="17"/>
      <c r="L58" s="18"/>
      <c r="M58" s="18"/>
      <c r="N58" s="18"/>
    </row>
    <row r="59" spans="1:14" ht="94.5">
      <c r="A59" s="35" t="s">
        <v>115</v>
      </c>
      <c r="B59" s="36" t="s">
        <v>116</v>
      </c>
      <c r="C59" s="43">
        <v>15</v>
      </c>
      <c r="D59" s="86">
        <v>10</v>
      </c>
      <c r="E59" s="50">
        <f t="shared" si="0"/>
        <v>66.66666666666666</v>
      </c>
      <c r="F59" s="40"/>
      <c r="G59" s="37"/>
      <c r="H59" s="37"/>
      <c r="J59" s="19"/>
      <c r="K59" s="20"/>
      <c r="L59" s="21"/>
      <c r="M59" s="21"/>
      <c r="N59" s="21"/>
    </row>
    <row r="60" spans="1:14" ht="283.5">
      <c r="A60" s="35" t="s">
        <v>117</v>
      </c>
      <c r="B60" s="36" t="s">
        <v>118</v>
      </c>
      <c r="C60" s="43">
        <v>155</v>
      </c>
      <c r="D60" s="86">
        <v>218.4</v>
      </c>
      <c r="E60" s="50">
        <f t="shared" si="0"/>
        <v>140.90322580645162</v>
      </c>
      <c r="F60" s="40"/>
      <c r="G60" s="37"/>
      <c r="H60" s="37"/>
      <c r="J60" s="19"/>
      <c r="K60" s="20"/>
      <c r="L60" s="21"/>
      <c r="M60" s="21"/>
      <c r="N60" s="21"/>
    </row>
    <row r="61" spans="1:14" ht="157.5">
      <c r="A61" s="35" t="s">
        <v>119</v>
      </c>
      <c r="B61" s="36" t="s">
        <v>120</v>
      </c>
      <c r="C61" s="43">
        <v>333.6</v>
      </c>
      <c r="D61" s="86">
        <v>377</v>
      </c>
      <c r="E61" s="50">
        <f t="shared" si="0"/>
        <v>113.00959232613907</v>
      </c>
      <c r="F61" s="46"/>
      <c r="G61" s="39"/>
      <c r="H61" s="39"/>
      <c r="J61" s="19"/>
      <c r="K61" s="20"/>
      <c r="L61" s="21"/>
      <c r="M61" s="21"/>
      <c r="N61" s="21"/>
    </row>
    <row r="62" spans="1:14" ht="78.75">
      <c r="A62" s="35" t="s">
        <v>121</v>
      </c>
      <c r="B62" s="36" t="s">
        <v>122</v>
      </c>
      <c r="C62" s="43">
        <v>-55.4</v>
      </c>
      <c r="D62" s="86">
        <v>120</v>
      </c>
      <c r="E62" s="50">
        <f t="shared" si="0"/>
        <v>-216.60649819494586</v>
      </c>
      <c r="F62" s="46"/>
      <c r="G62" s="39"/>
      <c r="H62" s="39"/>
      <c r="J62" s="19"/>
      <c r="K62" s="20"/>
      <c r="L62" s="21"/>
      <c r="M62" s="21"/>
      <c r="N62" s="21"/>
    </row>
    <row r="63" spans="1:14" ht="189">
      <c r="A63" s="35" t="s">
        <v>123</v>
      </c>
      <c r="B63" s="36" t="s">
        <v>124</v>
      </c>
      <c r="C63" s="43">
        <v>34.3</v>
      </c>
      <c r="D63" s="86">
        <v>18</v>
      </c>
      <c r="E63" s="50">
        <f t="shared" si="0"/>
        <v>52.47813411078718</v>
      </c>
      <c r="F63" s="40"/>
      <c r="G63" s="37"/>
      <c r="H63" s="37"/>
      <c r="J63" s="19"/>
      <c r="K63" s="20"/>
      <c r="L63" s="21"/>
      <c r="M63" s="21"/>
      <c r="N63" s="21"/>
    </row>
    <row r="64" spans="1:14" ht="110.25">
      <c r="A64" s="35" t="s">
        <v>125</v>
      </c>
      <c r="B64" s="36" t="s">
        <v>126</v>
      </c>
      <c r="C64" s="43">
        <v>1766.3</v>
      </c>
      <c r="D64" s="86">
        <v>120.6</v>
      </c>
      <c r="E64" s="50">
        <f t="shared" si="0"/>
        <v>6.827832191586933</v>
      </c>
      <c r="F64" s="40"/>
      <c r="G64" s="37"/>
      <c r="H64" s="37"/>
      <c r="J64" s="19"/>
      <c r="K64" s="20"/>
      <c r="L64" s="21"/>
      <c r="M64" s="21"/>
      <c r="N64" s="21"/>
    </row>
    <row r="65" spans="1:14" ht="173.25">
      <c r="A65" s="35" t="s">
        <v>127</v>
      </c>
      <c r="B65" s="36" t="s">
        <v>128</v>
      </c>
      <c r="C65" s="43">
        <v>304</v>
      </c>
      <c r="D65" s="86">
        <v>961.6</v>
      </c>
      <c r="E65" s="50">
        <f t="shared" si="0"/>
        <v>316.3157894736842</v>
      </c>
      <c r="F65" s="40"/>
      <c r="G65" s="37"/>
      <c r="H65" s="37"/>
      <c r="J65" s="4"/>
      <c r="K65" s="4"/>
      <c r="L65" s="4"/>
      <c r="M65" s="4"/>
      <c r="N65" s="4"/>
    </row>
    <row r="66" spans="1:14" ht="94.5">
      <c r="A66" s="35" t="s">
        <v>129</v>
      </c>
      <c r="B66" s="36" t="s">
        <v>130</v>
      </c>
      <c r="C66" s="43">
        <v>1426.2</v>
      </c>
      <c r="D66" s="86">
        <f>10+47+25+10+1526.1</f>
        <v>1618.1</v>
      </c>
      <c r="E66" s="50">
        <f t="shared" si="0"/>
        <v>113.45533585752348</v>
      </c>
      <c r="F66" s="40"/>
      <c r="G66" s="37"/>
      <c r="H66" s="37"/>
      <c r="J66" s="34"/>
      <c r="K66" s="34"/>
      <c r="L66" s="34"/>
      <c r="M66" s="4"/>
      <c r="N66" s="4"/>
    </row>
    <row r="67" spans="1:15" ht="31.5">
      <c r="A67" s="47" t="s">
        <v>131</v>
      </c>
      <c r="B67" s="48" t="s">
        <v>26</v>
      </c>
      <c r="C67" s="45">
        <f>C68+C94+C95</f>
        <v>472449.10000000003</v>
      </c>
      <c r="D67" s="45">
        <f>D68+D94+D95</f>
        <v>436096.39999999997</v>
      </c>
      <c r="E67" s="50">
        <f t="shared" si="0"/>
        <v>92.3054779869408</v>
      </c>
      <c r="F67" s="46">
        <v>445326.7</v>
      </c>
      <c r="G67" s="39">
        <v>356999.7</v>
      </c>
      <c r="H67" s="39">
        <v>371582.6</v>
      </c>
      <c r="J67" s="23" t="s">
        <v>189</v>
      </c>
      <c r="K67" s="24"/>
      <c r="L67" s="10"/>
      <c r="M67" s="18"/>
      <c r="N67" s="18"/>
      <c r="O67" s="1"/>
    </row>
    <row r="68" spans="1:15" ht="110.25">
      <c r="A68" s="47" t="s">
        <v>132</v>
      </c>
      <c r="B68" s="48" t="s">
        <v>27</v>
      </c>
      <c r="C68" s="45">
        <f>C69+C72+C80+C91</f>
        <v>473511.9</v>
      </c>
      <c r="D68" s="45">
        <f>D69+D72+D80+D91</f>
        <v>436096.39999999997</v>
      </c>
      <c r="E68" s="50">
        <f t="shared" si="0"/>
        <v>92.0982978463688</v>
      </c>
      <c r="F68" s="46">
        <v>445326.7</v>
      </c>
      <c r="G68" s="39">
        <v>356999.7</v>
      </c>
      <c r="H68" s="39">
        <v>371582.6</v>
      </c>
      <c r="J68" s="23"/>
      <c r="K68" s="24"/>
      <c r="L68" s="10"/>
      <c r="M68" s="18"/>
      <c r="N68" s="18"/>
      <c r="O68" s="1"/>
    </row>
    <row r="69" spans="1:15" ht="47.25">
      <c r="A69" s="47" t="s">
        <v>133</v>
      </c>
      <c r="B69" s="48" t="s">
        <v>134</v>
      </c>
      <c r="C69" s="45">
        <f>C70+C71</f>
        <v>143007</v>
      </c>
      <c r="D69" s="45">
        <f>D70+D71</f>
        <v>57797.799999999996</v>
      </c>
      <c r="E69" s="51">
        <f t="shared" si="0"/>
        <v>40.41606354933675</v>
      </c>
      <c r="F69" s="46">
        <v>94524</v>
      </c>
      <c r="G69" s="39">
        <v>606.3</v>
      </c>
      <c r="H69" s="39">
        <v>710.5</v>
      </c>
      <c r="J69" s="23"/>
      <c r="K69" s="24"/>
      <c r="L69" s="10"/>
      <c r="M69" s="18"/>
      <c r="N69" s="18"/>
      <c r="O69" s="1"/>
    </row>
    <row r="70" spans="1:15" ht="78.75">
      <c r="A70" s="35" t="s">
        <v>135</v>
      </c>
      <c r="B70" s="36" t="s">
        <v>136</v>
      </c>
      <c r="C70" s="43">
        <v>7425.7</v>
      </c>
      <c r="D70" s="86">
        <v>489.1</v>
      </c>
      <c r="E70" s="50">
        <f aca="true" t="shared" si="1" ref="E70:E96">D70/C70*100</f>
        <v>6.586584429750732</v>
      </c>
      <c r="F70" s="40">
        <v>23734.3</v>
      </c>
      <c r="G70" s="37">
        <v>606.3</v>
      </c>
      <c r="H70" s="37">
        <v>710.5</v>
      </c>
      <c r="J70" s="23"/>
      <c r="K70" s="24"/>
      <c r="L70" s="10"/>
      <c r="M70" s="21"/>
      <c r="N70" s="21"/>
      <c r="O70" s="1"/>
    </row>
    <row r="71" spans="1:15" ht="94.5">
      <c r="A71" s="35" t="s">
        <v>137</v>
      </c>
      <c r="B71" s="36" t="s">
        <v>138</v>
      </c>
      <c r="C71" s="43">
        <v>135581.3</v>
      </c>
      <c r="D71" s="86">
        <v>57308.7</v>
      </c>
      <c r="E71" s="50">
        <f t="shared" si="1"/>
        <v>42.26888221310756</v>
      </c>
      <c r="F71" s="40">
        <v>70789.7</v>
      </c>
      <c r="G71" s="37">
        <v>0</v>
      </c>
      <c r="H71" s="37">
        <v>0</v>
      </c>
      <c r="J71" s="23"/>
      <c r="K71" s="24"/>
      <c r="L71" s="10"/>
      <c r="M71" s="21"/>
      <c r="N71" s="21"/>
      <c r="O71" s="1"/>
    </row>
    <row r="72" spans="1:15" ht="78.75">
      <c r="A72" s="58" t="s">
        <v>139</v>
      </c>
      <c r="B72" s="59" t="s">
        <v>28</v>
      </c>
      <c r="C72" s="60">
        <f>C73+C75+C76+C79+C77+C78+C74</f>
        <v>42629.2</v>
      </c>
      <c r="D72" s="60">
        <f>D73+D75+D76+D79+D77+D78+D74</f>
        <v>106021</v>
      </c>
      <c r="E72" s="50">
        <f t="shared" si="1"/>
        <v>248.7051129272893</v>
      </c>
      <c r="F72" s="40">
        <v>64734.5</v>
      </c>
      <c r="G72" s="37">
        <v>62954.9</v>
      </c>
      <c r="H72" s="37">
        <v>64824</v>
      </c>
      <c r="I72" s="22"/>
      <c r="J72" s="23"/>
      <c r="K72" s="24"/>
      <c r="L72" s="10"/>
      <c r="M72" s="18"/>
      <c r="N72" s="18"/>
      <c r="O72" s="1"/>
    </row>
    <row r="73" spans="1:14" s="1" customFormat="1" ht="94.5">
      <c r="A73" s="90" t="s">
        <v>191</v>
      </c>
      <c r="B73" s="90" t="s">
        <v>179</v>
      </c>
      <c r="C73" s="91">
        <v>125.7</v>
      </c>
      <c r="D73" s="88">
        <v>0</v>
      </c>
      <c r="E73" s="92">
        <f t="shared" si="1"/>
        <v>0</v>
      </c>
      <c r="F73" s="61">
        <v>0</v>
      </c>
      <c r="G73" s="62">
        <v>0</v>
      </c>
      <c r="H73" s="37">
        <v>0</v>
      </c>
      <c r="I73" s="22"/>
      <c r="J73" s="23"/>
      <c r="K73" s="24"/>
      <c r="L73" s="10"/>
      <c r="M73" s="18"/>
      <c r="N73" s="18"/>
    </row>
    <row r="74" spans="1:14" s="1" customFormat="1" ht="315">
      <c r="A74" s="67" t="s">
        <v>190</v>
      </c>
      <c r="B74" s="67" t="s">
        <v>192</v>
      </c>
      <c r="C74" s="68">
        <v>0</v>
      </c>
      <c r="D74" s="86">
        <v>20865.6</v>
      </c>
      <c r="E74" s="94" t="e">
        <f t="shared" si="1"/>
        <v>#DIV/0!</v>
      </c>
      <c r="F74" s="66">
        <v>0</v>
      </c>
      <c r="G74" s="66">
        <v>0</v>
      </c>
      <c r="H74" s="40">
        <v>0</v>
      </c>
      <c r="I74" s="22"/>
      <c r="J74" s="23"/>
      <c r="K74" s="24"/>
      <c r="L74" s="10"/>
      <c r="M74" s="18"/>
      <c r="N74" s="18"/>
    </row>
    <row r="75" spans="1:15" ht="220.5">
      <c r="A75" s="72" t="s">
        <v>140</v>
      </c>
      <c r="B75" s="73" t="s">
        <v>141</v>
      </c>
      <c r="C75" s="63">
        <v>0</v>
      </c>
      <c r="D75" s="89">
        <v>909.7</v>
      </c>
      <c r="E75" s="93" t="e">
        <f t="shared" si="1"/>
        <v>#DIV/0!</v>
      </c>
      <c r="F75" s="64">
        <v>0</v>
      </c>
      <c r="G75" s="65">
        <v>0</v>
      </c>
      <c r="H75" s="37" t="s">
        <v>174</v>
      </c>
      <c r="J75" s="23"/>
      <c r="K75" s="24"/>
      <c r="L75" s="10"/>
      <c r="M75" s="21"/>
      <c r="N75" s="21"/>
      <c r="O75" s="1"/>
    </row>
    <row r="76" spans="1:15" ht="126">
      <c r="A76" s="35" t="s">
        <v>142</v>
      </c>
      <c r="B76" s="36" t="s">
        <v>143</v>
      </c>
      <c r="C76" s="43">
        <v>1554.8</v>
      </c>
      <c r="D76" s="86">
        <v>1221.8</v>
      </c>
      <c r="E76" s="50">
        <f t="shared" si="1"/>
        <v>78.58245433496269</v>
      </c>
      <c r="F76" s="40">
        <v>0</v>
      </c>
      <c r="G76" s="37">
        <v>0</v>
      </c>
      <c r="H76" s="37" t="s">
        <v>174</v>
      </c>
      <c r="J76" s="25"/>
      <c r="K76" s="26"/>
      <c r="L76" s="27"/>
      <c r="M76" s="21"/>
      <c r="N76" s="21"/>
      <c r="O76" s="1"/>
    </row>
    <row r="77" spans="1:15" ht="94.5">
      <c r="A77" s="35" t="s">
        <v>144</v>
      </c>
      <c r="B77" s="36" t="s">
        <v>145</v>
      </c>
      <c r="C77" s="43">
        <v>667.2</v>
      </c>
      <c r="D77" s="86">
        <v>523.3</v>
      </c>
      <c r="E77" s="50">
        <f t="shared" si="1"/>
        <v>78.43225419664267</v>
      </c>
      <c r="F77" s="40">
        <v>0</v>
      </c>
      <c r="G77" s="37">
        <v>0</v>
      </c>
      <c r="H77" s="37" t="s">
        <v>174</v>
      </c>
      <c r="J77" s="23"/>
      <c r="K77" s="24"/>
      <c r="L77" s="10"/>
      <c r="M77" s="18"/>
      <c r="N77" s="18"/>
      <c r="O77" s="1"/>
    </row>
    <row r="78" spans="1:15" ht="63">
      <c r="A78" s="35" t="s">
        <v>146</v>
      </c>
      <c r="B78" s="36" t="s">
        <v>147</v>
      </c>
      <c r="C78" s="43">
        <v>165.8</v>
      </c>
      <c r="D78" s="86">
        <v>203</v>
      </c>
      <c r="E78" s="50">
        <f t="shared" si="1"/>
        <v>122.43667068757537</v>
      </c>
      <c r="F78" s="40">
        <v>0</v>
      </c>
      <c r="G78" s="37">
        <v>0</v>
      </c>
      <c r="H78" s="37" t="s">
        <v>174</v>
      </c>
      <c r="J78" s="23"/>
      <c r="K78" s="24"/>
      <c r="L78" s="10"/>
      <c r="M78" s="21"/>
      <c r="N78" s="21"/>
      <c r="O78" s="1"/>
    </row>
    <row r="79" spans="1:15" ht="47.25">
      <c r="A79" s="35" t="s">
        <v>148</v>
      </c>
      <c r="B79" s="36" t="s">
        <v>149</v>
      </c>
      <c r="C79" s="43">
        <v>40115.7</v>
      </c>
      <c r="D79" s="86">
        <v>82297.6</v>
      </c>
      <c r="E79" s="50">
        <f t="shared" si="1"/>
        <v>205.15060188405042</v>
      </c>
      <c r="F79" s="40">
        <v>64734.5</v>
      </c>
      <c r="G79" s="37">
        <v>62954.9</v>
      </c>
      <c r="H79" s="37">
        <v>64824</v>
      </c>
      <c r="J79" s="23"/>
      <c r="K79" s="24"/>
      <c r="L79" s="10"/>
      <c r="M79" s="21"/>
      <c r="N79" s="21"/>
      <c r="O79" s="1"/>
    </row>
    <row r="80" spans="1:15" ht="47.25">
      <c r="A80" s="47" t="s">
        <v>150</v>
      </c>
      <c r="B80" s="48" t="s">
        <v>151</v>
      </c>
      <c r="C80" s="45">
        <f>C81+C82+C83+C84+C85+C86+C87+C88+C89+C90</f>
        <v>281836</v>
      </c>
      <c r="D80" s="87">
        <f>D81+D82+D83+D84+D85+D86+D87+D88+D89+D90</f>
        <v>272277.6</v>
      </c>
      <c r="E80" s="51">
        <f t="shared" si="1"/>
        <v>96.6085241062178</v>
      </c>
      <c r="F80" s="46">
        <v>286030.8</v>
      </c>
      <c r="G80" s="39">
        <v>293401.1</v>
      </c>
      <c r="H80" s="39">
        <v>306010.7</v>
      </c>
      <c r="J80" s="23"/>
      <c r="K80" s="24"/>
      <c r="L80" s="10"/>
      <c r="M80" s="18"/>
      <c r="N80" s="18"/>
      <c r="O80" s="1"/>
    </row>
    <row r="81" spans="1:15" ht="94.5">
      <c r="A81" s="35" t="s">
        <v>152</v>
      </c>
      <c r="B81" s="36" t="s">
        <v>153</v>
      </c>
      <c r="C81" s="43">
        <v>4110.8</v>
      </c>
      <c r="D81" s="86">
        <v>10339.5</v>
      </c>
      <c r="E81" s="50">
        <f t="shared" si="1"/>
        <v>251.5203853264571</v>
      </c>
      <c r="F81" s="40">
        <v>12408.5</v>
      </c>
      <c r="G81" s="37">
        <v>12636.5</v>
      </c>
      <c r="H81" s="37">
        <v>12949</v>
      </c>
      <c r="J81" s="23"/>
      <c r="K81" s="24"/>
      <c r="L81" s="10"/>
      <c r="M81" s="21"/>
      <c r="N81" s="21"/>
      <c r="O81" s="1"/>
    </row>
    <row r="82" spans="1:15" ht="220.5">
      <c r="A82" s="35" t="s">
        <v>154</v>
      </c>
      <c r="B82" s="36" t="s">
        <v>155</v>
      </c>
      <c r="C82" s="43">
        <v>2075.9</v>
      </c>
      <c r="D82" s="86">
        <v>3481.2</v>
      </c>
      <c r="E82" s="50">
        <f t="shared" si="1"/>
        <v>167.69593911074713</v>
      </c>
      <c r="F82" s="40">
        <v>3928.5</v>
      </c>
      <c r="G82" s="37">
        <v>4104.2</v>
      </c>
      <c r="H82" s="37">
        <v>4320.5</v>
      </c>
      <c r="J82" s="23"/>
      <c r="K82" s="24"/>
      <c r="L82" s="10"/>
      <c r="M82" s="21"/>
      <c r="N82" s="21"/>
      <c r="O82" s="1"/>
    </row>
    <row r="83" spans="1:15" ht="173.25">
      <c r="A83" s="35" t="s">
        <v>156</v>
      </c>
      <c r="B83" s="36" t="s">
        <v>157</v>
      </c>
      <c r="C83" s="43">
        <v>7693.8</v>
      </c>
      <c r="D83" s="86">
        <v>7693.8</v>
      </c>
      <c r="E83" s="50">
        <f t="shared" si="1"/>
        <v>100</v>
      </c>
      <c r="F83" s="40">
        <v>6743.9</v>
      </c>
      <c r="G83" s="37">
        <v>6743.9</v>
      </c>
      <c r="H83" s="37">
        <v>6743.9</v>
      </c>
      <c r="J83" s="25"/>
      <c r="K83" s="26"/>
      <c r="L83" s="27"/>
      <c r="M83" s="21"/>
      <c r="N83" s="21"/>
      <c r="O83" s="1"/>
    </row>
    <row r="84" spans="1:15" ht="110.25">
      <c r="A84" s="35" t="s">
        <v>158</v>
      </c>
      <c r="B84" s="36" t="s">
        <v>159</v>
      </c>
      <c r="C84" s="43">
        <v>1233.2</v>
      </c>
      <c r="D84" s="86">
        <v>1281.9</v>
      </c>
      <c r="E84" s="50">
        <f t="shared" si="1"/>
        <v>103.94907557573791</v>
      </c>
      <c r="F84" s="40">
        <v>1427.8</v>
      </c>
      <c r="G84" s="37">
        <v>1432.7</v>
      </c>
      <c r="H84" s="37">
        <v>1459.1</v>
      </c>
      <c r="J84" s="23"/>
      <c r="K84" s="24"/>
      <c r="L84" s="10"/>
      <c r="M84" s="21"/>
      <c r="N84" s="21"/>
      <c r="O84" s="1"/>
    </row>
    <row r="85" spans="1:15" ht="157.5">
      <c r="A85" s="35" t="s">
        <v>160</v>
      </c>
      <c r="B85" s="36" t="s">
        <v>161</v>
      </c>
      <c r="C85" s="43">
        <v>213.4</v>
      </c>
      <c r="D85" s="86">
        <v>12.3</v>
      </c>
      <c r="E85" s="50">
        <f t="shared" si="1"/>
        <v>5.763823805060919</v>
      </c>
      <c r="F85" s="40">
        <v>34.7</v>
      </c>
      <c r="G85" s="37">
        <v>37.1</v>
      </c>
      <c r="H85" s="37">
        <v>208.2</v>
      </c>
      <c r="J85" s="23"/>
      <c r="K85" s="24"/>
      <c r="L85" s="10"/>
      <c r="M85" s="21"/>
      <c r="N85" s="21"/>
      <c r="O85" s="1"/>
    </row>
    <row r="86" spans="1:14" s="1" customFormat="1" ht="204.75">
      <c r="A86" s="55" t="s">
        <v>181</v>
      </c>
      <c r="B86" s="57" t="s">
        <v>180</v>
      </c>
      <c r="C86" s="56">
        <v>834.5</v>
      </c>
      <c r="D86" s="86">
        <v>0</v>
      </c>
      <c r="E86" s="50">
        <f t="shared" si="1"/>
        <v>0</v>
      </c>
      <c r="F86" s="40">
        <v>0</v>
      </c>
      <c r="G86" s="37">
        <v>0</v>
      </c>
      <c r="H86" s="37">
        <v>0</v>
      </c>
      <c r="J86" s="23"/>
      <c r="K86" s="24"/>
      <c r="L86" s="10"/>
      <c r="M86" s="21"/>
      <c r="N86" s="21"/>
    </row>
    <row r="87" spans="1:15" ht="189">
      <c r="A87" s="35" t="s">
        <v>162</v>
      </c>
      <c r="B87" s="36" t="s">
        <v>163</v>
      </c>
      <c r="C87" s="43">
        <v>0</v>
      </c>
      <c r="D87" s="86">
        <v>0</v>
      </c>
      <c r="E87" s="50" t="e">
        <f t="shared" si="1"/>
        <v>#DIV/0!</v>
      </c>
      <c r="F87" s="40">
        <v>834.5</v>
      </c>
      <c r="G87" s="37">
        <v>834.5</v>
      </c>
      <c r="H87" s="37">
        <v>834.5</v>
      </c>
      <c r="J87" s="23"/>
      <c r="K87" s="24"/>
      <c r="L87" s="10"/>
      <c r="M87" s="21"/>
      <c r="N87" s="21"/>
      <c r="O87" s="1"/>
    </row>
    <row r="88" spans="1:15" ht="78.75">
      <c r="A88" s="35" t="s">
        <v>164</v>
      </c>
      <c r="B88" s="36" t="s">
        <v>165</v>
      </c>
      <c r="C88" s="43">
        <v>0</v>
      </c>
      <c r="D88" s="86">
        <v>0</v>
      </c>
      <c r="E88" s="50" t="e">
        <f t="shared" si="1"/>
        <v>#DIV/0!</v>
      </c>
      <c r="F88" s="40">
        <v>462.6</v>
      </c>
      <c r="G88" s="37">
        <v>0</v>
      </c>
      <c r="H88" s="37">
        <v>0</v>
      </c>
      <c r="J88" s="25"/>
      <c r="K88" s="26"/>
      <c r="L88" s="27"/>
      <c r="M88" s="21"/>
      <c r="N88" s="21"/>
      <c r="O88" s="1"/>
    </row>
    <row r="89" spans="1:15" ht="78.75">
      <c r="A89" s="35" t="s">
        <v>166</v>
      </c>
      <c r="B89" s="36" t="s">
        <v>167</v>
      </c>
      <c r="C89" s="43">
        <v>71.8</v>
      </c>
      <c r="D89" s="86">
        <v>49.5</v>
      </c>
      <c r="E89" s="50">
        <f t="shared" si="1"/>
        <v>68.94150417827298</v>
      </c>
      <c r="F89" s="40">
        <v>51.7</v>
      </c>
      <c r="G89" s="37">
        <v>51.7</v>
      </c>
      <c r="H89" s="37">
        <v>51.7</v>
      </c>
      <c r="J89" s="23"/>
      <c r="K89" s="28"/>
      <c r="L89" s="10"/>
      <c r="M89" s="21"/>
      <c r="N89" s="21"/>
      <c r="O89" s="1"/>
    </row>
    <row r="90" spans="1:14" ht="47.25">
      <c r="A90" s="35" t="s">
        <v>168</v>
      </c>
      <c r="B90" s="36" t="s">
        <v>169</v>
      </c>
      <c r="C90" s="43">
        <v>265602.6</v>
      </c>
      <c r="D90" s="86">
        <v>249419.4</v>
      </c>
      <c r="E90" s="50">
        <f t="shared" si="1"/>
        <v>93.90698735629847</v>
      </c>
      <c r="F90" s="40">
        <v>260138.6</v>
      </c>
      <c r="G90" s="37">
        <v>267560.5</v>
      </c>
      <c r="H90" s="37">
        <v>279443.8</v>
      </c>
      <c r="J90" s="23"/>
      <c r="K90" s="28"/>
      <c r="L90" s="10"/>
      <c r="M90" s="21"/>
      <c r="N90" s="21"/>
    </row>
    <row r="91" spans="1:14" ht="31.5">
      <c r="A91" s="47" t="s">
        <v>170</v>
      </c>
      <c r="B91" s="48" t="s">
        <v>29</v>
      </c>
      <c r="C91" s="45">
        <f>C92+C93</f>
        <v>6039.7</v>
      </c>
      <c r="D91" s="87"/>
      <c r="E91" s="51">
        <f t="shared" si="1"/>
        <v>0</v>
      </c>
      <c r="F91" s="46">
        <v>37.4</v>
      </c>
      <c r="G91" s="39">
        <v>37.4</v>
      </c>
      <c r="H91" s="39">
        <v>37.4</v>
      </c>
      <c r="J91" s="25"/>
      <c r="K91" s="29"/>
      <c r="L91" s="27"/>
      <c r="M91" s="18"/>
      <c r="N91" s="18"/>
    </row>
    <row r="92" spans="1:14" ht="173.25">
      <c r="A92" s="58" t="s">
        <v>171</v>
      </c>
      <c r="B92" s="59" t="s">
        <v>172</v>
      </c>
      <c r="C92" s="60">
        <v>39.7</v>
      </c>
      <c r="D92" s="88"/>
      <c r="E92" s="50">
        <f t="shared" si="1"/>
        <v>0</v>
      </c>
      <c r="F92" s="61">
        <v>37.4</v>
      </c>
      <c r="G92" s="62">
        <v>37.4</v>
      </c>
      <c r="H92" s="62">
        <v>37.4</v>
      </c>
      <c r="J92" s="23"/>
      <c r="K92" s="24"/>
      <c r="L92" s="10"/>
      <c r="M92" s="21"/>
      <c r="N92" s="21"/>
    </row>
    <row r="93" spans="1:14" s="1" customFormat="1" ht="63">
      <c r="A93" s="67" t="s">
        <v>182</v>
      </c>
      <c r="B93" s="67" t="s">
        <v>183</v>
      </c>
      <c r="C93" s="68">
        <v>6000</v>
      </c>
      <c r="D93" s="86">
        <v>0</v>
      </c>
      <c r="E93" s="50">
        <f t="shared" si="1"/>
        <v>0</v>
      </c>
      <c r="F93" s="66">
        <v>0</v>
      </c>
      <c r="G93" s="66">
        <v>0</v>
      </c>
      <c r="H93" s="66">
        <v>0</v>
      </c>
      <c r="J93" s="23"/>
      <c r="K93" s="24"/>
      <c r="L93" s="10"/>
      <c r="M93" s="21"/>
      <c r="N93" s="21"/>
    </row>
    <row r="94" spans="1:14" s="1" customFormat="1" ht="189">
      <c r="A94" s="69" t="s">
        <v>184</v>
      </c>
      <c r="B94" s="70" t="s">
        <v>187</v>
      </c>
      <c r="C94" s="71">
        <v>181.9</v>
      </c>
      <c r="D94" s="89">
        <v>0</v>
      </c>
      <c r="E94" s="50">
        <f t="shared" si="1"/>
        <v>0</v>
      </c>
      <c r="F94" s="64">
        <v>0</v>
      </c>
      <c r="G94" s="65">
        <v>0</v>
      </c>
      <c r="H94" s="65">
        <v>0</v>
      </c>
      <c r="J94" s="23"/>
      <c r="K94" s="24"/>
      <c r="L94" s="10"/>
      <c r="M94" s="21"/>
      <c r="N94" s="21"/>
    </row>
    <row r="95" spans="1:14" s="1" customFormat="1" ht="94.5">
      <c r="A95" s="74" t="s">
        <v>185</v>
      </c>
      <c r="B95" s="74" t="s">
        <v>188</v>
      </c>
      <c r="C95" s="75">
        <v>-1244.7</v>
      </c>
      <c r="D95" s="86">
        <v>0</v>
      </c>
      <c r="E95" s="50">
        <f t="shared" si="1"/>
        <v>0</v>
      </c>
      <c r="F95" s="40">
        <v>0</v>
      </c>
      <c r="G95" s="37">
        <v>0</v>
      </c>
      <c r="H95" s="37">
        <v>0</v>
      </c>
      <c r="J95" s="23"/>
      <c r="K95" s="24"/>
      <c r="L95" s="10"/>
      <c r="M95" s="21"/>
      <c r="N95" s="21"/>
    </row>
    <row r="96" spans="1:14" ht="18.75">
      <c r="A96" s="80" t="s">
        <v>173</v>
      </c>
      <c r="B96" s="81"/>
      <c r="C96" s="76">
        <f>C5+C67</f>
        <v>720261.1000000001</v>
      </c>
      <c r="D96" s="76">
        <f>D5+D67</f>
        <v>735481.8</v>
      </c>
      <c r="E96" s="50">
        <f t="shared" si="1"/>
        <v>102.11321977543977</v>
      </c>
      <c r="F96" s="44">
        <v>705343.5</v>
      </c>
      <c r="G96" s="38">
        <v>632661.4</v>
      </c>
      <c r="H96" s="38">
        <v>641265.6</v>
      </c>
      <c r="J96" s="25"/>
      <c r="K96" s="26"/>
      <c r="L96" s="27"/>
      <c r="M96" s="18"/>
      <c r="N96" s="18"/>
    </row>
    <row r="97" spans="10:13" ht="15">
      <c r="J97" s="23"/>
      <c r="K97" s="24"/>
      <c r="L97" s="10"/>
      <c r="M97" s="4"/>
    </row>
    <row r="98" spans="3:13" ht="15">
      <c r="C98" s="33"/>
      <c r="J98" s="23"/>
      <c r="K98" s="24"/>
      <c r="L98" s="10"/>
      <c r="M98" s="4"/>
    </row>
    <row r="99" spans="10:13" ht="15">
      <c r="J99" s="25"/>
      <c r="K99" s="26"/>
      <c r="L99" s="27"/>
      <c r="M99" s="4"/>
    </row>
    <row r="100" spans="9:13" ht="15">
      <c r="I100" s="4"/>
      <c r="J100" s="23"/>
      <c r="K100" s="24"/>
      <c r="L100" s="10"/>
      <c r="M100" s="4"/>
    </row>
    <row r="101" spans="9:13" ht="15">
      <c r="I101" s="4"/>
      <c r="J101" s="23"/>
      <c r="K101" s="24"/>
      <c r="L101" s="10"/>
      <c r="M101" s="4"/>
    </row>
    <row r="102" spans="9:13" ht="15">
      <c r="I102" s="4"/>
      <c r="J102" s="25"/>
      <c r="K102" s="26"/>
      <c r="L102" s="27"/>
      <c r="M102" s="4"/>
    </row>
    <row r="103" spans="9:13" ht="15">
      <c r="I103" s="4"/>
      <c r="J103" s="23"/>
      <c r="K103" s="24"/>
      <c r="L103" s="10"/>
      <c r="M103" s="4"/>
    </row>
    <row r="104" spans="9:13" ht="15">
      <c r="I104" s="4"/>
      <c r="J104" s="23"/>
      <c r="K104" s="24"/>
      <c r="L104" s="10"/>
      <c r="M104" s="4"/>
    </row>
    <row r="105" spans="9:13" ht="409.5">
      <c r="I105" s="4"/>
      <c r="J105" s="23"/>
      <c r="K105" s="24"/>
      <c r="L105" s="10"/>
      <c r="M105" s="4"/>
    </row>
    <row r="106" spans="9:13" ht="15">
      <c r="I106" s="4"/>
      <c r="J106" s="25"/>
      <c r="K106" s="26"/>
      <c r="L106" s="27"/>
      <c r="M106" s="4"/>
    </row>
    <row r="107" spans="9:13" ht="15">
      <c r="I107" s="4"/>
      <c r="J107" s="23"/>
      <c r="K107" s="24"/>
      <c r="L107" s="10"/>
      <c r="M107" s="4"/>
    </row>
    <row r="108" spans="9:13" ht="15">
      <c r="I108" s="4"/>
      <c r="J108" s="23"/>
      <c r="K108" s="24"/>
      <c r="L108" s="10"/>
      <c r="M108" s="4"/>
    </row>
    <row r="109" spans="9:13" ht="15">
      <c r="I109" s="4"/>
      <c r="J109" s="25"/>
      <c r="K109" s="26"/>
      <c r="L109" s="27"/>
      <c r="M109" s="4"/>
    </row>
    <row r="110" spans="9:13" ht="15">
      <c r="I110" s="4"/>
      <c r="J110" s="23"/>
      <c r="K110" s="24"/>
      <c r="L110" s="10"/>
      <c r="M110" s="4"/>
    </row>
    <row r="111" spans="9:13" ht="15">
      <c r="I111" s="4"/>
      <c r="J111" s="23"/>
      <c r="K111" s="24"/>
      <c r="L111" s="10"/>
      <c r="M111" s="4"/>
    </row>
    <row r="112" spans="9:13" ht="15">
      <c r="I112" s="4"/>
      <c r="J112" s="23"/>
      <c r="K112" s="24"/>
      <c r="L112" s="10"/>
      <c r="M112" s="4"/>
    </row>
    <row r="113" spans="9:13" ht="15">
      <c r="I113" s="4"/>
      <c r="J113" s="23"/>
      <c r="K113" s="24"/>
      <c r="L113" s="10"/>
      <c r="M113" s="4"/>
    </row>
    <row r="114" spans="9:13" ht="15">
      <c r="I114" s="4"/>
      <c r="J114" s="25"/>
      <c r="K114" s="26"/>
      <c r="L114" s="27"/>
      <c r="M114" s="4"/>
    </row>
    <row r="115" spans="9:13" ht="15">
      <c r="I115" s="4"/>
      <c r="J115" s="23"/>
      <c r="K115" s="24"/>
      <c r="L115" s="10"/>
      <c r="M115" s="4"/>
    </row>
    <row r="116" spans="9:13" ht="15">
      <c r="I116" s="4"/>
      <c r="J116" s="23"/>
      <c r="K116" s="24"/>
      <c r="L116" s="10"/>
      <c r="M116" s="4"/>
    </row>
    <row r="117" spans="9:13" ht="15">
      <c r="I117" s="4"/>
      <c r="J117" s="23"/>
      <c r="K117" s="24"/>
      <c r="L117" s="10"/>
      <c r="M117" s="4"/>
    </row>
    <row r="118" spans="9:13" ht="15">
      <c r="I118" s="4"/>
      <c r="J118" s="25"/>
      <c r="K118" s="26"/>
      <c r="L118" s="27"/>
      <c r="M118" s="4"/>
    </row>
    <row r="119" spans="9:13" ht="15">
      <c r="I119" s="4"/>
      <c r="J119" s="23"/>
      <c r="K119" s="24"/>
      <c r="L119" s="10"/>
      <c r="M119" s="4"/>
    </row>
    <row r="120" spans="9:13" ht="15">
      <c r="I120" s="4"/>
      <c r="J120" s="25"/>
      <c r="K120" s="26"/>
      <c r="L120" s="27"/>
      <c r="M120" s="4"/>
    </row>
    <row r="121" spans="9:13" ht="15">
      <c r="I121" s="4"/>
      <c r="J121" s="30"/>
      <c r="K121" s="31"/>
      <c r="L121" s="32"/>
      <c r="M121" s="4"/>
    </row>
    <row r="122" spans="9:13" ht="15">
      <c r="I122" s="4"/>
      <c r="J122" s="25"/>
      <c r="K122" s="26"/>
      <c r="L122" s="27"/>
      <c r="M122" s="4"/>
    </row>
    <row r="123" spans="9:13" ht="15">
      <c r="I123" s="4"/>
      <c r="J123" s="23"/>
      <c r="K123" s="24"/>
      <c r="L123" s="10"/>
      <c r="M123" s="4"/>
    </row>
    <row r="124" spans="9:13" ht="15">
      <c r="I124" s="4"/>
      <c r="J124" s="23"/>
      <c r="K124" s="24"/>
      <c r="L124" s="10"/>
      <c r="M124" s="4"/>
    </row>
    <row r="125" spans="9:13" ht="15">
      <c r="I125" s="4"/>
      <c r="J125" s="23"/>
      <c r="K125" s="24"/>
      <c r="L125" s="10"/>
      <c r="M125" s="4"/>
    </row>
    <row r="126" spans="9:13" ht="15">
      <c r="I126" s="4"/>
      <c r="J126" s="25"/>
      <c r="K126" s="26"/>
      <c r="L126" s="27"/>
      <c r="M126" s="4"/>
    </row>
    <row r="127" spans="9:13" ht="15">
      <c r="I127" s="4"/>
      <c r="J127" s="23"/>
      <c r="K127" s="24"/>
      <c r="L127" s="10"/>
      <c r="M127" s="4"/>
    </row>
    <row r="128" spans="9:13" ht="15">
      <c r="I128" s="4"/>
      <c r="J128" s="25"/>
      <c r="K128" s="26"/>
      <c r="L128" s="27"/>
      <c r="M128" s="4"/>
    </row>
    <row r="129" spans="9:13" ht="15">
      <c r="I129" s="4"/>
      <c r="J129" s="30"/>
      <c r="K129" s="31"/>
      <c r="L129" s="32"/>
      <c r="M129" s="4"/>
    </row>
    <row r="130" spans="9:13" ht="15">
      <c r="I130" s="4"/>
      <c r="J130" s="25"/>
      <c r="K130" s="26"/>
      <c r="L130" s="27"/>
      <c r="M130" s="4"/>
    </row>
    <row r="131" spans="9:13" ht="15">
      <c r="I131" s="4"/>
      <c r="J131" s="23"/>
      <c r="K131" s="24"/>
      <c r="L131" s="10"/>
      <c r="M131" s="4"/>
    </row>
    <row r="132" spans="9:13" ht="15">
      <c r="I132" s="4"/>
      <c r="J132" s="25"/>
      <c r="K132" s="26"/>
      <c r="L132" s="27"/>
      <c r="M132" s="4"/>
    </row>
    <row r="133" spans="9:13" ht="15">
      <c r="I133" s="4"/>
      <c r="J133" s="30"/>
      <c r="K133" s="31"/>
      <c r="L133" s="32"/>
      <c r="M133" s="4"/>
    </row>
    <row r="134" spans="9:13" ht="15">
      <c r="I134" s="4"/>
      <c r="J134" s="30"/>
      <c r="K134" s="31"/>
      <c r="L134" s="32"/>
      <c r="M134" s="4"/>
    </row>
    <row r="135" spans="10:13" ht="15">
      <c r="J135" s="25"/>
      <c r="K135" s="26"/>
      <c r="L135" s="27"/>
      <c r="M135" s="4"/>
    </row>
    <row r="136" spans="10:12" ht="15">
      <c r="J136" s="30"/>
      <c r="K136" s="31"/>
      <c r="L136" s="32"/>
    </row>
    <row r="137" spans="9:12" ht="15">
      <c r="I137" s="4"/>
      <c r="J137" s="25"/>
      <c r="K137" s="26"/>
      <c r="L137" s="27"/>
    </row>
    <row r="138" spans="9:12" ht="15">
      <c r="I138" s="4"/>
      <c r="J138" s="23"/>
      <c r="K138" s="24"/>
      <c r="L138" s="10"/>
    </row>
    <row r="139" spans="9:12" ht="15">
      <c r="I139" s="4"/>
      <c r="J139" s="25"/>
      <c r="K139" s="26"/>
      <c r="L139" s="27"/>
    </row>
    <row r="140" spans="9:12" ht="15">
      <c r="I140" s="4"/>
      <c r="J140" s="30"/>
      <c r="K140" s="31"/>
      <c r="L140" s="32"/>
    </row>
    <row r="141" spans="9:12" ht="15">
      <c r="I141" s="4"/>
      <c r="J141" s="4"/>
      <c r="K141" s="4"/>
      <c r="L141" s="4"/>
    </row>
  </sheetData>
  <sheetProtection/>
  <mergeCells count="3">
    <mergeCell ref="B3:G3"/>
    <mergeCell ref="A2:H2"/>
    <mergeCell ref="A96:B9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Синельни</dc:creator>
  <cp:keywords/>
  <dc:description/>
  <cp:lastModifiedBy>Синельни</cp:lastModifiedBy>
  <dcterms:created xsi:type="dcterms:W3CDTF">2019-11-18T12:34:44Z</dcterms:created>
  <dcterms:modified xsi:type="dcterms:W3CDTF">2019-11-21T12:16:46Z</dcterms:modified>
  <cp:category/>
  <cp:version/>
  <cp:contentType/>
  <cp:contentStatus/>
</cp:coreProperties>
</file>