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335" yWindow="795" windowWidth="28995" windowHeight="12615"/>
  </bookViews>
  <sheets>
    <sheet name="Документ" sheetId="2" r:id="rId1"/>
  </sheets>
  <definedNames>
    <definedName name="_xlnm._FilterDatabase" localSheetId="0" hidden="1">Документ!$A$11:$G$159</definedName>
    <definedName name="_xlnm.Print_Titles" localSheetId="0">Документ!$11:$11</definedName>
  </definedNames>
  <calcPr calcId="145621"/>
</workbook>
</file>

<file path=xl/calcChain.xml><?xml version="1.0" encoding="utf-8"?>
<calcChain xmlns="http://schemas.openxmlformats.org/spreadsheetml/2006/main">
  <c r="E158" i="2" l="1"/>
  <c r="E157" i="2" s="1"/>
  <c r="F158" i="2"/>
  <c r="F157" i="2" s="1"/>
  <c r="G158" i="2"/>
  <c r="G157" i="2" s="1"/>
  <c r="H158" i="2"/>
  <c r="H157" i="2" s="1"/>
  <c r="I158" i="2"/>
  <c r="D158" i="2"/>
  <c r="D157" i="2" s="1"/>
  <c r="E155" i="2"/>
  <c r="E154" i="2" s="1"/>
  <c r="F155" i="2"/>
  <c r="F154" i="2" s="1"/>
  <c r="G155" i="2"/>
  <c r="G154" i="2" s="1"/>
  <c r="H155" i="2"/>
  <c r="H154" i="2" s="1"/>
  <c r="I155" i="2"/>
  <c r="I154" i="2" s="1"/>
  <c r="D155" i="2"/>
  <c r="D154" i="2" s="1"/>
  <c r="E152" i="2"/>
  <c r="E151" i="2" s="1"/>
  <c r="F152" i="2"/>
  <c r="F151" i="2" s="1"/>
  <c r="G152" i="2"/>
  <c r="G151" i="2" s="1"/>
  <c r="H152" i="2"/>
  <c r="H151" i="2" s="1"/>
  <c r="I152" i="2"/>
  <c r="D152" i="2"/>
  <c r="E149" i="2"/>
  <c r="E148" i="2" s="1"/>
  <c r="F149" i="2"/>
  <c r="F148" i="2" s="1"/>
  <c r="G149" i="2"/>
  <c r="G148" i="2" s="1"/>
  <c r="H149" i="2"/>
  <c r="H148" i="2" s="1"/>
  <c r="I149" i="2"/>
  <c r="I148" i="2" s="1"/>
  <c r="D149" i="2"/>
  <c r="D148" i="2" s="1"/>
  <c r="E140" i="2"/>
  <c r="F140" i="2"/>
  <c r="G140" i="2"/>
  <c r="H140" i="2"/>
  <c r="I140" i="2"/>
  <c r="D140" i="2"/>
  <c r="E130" i="2"/>
  <c r="F130" i="2"/>
  <c r="G130" i="2"/>
  <c r="H130" i="2"/>
  <c r="I130" i="2"/>
  <c r="D130" i="2"/>
  <c r="E120" i="2"/>
  <c r="F120" i="2"/>
  <c r="G120" i="2"/>
  <c r="H120" i="2"/>
  <c r="I120" i="2"/>
  <c r="D120" i="2"/>
  <c r="E116" i="2"/>
  <c r="F116" i="2"/>
  <c r="G116" i="2"/>
  <c r="H116" i="2"/>
  <c r="I116" i="2"/>
  <c r="D116" i="2"/>
  <c r="E112" i="2"/>
  <c r="F112" i="2"/>
  <c r="G112" i="2"/>
  <c r="H112" i="2"/>
  <c r="I112" i="2"/>
  <c r="D112" i="2"/>
  <c r="E110" i="2"/>
  <c r="F110" i="2"/>
  <c r="G110" i="2"/>
  <c r="H110" i="2"/>
  <c r="I110" i="2"/>
  <c r="D110" i="2"/>
  <c r="E107" i="2"/>
  <c r="F107" i="2"/>
  <c r="G107" i="2"/>
  <c r="H107" i="2"/>
  <c r="I107" i="2"/>
  <c r="D107" i="2"/>
  <c r="E99" i="2"/>
  <c r="F99" i="2"/>
  <c r="G99" i="2"/>
  <c r="H99" i="2"/>
  <c r="I99" i="2"/>
  <c r="D99" i="2"/>
  <c r="E77" i="2"/>
  <c r="F77" i="2"/>
  <c r="G77" i="2"/>
  <c r="H77" i="2"/>
  <c r="I77" i="2"/>
  <c r="D77" i="2"/>
  <c r="E73" i="2"/>
  <c r="F73" i="2"/>
  <c r="G73" i="2"/>
  <c r="H73" i="2"/>
  <c r="I73" i="2"/>
  <c r="D73" i="2"/>
  <c r="E70" i="2"/>
  <c r="F70" i="2"/>
  <c r="G70" i="2"/>
  <c r="H70" i="2"/>
  <c r="I70" i="2"/>
  <c r="D70" i="2"/>
  <c r="E68" i="2"/>
  <c r="F68" i="2"/>
  <c r="G68" i="2"/>
  <c r="H68" i="2"/>
  <c r="I68" i="2"/>
  <c r="D68" i="2"/>
  <c r="E63" i="2"/>
  <c r="E62" i="2" s="1"/>
  <c r="F63" i="2"/>
  <c r="F62" i="2" s="1"/>
  <c r="G63" i="2"/>
  <c r="G62" i="2" s="1"/>
  <c r="H63" i="2"/>
  <c r="H62" i="2" s="1"/>
  <c r="I63" i="2"/>
  <c r="I62" i="2" s="1"/>
  <c r="D63" i="2"/>
  <c r="E58" i="2"/>
  <c r="E57" i="2" s="1"/>
  <c r="F58" i="2"/>
  <c r="F57" i="2" s="1"/>
  <c r="G58" i="2"/>
  <c r="G57" i="2" s="1"/>
  <c r="H58" i="2"/>
  <c r="H57" i="2" s="1"/>
  <c r="I58" i="2"/>
  <c r="I57" i="2" s="1"/>
  <c r="D58" i="2"/>
  <c r="D57" i="2" s="1"/>
  <c r="E54" i="2"/>
  <c r="F54" i="2"/>
  <c r="G54" i="2"/>
  <c r="H54" i="2"/>
  <c r="I54" i="2"/>
  <c r="D54" i="2"/>
  <c r="E49" i="2"/>
  <c r="F49" i="2"/>
  <c r="G49" i="2"/>
  <c r="H49" i="2"/>
  <c r="I49" i="2"/>
  <c r="D49" i="2"/>
  <c r="E44" i="2"/>
  <c r="F44" i="2"/>
  <c r="G44" i="2"/>
  <c r="H44" i="2"/>
  <c r="I44" i="2"/>
  <c r="D44" i="2"/>
  <c r="E41" i="2"/>
  <c r="E40" i="2" s="1"/>
  <c r="F41" i="2"/>
  <c r="F40" i="2" s="1"/>
  <c r="G41" i="2"/>
  <c r="G40" i="2" s="1"/>
  <c r="H41" i="2"/>
  <c r="H40" i="2" s="1"/>
  <c r="I41" i="2"/>
  <c r="I40" i="2" s="1"/>
  <c r="D41" i="2"/>
  <c r="D40" i="2" s="1"/>
  <c r="E38" i="2"/>
  <c r="E37" i="2" s="1"/>
  <c r="F38" i="2"/>
  <c r="F37" i="2" s="1"/>
  <c r="G38" i="2"/>
  <c r="G37" i="2" s="1"/>
  <c r="H38" i="2"/>
  <c r="H37" i="2" s="1"/>
  <c r="I38" i="2"/>
  <c r="I37" i="2" s="1"/>
  <c r="D38" i="2"/>
  <c r="D37" i="2" s="1"/>
  <c r="E35" i="2"/>
  <c r="F35" i="2"/>
  <c r="G35" i="2"/>
  <c r="H35" i="2"/>
  <c r="I35" i="2"/>
  <c r="D35" i="2"/>
  <c r="E33" i="2"/>
  <c r="F33" i="2"/>
  <c r="G33" i="2"/>
  <c r="H33" i="2"/>
  <c r="I33" i="2"/>
  <c r="D33" i="2"/>
  <c r="E31" i="2"/>
  <c r="F31" i="2"/>
  <c r="G31" i="2"/>
  <c r="H31" i="2"/>
  <c r="I31" i="2"/>
  <c r="D31" i="2"/>
  <c r="E28" i="2"/>
  <c r="F28" i="2"/>
  <c r="G28" i="2"/>
  <c r="H28" i="2"/>
  <c r="I28" i="2"/>
  <c r="D28" i="2"/>
  <c r="E22" i="2"/>
  <c r="E21" i="2" s="1"/>
  <c r="F22" i="2"/>
  <c r="F21" i="2" s="1"/>
  <c r="G22" i="2"/>
  <c r="G21" i="2" s="1"/>
  <c r="H22" i="2"/>
  <c r="H21" i="2" s="1"/>
  <c r="I22" i="2"/>
  <c r="I21" i="2" s="1"/>
  <c r="D22" i="2"/>
  <c r="D21" i="2" s="1"/>
  <c r="E15" i="2"/>
  <c r="E14" i="2" s="1"/>
  <c r="F15" i="2"/>
  <c r="F14" i="2" s="1"/>
  <c r="G15" i="2"/>
  <c r="G14" i="2" s="1"/>
  <c r="H15" i="2"/>
  <c r="H14" i="2" s="1"/>
  <c r="I15" i="2"/>
  <c r="I14" i="2" s="1"/>
  <c r="D15" i="2"/>
  <c r="D14" i="2" s="1"/>
  <c r="I157" i="2"/>
  <c r="I151" i="2"/>
  <c r="D151" i="2"/>
  <c r="D62" i="2"/>
  <c r="F76" i="2" l="1"/>
  <c r="I115" i="2"/>
  <c r="I114" i="2" s="1"/>
  <c r="G115" i="2"/>
  <c r="G114" i="2" s="1"/>
  <c r="H115" i="2"/>
  <c r="H114" i="2" s="1"/>
  <c r="F115" i="2"/>
  <c r="F114" i="2" s="1"/>
  <c r="E115" i="2"/>
  <c r="E114" i="2" s="1"/>
  <c r="D115" i="2"/>
  <c r="D114" i="2" s="1"/>
  <c r="I109" i="2"/>
  <c r="H109" i="2"/>
  <c r="G109" i="2"/>
  <c r="F109" i="2"/>
  <c r="E109" i="2"/>
  <c r="D109" i="2"/>
  <c r="I76" i="2"/>
  <c r="H76" i="2"/>
  <c r="G76" i="2"/>
  <c r="D76" i="2"/>
  <c r="E76" i="2"/>
  <c r="I67" i="2"/>
  <c r="H67" i="2"/>
  <c r="G67" i="2"/>
  <c r="F67" i="2"/>
  <c r="E67" i="2"/>
  <c r="D67" i="2"/>
  <c r="I43" i="2"/>
  <c r="H43" i="2"/>
  <c r="G43" i="2"/>
  <c r="F43" i="2"/>
  <c r="E43" i="2"/>
  <c r="D43" i="2"/>
  <c r="I27" i="2"/>
  <c r="G27" i="2"/>
  <c r="E27" i="2"/>
  <c r="H27" i="2"/>
  <c r="F27" i="2"/>
  <c r="D27" i="2"/>
  <c r="D13" i="2" l="1"/>
  <c r="D12" i="2" s="1"/>
  <c r="I13" i="2"/>
  <c r="I12" i="2" s="1"/>
  <c r="F13" i="2"/>
  <c r="F12" i="2" s="1"/>
  <c r="H13" i="2"/>
  <c r="H12" i="2" s="1"/>
  <c r="E13" i="2"/>
  <c r="E12" i="2" s="1"/>
  <c r="G13" i="2"/>
  <c r="G12" i="2" s="1"/>
</calcChain>
</file>

<file path=xl/sharedStrings.xml><?xml version="1.0" encoding="utf-8"?>
<sst xmlns="http://schemas.openxmlformats.org/spreadsheetml/2006/main" count="469" uniqueCount="308">
  <si>
    <t>Финансовый орган:</t>
  </si>
  <si>
    <t>Наименование публично-правового образования:</t>
  </si>
  <si>
    <t xml:space="preserve">Единица измерения: </t>
  </si>
  <si>
    <t>руб.</t>
  </si>
  <si>
    <t>Классификация доходов бюджетов</t>
  </si>
  <si>
    <t>Прогноз доходов бюджета</t>
  </si>
  <si>
    <t>код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</si>
  <si>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</si>
  <si>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</si>
  <si>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</si>
  <si>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</si>
  <si>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</si>
  <si>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</si>
  <si>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</si>
  <si>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</si>
  <si>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</si>
  <si>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</si>
  <si>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00010000000000000000</t>
  </si>
  <si>
    <t>НАЛОГОВЫЕ И НЕНАЛОГОВЫЕ ДОХОДЫ</t>
  </si>
  <si>
    <t xml:space="preserve"> </t>
  </si>
  <si>
    <t>00010100000000000000</t>
  </si>
  <si>
    <t>НАЛОГИ НА ПРИБЫЛЬ, ДОХОДЫ</t>
  </si>
  <si>
    <t>00010102000010000110</t>
  </si>
  <si>
    <t>Налог на доходы физических лиц</t>
  </si>
  <si>
    <t>18210102010010000110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</si>
  <si>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</si>
  <si>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Федеральная налоговая служба</t>
  </si>
  <si>
    <t>18210102020010000110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</si>
  <si>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</si>
  <si>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</si>
  <si>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</si>
  <si>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18210102040010000110</t>
  </si>
  <si>
    <t>18210102080010000110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</si>
  <si>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</si>
  <si>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00010300000000000000</t>
  </si>
  <si>
    <t>НАЛОГИ НА ТОВАРЫ (РАБОТЫ, УСЛУГИ), РЕАЛИЗУЕМЫЕ НА ТЕРРИТОРИИ РОССИЙСКОЙ ФЕДЕРАЦИИ</t>
  </si>
  <si>
    <t>00010302000010000110</t>
  </si>
  <si>
    <t>Акцизы по подакцизным товарам (продукции), производимым на территории Российской Федерации</t>
  </si>
  <si>
    <t>10010302231010000110</t>
  </si>
  <si>
    <t>Федеральное казначейство</t>
  </si>
  <si>
    <t>10010302241010000110</t>
  </si>
  <si>
    <t>10010302251010000110</t>
  </si>
  <si>
    <t>10010302261010000110</t>
  </si>
  <si>
    <t>00010500000000000000</t>
  </si>
  <si>
    <t>НАЛОГИ НА СОВОКУПНЫЙ ДОХОД</t>
  </si>
  <si>
    <t>00010501000000000110</t>
  </si>
  <si>
    <t>Налог, взимаемый в связи с применением упрощенной системы налогообложения</t>
  </si>
  <si>
    <t>18210501011010000110</t>
  </si>
  <si>
    <t>Налог, взимаемый с налогоплательщиков, выбравших в качестве объекта налогообложения доходы</t>
  </si>
  <si>
    <t>18210501021010000110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</si>
  <si>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</si>
  <si>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00010502000020000110</t>
  </si>
  <si>
    <t>Единый налог на вмененный доход для отдельных видов деятельности</t>
  </si>
  <si>
    <t>18210502010020000110</t>
  </si>
  <si>
    <t>00010503000010000110</t>
  </si>
  <si>
    <t>Единый сельскохозяйственный налог</t>
  </si>
  <si>
    <t>18210503010010000110</t>
  </si>
  <si>
    <t>00010504000020000110</t>
  </si>
  <si>
    <t>Налог, взимаемый в связи с применением патентной системы налогообложения</t>
  </si>
  <si>
    <t>18210504020020000110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</si>
  <si>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</si>
  <si>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00010600000000000000</t>
  </si>
  <si>
    <t>НАЛОГИ НА ИМУЩЕСТВО</t>
  </si>
  <si>
    <t>00010606000000000110</t>
  </si>
  <si>
    <t>Земельный налог</t>
  </si>
  <si>
    <t>18210606043050000110</t>
  </si>
  <si>
    <t>00010800000000000000</t>
  </si>
  <si>
    <t>ГОСУДАРСТВЕННАЯ ПОШЛИНА</t>
  </si>
  <si>
    <t>00010803000010000110</t>
  </si>
  <si>
    <t>Государственная пошлина по делам, рассматриваемым в судах общей юрисдикции, мировыми судьями</t>
  </si>
  <si>
    <t>18210803010010000110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</si>
  <si>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</si>
  <si>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</si>
  <si>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</si>
  <si>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</si>
  <si>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</si>
  <si>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96311105013050000120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</si>
  <si>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</si>
  <si>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Управление муниципального хозяйства администрации муниципального района "Княжпогостский"</t>
  </si>
  <si>
    <t>96311105013130000120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</si>
  <si>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</si>
  <si>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96311105025050000120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</si>
  <si>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</si>
  <si>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96311105075050000120</t>
  </si>
  <si>
    <t>Доходы от сдачи в аренду имущества, составляющего казну муниципальных районов (за исключением земельных участков)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</si>
  <si>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</si>
  <si>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</si>
  <si>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96311109045050000120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</si>
  <si>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</si>
  <si>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</si>
  <si>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</si>
  <si>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00011201000010000120</t>
  </si>
  <si>
    <t>Плата за негативное воздействие на окружающую среду</t>
  </si>
  <si>
    <t>04811201010010000120</t>
  </si>
  <si>
    <t>Плата за выбросы загрязняющих веществ в атмосферный воздух стационарными объектами</t>
  </si>
  <si>
    <t>Федеральная служба по надзору в сфере природопользования</t>
  </si>
  <si>
    <t>04811201030010000120</t>
  </si>
  <si>
    <t>Плата за сбросы загрязняющих веществ в водные объекты</t>
  </si>
  <si>
    <t>04811201041010000120</t>
  </si>
  <si>
    <t>Плата за размещение отходов производства</t>
  </si>
  <si>
    <t>00011300000000000000</t>
  </si>
  <si>
    <t>ДОХОДЫ ОТ ОКАЗАНИЯ ПЛАТНЫХ УСЛУГ И КОМПЕНСАЦИИ ЗАТРАТ ГОСУДАРСТВА</t>
  </si>
  <si>
    <t>00011302000000000130</t>
  </si>
  <si>
    <t>Доходы от компенсации затрат государства</t>
  </si>
  <si>
    <t>92311302995050000130</t>
  </si>
  <si>
    <t>Прочие доходы от компенсации затрат бюджетов муниципальных районов</t>
  </si>
  <si>
    <t>Администрация муниципального района "Княжпогостский"</t>
  </si>
  <si>
    <t>Управление культуры и спорта администрации муниципального района "Княжпогостский"</t>
  </si>
  <si>
    <t>96311302995050000130</t>
  </si>
  <si>
    <t>97511302995050000130</t>
  </si>
  <si>
    <t>Управление образования администрации муниципального района "Княжпогостский"</t>
  </si>
  <si>
    <t>Финансовое управление администрации муниципального района "Княжпогостский"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</si>
  <si>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</si>
  <si>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</si>
  <si>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</si>
  <si>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</si>
  <si>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96311402053050000410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</si>
  <si>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</si>
  <si>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</si>
  <si>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</si>
  <si>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96311406013050000430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</si>
  <si>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</si>
  <si>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96311406013130000430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</si>
  <si>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</si>
  <si>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</si>
  <si>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</si>
  <si>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96311406313050000430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</si>
  <si>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</si>
  <si>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96311406313130000430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</si>
  <si>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</si>
  <si>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00011600000000000000</t>
  </si>
  <si>
    <t>ШТРАФЫ, САНКЦИИ, ВОЗМЕЩЕНИЕ УЩЕРБА</t>
  </si>
  <si>
    <t>00011601000010000140</t>
  </si>
  <si>
    <t>Административные штрафы, установленные Кодексом Российской Федерации об административных правонарушениях</t>
  </si>
  <si>
    <t>84311601143010000140</t>
  </si>
  <si>
    <t>Служба Республики Коми строительного, жилищного и технического надзора (контроля)</t>
  </si>
  <si>
    <t>84311601193010000140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</si>
  <si>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</si>
  <si>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85211601083010000140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</si>
  <si>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</si>
  <si>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Министерство природных ресурсов и охраны окружающей среды Республики Коми</t>
  </si>
  <si>
    <t>87511601053010000140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</si>
  <si>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</si>
  <si>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Министерство образования, науки и молодежной политики Республики Коми</t>
  </si>
  <si>
    <t>87511601063010000140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</si>
  <si>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</si>
  <si>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87511601203010000140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</si>
  <si>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</si>
  <si>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89011601053010000140</t>
  </si>
  <si>
    <t>Министерство юстиции Республики Коми</t>
  </si>
  <si>
    <t>89011601063010000140</t>
  </si>
  <si>
    <t>89011601073010000140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</si>
  <si>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</si>
  <si>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89011601083010000140</t>
  </si>
  <si>
    <t>89011601143010000140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</si>
  <si>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</si>
  <si>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89011601153010000140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</si>
  <si>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</si>
  <si>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89011601173010000140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</si>
  <si>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</si>
  <si>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89011601193010000140</t>
  </si>
  <si>
    <t>89011601203010000140</t>
  </si>
  <si>
    <t>00011610000000000140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</si>
  <si>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</si>
  <si>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</si>
  <si>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18211610129010000140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</si>
  <si>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</si>
  <si>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18811610123010000140</t>
  </si>
  <si>
    <t>Министерство внутренних дел Российской Федерации</t>
  </si>
  <si>
    <t>84311610123010000140</t>
  </si>
  <si>
    <t>85211610123010000140</t>
  </si>
  <si>
    <t>87511610123010000140</t>
  </si>
  <si>
    <t>00011611000010000140</t>
  </si>
  <si>
    <t>Платежи, уплачиваемые в целях возмещения вреда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</si>
  <si>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</si>
  <si>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85211611050010000140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</si>
  <si>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</si>
  <si>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</si>
  <si>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</si>
  <si>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</si>
  <si>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00020210000000000150</t>
  </si>
  <si>
    <t>Дотации бюджетам бюджетной системы Российской Федерации</t>
  </si>
  <si>
    <t>Прочие дотации бюджетам муниципальных районов</t>
  </si>
  <si>
    <t>99220215001050000150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</si>
  <si>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</si>
  <si>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00020220000000000150</t>
  </si>
  <si>
    <t>Субсидии бюджетам бюджетной системы Российской Федерации (межбюджетные субсидии)</t>
  </si>
  <si>
    <t>92320229999050000150</t>
  </si>
  <si>
    <t>Прочие субсидии бюджетам муниципальных районов</t>
  </si>
  <si>
    <t>95620225467050000150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</si>
  <si>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</si>
  <si>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95620229999050000150</t>
  </si>
  <si>
    <t>96320229999050000150</t>
  </si>
  <si>
    <t>97520225304050000150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</si>
  <si>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</si>
  <si>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97520229999050000150</t>
  </si>
  <si>
    <t>99220229999050000150</t>
  </si>
  <si>
    <t>00020230000000000150</t>
  </si>
  <si>
    <t>Субвенции бюджетам бюджетной системы Российской Федерации</t>
  </si>
  <si>
    <t>92320230024050000150</t>
  </si>
  <si>
    <t>Субвенции бюджетам муниципальных районов на выполнение передаваемых полномочий субъектов Российской Федерации</t>
  </si>
  <si>
    <t>92320235120050000150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</si>
  <si>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</si>
  <si>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92320235176050000150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</si>
  <si>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</si>
  <si>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96320230024050000150</t>
  </si>
  <si>
    <t>96320235082050000150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</si>
  <si>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</si>
  <si>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97520230024050000150</t>
  </si>
  <si>
    <t>97520230029050000150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</si>
  <si>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</si>
  <si>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97520239999050000150</t>
  </si>
  <si>
    <t>Прочие субвенции бюджетам муниципальных районов</t>
  </si>
  <si>
    <t>99220230024050000150</t>
  </si>
  <si>
    <t>00020240000000000150</t>
  </si>
  <si>
    <t>Иные межбюджетные трансферты</t>
  </si>
  <si>
    <t>90520240014050000150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</si>
  <si>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</si>
  <si>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Контрольно-счетная палата Княжпогостского района</t>
  </si>
  <si>
    <t>92320240014050000150</t>
  </si>
  <si>
    <t>97520245303050000150</t>
  </si>
  <si>
    <t>99220240014050000150</t>
  </si>
  <si>
    <t>00020400000000000000</t>
  </si>
  <si>
    <t>БЕЗВОЗМЕЗДНЫЕ ПОСТУПЛЕНИЯ ОТ НЕГОСУДАРСТВЕННЫХ ОРГАНИЗАЦИЙ</t>
  </si>
  <si>
    <t>00020405000050000150</t>
  </si>
  <si>
    <t>Безвозмездные поступления от негосударственных организаций в бюджеты муниципальных районов</t>
  </si>
  <si>
    <t>96320405099050000150</t>
  </si>
  <si>
    <t>Прочие безвозмездные поступления от негосударственных организаций в бюджеты муниципальных районов</t>
  </si>
  <si>
    <t>00021800000000000000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</si>
  <si>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</si>
  <si>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</si>
  <si>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</si>
  <si>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92321860010050000150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</si>
  <si>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</si>
  <si>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00021900000000000000</t>
  </si>
  <si>
    <t>ВОЗВРАТ ОСТАТКОВ СУБСИДИЙ, СУБВЕНЦИЙ И ИНЫХ МЕЖБЮДЖЕТНЫХ ТРАНСФЕРТОВ, ИМЕЮЩИХ ЦЕЛЕВОЕ НАЗНАЧЕНИЕ, ПРОШЛЫХ ЛЕТ</t>
  </si>
  <si>
    <t>00021900000050000150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</si>
  <si>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</si>
  <si>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92321960010050000150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</si>
  <si>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</si>
  <si>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Муниципальный район "Княжпогостский"</t>
  </si>
  <si>
    <t>97520225491050000150</t>
  </si>
  <si>
    <t>ВСЕГО ДОХОДЫ</t>
  </si>
  <si>
    <t>Субсидии бюджетам муниципальных районов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</si>
  <si>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Земельный налог с физических лиц, обладающих земельным участком, расположенным в границах межселенных территорий</t>
  </si>
  <si>
    <t>на 2023 г. (очередной финансовый год)</t>
  </si>
  <si>
    <t>на 2024 г. (первый год планового периода)</t>
  </si>
  <si>
    <t>на 2025 г. (второй год планового периода)</t>
  </si>
  <si>
    <t xml:space="preserve">Прогноз доходов бюджета на 2022 г. (текущий финансовый год)
</t>
  </si>
  <si>
    <t>Кассовые поступления в текущем финансовом году (по состоянию на 1 ноября 2022г.)</t>
  </si>
  <si>
    <t>Оценка исполнения 2022г. (текущий финансовый год)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</si>
  <si>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</si>
  <si>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</si>
  <si>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</si>
  <si>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</si>
  <si>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</si>
  <si>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</si>
  <si>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</si>
  <si>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85211105326050000120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</si>
  <si>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на межселенных территориях,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</si>
  <si>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96311105313050000120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</si>
  <si>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</t>
  </si>
  <si>
    <t>96311105313130000120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</si>
  <si>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</t>
  </si>
  <si>
    <t>96311105314130000120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</si>
  <si>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</si>
  <si>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92311109045050000120</t>
  </si>
  <si>
    <t>85211601193010000140</t>
  </si>
  <si>
    <t>85211601203010000140</t>
  </si>
  <si>
    <t>87511601193010000140</t>
  </si>
  <si>
    <t>89011601183010000140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</si>
  <si>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</si>
  <si>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90511601154010000140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</si>
  <si>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</si>
  <si>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99211601194010000140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</si>
  <si>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</si>
  <si>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96311610032050000140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</si>
  <si>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</si>
  <si>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97511610031050000140</t>
  </si>
  <si>
    <t>Возмещение ущерба при возникновении страховых случаев, когда выгодоприобретателями выступают получатели средств бюджета муниципального района</t>
  </si>
  <si>
    <t>00011700000000000000</t>
  </si>
  <si>
    <t>ПРОЧИЕ НЕНАЛОГОВЫЕ ДОХОДЫ</t>
  </si>
  <si>
    <t>00011701000000000180</t>
  </si>
  <si>
    <t>Невыясненные поступления</t>
  </si>
  <si>
    <t>96311701050050000180</t>
  </si>
  <si>
    <t>Невыясненные поступления, зачисляемые в бюджеты муниципальных районов</t>
  </si>
  <si>
    <t>00011705000000000180</t>
  </si>
  <si>
    <t>Прочие неналоговые доходы</t>
  </si>
  <si>
    <t>97511705050050000180</t>
  </si>
  <si>
    <t>Прочие неналоговые доходы бюджетов муниципальных районов</t>
  </si>
  <si>
    <t>99220219999050000150</t>
  </si>
  <si>
    <t>95620225519050000150</t>
  </si>
  <si>
    <t>Субсидии бюджетам муниципальных районов на поддержку отрасли культуры</t>
  </si>
  <si>
    <t>95620249999050000150</t>
  </si>
  <si>
    <t>Прочие межбюджетные трансферты, передаваемые бюджетам муниципальных районов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</si>
  <si>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</si>
  <si>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97520249999050000150</t>
  </si>
  <si>
    <t>00020700000000000000</t>
  </si>
  <si>
    <t>ПРОЧИЕ БЕЗВОЗМЕЗДНЫЕ ПОСТУПЛЕНИЯ</t>
  </si>
  <si>
    <t>00020705000050000150</t>
  </si>
  <si>
    <t>Прочие безвозмездные поступления в бюджеты муниципальных районов</t>
  </si>
  <si>
    <t>96320705020050000150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</si>
  <si>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</si>
  <si>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Наименование главного администратора доходов</t>
  </si>
  <si>
    <t>99220215002050000150</t>
  </si>
  <si>
    <t>Дотации бюджетам муниципальных районов на поддержку мер по обеспечению сбалансированности бюджетов</t>
  </si>
  <si>
    <t>92320249999050000150</t>
  </si>
  <si>
    <t xml:space="preserve">Реестр источников доходов бюджета муниципального района "Княжпогостский" на 2023 год и плановый период 2024 и 2025 годов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</si>
</sst>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BFBFBF"/>
      </top>
      <bottom/>
      <diagonal/>
    </border>
  </borders>
  <cellStyleXfs count="28">
    <xf numFmtId="0" fontId="0" fillId="0" borderId="0"/>
    <xf numFmtId="0" fontId="1" fillId="0" borderId="1">
      <alignment horizontal="center" vertical="top" wrapText="1"/>
    </xf>
    <xf numFmtId="0" fontId="2" fillId="0" borderId="1"/>
    <xf numFmtId="0" fontId="2" fillId="0" borderId="1">
      <alignment horizontal="left" vertical="center" wrapText="1"/>
    </xf>
    <xf numFmtId="0" fontId="2" fillId="0" borderId="1">
      <alignment vertical="center"/>
    </xf>
    <xf numFmtId="0" fontId="1" fillId="0" borderId="1">
      <alignment horizontal="center" vertical="center" wrapText="1"/>
    </xf>
    <xf numFmtId="0" fontId="2" fillId="0" borderId="1">
      <alignment horizontal="right" vertical="top"/>
    </xf>
    <xf numFmtId="49" fontId="2" fillId="0" borderId="2">
      <alignment horizontal="center" vertical="top" wrapText="1"/>
    </xf>
    <xf numFmtId="49" fontId="2" fillId="0" borderId="2">
      <alignment horizontal="center" vertical="center" wrapText="1"/>
    </xf>
    <xf numFmtId="49" fontId="1" fillId="0" borderId="2">
      <alignment horizontal="center" vertical="top" shrinkToFit="1"/>
    </xf>
    <xf numFmtId="0" fontId="1" fillId="0" borderId="2">
      <alignment horizontal="left" vertical="top" wrapText="1"/>
    </xf>
    <xf numFmtId="164" fontId="1" fillId="0" borderId="2">
      <alignment horizontal="right" vertical="top" wrapText="1"/>
    </xf>
    <xf numFmtId="164" fontId="1" fillId="0" borderId="2">
      <alignment horizontal="right" vertical="top" shrinkToFit="1"/>
    </xf>
    <xf numFmtId="49" fontId="2" fillId="0" borderId="2">
      <alignment horizontal="center" vertical="top" shrinkToFit="1"/>
    </xf>
    <xf numFmtId="0" fontId="2" fillId="0" borderId="2">
      <alignment horizontal="left" vertical="top" wrapText="1"/>
    </xf>
    <xf numFmtId="164" fontId="2" fillId="0" borderId="2">
      <alignment horizontal="right" vertical="top" shrinkToFit="1"/>
    </xf>
    <xf numFmtId="0" fontId="3" fillId="0" borderId="3"/>
    <xf numFmtId="0" fontId="3" fillId="0" borderId="1">
      <alignment horizontal="left" vertical="top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2" borderId="1"/>
    <xf numFmtId="0" fontId="4" fillId="0" borderId="1"/>
    <xf numFmtId="4" fontId="1" fillId="0" borderId="2">
      <alignment horizontal="right" vertical="top" wrapText="1"/>
    </xf>
    <xf numFmtId="4" fontId="1" fillId="0" borderId="2">
      <alignment horizontal="right" vertical="top" shrinkToFit="1"/>
    </xf>
    <xf numFmtId="4" fontId="2" fillId="0" borderId="2">
      <alignment horizontal="right" vertical="top" shrinkToFit="1"/>
    </xf>
  </cellStyleXfs>
  <cellXfs count="35">
    <xf numFmtId="0" fontId="0" fillId="0" borderId="0" xfId="0"/>
    <xf numFmtId="0" fontId="8" fillId="0" borderId="1" xfId="2" applyNumberFormat="1" applyFont="1" applyProtection="1"/>
    <xf numFmtId="0" fontId="9" fillId="0" borderId="0" xfId="0" applyFont="1" applyProtection="1">
      <protection locked="0"/>
    </xf>
    <xf numFmtId="0" fontId="7" fillId="0" borderId="1" xfId="1" applyNumberFormat="1" applyFont="1" applyProtection="1">
      <alignment horizontal="center" vertical="top" wrapText="1"/>
    </xf>
    <xf numFmtId="0" fontId="8" fillId="0" borderId="1" xfId="3" applyNumberFormat="1" applyFont="1" applyProtection="1">
      <alignment horizontal="left" vertical="center" wrapText="1"/>
    </xf>
    <xf numFmtId="0" fontId="8" fillId="0" borderId="1" xfId="4" applyNumberFormat="1" applyFont="1" applyProtection="1">
      <alignment vertical="center"/>
    </xf>
    <xf numFmtId="0" fontId="7" fillId="0" borderId="1" xfId="5" applyNumberFormat="1" applyFont="1" applyProtection="1">
      <alignment horizontal="center" vertical="center" wrapText="1"/>
    </xf>
    <xf numFmtId="49" fontId="8" fillId="0" borderId="2" xfId="8" applyNumberFormat="1" applyFont="1" applyProtection="1">
      <alignment horizontal="center" vertical="center" wrapText="1"/>
    </xf>
    <xf numFmtId="49" fontId="7" fillId="0" borderId="2" xfId="8" applyNumberFormat="1" applyFont="1" applyAlignment="1" applyProtection="1">
      <alignment horizontal="left" vertical="top" wrapText="1"/>
    </xf>
    <xf numFmtId="4" fontId="7" fillId="0" borderId="2" xfId="8" applyNumberFormat="1" applyFont="1" applyAlignment="1" applyProtection="1">
      <alignment horizontal="right" vertical="top" wrapText="1"/>
    </xf>
    <xf numFmtId="0" fontId="2" fillId="0" borderId="1" xfId="3" applyNumberFormat="1" applyFont="1" applyProtection="1">
      <alignment horizontal="left" vertical="center" wrapText="1"/>
    </xf>
    <xf numFmtId="49" fontId="8" fillId="0" borderId="2" xfId="8" applyNumberFormat="1" applyFont="1" applyFill="1" applyProtection="1">
      <alignment horizontal="center" vertical="center" wrapText="1"/>
    </xf>
    <xf numFmtId="49" fontId="8" fillId="0" borderId="2" xfId="8" applyNumberFormat="1" applyFont="1" applyFill="1" applyProtection="1">
      <alignment horizontal="center" vertical="center" wrapText="1"/>
    </xf>
    <xf numFmtId="0" fontId="2" fillId="0" borderId="1" xfId="4" applyNumberFormat="1" applyFont="1" applyProtection="1">
      <alignment vertical="center"/>
    </xf>
    <xf numFmtId="49" fontId="2" fillId="0" borderId="2" xfId="8" applyNumberFormat="1" applyFont="1" applyProtection="1">
      <alignment horizontal="center" vertical="center" wrapText="1"/>
    </xf>
    <xf numFmtId="49" fontId="1" fillId="0" borderId="2" xfId="9" applyNumberFormat="1" applyProtection="1">
      <alignment horizontal="center" vertical="top" shrinkToFit="1"/>
    </xf>
    <xf numFmtId="0" fontId="1" fillId="0" borderId="2" xfId="10" applyNumberFormat="1" applyProtection="1">
      <alignment horizontal="left" vertical="top" wrapText="1"/>
    </xf>
    <xf numFmtId="4" fontId="1" fillId="0" borderId="2" xfId="25" applyNumberFormat="1" applyProtection="1">
      <alignment horizontal="right" vertical="top" wrapText="1"/>
    </xf>
    <xf numFmtId="4" fontId="1" fillId="0" borderId="2" xfId="26" applyNumberFormat="1" applyProtection="1">
      <alignment horizontal="right" vertical="top" shrinkToFit="1"/>
    </xf>
    <xf numFmtId="0" fontId="2" fillId="0" borderId="1" xfId="2" applyNumberFormat="1" applyProtection="1"/>
    <xf numFmtId="0" fontId="0" fillId="0" borderId="0" xfId="0" applyProtection="1">
      <protection locked="0"/>
    </xf>
    <xf numFmtId="49" fontId="2" fillId="0" borderId="2" xfId="13" applyNumberFormat="1" applyProtection="1">
      <alignment horizontal="center" vertical="top" shrinkToFit="1"/>
    </xf>
    <xf numFmtId="0" fontId="2" fillId="0" borderId="2" xfId="14" applyNumberFormat="1" applyProtection="1">
      <alignment horizontal="left" vertical="top" wrapText="1"/>
    </xf>
    <xf numFmtId="4" fontId="2" fillId="0" borderId="2" xfId="27" applyNumberFormat="1" applyProtection="1">
      <alignment horizontal="right" vertical="top" shrinkToFit="1"/>
    </xf>
    <xf numFmtId="0" fontId="10" fillId="0" borderId="1" xfId="1" applyNumberFormat="1" applyFont="1" applyProtection="1">
      <alignment horizontal="center" vertical="top" wrapText="1"/>
    </xf>
    <xf numFmtId="0" fontId="10" fillId="0" borderId="1" xfId="1" applyFont="1">
      <alignment horizontal="center" vertical="top" wrapText="1"/>
    </xf>
    <xf numFmtId="0" fontId="8" fillId="0" borderId="1" xfId="6" applyNumberFormat="1" applyFont="1" applyProtection="1">
      <alignment horizontal="right" vertical="top"/>
    </xf>
    <xf numFmtId="0" fontId="8" fillId="0" borderId="1" xfId="6" applyFont="1">
      <alignment horizontal="right" vertical="top"/>
    </xf>
    <xf numFmtId="49" fontId="8" fillId="0" borderId="2" xfId="7" applyNumberFormat="1" applyFont="1" applyProtection="1">
      <alignment horizontal="center" vertical="top" wrapText="1"/>
    </xf>
    <xf numFmtId="49" fontId="8" fillId="0" borderId="2" xfId="7" applyFont="1">
      <alignment horizontal="center" vertical="top" wrapText="1"/>
    </xf>
    <xf numFmtId="49" fontId="2" fillId="0" borderId="2" xfId="8" applyNumberFormat="1" applyFont="1" applyProtection="1">
      <alignment horizontal="center" vertical="center" wrapText="1"/>
    </xf>
    <xf numFmtId="49" fontId="8" fillId="0" borderId="2" xfId="8" applyFont="1">
      <alignment horizontal="center" vertical="center" wrapText="1"/>
    </xf>
    <xf numFmtId="49" fontId="2" fillId="0" borderId="2" xfId="7" applyNumberFormat="1" applyFont="1" applyProtection="1">
      <alignment horizontal="center" vertical="top" wrapText="1"/>
    </xf>
    <xf numFmtId="49" fontId="2" fillId="0" borderId="2" xfId="8" applyNumberFormat="1" applyFont="1" applyFill="1" applyProtection="1">
      <alignment horizontal="center" vertical="center" wrapText="1"/>
    </xf>
    <xf numFmtId="49" fontId="8" fillId="0" borderId="2" xfId="8" applyFont="1" applyFill="1">
      <alignment horizontal="center" vertical="center" wrapText="1"/>
    </xf>
  </cellXfs>
  <cellStyles count="28">
    <cellStyle name="br" xfId="20"/>
    <cellStyle name="col" xfId="19"/>
    <cellStyle name="st24" xfId="11"/>
    <cellStyle name="st25" xfId="12"/>
    <cellStyle name="st26" xfId="15"/>
    <cellStyle name="style0" xfId="21"/>
    <cellStyle name="td" xfId="22"/>
    <cellStyle name="tr" xfId="18"/>
    <cellStyle name="xl21" xfId="23"/>
    <cellStyle name="xl22" xfId="1"/>
    <cellStyle name="xl23" xfId="3"/>
    <cellStyle name="xl24" xfId="4"/>
    <cellStyle name="xl25" xfId="8"/>
    <cellStyle name="xl26" xfId="9"/>
    <cellStyle name="xl27" xfId="13"/>
    <cellStyle name="xl28" xfId="16"/>
    <cellStyle name="xl29" xfId="24"/>
    <cellStyle name="xl30" xfId="7"/>
    <cellStyle name="xl31" xfId="10"/>
    <cellStyle name="xl32" xfId="14"/>
    <cellStyle name="xl33" xfId="5"/>
    <cellStyle name="xl34" xfId="25"/>
    <cellStyle name="xl35" xfId="26"/>
    <cellStyle name="xl36" xfId="27"/>
    <cellStyle name="xl37" xfId="6"/>
    <cellStyle name="xl38" xfId="17"/>
    <cellStyle name="xl39" xfId="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9"/>
  <sheetViews>
    <sheetView showGridLines="0" tabSelected="1" zoomScale="95" zoomScaleNormal="95" zoomScaleSheetLayoutView="85" zoomScalePageLayoutView="85" workbookViewId="0">
      <pane ySplit="11" topLeftCell="A12" activePane="bottomLeft" state="frozen"/>
      <selection pane="bottomLeft" sqref="A1:I1"/>
    </sheetView>
  </sheetViews>
  <sheetFormatPr defaultRowHeight="15" outlineLevelRow="3" x14ac:dyDescent="0.25"/>
  <cols>
    <col min="1" max="1" width="23.28515625" style="2" customWidth="1"/>
    <col min="2" max="2" width="82.85546875" style="2" customWidth="1"/>
    <col min="3" max="3" width="56.7109375" style="2" customWidth="1"/>
    <col min="4" max="5" width="19.7109375" style="2" customWidth="1"/>
    <col min="6" max="9" width="16.5703125" style="2" customWidth="1"/>
    <col min="10" max="10" width="9.140625" style="2" customWidth="1"/>
    <col min="11" max="16384" width="9.140625" style="2"/>
  </cols>
  <sheetData>
    <row r="1" spans="1:10" ht="17.25" customHeight="1" x14ac:dyDescent="0.25">
      <c r="A1" s="24" t="s">
        <v>307</v>
      </c>
      <c r="B1" s="25"/>
      <c r="C1" s="25"/>
      <c r="D1" s="25"/>
      <c r="E1" s="25"/>
      <c r="F1" s="25"/>
      <c r="G1" s="25"/>
      <c r="H1" s="25"/>
      <c r="I1" s="25"/>
      <c r="J1" s="1"/>
    </row>
    <row r="2" spans="1:10" ht="9" customHeight="1" x14ac:dyDescent="0.25">
      <c r="A2" s="3"/>
      <c r="B2" s="3"/>
      <c r="C2" s="3"/>
      <c r="D2" s="3"/>
      <c r="E2" s="3"/>
      <c r="F2" s="3"/>
      <c r="G2" s="3"/>
      <c r="H2" s="3"/>
      <c r="I2" s="3"/>
      <c r="J2" s="1"/>
    </row>
    <row r="3" spans="1:10" ht="15.75" customHeight="1" x14ac:dyDescent="0.25">
      <c r="A3" s="10" t="s">
        <v>0</v>
      </c>
      <c r="B3" s="4" t="s">
        <v>111</v>
      </c>
      <c r="C3" s="5"/>
      <c r="D3" s="6"/>
      <c r="E3" s="6"/>
      <c r="F3" s="6"/>
      <c r="G3" s="6"/>
      <c r="H3" s="6"/>
      <c r="I3" s="6"/>
      <c r="J3" s="5"/>
    </row>
    <row r="4" spans="1:10" ht="9.75" customHeight="1" x14ac:dyDescent="0.25">
      <c r="A4" s="4"/>
      <c r="B4" s="4"/>
      <c r="C4" s="6"/>
      <c r="D4" s="6"/>
      <c r="E4" s="6"/>
      <c r="F4" s="6"/>
      <c r="G4" s="6"/>
      <c r="H4" s="6"/>
      <c r="I4" s="6"/>
      <c r="J4" s="5"/>
    </row>
    <row r="5" spans="1:10" ht="27.75" customHeight="1" x14ac:dyDescent="0.25">
      <c r="A5" s="4" t="s">
        <v>1</v>
      </c>
      <c r="B5" s="4" t="s">
        <v>240</v>
      </c>
      <c r="C5" s="5"/>
      <c r="D5" s="6"/>
      <c r="E5" s="6"/>
      <c r="F5" s="6"/>
      <c r="G5" s="6"/>
      <c r="H5" s="6"/>
      <c r="I5" s="6"/>
      <c r="J5" s="5"/>
    </row>
    <row r="6" spans="1:10" ht="9.75" customHeight="1" x14ac:dyDescent="0.25">
      <c r="A6" s="4"/>
      <c r="B6" s="4"/>
      <c r="C6" s="6"/>
      <c r="D6" s="6"/>
      <c r="E6" s="6"/>
      <c r="F6" s="6"/>
      <c r="G6" s="6"/>
      <c r="H6" s="6"/>
      <c r="I6" s="6"/>
      <c r="J6" s="5"/>
    </row>
    <row r="7" spans="1:10" ht="14.25" customHeight="1" x14ac:dyDescent="0.25">
      <c r="A7" s="5" t="s">
        <v>2</v>
      </c>
      <c r="B7" s="13" t="s">
        <v>3</v>
      </c>
      <c r="C7" s="6"/>
      <c r="D7" s="6"/>
      <c r="E7" s="6"/>
      <c r="F7" s="6"/>
      <c r="G7" s="6"/>
      <c r="H7" s="6"/>
      <c r="I7" s="6"/>
      <c r="J7" s="5"/>
    </row>
    <row r="8" spans="1:10" ht="9.75" customHeight="1" x14ac:dyDescent="0.25">
      <c r="A8" s="26"/>
      <c r="B8" s="27"/>
      <c r="C8" s="27"/>
      <c r="D8" s="27"/>
      <c r="E8" s="27"/>
      <c r="F8" s="27"/>
      <c r="G8" s="27"/>
      <c r="H8" s="27"/>
      <c r="I8" s="27"/>
      <c r="J8" s="1"/>
    </row>
    <row r="9" spans="1:10" ht="15.75" customHeight="1" x14ac:dyDescent="0.25">
      <c r="A9" s="28" t="s">
        <v>4</v>
      </c>
      <c r="B9" s="29"/>
      <c r="C9" s="30" t="s">
        <v>303</v>
      </c>
      <c r="D9" s="32" t="s">
        <v>248</v>
      </c>
      <c r="E9" s="33" t="s">
        <v>249</v>
      </c>
      <c r="F9" s="33" t="s">
        <v>250</v>
      </c>
      <c r="G9" s="28" t="s">
        <v>5</v>
      </c>
      <c r="H9" s="29"/>
      <c r="I9" s="29"/>
      <c r="J9" s="1"/>
    </row>
    <row r="10" spans="1:10" ht="72" customHeight="1" x14ac:dyDescent="0.25">
      <c r="A10" s="7" t="s">
        <v>6</v>
      </c>
      <c r="B10" s="7" t="s">
        <v>7</v>
      </c>
      <c r="C10" s="31"/>
      <c r="D10" s="29"/>
      <c r="E10" s="34"/>
      <c r="F10" s="34"/>
      <c r="G10" s="14" t="s">
        <v>245</v>
      </c>
      <c r="H10" s="14" t="s">
        <v>246</v>
      </c>
      <c r="I10" s="14" t="s">
        <v>247</v>
      </c>
      <c r="J10" s="1"/>
    </row>
    <row r="11" spans="1:10" ht="12.75" customHeight="1" x14ac:dyDescent="0.25">
      <c r="A11" s="7" t="s">
        <v>8</v>
      </c>
      <c r="B11" s="7" t="s">
        <v>9</v>
      </c>
      <c r="C11" s="7" t="s">
        <v>10</v>
      </c>
      <c r="D11" s="7" t="s">
        <v>11</v>
      </c>
      <c r="E11" s="11" t="s">
        <v>12</v>
      </c>
      <c r="F11" s="12" t="s">
        <v>13</v>
      </c>
      <c r="G11" s="7" t="s">
        <v>14</v>
      </c>
      <c r="H11" s="7" t="s">
        <v>15</v>
      </c>
      <c r="I11" s="7" t="s">
        <v>16</v>
      </c>
      <c r="J11" s="1"/>
    </row>
    <row r="12" spans="1:10" ht="18" customHeight="1" x14ac:dyDescent="0.25">
      <c r="A12" s="7"/>
      <c r="B12" s="8" t="s">
        <v>242</v>
      </c>
      <c r="C12" s="7"/>
      <c r="D12" s="9">
        <f>D13+D114</f>
        <v>788366463.19000006</v>
      </c>
      <c r="E12" s="9">
        <f t="shared" ref="E12:I12" si="0">E13+E114</f>
        <v>665030518.03999996</v>
      </c>
      <c r="F12" s="9">
        <f t="shared" si="0"/>
        <v>797887528.66000009</v>
      </c>
      <c r="G12" s="9">
        <f t="shared" si="0"/>
        <v>761180829.88</v>
      </c>
      <c r="H12" s="9">
        <f t="shared" si="0"/>
        <v>745581963.88</v>
      </c>
      <c r="I12" s="9">
        <f t="shared" si="0"/>
        <v>749493162.88</v>
      </c>
      <c r="J12" s="1"/>
    </row>
    <row r="13" spans="1:10" s="20" customFormat="1" x14ac:dyDescent="0.25">
      <c r="A13" s="15" t="s">
        <v>17</v>
      </c>
      <c r="B13" s="16" t="s">
        <v>18</v>
      </c>
      <c r="C13" s="16" t="s">
        <v>19</v>
      </c>
      <c r="D13" s="17">
        <f>D14+D21+D27+D37+D40+D43+D57+D62+D67+D76+D109</f>
        <v>285086393</v>
      </c>
      <c r="E13" s="17">
        <f t="shared" ref="E13:I13" si="1">E14+E21+E27+E37+E40+E43+E57+E62+E67+E76+E109</f>
        <v>242583769.88999996</v>
      </c>
      <c r="F13" s="17">
        <f t="shared" si="1"/>
        <v>299148818.55000001</v>
      </c>
      <c r="G13" s="17">
        <f t="shared" si="1"/>
        <v>305393557</v>
      </c>
      <c r="H13" s="17">
        <f t="shared" si="1"/>
        <v>308052576</v>
      </c>
      <c r="I13" s="17">
        <f t="shared" si="1"/>
        <v>330884343</v>
      </c>
      <c r="J13" s="19"/>
    </row>
    <row r="14" spans="1:10" s="20" customFormat="1" outlineLevel="1" x14ac:dyDescent="0.25">
      <c r="A14" s="15" t="s">
        <v>20</v>
      </c>
      <c r="B14" s="16" t="s">
        <v>21</v>
      </c>
      <c r="C14" s="16" t="s">
        <v>19</v>
      </c>
      <c r="D14" s="18">
        <f>D15</f>
        <v>238507940</v>
      </c>
      <c r="E14" s="18">
        <f t="shared" ref="E14:I14" si="2">E15</f>
        <v>189897899.42999998</v>
      </c>
      <c r="F14" s="18">
        <f t="shared" si="2"/>
        <v>243223793</v>
      </c>
      <c r="G14" s="18">
        <f t="shared" si="2"/>
        <v>243500717</v>
      </c>
      <c r="H14" s="18">
        <f t="shared" si="2"/>
        <v>230165420</v>
      </c>
      <c r="I14" s="18">
        <f t="shared" si="2"/>
        <v>241373200</v>
      </c>
      <c r="J14" s="19"/>
    </row>
    <row r="15" spans="1:10" s="20" customFormat="1" outlineLevel="2" x14ac:dyDescent="0.25">
      <c r="A15" s="15" t="s">
        <v>22</v>
      </c>
      <c r="B15" s="16" t="s">
        <v>23</v>
      </c>
      <c r="C15" s="16" t="s">
        <v>19</v>
      </c>
      <c r="D15" s="18">
        <f>SUM(D16:D20)</f>
        <v>238507940</v>
      </c>
      <c r="E15" s="18">
        <f t="shared" ref="E15:I15" si="3">SUM(E16:E20)</f>
        <v>189897899.42999998</v>
      </c>
      <c r="F15" s="18">
        <f t="shared" si="3"/>
        <v>243223793</v>
      </c>
      <c r="G15" s="18">
        <f t="shared" si="3"/>
        <v>243500717</v>
      </c>
      <c r="H15" s="18">
        <f t="shared" si="3"/>
        <v>230165420</v>
      </c>
      <c r="I15" s="18">
        <f t="shared" si="3"/>
        <v>241373200</v>
      </c>
      <c r="J15" s="19"/>
    </row>
    <row r="16" spans="1:10" s="20" customFormat="1" ht="60" outlineLevel="3" x14ac:dyDescent="0.25">
      <c r="A16" s="21" t="s">
        <v>24</v>
      </c>
      <c r="B16" s="22" t="s">
        <v>25</v>
      </c>
      <c r="C16" s="22" t="s">
        <v>26</v>
      </c>
      <c r="D16" s="23">
        <v>234259940</v>
      </c>
      <c r="E16" s="23">
        <v>187489137.50999999</v>
      </c>
      <c r="F16" s="23">
        <v>240574793</v>
      </c>
      <c r="G16" s="23">
        <v>241824727</v>
      </c>
      <c r="H16" s="23">
        <v>228908020</v>
      </c>
      <c r="I16" s="23">
        <v>240101200</v>
      </c>
      <c r="J16" s="19"/>
    </row>
    <row r="17" spans="1:10" s="20" customFormat="1" ht="75" outlineLevel="3" x14ac:dyDescent="0.25">
      <c r="A17" s="21" t="s">
        <v>27</v>
      </c>
      <c r="B17" s="22" t="s">
        <v>28</v>
      </c>
      <c r="C17" s="22" t="s">
        <v>26</v>
      </c>
      <c r="D17" s="23">
        <v>244000</v>
      </c>
      <c r="E17" s="23">
        <v>343410.32</v>
      </c>
      <c r="F17" s="23">
        <v>354000</v>
      </c>
      <c r="G17" s="23">
        <v>287280</v>
      </c>
      <c r="H17" s="23">
        <v>237900</v>
      </c>
      <c r="I17" s="23">
        <v>247000</v>
      </c>
      <c r="J17" s="19"/>
    </row>
    <row r="18" spans="1:10" s="20" customFormat="1" ht="30" outlineLevel="3" x14ac:dyDescent="0.25">
      <c r="A18" s="21" t="s">
        <v>29</v>
      </c>
      <c r="B18" s="22" t="s">
        <v>30</v>
      </c>
      <c r="C18" s="22" t="s">
        <v>26</v>
      </c>
      <c r="D18" s="23">
        <v>269000</v>
      </c>
      <c r="E18" s="23">
        <v>616534.19999999995</v>
      </c>
      <c r="F18" s="23">
        <v>658000</v>
      </c>
      <c r="G18" s="23">
        <v>514710</v>
      </c>
      <c r="H18" s="23">
        <v>274500</v>
      </c>
      <c r="I18" s="23">
        <v>285000</v>
      </c>
      <c r="J18" s="19"/>
    </row>
    <row r="19" spans="1:10" s="20" customFormat="1" ht="60" outlineLevel="3" x14ac:dyDescent="0.25">
      <c r="A19" s="21" t="s">
        <v>31</v>
      </c>
      <c r="B19" s="22" t="s">
        <v>251</v>
      </c>
      <c r="C19" s="22" t="s">
        <v>26</v>
      </c>
      <c r="D19" s="23">
        <v>3735000</v>
      </c>
      <c r="E19" s="23">
        <v>634785.18000000005</v>
      </c>
      <c r="F19" s="23">
        <v>745000</v>
      </c>
      <c r="G19" s="23">
        <v>748000</v>
      </c>
      <c r="H19" s="23">
        <v>745000</v>
      </c>
      <c r="I19" s="23">
        <v>740000</v>
      </c>
      <c r="J19" s="19"/>
    </row>
    <row r="20" spans="1:10" s="20" customFormat="1" ht="60" outlineLevel="3" x14ac:dyDescent="0.25">
      <c r="A20" s="21" t="s">
        <v>32</v>
      </c>
      <c r="B20" s="22" t="s">
        <v>33</v>
      </c>
      <c r="C20" s="22" t="s">
        <v>26</v>
      </c>
      <c r="D20" s="23">
        <v>0</v>
      </c>
      <c r="E20" s="23">
        <v>814032.22</v>
      </c>
      <c r="F20" s="23">
        <v>892000</v>
      </c>
      <c r="G20" s="23">
        <v>126000</v>
      </c>
      <c r="H20" s="23">
        <v>0</v>
      </c>
      <c r="I20" s="23">
        <v>0</v>
      </c>
      <c r="J20" s="19"/>
    </row>
    <row r="21" spans="1:10" s="20" customFormat="1" ht="28.5" outlineLevel="1" x14ac:dyDescent="0.25">
      <c r="A21" s="15" t="s">
        <v>34</v>
      </c>
      <c r="B21" s="16" t="s">
        <v>35</v>
      </c>
      <c r="C21" s="16" t="s">
        <v>19</v>
      </c>
      <c r="D21" s="18">
        <f>D22</f>
        <v>11625250</v>
      </c>
      <c r="E21" s="18">
        <f t="shared" ref="E21:I21" si="4">E22</f>
        <v>11205316.359999999</v>
      </c>
      <c r="F21" s="18">
        <f t="shared" si="4"/>
        <v>11625250</v>
      </c>
      <c r="G21" s="18">
        <f t="shared" si="4"/>
        <v>11455870</v>
      </c>
      <c r="H21" s="18">
        <f t="shared" si="4"/>
        <v>11999180</v>
      </c>
      <c r="I21" s="18">
        <f t="shared" si="4"/>
        <v>12828270</v>
      </c>
      <c r="J21" s="19"/>
    </row>
    <row r="22" spans="1:10" s="20" customFormat="1" ht="28.5" outlineLevel="2" x14ac:dyDescent="0.25">
      <c r="A22" s="15" t="s">
        <v>36</v>
      </c>
      <c r="B22" s="16" t="s">
        <v>37</v>
      </c>
      <c r="C22" s="16" t="s">
        <v>19</v>
      </c>
      <c r="D22" s="18">
        <f>SUM(D23:D26)</f>
        <v>11625250</v>
      </c>
      <c r="E22" s="18">
        <f t="shared" ref="E22:I22" si="5">SUM(E23:E26)</f>
        <v>11205316.359999999</v>
      </c>
      <c r="F22" s="18">
        <f t="shared" si="5"/>
        <v>11625250</v>
      </c>
      <c r="G22" s="18">
        <f t="shared" si="5"/>
        <v>11455870</v>
      </c>
      <c r="H22" s="18">
        <f t="shared" si="5"/>
        <v>11999180</v>
      </c>
      <c r="I22" s="18">
        <f t="shared" si="5"/>
        <v>12828270</v>
      </c>
      <c r="J22" s="19"/>
    </row>
    <row r="23" spans="1:10" s="20" customFormat="1" ht="75" outlineLevel="3" x14ac:dyDescent="0.25">
      <c r="A23" s="21" t="s">
        <v>38</v>
      </c>
      <c r="B23" s="22" t="s">
        <v>252</v>
      </c>
      <c r="C23" s="22" t="s">
        <v>39</v>
      </c>
      <c r="D23" s="23">
        <v>5256130</v>
      </c>
      <c r="E23" s="23">
        <v>5530408.0999999996</v>
      </c>
      <c r="F23" s="23">
        <v>5656130</v>
      </c>
      <c r="G23" s="23">
        <v>5426070</v>
      </c>
      <c r="H23" s="23">
        <v>5724600</v>
      </c>
      <c r="I23" s="23">
        <v>6135180</v>
      </c>
      <c r="J23" s="19"/>
    </row>
    <row r="24" spans="1:10" s="20" customFormat="1" ht="90" outlineLevel="3" x14ac:dyDescent="0.25">
      <c r="A24" s="21" t="s">
        <v>40</v>
      </c>
      <c r="B24" s="22" t="s">
        <v>253</v>
      </c>
      <c r="C24" s="22" t="s">
        <v>39</v>
      </c>
      <c r="D24" s="23">
        <v>29090</v>
      </c>
      <c r="E24" s="23">
        <v>31026.13</v>
      </c>
      <c r="F24" s="23">
        <v>39090</v>
      </c>
      <c r="G24" s="23">
        <v>37690</v>
      </c>
      <c r="H24" s="23">
        <v>39100</v>
      </c>
      <c r="I24" s="23">
        <v>40820</v>
      </c>
      <c r="J24" s="19"/>
    </row>
    <row r="25" spans="1:10" s="20" customFormat="1" ht="75" outlineLevel="3" x14ac:dyDescent="0.25">
      <c r="A25" s="21" t="s">
        <v>41</v>
      </c>
      <c r="B25" s="22" t="s">
        <v>254</v>
      </c>
      <c r="C25" s="22" t="s">
        <v>39</v>
      </c>
      <c r="D25" s="23">
        <v>6340030</v>
      </c>
      <c r="E25" s="23">
        <v>6283434.6900000004</v>
      </c>
      <c r="F25" s="23">
        <v>6589120</v>
      </c>
      <c r="G25" s="23">
        <v>5992110</v>
      </c>
      <c r="H25" s="23">
        <v>6235480</v>
      </c>
      <c r="I25" s="23">
        <v>6652270</v>
      </c>
      <c r="J25" s="19"/>
    </row>
    <row r="26" spans="1:10" s="20" customFormat="1" ht="75" outlineLevel="3" x14ac:dyDescent="0.25">
      <c r="A26" s="21" t="s">
        <v>42</v>
      </c>
      <c r="B26" s="22" t="s">
        <v>255</v>
      </c>
      <c r="C26" s="22" t="s">
        <v>39</v>
      </c>
      <c r="D26" s="23">
        <v>0</v>
      </c>
      <c r="E26" s="23">
        <v>-639552.56000000006</v>
      </c>
      <c r="F26" s="23">
        <v>-659090</v>
      </c>
      <c r="G26" s="23">
        <v>0</v>
      </c>
      <c r="H26" s="23">
        <v>0</v>
      </c>
      <c r="I26" s="23">
        <v>0</v>
      </c>
      <c r="J26" s="19"/>
    </row>
    <row r="27" spans="1:10" s="20" customFormat="1" outlineLevel="1" x14ac:dyDescent="0.25">
      <c r="A27" s="15" t="s">
        <v>43</v>
      </c>
      <c r="B27" s="16" t="s">
        <v>44</v>
      </c>
      <c r="C27" s="16" t="s">
        <v>19</v>
      </c>
      <c r="D27" s="18">
        <f>D28+D31+D33+D35</f>
        <v>9956000</v>
      </c>
      <c r="E27" s="18">
        <f t="shared" ref="E27:I27" si="6">E28+E31+E33+E35</f>
        <v>10960177.23</v>
      </c>
      <c r="F27" s="18">
        <f t="shared" si="6"/>
        <v>11331000</v>
      </c>
      <c r="G27" s="18">
        <f t="shared" si="6"/>
        <v>21695000</v>
      </c>
      <c r="H27" s="18">
        <f t="shared" si="6"/>
        <v>37959000</v>
      </c>
      <c r="I27" s="18">
        <f t="shared" si="6"/>
        <v>48413000</v>
      </c>
      <c r="J27" s="19"/>
    </row>
    <row r="28" spans="1:10" s="20" customFormat="1" ht="19.5" customHeight="1" outlineLevel="2" x14ac:dyDescent="0.25">
      <c r="A28" s="15" t="s">
        <v>45</v>
      </c>
      <c r="B28" s="16" t="s">
        <v>46</v>
      </c>
      <c r="C28" s="16" t="s">
        <v>19</v>
      </c>
      <c r="D28" s="18">
        <f>SUM(D29:D30)</f>
        <v>7300000</v>
      </c>
      <c r="E28" s="18">
        <f t="shared" ref="E28:I28" si="7">SUM(E29:E30)</f>
        <v>10222501.77</v>
      </c>
      <c r="F28" s="18">
        <f t="shared" si="7"/>
        <v>10419000</v>
      </c>
      <c r="G28" s="18">
        <f t="shared" si="7"/>
        <v>20837000</v>
      </c>
      <c r="H28" s="18">
        <f t="shared" si="7"/>
        <v>37099000</v>
      </c>
      <c r="I28" s="18">
        <f t="shared" si="7"/>
        <v>47547000</v>
      </c>
      <c r="J28" s="19"/>
    </row>
    <row r="29" spans="1:10" s="20" customFormat="1" ht="30" outlineLevel="3" x14ac:dyDescent="0.25">
      <c r="A29" s="21" t="s">
        <v>47</v>
      </c>
      <c r="B29" s="22" t="s">
        <v>48</v>
      </c>
      <c r="C29" s="22" t="s">
        <v>26</v>
      </c>
      <c r="D29" s="23">
        <v>4500000</v>
      </c>
      <c r="E29" s="23">
        <v>5721705.7699999996</v>
      </c>
      <c r="F29" s="23">
        <v>5866000</v>
      </c>
      <c r="G29" s="23">
        <v>11733000</v>
      </c>
      <c r="H29" s="23">
        <v>20894000</v>
      </c>
      <c r="I29" s="23">
        <v>26118000</v>
      </c>
      <c r="J29" s="19"/>
    </row>
    <row r="30" spans="1:10" s="20" customFormat="1" ht="45" outlineLevel="3" x14ac:dyDescent="0.25">
      <c r="A30" s="21" t="s">
        <v>49</v>
      </c>
      <c r="B30" s="22" t="s">
        <v>50</v>
      </c>
      <c r="C30" s="22" t="s">
        <v>26</v>
      </c>
      <c r="D30" s="23">
        <v>2800000</v>
      </c>
      <c r="E30" s="23">
        <v>4500796</v>
      </c>
      <c r="F30" s="23">
        <v>4553000</v>
      </c>
      <c r="G30" s="23">
        <v>9104000</v>
      </c>
      <c r="H30" s="23">
        <v>16205000</v>
      </c>
      <c r="I30" s="23">
        <v>21429000</v>
      </c>
      <c r="J30" s="19"/>
    </row>
    <row r="31" spans="1:10" s="20" customFormat="1" outlineLevel="2" x14ac:dyDescent="0.25">
      <c r="A31" s="15" t="s">
        <v>51</v>
      </c>
      <c r="B31" s="16" t="s">
        <v>52</v>
      </c>
      <c r="C31" s="16" t="s">
        <v>19</v>
      </c>
      <c r="D31" s="18">
        <f>D32</f>
        <v>150000</v>
      </c>
      <c r="E31" s="18">
        <f t="shared" ref="E31:I31" si="8">E32</f>
        <v>30581.34</v>
      </c>
      <c r="F31" s="18">
        <f t="shared" si="8"/>
        <v>35000</v>
      </c>
      <c r="G31" s="18">
        <f t="shared" si="8"/>
        <v>0</v>
      </c>
      <c r="H31" s="18">
        <f t="shared" si="8"/>
        <v>0</v>
      </c>
      <c r="I31" s="18">
        <f t="shared" si="8"/>
        <v>0</v>
      </c>
      <c r="J31" s="19"/>
    </row>
    <row r="32" spans="1:10" s="20" customFormat="1" outlineLevel="3" x14ac:dyDescent="0.25">
      <c r="A32" s="21" t="s">
        <v>53</v>
      </c>
      <c r="B32" s="22" t="s">
        <v>52</v>
      </c>
      <c r="C32" s="22" t="s">
        <v>26</v>
      </c>
      <c r="D32" s="23">
        <v>150000</v>
      </c>
      <c r="E32" s="23">
        <v>30581.34</v>
      </c>
      <c r="F32" s="23">
        <v>35000</v>
      </c>
      <c r="G32" s="23">
        <v>0</v>
      </c>
      <c r="H32" s="23">
        <v>0</v>
      </c>
      <c r="I32" s="23">
        <v>0</v>
      </c>
      <c r="J32" s="19"/>
    </row>
    <row r="33" spans="1:10" s="20" customFormat="1" outlineLevel="2" x14ac:dyDescent="0.25">
      <c r="A33" s="15" t="s">
        <v>54</v>
      </c>
      <c r="B33" s="16" t="s">
        <v>55</v>
      </c>
      <c r="C33" s="16" t="s">
        <v>19</v>
      </c>
      <c r="D33" s="18">
        <f>D34</f>
        <v>176000</v>
      </c>
      <c r="E33" s="18">
        <f t="shared" ref="E33:I33" si="9">E34</f>
        <v>118839.57</v>
      </c>
      <c r="F33" s="18">
        <f t="shared" si="9"/>
        <v>107000</v>
      </c>
      <c r="G33" s="18">
        <f t="shared" si="9"/>
        <v>103000</v>
      </c>
      <c r="H33" s="18">
        <f t="shared" si="9"/>
        <v>100000</v>
      </c>
      <c r="I33" s="18">
        <f t="shared" si="9"/>
        <v>100000</v>
      </c>
      <c r="J33" s="19"/>
    </row>
    <row r="34" spans="1:10" s="20" customFormat="1" outlineLevel="3" x14ac:dyDescent="0.25">
      <c r="A34" s="21" t="s">
        <v>56</v>
      </c>
      <c r="B34" s="22" t="s">
        <v>55</v>
      </c>
      <c r="C34" s="22" t="s">
        <v>26</v>
      </c>
      <c r="D34" s="23">
        <v>176000</v>
      </c>
      <c r="E34" s="23">
        <v>118839.57</v>
      </c>
      <c r="F34" s="23">
        <v>107000</v>
      </c>
      <c r="G34" s="23">
        <v>103000</v>
      </c>
      <c r="H34" s="23">
        <v>100000</v>
      </c>
      <c r="I34" s="23">
        <v>100000</v>
      </c>
      <c r="J34" s="19"/>
    </row>
    <row r="35" spans="1:10" s="20" customFormat="1" ht="17.25" customHeight="1" outlineLevel="2" x14ac:dyDescent="0.25">
      <c r="A35" s="15" t="s">
        <v>57</v>
      </c>
      <c r="B35" s="16" t="s">
        <v>58</v>
      </c>
      <c r="C35" s="16" t="s">
        <v>19</v>
      </c>
      <c r="D35" s="18">
        <f>D36</f>
        <v>2330000</v>
      </c>
      <c r="E35" s="18">
        <f t="shared" ref="E35:I35" si="10">E36</f>
        <v>588254.55000000005</v>
      </c>
      <c r="F35" s="18">
        <f t="shared" si="10"/>
        <v>770000</v>
      </c>
      <c r="G35" s="18">
        <f t="shared" si="10"/>
        <v>755000</v>
      </c>
      <c r="H35" s="18">
        <f t="shared" si="10"/>
        <v>760000</v>
      </c>
      <c r="I35" s="18">
        <f t="shared" si="10"/>
        <v>766000</v>
      </c>
      <c r="J35" s="19"/>
    </row>
    <row r="36" spans="1:10" s="20" customFormat="1" ht="30" outlineLevel="3" x14ac:dyDescent="0.25">
      <c r="A36" s="21" t="s">
        <v>59</v>
      </c>
      <c r="B36" s="22" t="s">
        <v>60</v>
      </c>
      <c r="C36" s="22" t="s">
        <v>26</v>
      </c>
      <c r="D36" s="23">
        <v>2330000</v>
      </c>
      <c r="E36" s="23">
        <v>588254.55000000005</v>
      </c>
      <c r="F36" s="23">
        <v>770000</v>
      </c>
      <c r="G36" s="23">
        <v>755000</v>
      </c>
      <c r="H36" s="23">
        <v>760000</v>
      </c>
      <c r="I36" s="23">
        <v>766000</v>
      </c>
      <c r="J36" s="19"/>
    </row>
    <row r="37" spans="1:10" s="20" customFormat="1" outlineLevel="1" x14ac:dyDescent="0.25">
      <c r="A37" s="15" t="s">
        <v>61</v>
      </c>
      <c r="B37" s="16" t="s">
        <v>62</v>
      </c>
      <c r="C37" s="16" t="s">
        <v>19</v>
      </c>
      <c r="D37" s="18">
        <f>D38</f>
        <v>0</v>
      </c>
      <c r="E37" s="18">
        <f t="shared" ref="E37:I38" si="11">E38</f>
        <v>-748.82</v>
      </c>
      <c r="F37" s="18">
        <f t="shared" si="11"/>
        <v>-2000</v>
      </c>
      <c r="G37" s="18">
        <f t="shared" si="11"/>
        <v>0</v>
      </c>
      <c r="H37" s="18">
        <f t="shared" si="11"/>
        <v>0</v>
      </c>
      <c r="I37" s="18">
        <f t="shared" si="11"/>
        <v>0</v>
      </c>
      <c r="J37" s="19"/>
    </row>
    <row r="38" spans="1:10" s="20" customFormat="1" outlineLevel="2" x14ac:dyDescent="0.25">
      <c r="A38" s="15" t="s">
        <v>63</v>
      </c>
      <c r="B38" s="16" t="s">
        <v>64</v>
      </c>
      <c r="C38" s="16" t="s">
        <v>19</v>
      </c>
      <c r="D38" s="18">
        <f>D39</f>
        <v>0</v>
      </c>
      <c r="E38" s="18">
        <f t="shared" si="11"/>
        <v>-748.82</v>
      </c>
      <c r="F38" s="18">
        <f t="shared" si="11"/>
        <v>-2000</v>
      </c>
      <c r="G38" s="18">
        <f t="shared" si="11"/>
        <v>0</v>
      </c>
      <c r="H38" s="18">
        <f t="shared" si="11"/>
        <v>0</v>
      </c>
      <c r="I38" s="18">
        <f t="shared" si="11"/>
        <v>0</v>
      </c>
      <c r="J38" s="19"/>
    </row>
    <row r="39" spans="1:10" s="20" customFormat="1" ht="30" outlineLevel="3" x14ac:dyDescent="0.25">
      <c r="A39" s="21" t="s">
        <v>65</v>
      </c>
      <c r="B39" s="22" t="s">
        <v>244</v>
      </c>
      <c r="C39" s="22" t="s">
        <v>26</v>
      </c>
      <c r="D39" s="23">
        <v>0</v>
      </c>
      <c r="E39" s="23">
        <v>-748.82</v>
      </c>
      <c r="F39" s="23">
        <v>-2000</v>
      </c>
      <c r="G39" s="23">
        <v>0</v>
      </c>
      <c r="H39" s="23">
        <v>0</v>
      </c>
      <c r="I39" s="23">
        <v>0</v>
      </c>
      <c r="J39" s="19"/>
    </row>
    <row r="40" spans="1:10" s="20" customFormat="1" outlineLevel="1" x14ac:dyDescent="0.25">
      <c r="A40" s="15" t="s">
        <v>66</v>
      </c>
      <c r="B40" s="16" t="s">
        <v>67</v>
      </c>
      <c r="C40" s="16" t="s">
        <v>19</v>
      </c>
      <c r="D40" s="18">
        <f>D41</f>
        <v>3790000</v>
      </c>
      <c r="E40" s="18">
        <f t="shared" ref="E40:I41" si="12">E41</f>
        <v>3479015.08</v>
      </c>
      <c r="F40" s="18">
        <f t="shared" si="12"/>
        <v>3974000</v>
      </c>
      <c r="G40" s="18">
        <f t="shared" si="12"/>
        <v>3846000</v>
      </c>
      <c r="H40" s="18">
        <f t="shared" si="12"/>
        <v>3790000</v>
      </c>
      <c r="I40" s="18">
        <f t="shared" si="12"/>
        <v>3790000</v>
      </c>
      <c r="J40" s="19"/>
    </row>
    <row r="41" spans="1:10" s="20" customFormat="1" ht="28.5" outlineLevel="2" x14ac:dyDescent="0.25">
      <c r="A41" s="15" t="s">
        <v>68</v>
      </c>
      <c r="B41" s="16" t="s">
        <v>69</v>
      </c>
      <c r="C41" s="16" t="s">
        <v>19</v>
      </c>
      <c r="D41" s="18">
        <f>D42</f>
        <v>3790000</v>
      </c>
      <c r="E41" s="18">
        <f t="shared" si="12"/>
        <v>3479015.08</v>
      </c>
      <c r="F41" s="18">
        <f t="shared" si="12"/>
        <v>3974000</v>
      </c>
      <c r="G41" s="18">
        <f t="shared" si="12"/>
        <v>3846000</v>
      </c>
      <c r="H41" s="18">
        <f t="shared" si="12"/>
        <v>3790000</v>
      </c>
      <c r="I41" s="18">
        <f t="shared" si="12"/>
        <v>3790000</v>
      </c>
      <c r="J41" s="19"/>
    </row>
    <row r="42" spans="1:10" s="20" customFormat="1" ht="30" outlineLevel="3" x14ac:dyDescent="0.25">
      <c r="A42" s="21" t="s">
        <v>70</v>
      </c>
      <c r="B42" s="22" t="s">
        <v>71</v>
      </c>
      <c r="C42" s="22" t="s">
        <v>26</v>
      </c>
      <c r="D42" s="23">
        <v>3790000</v>
      </c>
      <c r="E42" s="23">
        <v>3479015.08</v>
      </c>
      <c r="F42" s="23">
        <v>3974000</v>
      </c>
      <c r="G42" s="23">
        <v>3846000</v>
      </c>
      <c r="H42" s="23">
        <v>3790000</v>
      </c>
      <c r="I42" s="23">
        <v>3790000</v>
      </c>
      <c r="J42" s="19"/>
    </row>
    <row r="43" spans="1:10" s="20" customFormat="1" ht="28.5" outlineLevel="1" x14ac:dyDescent="0.25">
      <c r="A43" s="15" t="s">
        <v>72</v>
      </c>
      <c r="B43" s="16" t="s">
        <v>73</v>
      </c>
      <c r="C43" s="16" t="s">
        <v>19</v>
      </c>
      <c r="D43" s="18">
        <f>D44+D49+D54</f>
        <v>11110090</v>
      </c>
      <c r="E43" s="18">
        <f t="shared" ref="E43:I43" si="13">E44+E49+E54</f>
        <v>9585995.2200000007</v>
      </c>
      <c r="F43" s="18">
        <f t="shared" si="13"/>
        <v>11410061.25</v>
      </c>
      <c r="G43" s="18">
        <f t="shared" si="13"/>
        <v>9240000</v>
      </c>
      <c r="H43" s="18">
        <f t="shared" si="13"/>
        <v>9190000</v>
      </c>
      <c r="I43" s="18">
        <f t="shared" si="13"/>
        <v>9190000</v>
      </c>
      <c r="J43" s="19"/>
    </row>
    <row r="44" spans="1:10" s="20" customFormat="1" ht="71.25" outlineLevel="2" x14ac:dyDescent="0.25">
      <c r="A44" s="15" t="s">
        <v>74</v>
      </c>
      <c r="B44" s="16" t="s">
        <v>75</v>
      </c>
      <c r="C44" s="16" t="s">
        <v>19</v>
      </c>
      <c r="D44" s="18">
        <f>SUM(D45:D48)</f>
        <v>10980000</v>
      </c>
      <c r="E44" s="18">
        <f t="shared" ref="E44:I44" si="14">SUM(E45:E48)</f>
        <v>9377356.5300000012</v>
      </c>
      <c r="F44" s="18">
        <f t="shared" si="14"/>
        <v>11200000</v>
      </c>
      <c r="G44" s="18">
        <f t="shared" si="14"/>
        <v>9130000</v>
      </c>
      <c r="H44" s="18">
        <f t="shared" si="14"/>
        <v>9080000</v>
      </c>
      <c r="I44" s="18">
        <f t="shared" si="14"/>
        <v>9080000</v>
      </c>
      <c r="J44" s="19"/>
    </row>
    <row r="45" spans="1:10" s="20" customFormat="1" ht="60" outlineLevel="3" x14ac:dyDescent="0.25">
      <c r="A45" s="21" t="s">
        <v>76</v>
      </c>
      <c r="B45" s="22" t="s">
        <v>77</v>
      </c>
      <c r="C45" s="22" t="s">
        <v>78</v>
      </c>
      <c r="D45" s="23">
        <v>1800000</v>
      </c>
      <c r="E45" s="23">
        <v>1800949.85</v>
      </c>
      <c r="F45" s="23">
        <v>1900000</v>
      </c>
      <c r="G45" s="23">
        <v>1500000</v>
      </c>
      <c r="H45" s="23">
        <v>1500000</v>
      </c>
      <c r="I45" s="23">
        <v>1500000</v>
      </c>
      <c r="J45" s="19"/>
    </row>
    <row r="46" spans="1:10" s="20" customFormat="1" ht="60" outlineLevel="3" x14ac:dyDescent="0.25">
      <c r="A46" s="21" t="s">
        <v>79</v>
      </c>
      <c r="B46" s="22" t="s">
        <v>80</v>
      </c>
      <c r="C46" s="22" t="s">
        <v>78</v>
      </c>
      <c r="D46" s="23">
        <v>1550000</v>
      </c>
      <c r="E46" s="23">
        <v>1315739.83</v>
      </c>
      <c r="F46" s="23">
        <v>1550000</v>
      </c>
      <c r="G46" s="23">
        <v>1500000</v>
      </c>
      <c r="H46" s="23">
        <v>1450000</v>
      </c>
      <c r="I46" s="23">
        <v>1450000</v>
      </c>
      <c r="J46" s="19"/>
    </row>
    <row r="47" spans="1:10" s="20" customFormat="1" ht="60" outlineLevel="3" x14ac:dyDescent="0.25">
      <c r="A47" s="21" t="s">
        <v>81</v>
      </c>
      <c r="B47" s="22" t="s">
        <v>82</v>
      </c>
      <c r="C47" s="22" t="s">
        <v>78</v>
      </c>
      <c r="D47" s="23">
        <v>130000</v>
      </c>
      <c r="E47" s="23">
        <v>232609.91</v>
      </c>
      <c r="F47" s="23">
        <v>250000</v>
      </c>
      <c r="G47" s="23">
        <v>130000</v>
      </c>
      <c r="H47" s="23">
        <v>130000</v>
      </c>
      <c r="I47" s="23">
        <v>130000</v>
      </c>
      <c r="J47" s="19"/>
    </row>
    <row r="48" spans="1:10" s="20" customFormat="1" ht="30" outlineLevel="3" x14ac:dyDescent="0.25">
      <c r="A48" s="21" t="s">
        <v>83</v>
      </c>
      <c r="B48" s="22" t="s">
        <v>84</v>
      </c>
      <c r="C48" s="22" t="s">
        <v>78</v>
      </c>
      <c r="D48" s="23">
        <v>7500000</v>
      </c>
      <c r="E48" s="23">
        <v>6028056.9400000004</v>
      </c>
      <c r="F48" s="23">
        <v>7500000</v>
      </c>
      <c r="G48" s="23">
        <v>6000000</v>
      </c>
      <c r="H48" s="23">
        <v>6000000</v>
      </c>
      <c r="I48" s="23">
        <v>6000000</v>
      </c>
      <c r="J48" s="19"/>
    </row>
    <row r="49" spans="1:10" s="20" customFormat="1" ht="28.5" outlineLevel="2" x14ac:dyDescent="0.25">
      <c r="A49" s="15" t="s">
        <v>256</v>
      </c>
      <c r="B49" s="16" t="s">
        <v>257</v>
      </c>
      <c r="C49" s="16" t="s">
        <v>19</v>
      </c>
      <c r="D49" s="18">
        <f>SUM(D50:D53)</f>
        <v>90</v>
      </c>
      <c r="E49" s="18">
        <f t="shared" ref="E49:I49" si="15">SUM(E50:E53)</f>
        <v>61.25</v>
      </c>
      <c r="F49" s="18">
        <f t="shared" si="15"/>
        <v>61.25</v>
      </c>
      <c r="G49" s="18">
        <f t="shared" si="15"/>
        <v>0</v>
      </c>
      <c r="H49" s="18">
        <f t="shared" si="15"/>
        <v>0</v>
      </c>
      <c r="I49" s="18">
        <f t="shared" si="15"/>
        <v>0</v>
      </c>
      <c r="J49" s="19"/>
    </row>
    <row r="50" spans="1:10" s="20" customFormat="1" ht="105" outlineLevel="3" x14ac:dyDescent="0.25">
      <c r="A50" s="21" t="s">
        <v>258</v>
      </c>
      <c r="B50" s="22" t="s">
        <v>259</v>
      </c>
      <c r="C50" s="22" t="s">
        <v>140</v>
      </c>
      <c r="D50" s="23">
        <v>0</v>
      </c>
      <c r="E50" s="23">
        <v>28.21</v>
      </c>
      <c r="F50" s="23">
        <v>28.21</v>
      </c>
      <c r="G50" s="23">
        <v>0</v>
      </c>
      <c r="H50" s="23">
        <v>0</v>
      </c>
      <c r="I50" s="23">
        <v>0</v>
      </c>
      <c r="J50" s="19"/>
    </row>
    <row r="51" spans="1:10" s="20" customFormat="1" ht="60" outlineLevel="3" x14ac:dyDescent="0.25">
      <c r="A51" s="21" t="s">
        <v>260</v>
      </c>
      <c r="B51" s="22" t="s">
        <v>261</v>
      </c>
      <c r="C51" s="22" t="s">
        <v>78</v>
      </c>
      <c r="D51" s="23">
        <v>10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19"/>
    </row>
    <row r="52" spans="1:10" s="20" customFormat="1" ht="60" outlineLevel="3" x14ac:dyDescent="0.25">
      <c r="A52" s="21" t="s">
        <v>262</v>
      </c>
      <c r="B52" s="22" t="s">
        <v>263</v>
      </c>
      <c r="C52" s="22" t="s">
        <v>78</v>
      </c>
      <c r="D52" s="23">
        <v>10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19"/>
    </row>
    <row r="53" spans="1:10" s="20" customFormat="1" ht="75" outlineLevel="3" x14ac:dyDescent="0.25">
      <c r="A53" s="21" t="s">
        <v>264</v>
      </c>
      <c r="B53" s="22" t="s">
        <v>265</v>
      </c>
      <c r="C53" s="22" t="s">
        <v>78</v>
      </c>
      <c r="D53" s="23">
        <v>70</v>
      </c>
      <c r="E53" s="23">
        <v>33.04</v>
      </c>
      <c r="F53" s="23">
        <v>33.04</v>
      </c>
      <c r="G53" s="23">
        <v>0</v>
      </c>
      <c r="H53" s="23">
        <v>0</v>
      </c>
      <c r="I53" s="23">
        <v>0</v>
      </c>
      <c r="J53" s="19"/>
    </row>
    <row r="54" spans="1:10" s="20" customFormat="1" ht="57" outlineLevel="2" x14ac:dyDescent="0.25">
      <c r="A54" s="15" t="s">
        <v>85</v>
      </c>
      <c r="B54" s="16" t="s">
        <v>86</v>
      </c>
      <c r="C54" s="16" t="s">
        <v>19</v>
      </c>
      <c r="D54" s="18">
        <f>SUM(D55:D56)</f>
        <v>130000</v>
      </c>
      <c r="E54" s="18">
        <f t="shared" ref="E54:I54" si="16">SUM(E55:E56)</f>
        <v>208577.44</v>
      </c>
      <c r="F54" s="18">
        <f t="shared" si="16"/>
        <v>210000</v>
      </c>
      <c r="G54" s="18">
        <f t="shared" si="16"/>
        <v>110000</v>
      </c>
      <c r="H54" s="18">
        <f t="shared" si="16"/>
        <v>110000</v>
      </c>
      <c r="I54" s="18">
        <f t="shared" si="16"/>
        <v>110000</v>
      </c>
      <c r="J54" s="19"/>
    </row>
    <row r="55" spans="1:10" s="20" customFormat="1" ht="60" outlineLevel="3" x14ac:dyDescent="0.25">
      <c r="A55" s="21" t="s">
        <v>266</v>
      </c>
      <c r="B55" s="22" t="s">
        <v>88</v>
      </c>
      <c r="C55" s="22" t="s">
        <v>106</v>
      </c>
      <c r="D55" s="23">
        <v>0</v>
      </c>
      <c r="E55" s="23">
        <v>27483.34</v>
      </c>
      <c r="F55" s="23">
        <v>27483.34</v>
      </c>
      <c r="G55" s="23">
        <v>0</v>
      </c>
      <c r="H55" s="23">
        <v>0</v>
      </c>
      <c r="I55" s="23">
        <v>0</v>
      </c>
      <c r="J55" s="19"/>
    </row>
    <row r="56" spans="1:10" s="20" customFormat="1" ht="60" outlineLevel="3" x14ac:dyDescent="0.25">
      <c r="A56" s="21" t="s">
        <v>87</v>
      </c>
      <c r="B56" s="22" t="s">
        <v>88</v>
      </c>
      <c r="C56" s="22" t="s">
        <v>78</v>
      </c>
      <c r="D56" s="23">
        <v>130000</v>
      </c>
      <c r="E56" s="23">
        <v>181094.1</v>
      </c>
      <c r="F56" s="23">
        <v>182516.66</v>
      </c>
      <c r="G56" s="23">
        <v>110000</v>
      </c>
      <c r="H56" s="23">
        <v>110000</v>
      </c>
      <c r="I56" s="23">
        <v>110000</v>
      </c>
      <c r="J56" s="19"/>
    </row>
    <row r="57" spans="1:10" s="20" customFormat="1" outlineLevel="1" x14ac:dyDescent="0.25">
      <c r="A57" s="15" t="s">
        <v>89</v>
      </c>
      <c r="B57" s="16" t="s">
        <v>90</v>
      </c>
      <c r="C57" s="16" t="s">
        <v>19</v>
      </c>
      <c r="D57" s="18">
        <f>D58</f>
        <v>7667760.3100000005</v>
      </c>
      <c r="E57" s="18">
        <f t="shared" ref="E57:I57" si="17">E58</f>
        <v>13376036.91</v>
      </c>
      <c r="F57" s="18">
        <f t="shared" si="17"/>
        <v>13391881.82</v>
      </c>
      <c r="G57" s="18">
        <f t="shared" si="17"/>
        <v>14755870</v>
      </c>
      <c r="H57" s="18">
        <f t="shared" si="17"/>
        <v>14073876</v>
      </c>
      <c r="I57" s="18">
        <f t="shared" si="17"/>
        <v>14414873</v>
      </c>
      <c r="J57" s="19"/>
    </row>
    <row r="58" spans="1:10" s="20" customFormat="1" outlineLevel="2" x14ac:dyDescent="0.25">
      <c r="A58" s="15" t="s">
        <v>91</v>
      </c>
      <c r="B58" s="16" t="s">
        <v>92</v>
      </c>
      <c r="C58" s="16" t="s">
        <v>19</v>
      </c>
      <c r="D58" s="18">
        <f>SUM(D59:D61)</f>
        <v>7667760.3100000005</v>
      </c>
      <c r="E58" s="18">
        <f t="shared" ref="E58:I58" si="18">SUM(E59:E61)</f>
        <v>13376036.91</v>
      </c>
      <c r="F58" s="18">
        <f t="shared" si="18"/>
        <v>13391881.82</v>
      </c>
      <c r="G58" s="18">
        <f t="shared" si="18"/>
        <v>14755870</v>
      </c>
      <c r="H58" s="18">
        <f t="shared" si="18"/>
        <v>14073876</v>
      </c>
      <c r="I58" s="18">
        <f t="shared" si="18"/>
        <v>14414873</v>
      </c>
      <c r="J58" s="19"/>
    </row>
    <row r="59" spans="1:10" s="20" customFormat="1" ht="30" outlineLevel="3" x14ac:dyDescent="0.25">
      <c r="A59" s="21" t="s">
        <v>93</v>
      </c>
      <c r="B59" s="22" t="s">
        <v>94</v>
      </c>
      <c r="C59" s="22" t="s">
        <v>95</v>
      </c>
      <c r="D59" s="23">
        <v>774052.66</v>
      </c>
      <c r="E59" s="23">
        <v>671359.3</v>
      </c>
      <c r="F59" s="23">
        <v>686881.82</v>
      </c>
      <c r="G59" s="23">
        <v>757354</v>
      </c>
      <c r="H59" s="23">
        <v>722351</v>
      </c>
      <c r="I59" s="23">
        <v>739853</v>
      </c>
      <c r="J59" s="19"/>
    </row>
    <row r="60" spans="1:10" s="20" customFormat="1" ht="17.25" customHeight="1" outlineLevel="3" x14ac:dyDescent="0.25">
      <c r="A60" s="21" t="s">
        <v>96</v>
      </c>
      <c r="B60" s="22" t="s">
        <v>97</v>
      </c>
      <c r="C60" s="22" t="s">
        <v>95</v>
      </c>
      <c r="D60" s="23">
        <v>39594.11</v>
      </c>
      <c r="E60" s="23">
        <v>726975.36</v>
      </c>
      <c r="F60" s="23">
        <v>727000</v>
      </c>
      <c r="G60" s="23">
        <v>801010</v>
      </c>
      <c r="H60" s="23">
        <v>763988</v>
      </c>
      <c r="I60" s="23">
        <v>782499</v>
      </c>
      <c r="J60" s="19"/>
    </row>
    <row r="61" spans="1:10" s="20" customFormat="1" ht="16.5" customHeight="1" outlineLevel="3" x14ac:dyDescent="0.25">
      <c r="A61" s="21" t="s">
        <v>98</v>
      </c>
      <c r="B61" s="22" t="s">
        <v>99</v>
      </c>
      <c r="C61" s="22" t="s">
        <v>95</v>
      </c>
      <c r="D61" s="23">
        <v>6854113.54</v>
      </c>
      <c r="E61" s="23">
        <v>11977702.25</v>
      </c>
      <c r="F61" s="23">
        <v>11978000</v>
      </c>
      <c r="G61" s="23">
        <v>13197506</v>
      </c>
      <c r="H61" s="23">
        <v>12587537</v>
      </c>
      <c r="I61" s="23">
        <v>12892521</v>
      </c>
      <c r="J61" s="19"/>
    </row>
    <row r="62" spans="1:10" s="20" customFormat="1" ht="28.5" outlineLevel="1" x14ac:dyDescent="0.25">
      <c r="A62" s="15" t="s">
        <v>100</v>
      </c>
      <c r="B62" s="16" t="s">
        <v>101</v>
      </c>
      <c r="C62" s="16" t="s">
        <v>19</v>
      </c>
      <c r="D62" s="18">
        <f>D63</f>
        <v>168876.69</v>
      </c>
      <c r="E62" s="18">
        <f t="shared" ref="E62:I62" si="19">E63</f>
        <v>398377.38</v>
      </c>
      <c r="F62" s="18">
        <f t="shared" si="19"/>
        <v>420000</v>
      </c>
      <c r="G62" s="18">
        <f t="shared" si="19"/>
        <v>0</v>
      </c>
      <c r="H62" s="18">
        <f t="shared" si="19"/>
        <v>0</v>
      </c>
      <c r="I62" s="18">
        <f t="shared" si="19"/>
        <v>0</v>
      </c>
      <c r="J62" s="19"/>
    </row>
    <row r="63" spans="1:10" s="20" customFormat="1" outlineLevel="2" x14ac:dyDescent="0.25">
      <c r="A63" s="15" t="s">
        <v>102</v>
      </c>
      <c r="B63" s="16" t="s">
        <v>103</v>
      </c>
      <c r="C63" s="16" t="s">
        <v>19</v>
      </c>
      <c r="D63" s="18">
        <f>SUM(D64:D66)</f>
        <v>168876.69</v>
      </c>
      <c r="E63" s="18">
        <f t="shared" ref="E63:I63" si="20">SUM(E64:E66)</f>
        <v>398377.38</v>
      </c>
      <c r="F63" s="18">
        <f t="shared" si="20"/>
        <v>420000</v>
      </c>
      <c r="G63" s="18">
        <f t="shared" si="20"/>
        <v>0</v>
      </c>
      <c r="H63" s="18">
        <f t="shared" si="20"/>
        <v>0</v>
      </c>
      <c r="I63" s="18">
        <f t="shared" si="20"/>
        <v>0</v>
      </c>
      <c r="J63" s="19"/>
    </row>
    <row r="64" spans="1:10" s="20" customFormat="1" ht="15.75" customHeight="1" outlineLevel="3" x14ac:dyDescent="0.25">
      <c r="A64" s="21" t="s">
        <v>104</v>
      </c>
      <c r="B64" s="22" t="s">
        <v>105</v>
      </c>
      <c r="C64" s="22" t="s">
        <v>106</v>
      </c>
      <c r="D64" s="23">
        <v>0</v>
      </c>
      <c r="E64" s="23">
        <v>59790.720000000001</v>
      </c>
      <c r="F64" s="23">
        <v>59790.720000000001</v>
      </c>
      <c r="G64" s="23">
        <v>0</v>
      </c>
      <c r="H64" s="23">
        <v>0</v>
      </c>
      <c r="I64" s="23">
        <v>0</v>
      </c>
      <c r="J64" s="19"/>
    </row>
    <row r="65" spans="1:10" s="20" customFormat="1" ht="16.5" customHeight="1" outlineLevel="3" x14ac:dyDescent="0.25">
      <c r="A65" s="21" t="s">
        <v>108</v>
      </c>
      <c r="B65" s="22" t="s">
        <v>105</v>
      </c>
      <c r="C65" s="22" t="s">
        <v>78</v>
      </c>
      <c r="D65" s="23">
        <v>155948.19</v>
      </c>
      <c r="E65" s="23">
        <v>325605.64</v>
      </c>
      <c r="F65" s="23">
        <v>347228.26</v>
      </c>
      <c r="G65" s="23">
        <v>0</v>
      </c>
      <c r="H65" s="23">
        <v>0</v>
      </c>
      <c r="I65" s="23">
        <v>0</v>
      </c>
      <c r="J65" s="19"/>
    </row>
    <row r="66" spans="1:10" s="20" customFormat="1" ht="17.25" customHeight="1" outlineLevel="3" x14ac:dyDescent="0.25">
      <c r="A66" s="21" t="s">
        <v>109</v>
      </c>
      <c r="B66" s="22" t="s">
        <v>105</v>
      </c>
      <c r="C66" s="22" t="s">
        <v>110</v>
      </c>
      <c r="D66" s="23">
        <v>12928.5</v>
      </c>
      <c r="E66" s="23">
        <v>12981.02</v>
      </c>
      <c r="F66" s="23">
        <v>12981.02</v>
      </c>
      <c r="G66" s="23">
        <v>0</v>
      </c>
      <c r="H66" s="23">
        <v>0</v>
      </c>
      <c r="I66" s="23">
        <v>0</v>
      </c>
      <c r="J66" s="19"/>
    </row>
    <row r="67" spans="1:10" s="20" customFormat="1" ht="16.5" customHeight="1" outlineLevel="1" x14ac:dyDescent="0.25">
      <c r="A67" s="15" t="s">
        <v>112</v>
      </c>
      <c r="B67" s="16" t="s">
        <v>113</v>
      </c>
      <c r="C67" s="16" t="s">
        <v>19</v>
      </c>
      <c r="D67" s="18">
        <f>D68+D70+D73</f>
        <v>1210000</v>
      </c>
      <c r="E67" s="18">
        <f t="shared" ref="E67:I67" si="21">E68+E70+E73</f>
        <v>1461868.6199999999</v>
      </c>
      <c r="F67" s="18">
        <f t="shared" si="21"/>
        <v>1555000</v>
      </c>
      <c r="G67" s="18">
        <f t="shared" si="21"/>
        <v>900100</v>
      </c>
      <c r="H67" s="18">
        <f t="shared" si="21"/>
        <v>875100</v>
      </c>
      <c r="I67" s="18">
        <f t="shared" si="21"/>
        <v>875000</v>
      </c>
      <c r="J67" s="19"/>
    </row>
    <row r="68" spans="1:10" s="20" customFormat="1" ht="57" outlineLevel="2" x14ac:dyDescent="0.25">
      <c r="A68" s="15" t="s">
        <v>114</v>
      </c>
      <c r="B68" s="16" t="s">
        <v>115</v>
      </c>
      <c r="C68" s="16" t="s">
        <v>19</v>
      </c>
      <c r="D68" s="18">
        <f>D69</f>
        <v>900000</v>
      </c>
      <c r="E68" s="18">
        <f t="shared" ref="E68:I68" si="22">E69</f>
        <v>911365.09</v>
      </c>
      <c r="F68" s="18">
        <f t="shared" si="22"/>
        <v>1000000</v>
      </c>
      <c r="G68" s="18">
        <f t="shared" si="22"/>
        <v>600000</v>
      </c>
      <c r="H68" s="18">
        <f t="shared" si="22"/>
        <v>600000</v>
      </c>
      <c r="I68" s="18">
        <f t="shared" si="22"/>
        <v>600000</v>
      </c>
      <c r="J68" s="19"/>
    </row>
    <row r="69" spans="1:10" s="20" customFormat="1" ht="60" outlineLevel="3" x14ac:dyDescent="0.25">
      <c r="A69" s="21" t="s">
        <v>116</v>
      </c>
      <c r="B69" s="22" t="s">
        <v>117</v>
      </c>
      <c r="C69" s="22" t="s">
        <v>78</v>
      </c>
      <c r="D69" s="23">
        <v>900000</v>
      </c>
      <c r="E69" s="23">
        <v>911365.09</v>
      </c>
      <c r="F69" s="23">
        <v>1000000</v>
      </c>
      <c r="G69" s="23">
        <v>600000</v>
      </c>
      <c r="H69" s="23">
        <v>600000</v>
      </c>
      <c r="I69" s="23">
        <v>600000</v>
      </c>
      <c r="J69" s="19"/>
    </row>
    <row r="70" spans="1:10" s="20" customFormat="1" ht="28.5" outlineLevel="2" x14ac:dyDescent="0.25">
      <c r="A70" s="15" t="s">
        <v>118</v>
      </c>
      <c r="B70" s="16" t="s">
        <v>119</v>
      </c>
      <c r="C70" s="16" t="s">
        <v>19</v>
      </c>
      <c r="D70" s="18">
        <f>SUM(D71:D72)</f>
        <v>275000</v>
      </c>
      <c r="E70" s="18">
        <f t="shared" ref="E70:I70" si="23">SUM(E71:E72)</f>
        <v>486685.75</v>
      </c>
      <c r="F70" s="18">
        <f t="shared" si="23"/>
        <v>490000</v>
      </c>
      <c r="G70" s="18">
        <f t="shared" si="23"/>
        <v>275000</v>
      </c>
      <c r="H70" s="18">
        <f t="shared" si="23"/>
        <v>250000</v>
      </c>
      <c r="I70" s="18">
        <f t="shared" si="23"/>
        <v>250000</v>
      </c>
      <c r="J70" s="19"/>
    </row>
    <row r="71" spans="1:10" s="20" customFormat="1" ht="45" outlineLevel="3" x14ac:dyDescent="0.25">
      <c r="A71" s="21" t="s">
        <v>120</v>
      </c>
      <c r="B71" s="22" t="s">
        <v>121</v>
      </c>
      <c r="C71" s="22" t="s">
        <v>78</v>
      </c>
      <c r="D71" s="23">
        <v>25000</v>
      </c>
      <c r="E71" s="23">
        <v>156663.35</v>
      </c>
      <c r="F71" s="23">
        <v>158000</v>
      </c>
      <c r="G71" s="23">
        <v>25000</v>
      </c>
      <c r="H71" s="23">
        <v>20000</v>
      </c>
      <c r="I71" s="23">
        <v>20000</v>
      </c>
      <c r="J71" s="19"/>
    </row>
    <row r="72" spans="1:10" s="20" customFormat="1" ht="30" outlineLevel="3" x14ac:dyDescent="0.25">
      <c r="A72" s="21" t="s">
        <v>122</v>
      </c>
      <c r="B72" s="22" t="s">
        <v>123</v>
      </c>
      <c r="C72" s="22" t="s">
        <v>78</v>
      </c>
      <c r="D72" s="23">
        <v>250000</v>
      </c>
      <c r="E72" s="23">
        <v>330022.40000000002</v>
      </c>
      <c r="F72" s="23">
        <v>332000</v>
      </c>
      <c r="G72" s="23">
        <v>250000</v>
      </c>
      <c r="H72" s="23">
        <v>230000</v>
      </c>
      <c r="I72" s="23">
        <v>230000</v>
      </c>
      <c r="J72" s="19"/>
    </row>
    <row r="73" spans="1:10" s="20" customFormat="1" ht="57" outlineLevel="2" x14ac:dyDescent="0.25">
      <c r="A73" s="15" t="s">
        <v>124</v>
      </c>
      <c r="B73" s="16" t="s">
        <v>125</v>
      </c>
      <c r="C73" s="16" t="s">
        <v>19</v>
      </c>
      <c r="D73" s="18">
        <f>SUM(D74:D75)</f>
        <v>35000</v>
      </c>
      <c r="E73" s="18">
        <f t="shared" ref="E73:I73" si="24">SUM(E74:E75)</f>
        <v>63817.78</v>
      </c>
      <c r="F73" s="18">
        <f t="shared" si="24"/>
        <v>65000</v>
      </c>
      <c r="G73" s="18">
        <f t="shared" si="24"/>
        <v>25100</v>
      </c>
      <c r="H73" s="18">
        <f t="shared" si="24"/>
        <v>25100</v>
      </c>
      <c r="I73" s="18">
        <f t="shared" si="24"/>
        <v>25000</v>
      </c>
      <c r="J73" s="19"/>
    </row>
    <row r="74" spans="1:10" s="20" customFormat="1" ht="75" outlineLevel="3" x14ac:dyDescent="0.25">
      <c r="A74" s="21" t="s">
        <v>126</v>
      </c>
      <c r="B74" s="22" t="s">
        <v>127</v>
      </c>
      <c r="C74" s="22" t="s">
        <v>78</v>
      </c>
      <c r="D74" s="23">
        <v>20000</v>
      </c>
      <c r="E74" s="23">
        <v>29113.7</v>
      </c>
      <c r="F74" s="23">
        <v>30000</v>
      </c>
      <c r="G74" s="23">
        <v>10000</v>
      </c>
      <c r="H74" s="23">
        <v>10000</v>
      </c>
      <c r="I74" s="23">
        <v>10000</v>
      </c>
      <c r="J74" s="19"/>
    </row>
    <row r="75" spans="1:10" s="20" customFormat="1" ht="60" outlineLevel="3" x14ac:dyDescent="0.25">
      <c r="A75" s="21" t="s">
        <v>128</v>
      </c>
      <c r="B75" s="22" t="s">
        <v>129</v>
      </c>
      <c r="C75" s="22" t="s">
        <v>78</v>
      </c>
      <c r="D75" s="23">
        <v>15000</v>
      </c>
      <c r="E75" s="23">
        <v>34704.080000000002</v>
      </c>
      <c r="F75" s="23">
        <v>35000</v>
      </c>
      <c r="G75" s="23">
        <v>15100</v>
      </c>
      <c r="H75" s="23">
        <v>15100</v>
      </c>
      <c r="I75" s="23">
        <v>15000</v>
      </c>
      <c r="J75" s="19"/>
    </row>
    <row r="76" spans="1:10" s="20" customFormat="1" outlineLevel="1" x14ac:dyDescent="0.25">
      <c r="A76" s="15" t="s">
        <v>130</v>
      </c>
      <c r="B76" s="16" t="s">
        <v>131</v>
      </c>
      <c r="C76" s="16" t="s">
        <v>19</v>
      </c>
      <c r="D76" s="18">
        <f>D77+D99+D107</f>
        <v>1050476</v>
      </c>
      <c r="E76" s="18">
        <f t="shared" ref="E76:I76" si="25">E77+E99+E107</f>
        <v>2187852.19</v>
      </c>
      <c r="F76" s="18">
        <f t="shared" si="25"/>
        <v>2187852.19</v>
      </c>
      <c r="G76" s="18">
        <f t="shared" si="25"/>
        <v>0</v>
      </c>
      <c r="H76" s="18">
        <f t="shared" si="25"/>
        <v>0</v>
      </c>
      <c r="I76" s="18">
        <f t="shared" si="25"/>
        <v>0</v>
      </c>
      <c r="J76" s="19"/>
    </row>
    <row r="77" spans="1:10" s="20" customFormat="1" ht="28.5" outlineLevel="2" x14ac:dyDescent="0.25">
      <c r="A77" s="15" t="s">
        <v>132</v>
      </c>
      <c r="B77" s="16" t="s">
        <v>133</v>
      </c>
      <c r="C77" s="16" t="s">
        <v>19</v>
      </c>
      <c r="D77" s="18">
        <f>SUM(D78:D98)</f>
        <v>0</v>
      </c>
      <c r="E77" s="18">
        <f t="shared" ref="E77:I77" si="26">SUM(E78:E98)</f>
        <v>1774367.91</v>
      </c>
      <c r="F77" s="18">
        <f t="shared" si="26"/>
        <v>1774367.91</v>
      </c>
      <c r="G77" s="18">
        <f t="shared" si="26"/>
        <v>0</v>
      </c>
      <c r="H77" s="18">
        <f t="shared" si="26"/>
        <v>0</v>
      </c>
      <c r="I77" s="18">
        <f t="shared" si="26"/>
        <v>0</v>
      </c>
      <c r="J77" s="19"/>
    </row>
    <row r="78" spans="1:10" s="20" customFormat="1" ht="75" outlineLevel="3" x14ac:dyDescent="0.25">
      <c r="A78" s="21" t="s">
        <v>134</v>
      </c>
      <c r="B78" s="22" t="s">
        <v>155</v>
      </c>
      <c r="C78" s="22" t="s">
        <v>135</v>
      </c>
      <c r="D78" s="23">
        <v>0</v>
      </c>
      <c r="E78" s="23">
        <v>46998.63</v>
      </c>
      <c r="F78" s="23">
        <v>46998.63</v>
      </c>
      <c r="G78" s="23">
        <v>0</v>
      </c>
      <c r="H78" s="23">
        <v>0</v>
      </c>
      <c r="I78" s="23">
        <v>0</v>
      </c>
      <c r="J78" s="19"/>
    </row>
    <row r="79" spans="1:10" s="20" customFormat="1" ht="60" outlineLevel="3" x14ac:dyDescent="0.25">
      <c r="A79" s="21" t="s">
        <v>136</v>
      </c>
      <c r="B79" s="22" t="s">
        <v>137</v>
      </c>
      <c r="C79" s="22" t="s">
        <v>135</v>
      </c>
      <c r="D79" s="23">
        <v>0</v>
      </c>
      <c r="E79" s="23">
        <v>314850.7</v>
      </c>
      <c r="F79" s="23">
        <v>314850.7</v>
      </c>
      <c r="G79" s="23">
        <v>0</v>
      </c>
      <c r="H79" s="23">
        <v>0</v>
      </c>
      <c r="I79" s="23">
        <v>0</v>
      </c>
      <c r="J79" s="19"/>
    </row>
    <row r="80" spans="1:10" s="20" customFormat="1" ht="60" outlineLevel="3" x14ac:dyDescent="0.25">
      <c r="A80" s="21" t="s">
        <v>138</v>
      </c>
      <c r="B80" s="22" t="s">
        <v>139</v>
      </c>
      <c r="C80" s="22" t="s">
        <v>140</v>
      </c>
      <c r="D80" s="23">
        <v>0</v>
      </c>
      <c r="E80" s="23">
        <v>10000</v>
      </c>
      <c r="F80" s="23">
        <v>10000</v>
      </c>
      <c r="G80" s="23">
        <v>0</v>
      </c>
      <c r="H80" s="23">
        <v>0</v>
      </c>
      <c r="I80" s="23">
        <v>0</v>
      </c>
      <c r="J80" s="19"/>
    </row>
    <row r="81" spans="1:10" s="20" customFormat="1" ht="60" outlineLevel="3" x14ac:dyDescent="0.25">
      <c r="A81" s="21" t="s">
        <v>267</v>
      </c>
      <c r="B81" s="22" t="s">
        <v>137</v>
      </c>
      <c r="C81" s="22" t="s">
        <v>140</v>
      </c>
      <c r="D81" s="23">
        <v>0</v>
      </c>
      <c r="E81" s="23">
        <v>22000</v>
      </c>
      <c r="F81" s="23">
        <v>22000</v>
      </c>
      <c r="G81" s="23">
        <v>0</v>
      </c>
      <c r="H81" s="23">
        <v>0</v>
      </c>
      <c r="I81" s="23">
        <v>0</v>
      </c>
      <c r="J81" s="19"/>
    </row>
    <row r="82" spans="1:10" s="20" customFormat="1" ht="60" outlineLevel="3" x14ac:dyDescent="0.25">
      <c r="A82" s="21" t="s">
        <v>268</v>
      </c>
      <c r="B82" s="22" t="s">
        <v>147</v>
      </c>
      <c r="C82" s="22" t="s">
        <v>140</v>
      </c>
      <c r="D82" s="23">
        <v>0</v>
      </c>
      <c r="E82" s="23">
        <v>27696.14</v>
      </c>
      <c r="F82" s="23">
        <v>27696.14</v>
      </c>
      <c r="G82" s="23">
        <v>0</v>
      </c>
      <c r="H82" s="23">
        <v>0</v>
      </c>
      <c r="I82" s="23">
        <v>0</v>
      </c>
      <c r="J82" s="19"/>
    </row>
    <row r="83" spans="1:10" s="20" customFormat="1" ht="60" outlineLevel="3" x14ac:dyDescent="0.25">
      <c r="A83" s="21" t="s">
        <v>141</v>
      </c>
      <c r="B83" s="22" t="s">
        <v>142</v>
      </c>
      <c r="C83" s="22" t="s">
        <v>143</v>
      </c>
      <c r="D83" s="23">
        <v>0</v>
      </c>
      <c r="E83" s="23">
        <v>2270.61</v>
      </c>
      <c r="F83" s="23">
        <v>2270.61</v>
      </c>
      <c r="G83" s="23">
        <v>0</v>
      </c>
      <c r="H83" s="23">
        <v>0</v>
      </c>
      <c r="I83" s="23">
        <v>0</v>
      </c>
      <c r="J83" s="19"/>
    </row>
    <row r="84" spans="1:10" s="20" customFormat="1" ht="75" outlineLevel="3" x14ac:dyDescent="0.25">
      <c r="A84" s="21" t="s">
        <v>144</v>
      </c>
      <c r="B84" s="22" t="s">
        <v>145</v>
      </c>
      <c r="C84" s="22" t="s">
        <v>143</v>
      </c>
      <c r="D84" s="23">
        <v>0</v>
      </c>
      <c r="E84" s="23">
        <v>10635.57</v>
      </c>
      <c r="F84" s="23">
        <v>10635.57</v>
      </c>
      <c r="G84" s="23">
        <v>0</v>
      </c>
      <c r="H84" s="23">
        <v>0</v>
      </c>
      <c r="I84" s="23">
        <v>0</v>
      </c>
      <c r="J84" s="19"/>
    </row>
    <row r="85" spans="1:10" s="20" customFormat="1" ht="60" outlineLevel="3" x14ac:dyDescent="0.25">
      <c r="A85" s="21" t="s">
        <v>269</v>
      </c>
      <c r="B85" s="22" t="s">
        <v>137</v>
      </c>
      <c r="C85" s="22" t="s">
        <v>143</v>
      </c>
      <c r="D85" s="23">
        <v>0</v>
      </c>
      <c r="E85" s="23">
        <v>5000</v>
      </c>
      <c r="F85" s="23">
        <v>5000</v>
      </c>
      <c r="G85" s="23">
        <v>0</v>
      </c>
      <c r="H85" s="23">
        <v>0</v>
      </c>
      <c r="I85" s="23">
        <v>0</v>
      </c>
      <c r="J85" s="19"/>
    </row>
    <row r="86" spans="1:10" s="20" customFormat="1" ht="60" outlineLevel="3" x14ac:dyDescent="0.25">
      <c r="A86" s="21" t="s">
        <v>146</v>
      </c>
      <c r="B86" s="22" t="s">
        <v>147</v>
      </c>
      <c r="C86" s="22" t="s">
        <v>143</v>
      </c>
      <c r="D86" s="23">
        <v>0</v>
      </c>
      <c r="E86" s="23">
        <v>13495.07</v>
      </c>
      <c r="F86" s="23">
        <v>13495.07</v>
      </c>
      <c r="G86" s="23">
        <v>0</v>
      </c>
      <c r="H86" s="23">
        <v>0</v>
      </c>
      <c r="I86" s="23">
        <v>0</v>
      </c>
      <c r="J86" s="19"/>
    </row>
    <row r="87" spans="1:10" s="20" customFormat="1" ht="60" outlineLevel="3" x14ac:dyDescent="0.25">
      <c r="A87" s="21" t="s">
        <v>148</v>
      </c>
      <c r="B87" s="22" t="s">
        <v>142</v>
      </c>
      <c r="C87" s="22" t="s">
        <v>149</v>
      </c>
      <c r="D87" s="23">
        <v>0</v>
      </c>
      <c r="E87" s="23">
        <v>25355.08</v>
      </c>
      <c r="F87" s="23">
        <v>25355.08</v>
      </c>
      <c r="G87" s="23">
        <v>0</v>
      </c>
      <c r="H87" s="23">
        <v>0</v>
      </c>
      <c r="I87" s="23">
        <v>0</v>
      </c>
      <c r="J87" s="19"/>
    </row>
    <row r="88" spans="1:10" s="20" customFormat="1" ht="75" outlineLevel="3" x14ac:dyDescent="0.25">
      <c r="A88" s="21" t="s">
        <v>150</v>
      </c>
      <c r="B88" s="22" t="s">
        <v>145</v>
      </c>
      <c r="C88" s="22" t="s">
        <v>149</v>
      </c>
      <c r="D88" s="23">
        <v>0</v>
      </c>
      <c r="E88" s="23">
        <v>125318.82</v>
      </c>
      <c r="F88" s="23">
        <v>125318.82</v>
      </c>
      <c r="G88" s="23">
        <v>0</v>
      </c>
      <c r="H88" s="23">
        <v>0</v>
      </c>
      <c r="I88" s="23">
        <v>0</v>
      </c>
      <c r="J88" s="19"/>
    </row>
    <row r="89" spans="1:10" s="20" customFormat="1" ht="60" outlineLevel="3" x14ac:dyDescent="0.25">
      <c r="A89" s="21" t="s">
        <v>151</v>
      </c>
      <c r="B89" s="22" t="s">
        <v>152</v>
      </c>
      <c r="C89" s="22" t="s">
        <v>149</v>
      </c>
      <c r="D89" s="23">
        <v>0</v>
      </c>
      <c r="E89" s="23">
        <v>53390.19</v>
      </c>
      <c r="F89" s="23">
        <v>53390.19</v>
      </c>
      <c r="G89" s="23">
        <v>0</v>
      </c>
      <c r="H89" s="23">
        <v>0</v>
      </c>
      <c r="I89" s="23">
        <v>0</v>
      </c>
      <c r="J89" s="19"/>
    </row>
    <row r="90" spans="1:10" s="20" customFormat="1" ht="60" outlineLevel="3" x14ac:dyDescent="0.25">
      <c r="A90" s="21" t="s">
        <v>153</v>
      </c>
      <c r="B90" s="22" t="s">
        <v>139</v>
      </c>
      <c r="C90" s="22" t="s">
        <v>149</v>
      </c>
      <c r="D90" s="23">
        <v>0</v>
      </c>
      <c r="E90" s="23">
        <v>408134.33</v>
      </c>
      <c r="F90" s="23">
        <v>408134.33</v>
      </c>
      <c r="G90" s="23">
        <v>0</v>
      </c>
      <c r="H90" s="23">
        <v>0</v>
      </c>
      <c r="I90" s="23">
        <v>0</v>
      </c>
      <c r="J90" s="19"/>
    </row>
    <row r="91" spans="1:10" s="20" customFormat="1" ht="75" outlineLevel="3" x14ac:dyDescent="0.25">
      <c r="A91" s="21" t="s">
        <v>154</v>
      </c>
      <c r="B91" s="22" t="s">
        <v>155</v>
      </c>
      <c r="C91" s="22" t="s">
        <v>149</v>
      </c>
      <c r="D91" s="23">
        <v>0</v>
      </c>
      <c r="E91" s="23">
        <v>138999</v>
      </c>
      <c r="F91" s="23">
        <v>138999</v>
      </c>
      <c r="G91" s="23">
        <v>0</v>
      </c>
      <c r="H91" s="23">
        <v>0</v>
      </c>
      <c r="I91" s="23">
        <v>0</v>
      </c>
      <c r="J91" s="19"/>
    </row>
    <row r="92" spans="1:10" s="20" customFormat="1" ht="76.5" customHeight="1" outlineLevel="3" x14ac:dyDescent="0.25">
      <c r="A92" s="21" t="s">
        <v>156</v>
      </c>
      <c r="B92" s="22" t="s">
        <v>157</v>
      </c>
      <c r="C92" s="22" t="s">
        <v>149</v>
      </c>
      <c r="D92" s="23">
        <v>0</v>
      </c>
      <c r="E92" s="23">
        <v>24202.16</v>
      </c>
      <c r="F92" s="23">
        <v>24202.16</v>
      </c>
      <c r="G92" s="23">
        <v>0</v>
      </c>
      <c r="H92" s="23">
        <v>0</v>
      </c>
      <c r="I92" s="23">
        <v>0</v>
      </c>
      <c r="J92" s="19"/>
    </row>
    <row r="93" spans="1:10" s="20" customFormat="1" ht="60" outlineLevel="3" x14ac:dyDescent="0.25">
      <c r="A93" s="21" t="s">
        <v>158</v>
      </c>
      <c r="B93" s="22" t="s">
        <v>159</v>
      </c>
      <c r="C93" s="22" t="s">
        <v>149</v>
      </c>
      <c r="D93" s="23">
        <v>0</v>
      </c>
      <c r="E93" s="23">
        <v>9375.27</v>
      </c>
      <c r="F93" s="23">
        <v>9375.27</v>
      </c>
      <c r="G93" s="23">
        <v>0</v>
      </c>
      <c r="H93" s="23">
        <v>0</v>
      </c>
      <c r="I93" s="23">
        <v>0</v>
      </c>
      <c r="J93" s="19"/>
    </row>
    <row r="94" spans="1:10" s="20" customFormat="1" ht="90" outlineLevel="3" x14ac:dyDescent="0.25">
      <c r="A94" s="21" t="s">
        <v>270</v>
      </c>
      <c r="B94" s="22" t="s">
        <v>271</v>
      </c>
      <c r="C94" s="22" t="s">
        <v>149</v>
      </c>
      <c r="D94" s="23">
        <v>0</v>
      </c>
      <c r="E94" s="23">
        <v>35000</v>
      </c>
      <c r="F94" s="23">
        <v>35000</v>
      </c>
      <c r="G94" s="23">
        <v>0</v>
      </c>
      <c r="H94" s="23">
        <v>0</v>
      </c>
      <c r="I94" s="23">
        <v>0</v>
      </c>
      <c r="J94" s="19"/>
    </row>
    <row r="95" spans="1:10" s="20" customFormat="1" ht="60" outlineLevel="3" x14ac:dyDescent="0.25">
      <c r="A95" s="21" t="s">
        <v>160</v>
      </c>
      <c r="B95" s="22" t="s">
        <v>137</v>
      </c>
      <c r="C95" s="22" t="s">
        <v>149</v>
      </c>
      <c r="D95" s="23">
        <v>0</v>
      </c>
      <c r="E95" s="23">
        <v>71356.649999999994</v>
      </c>
      <c r="F95" s="23">
        <v>71356.649999999994</v>
      </c>
      <c r="G95" s="23">
        <v>0</v>
      </c>
      <c r="H95" s="23">
        <v>0</v>
      </c>
      <c r="I95" s="23">
        <v>0</v>
      </c>
      <c r="J95" s="19"/>
    </row>
    <row r="96" spans="1:10" s="20" customFormat="1" ht="60" outlineLevel="3" x14ac:dyDescent="0.25">
      <c r="A96" s="21" t="s">
        <v>161</v>
      </c>
      <c r="B96" s="22" t="s">
        <v>147</v>
      </c>
      <c r="C96" s="22" t="s">
        <v>149</v>
      </c>
      <c r="D96" s="23">
        <v>0</v>
      </c>
      <c r="E96" s="23">
        <v>364967.41</v>
      </c>
      <c r="F96" s="23">
        <v>364967.41</v>
      </c>
      <c r="G96" s="23">
        <v>0</v>
      </c>
      <c r="H96" s="23">
        <v>0</v>
      </c>
      <c r="I96" s="23">
        <v>0</v>
      </c>
      <c r="J96" s="19"/>
    </row>
    <row r="97" spans="1:10" s="20" customFormat="1" ht="75" outlineLevel="3" x14ac:dyDescent="0.25">
      <c r="A97" s="21" t="s">
        <v>272</v>
      </c>
      <c r="B97" s="22" t="s">
        <v>273</v>
      </c>
      <c r="C97" s="22" t="s">
        <v>218</v>
      </c>
      <c r="D97" s="23">
        <v>0</v>
      </c>
      <c r="E97" s="23">
        <v>20000</v>
      </c>
      <c r="F97" s="23">
        <v>20000</v>
      </c>
      <c r="G97" s="23">
        <v>0</v>
      </c>
      <c r="H97" s="23">
        <v>0</v>
      </c>
      <c r="I97" s="23">
        <v>0</v>
      </c>
      <c r="J97" s="19"/>
    </row>
    <row r="98" spans="1:10" s="20" customFormat="1" ht="48" customHeight="1" outlineLevel="3" x14ac:dyDescent="0.25">
      <c r="A98" s="21" t="s">
        <v>274</v>
      </c>
      <c r="B98" s="22" t="s">
        <v>275</v>
      </c>
      <c r="C98" s="22" t="s">
        <v>111</v>
      </c>
      <c r="D98" s="23">
        <v>0</v>
      </c>
      <c r="E98" s="23">
        <v>45322.28</v>
      </c>
      <c r="F98" s="23">
        <v>45322.28</v>
      </c>
      <c r="G98" s="23">
        <v>0</v>
      </c>
      <c r="H98" s="23">
        <v>0</v>
      </c>
      <c r="I98" s="23">
        <v>0</v>
      </c>
      <c r="J98" s="19"/>
    </row>
    <row r="99" spans="1:10" s="20" customFormat="1" outlineLevel="2" x14ac:dyDescent="0.25">
      <c r="A99" s="15" t="s">
        <v>162</v>
      </c>
      <c r="B99" s="16" t="s">
        <v>163</v>
      </c>
      <c r="C99" s="16" t="s">
        <v>19</v>
      </c>
      <c r="D99" s="18">
        <f>SUM(D100:D106)</f>
        <v>1050476</v>
      </c>
      <c r="E99" s="18">
        <f t="shared" ref="E99:I99" si="27">SUM(E100:E106)</f>
        <v>190576.77000000002</v>
      </c>
      <c r="F99" s="18">
        <f t="shared" si="27"/>
        <v>190576.77000000002</v>
      </c>
      <c r="G99" s="18">
        <f t="shared" si="27"/>
        <v>0</v>
      </c>
      <c r="H99" s="18">
        <f t="shared" si="27"/>
        <v>0</v>
      </c>
      <c r="I99" s="18">
        <f t="shared" si="27"/>
        <v>0</v>
      </c>
      <c r="J99" s="19"/>
    </row>
    <row r="100" spans="1:10" s="20" customFormat="1" ht="60" outlineLevel="3" x14ac:dyDescent="0.25">
      <c r="A100" s="21" t="s">
        <v>165</v>
      </c>
      <c r="B100" s="22" t="s">
        <v>166</v>
      </c>
      <c r="C100" s="22" t="s">
        <v>26</v>
      </c>
      <c r="D100" s="23">
        <v>0</v>
      </c>
      <c r="E100" s="23">
        <v>249.98</v>
      </c>
      <c r="F100" s="23">
        <v>249.98</v>
      </c>
      <c r="G100" s="23">
        <v>0</v>
      </c>
      <c r="H100" s="23">
        <v>0</v>
      </c>
      <c r="I100" s="23">
        <v>0</v>
      </c>
      <c r="J100" s="19"/>
    </row>
    <row r="101" spans="1:10" s="20" customFormat="1" ht="45" outlineLevel="3" x14ac:dyDescent="0.25">
      <c r="A101" s="21" t="s">
        <v>167</v>
      </c>
      <c r="B101" s="22" t="s">
        <v>164</v>
      </c>
      <c r="C101" s="22" t="s">
        <v>168</v>
      </c>
      <c r="D101" s="23">
        <v>980000</v>
      </c>
      <c r="E101" s="23">
        <v>2808.43</v>
      </c>
      <c r="F101" s="23">
        <v>2808.43</v>
      </c>
      <c r="G101" s="23">
        <v>0</v>
      </c>
      <c r="H101" s="23">
        <v>0</v>
      </c>
      <c r="I101" s="23">
        <v>0</v>
      </c>
      <c r="J101" s="19"/>
    </row>
    <row r="102" spans="1:10" s="20" customFormat="1" ht="45" outlineLevel="3" x14ac:dyDescent="0.25">
      <c r="A102" s="21" t="s">
        <v>169</v>
      </c>
      <c r="B102" s="22" t="s">
        <v>164</v>
      </c>
      <c r="C102" s="22" t="s">
        <v>135</v>
      </c>
      <c r="D102" s="23">
        <v>0</v>
      </c>
      <c r="E102" s="23">
        <v>-9550.7000000000007</v>
      </c>
      <c r="F102" s="23">
        <v>-9550.7000000000007</v>
      </c>
      <c r="G102" s="23">
        <v>0</v>
      </c>
      <c r="H102" s="23">
        <v>0</v>
      </c>
      <c r="I102" s="23">
        <v>0</v>
      </c>
      <c r="J102" s="19"/>
    </row>
    <row r="103" spans="1:10" s="20" customFormat="1" ht="45" outlineLevel="3" x14ac:dyDescent="0.25">
      <c r="A103" s="21" t="s">
        <v>170</v>
      </c>
      <c r="B103" s="22" t="s">
        <v>164</v>
      </c>
      <c r="C103" s="22" t="s">
        <v>140</v>
      </c>
      <c r="D103" s="23">
        <v>0</v>
      </c>
      <c r="E103" s="23">
        <v>86227.14</v>
      </c>
      <c r="F103" s="23">
        <v>86227.14</v>
      </c>
      <c r="G103" s="23">
        <v>0</v>
      </c>
      <c r="H103" s="23">
        <v>0</v>
      </c>
      <c r="I103" s="23">
        <v>0</v>
      </c>
      <c r="J103" s="19"/>
    </row>
    <row r="104" spans="1:10" s="20" customFormat="1" ht="45" outlineLevel="3" x14ac:dyDescent="0.25">
      <c r="A104" s="21" t="s">
        <v>171</v>
      </c>
      <c r="B104" s="22" t="s">
        <v>164</v>
      </c>
      <c r="C104" s="22" t="s">
        <v>143</v>
      </c>
      <c r="D104" s="23">
        <v>0</v>
      </c>
      <c r="E104" s="23">
        <v>6365.92</v>
      </c>
      <c r="F104" s="23">
        <v>6365.92</v>
      </c>
      <c r="G104" s="23">
        <v>0</v>
      </c>
      <c r="H104" s="23">
        <v>0</v>
      </c>
      <c r="I104" s="23">
        <v>0</v>
      </c>
      <c r="J104" s="19"/>
    </row>
    <row r="105" spans="1:10" s="20" customFormat="1" ht="45" outlineLevel="3" x14ac:dyDescent="0.25">
      <c r="A105" s="21" t="s">
        <v>276</v>
      </c>
      <c r="B105" s="22" t="s">
        <v>277</v>
      </c>
      <c r="C105" s="22" t="s">
        <v>78</v>
      </c>
      <c r="D105" s="23">
        <v>0</v>
      </c>
      <c r="E105" s="23">
        <v>34000</v>
      </c>
      <c r="F105" s="23">
        <v>34000</v>
      </c>
      <c r="G105" s="23">
        <v>0</v>
      </c>
      <c r="H105" s="23">
        <v>0</v>
      </c>
      <c r="I105" s="23">
        <v>0</v>
      </c>
      <c r="J105" s="19"/>
    </row>
    <row r="106" spans="1:10" s="20" customFormat="1" ht="33" customHeight="1" outlineLevel="3" x14ac:dyDescent="0.25">
      <c r="A106" s="21" t="s">
        <v>278</v>
      </c>
      <c r="B106" s="22" t="s">
        <v>279</v>
      </c>
      <c r="C106" s="22" t="s">
        <v>110</v>
      </c>
      <c r="D106" s="23">
        <v>70476</v>
      </c>
      <c r="E106" s="23">
        <v>70476</v>
      </c>
      <c r="F106" s="23">
        <v>70476</v>
      </c>
      <c r="G106" s="23">
        <v>0</v>
      </c>
      <c r="H106" s="23">
        <v>0</v>
      </c>
      <c r="I106" s="23">
        <v>0</v>
      </c>
      <c r="J106" s="19"/>
    </row>
    <row r="107" spans="1:10" s="20" customFormat="1" outlineLevel="2" x14ac:dyDescent="0.25">
      <c r="A107" s="15" t="s">
        <v>172</v>
      </c>
      <c r="B107" s="16" t="s">
        <v>173</v>
      </c>
      <c r="C107" s="16" t="s">
        <v>19</v>
      </c>
      <c r="D107" s="18">
        <f>D108</f>
        <v>0</v>
      </c>
      <c r="E107" s="18">
        <f t="shared" ref="E107:I107" si="28">E108</f>
        <v>222907.51</v>
      </c>
      <c r="F107" s="18">
        <f t="shared" si="28"/>
        <v>222907.51</v>
      </c>
      <c r="G107" s="18">
        <f t="shared" si="28"/>
        <v>0</v>
      </c>
      <c r="H107" s="18">
        <f t="shared" si="28"/>
        <v>0</v>
      </c>
      <c r="I107" s="18">
        <f t="shared" si="28"/>
        <v>0</v>
      </c>
      <c r="J107" s="19"/>
    </row>
    <row r="108" spans="1:10" s="20" customFormat="1" ht="75" outlineLevel="3" x14ac:dyDescent="0.25">
      <c r="A108" s="21" t="s">
        <v>175</v>
      </c>
      <c r="B108" s="22" t="s">
        <v>174</v>
      </c>
      <c r="C108" s="22" t="s">
        <v>140</v>
      </c>
      <c r="D108" s="23">
        <v>0</v>
      </c>
      <c r="E108" s="23">
        <v>222907.51</v>
      </c>
      <c r="F108" s="23">
        <v>222907.51</v>
      </c>
      <c r="G108" s="23">
        <v>0</v>
      </c>
      <c r="H108" s="23">
        <v>0</v>
      </c>
      <c r="I108" s="23">
        <v>0</v>
      </c>
      <c r="J108" s="19"/>
    </row>
    <row r="109" spans="1:10" s="20" customFormat="1" outlineLevel="1" x14ac:dyDescent="0.25">
      <c r="A109" s="15" t="s">
        <v>280</v>
      </c>
      <c r="B109" s="16" t="s">
        <v>281</v>
      </c>
      <c r="C109" s="16" t="s">
        <v>19</v>
      </c>
      <c r="D109" s="18">
        <f>D110+D112</f>
        <v>0</v>
      </c>
      <c r="E109" s="18">
        <f t="shared" ref="E109:I109" si="29">E110+E112</f>
        <v>31980.29</v>
      </c>
      <c r="F109" s="18">
        <f t="shared" si="29"/>
        <v>31980.29</v>
      </c>
      <c r="G109" s="18">
        <f t="shared" si="29"/>
        <v>0</v>
      </c>
      <c r="H109" s="18">
        <f t="shared" si="29"/>
        <v>0</v>
      </c>
      <c r="I109" s="18">
        <f t="shared" si="29"/>
        <v>0</v>
      </c>
      <c r="J109" s="19"/>
    </row>
    <row r="110" spans="1:10" s="20" customFormat="1" outlineLevel="2" x14ac:dyDescent="0.25">
      <c r="A110" s="15" t="s">
        <v>282</v>
      </c>
      <c r="B110" s="16" t="s">
        <v>283</v>
      </c>
      <c r="C110" s="16" t="s">
        <v>19</v>
      </c>
      <c r="D110" s="18">
        <f>D111</f>
        <v>0</v>
      </c>
      <c r="E110" s="18">
        <f t="shared" ref="E110:I110" si="30">E111</f>
        <v>29482.79</v>
      </c>
      <c r="F110" s="18">
        <f t="shared" si="30"/>
        <v>29482.79</v>
      </c>
      <c r="G110" s="18">
        <f t="shared" si="30"/>
        <v>0</v>
      </c>
      <c r="H110" s="18">
        <f t="shared" si="30"/>
        <v>0</v>
      </c>
      <c r="I110" s="18">
        <f t="shared" si="30"/>
        <v>0</v>
      </c>
      <c r="J110" s="19"/>
    </row>
    <row r="111" spans="1:10" s="20" customFormat="1" ht="31.5" customHeight="1" outlineLevel="3" x14ac:dyDescent="0.25">
      <c r="A111" s="21" t="s">
        <v>284</v>
      </c>
      <c r="B111" s="22" t="s">
        <v>285</v>
      </c>
      <c r="C111" s="22" t="s">
        <v>78</v>
      </c>
      <c r="D111" s="23">
        <v>0</v>
      </c>
      <c r="E111" s="23">
        <v>29482.79</v>
      </c>
      <c r="F111" s="23">
        <v>29482.79</v>
      </c>
      <c r="G111" s="23">
        <v>0</v>
      </c>
      <c r="H111" s="23">
        <v>0</v>
      </c>
      <c r="I111" s="23">
        <v>0</v>
      </c>
      <c r="J111" s="19"/>
    </row>
    <row r="112" spans="1:10" s="20" customFormat="1" outlineLevel="2" x14ac:dyDescent="0.25">
      <c r="A112" s="15" t="s">
        <v>286</v>
      </c>
      <c r="B112" s="16" t="s">
        <v>287</v>
      </c>
      <c r="C112" s="16" t="s">
        <v>19</v>
      </c>
      <c r="D112" s="18">
        <f>D113</f>
        <v>0</v>
      </c>
      <c r="E112" s="18">
        <f t="shared" ref="E112:I112" si="31">E113</f>
        <v>2497.5</v>
      </c>
      <c r="F112" s="18">
        <f t="shared" si="31"/>
        <v>2497.5</v>
      </c>
      <c r="G112" s="18">
        <f t="shared" si="31"/>
        <v>0</v>
      </c>
      <c r="H112" s="18">
        <f t="shared" si="31"/>
        <v>0</v>
      </c>
      <c r="I112" s="18">
        <f t="shared" si="31"/>
        <v>0</v>
      </c>
      <c r="J112" s="19"/>
    </row>
    <row r="113" spans="1:10" s="20" customFormat="1" ht="30" outlineLevel="3" x14ac:dyDescent="0.25">
      <c r="A113" s="21" t="s">
        <v>288</v>
      </c>
      <c r="B113" s="22" t="s">
        <v>289</v>
      </c>
      <c r="C113" s="22" t="s">
        <v>110</v>
      </c>
      <c r="D113" s="23">
        <v>0</v>
      </c>
      <c r="E113" s="23">
        <v>2497.5</v>
      </c>
      <c r="F113" s="23">
        <v>2497.5</v>
      </c>
      <c r="G113" s="23">
        <v>0</v>
      </c>
      <c r="H113" s="23">
        <v>0</v>
      </c>
      <c r="I113" s="23">
        <v>0</v>
      </c>
      <c r="J113" s="19"/>
    </row>
    <row r="114" spans="1:10" s="20" customFormat="1" x14ac:dyDescent="0.25">
      <c r="A114" s="15" t="s">
        <v>176</v>
      </c>
      <c r="B114" s="16" t="s">
        <v>177</v>
      </c>
      <c r="C114" s="16" t="s">
        <v>19</v>
      </c>
      <c r="D114" s="17">
        <f>D115+D148+D151+D154+D157</f>
        <v>503280070.19</v>
      </c>
      <c r="E114" s="17">
        <f t="shared" ref="E114:I114" si="32">E115+E148+E151+E154+E157</f>
        <v>422446748.15000004</v>
      </c>
      <c r="F114" s="17">
        <f t="shared" si="32"/>
        <v>498738710.11000001</v>
      </c>
      <c r="G114" s="17">
        <f t="shared" si="32"/>
        <v>455787272.88</v>
      </c>
      <c r="H114" s="17">
        <f t="shared" si="32"/>
        <v>437529387.88</v>
      </c>
      <c r="I114" s="17">
        <f t="shared" si="32"/>
        <v>418608819.88</v>
      </c>
      <c r="J114" s="19"/>
    </row>
    <row r="115" spans="1:10" s="20" customFormat="1" ht="28.5" outlineLevel="1" x14ac:dyDescent="0.25">
      <c r="A115" s="15" t="s">
        <v>178</v>
      </c>
      <c r="B115" s="16" t="s">
        <v>179</v>
      </c>
      <c r="C115" s="16" t="s">
        <v>19</v>
      </c>
      <c r="D115" s="18">
        <f>D116+D120+D130+D140</f>
        <v>503117436.00999999</v>
      </c>
      <c r="E115" s="18">
        <f t="shared" ref="E115:I115" si="33">E116+E120+E130+E140</f>
        <v>422309084.64000005</v>
      </c>
      <c r="F115" s="18">
        <f t="shared" si="33"/>
        <v>498601046.60000002</v>
      </c>
      <c r="G115" s="18">
        <f t="shared" si="33"/>
        <v>455787272.88</v>
      </c>
      <c r="H115" s="18">
        <f t="shared" si="33"/>
        <v>437529387.88</v>
      </c>
      <c r="I115" s="18">
        <f t="shared" si="33"/>
        <v>418608819.88</v>
      </c>
      <c r="J115" s="19"/>
    </row>
    <row r="116" spans="1:10" s="20" customFormat="1" outlineLevel="2" x14ac:dyDescent="0.25">
      <c r="A116" s="15" t="s">
        <v>180</v>
      </c>
      <c r="B116" s="16" t="s">
        <v>181</v>
      </c>
      <c r="C116" s="16" t="s">
        <v>19</v>
      </c>
      <c r="D116" s="18">
        <f>SUM(D117:D119)</f>
        <v>43001280</v>
      </c>
      <c r="E116" s="18">
        <f t="shared" ref="E116:I116" si="34">SUM(E117:E119)</f>
        <v>41674680</v>
      </c>
      <c r="F116" s="18">
        <f t="shared" si="34"/>
        <v>43001280</v>
      </c>
      <c r="G116" s="18">
        <f t="shared" si="34"/>
        <v>30624400</v>
      </c>
      <c r="H116" s="18">
        <f t="shared" si="34"/>
        <v>18400</v>
      </c>
      <c r="I116" s="18">
        <f t="shared" si="34"/>
        <v>4500</v>
      </c>
      <c r="J116" s="19"/>
    </row>
    <row r="117" spans="1:10" s="20" customFormat="1" ht="30" outlineLevel="3" x14ac:dyDescent="0.25">
      <c r="A117" s="21" t="s">
        <v>183</v>
      </c>
      <c r="B117" s="22" t="s">
        <v>184</v>
      </c>
      <c r="C117" s="22" t="s">
        <v>111</v>
      </c>
      <c r="D117" s="23">
        <v>7959600</v>
      </c>
      <c r="E117" s="23">
        <v>6633000</v>
      </c>
      <c r="F117" s="23">
        <v>7959600</v>
      </c>
      <c r="G117" s="23">
        <v>58000</v>
      </c>
      <c r="H117" s="23">
        <v>18400</v>
      </c>
      <c r="I117" s="23">
        <v>4500</v>
      </c>
      <c r="J117" s="19"/>
    </row>
    <row r="118" spans="1:10" s="20" customFormat="1" ht="30" outlineLevel="3" x14ac:dyDescent="0.25">
      <c r="A118" s="21" t="s">
        <v>304</v>
      </c>
      <c r="B118" s="22" t="s">
        <v>305</v>
      </c>
      <c r="C118" s="22" t="s">
        <v>111</v>
      </c>
      <c r="D118" s="23">
        <v>0</v>
      </c>
      <c r="E118" s="23">
        <v>0</v>
      </c>
      <c r="F118" s="23">
        <v>0</v>
      </c>
      <c r="G118" s="23">
        <v>30566400</v>
      </c>
      <c r="H118" s="23">
        <v>0</v>
      </c>
      <c r="I118" s="23">
        <v>0</v>
      </c>
      <c r="J118" s="19"/>
    </row>
    <row r="119" spans="1:10" s="20" customFormat="1" ht="30" outlineLevel="3" x14ac:dyDescent="0.25">
      <c r="A119" s="21" t="s">
        <v>290</v>
      </c>
      <c r="B119" s="22" t="s">
        <v>182</v>
      </c>
      <c r="C119" s="22" t="s">
        <v>111</v>
      </c>
      <c r="D119" s="23">
        <v>35041680</v>
      </c>
      <c r="E119" s="23">
        <v>35041680</v>
      </c>
      <c r="F119" s="23">
        <v>35041680</v>
      </c>
      <c r="G119" s="23">
        <v>0</v>
      </c>
      <c r="H119" s="23">
        <v>0</v>
      </c>
      <c r="I119" s="23">
        <v>0</v>
      </c>
      <c r="J119" s="19"/>
    </row>
    <row r="120" spans="1:10" s="20" customFormat="1" ht="28.5" outlineLevel="2" x14ac:dyDescent="0.25">
      <c r="A120" s="15" t="s">
        <v>185</v>
      </c>
      <c r="B120" s="16" t="s">
        <v>186</v>
      </c>
      <c r="C120" s="16" t="s">
        <v>19</v>
      </c>
      <c r="D120" s="18">
        <f>SUM(D121:D129)</f>
        <v>134349872.00999999</v>
      </c>
      <c r="E120" s="18">
        <f t="shared" ref="E120:I120" si="35">SUM(E121:E129)</f>
        <v>116753616.62</v>
      </c>
      <c r="F120" s="18">
        <f t="shared" si="35"/>
        <v>132015448.60000001</v>
      </c>
      <c r="G120" s="18">
        <f t="shared" si="35"/>
        <v>76497112</v>
      </c>
      <c r="H120" s="18">
        <f t="shared" si="35"/>
        <v>76732142</v>
      </c>
      <c r="I120" s="18">
        <f t="shared" si="35"/>
        <v>75547828</v>
      </c>
      <c r="J120" s="19"/>
    </row>
    <row r="121" spans="1:10" s="20" customFormat="1" ht="18" customHeight="1" outlineLevel="3" x14ac:dyDescent="0.25">
      <c r="A121" s="21" t="s">
        <v>187</v>
      </c>
      <c r="B121" s="22" t="s">
        <v>188</v>
      </c>
      <c r="C121" s="22" t="s">
        <v>106</v>
      </c>
      <c r="D121" s="23">
        <v>3415338.34</v>
      </c>
      <c r="E121" s="23">
        <v>1387661.38</v>
      </c>
      <c r="F121" s="23">
        <v>2499077.5699999998</v>
      </c>
      <c r="G121" s="23">
        <v>0</v>
      </c>
      <c r="H121" s="23">
        <v>0</v>
      </c>
      <c r="I121" s="23">
        <v>0</v>
      </c>
      <c r="J121" s="19"/>
    </row>
    <row r="122" spans="1:10" s="20" customFormat="1" ht="45" outlineLevel="3" x14ac:dyDescent="0.25">
      <c r="A122" s="21" t="s">
        <v>189</v>
      </c>
      <c r="B122" s="22" t="s">
        <v>190</v>
      </c>
      <c r="C122" s="22" t="s">
        <v>107</v>
      </c>
      <c r="D122" s="23">
        <v>895546.82</v>
      </c>
      <c r="E122" s="23">
        <v>895546.82</v>
      </c>
      <c r="F122" s="23">
        <v>895546.82</v>
      </c>
      <c r="G122" s="23">
        <v>0</v>
      </c>
      <c r="H122" s="23">
        <v>0</v>
      </c>
      <c r="I122" s="23">
        <v>0</v>
      </c>
      <c r="J122" s="19"/>
    </row>
    <row r="123" spans="1:10" s="20" customFormat="1" ht="30" outlineLevel="3" x14ac:dyDescent="0.25">
      <c r="A123" s="21" t="s">
        <v>291</v>
      </c>
      <c r="B123" s="22" t="s">
        <v>292</v>
      </c>
      <c r="C123" s="22" t="s">
        <v>107</v>
      </c>
      <c r="D123" s="23">
        <v>149150</v>
      </c>
      <c r="E123" s="23">
        <v>149150</v>
      </c>
      <c r="F123" s="23">
        <v>149150</v>
      </c>
      <c r="G123" s="23">
        <v>0</v>
      </c>
      <c r="H123" s="23">
        <v>0</v>
      </c>
      <c r="I123" s="23">
        <v>0</v>
      </c>
      <c r="J123" s="19"/>
    </row>
    <row r="124" spans="1:10" s="20" customFormat="1" ht="30" outlineLevel="3" x14ac:dyDescent="0.25">
      <c r="A124" s="21" t="s">
        <v>191</v>
      </c>
      <c r="B124" s="22" t="s">
        <v>188</v>
      </c>
      <c r="C124" s="22" t="s">
        <v>107</v>
      </c>
      <c r="D124" s="23">
        <v>53435389.170000002</v>
      </c>
      <c r="E124" s="23">
        <v>46330389.130000003</v>
      </c>
      <c r="F124" s="23">
        <v>53404040.390000001</v>
      </c>
      <c r="G124" s="23">
        <v>40170400</v>
      </c>
      <c r="H124" s="23">
        <v>40170400</v>
      </c>
      <c r="I124" s="23">
        <v>40170400</v>
      </c>
      <c r="J124" s="19"/>
    </row>
    <row r="125" spans="1:10" s="20" customFormat="1" ht="30" outlineLevel="3" x14ac:dyDescent="0.25">
      <c r="A125" s="21" t="s">
        <v>192</v>
      </c>
      <c r="B125" s="22" t="s">
        <v>188</v>
      </c>
      <c r="C125" s="22" t="s">
        <v>78</v>
      </c>
      <c r="D125" s="23">
        <v>47105419.68</v>
      </c>
      <c r="E125" s="23">
        <v>43718214.009999998</v>
      </c>
      <c r="F125" s="23">
        <v>45993752.68</v>
      </c>
      <c r="G125" s="23">
        <v>11435732</v>
      </c>
      <c r="H125" s="23">
        <v>11404862</v>
      </c>
      <c r="I125" s="23">
        <v>11333048</v>
      </c>
      <c r="J125" s="19"/>
    </row>
    <row r="126" spans="1:10" s="20" customFormat="1" ht="45" outlineLevel="3" x14ac:dyDescent="0.25">
      <c r="A126" s="21" t="s">
        <v>193</v>
      </c>
      <c r="B126" s="22" t="s">
        <v>194</v>
      </c>
      <c r="C126" s="22" t="s">
        <v>110</v>
      </c>
      <c r="D126" s="23">
        <v>9510500</v>
      </c>
      <c r="E126" s="23">
        <v>5230500</v>
      </c>
      <c r="F126" s="23">
        <v>9510500</v>
      </c>
      <c r="G126" s="23">
        <v>8738600</v>
      </c>
      <c r="H126" s="23">
        <v>8738200</v>
      </c>
      <c r="I126" s="23">
        <v>7880700</v>
      </c>
      <c r="J126" s="19"/>
    </row>
    <row r="127" spans="1:10" s="20" customFormat="1" ht="45" outlineLevel="3" x14ac:dyDescent="0.25">
      <c r="A127" s="21" t="s">
        <v>241</v>
      </c>
      <c r="B127" s="22" t="s">
        <v>243</v>
      </c>
      <c r="C127" s="22" t="s">
        <v>110</v>
      </c>
      <c r="D127" s="23">
        <v>0</v>
      </c>
      <c r="E127" s="23">
        <v>0</v>
      </c>
      <c r="F127" s="23">
        <v>0</v>
      </c>
      <c r="G127" s="23">
        <v>0</v>
      </c>
      <c r="H127" s="23">
        <v>337300</v>
      </c>
      <c r="I127" s="23">
        <v>0</v>
      </c>
      <c r="J127" s="19"/>
    </row>
    <row r="128" spans="1:10" s="20" customFormat="1" ht="30" outlineLevel="3" x14ac:dyDescent="0.25">
      <c r="A128" s="21" t="s">
        <v>195</v>
      </c>
      <c r="B128" s="22" t="s">
        <v>188</v>
      </c>
      <c r="C128" s="22" t="s">
        <v>110</v>
      </c>
      <c r="D128" s="23">
        <v>8497600</v>
      </c>
      <c r="E128" s="23">
        <v>7979200</v>
      </c>
      <c r="F128" s="23">
        <v>8222453.1399999997</v>
      </c>
      <c r="G128" s="23">
        <v>3759500</v>
      </c>
      <c r="H128" s="23">
        <v>3677200</v>
      </c>
      <c r="I128" s="23">
        <v>3759500</v>
      </c>
      <c r="J128" s="19"/>
    </row>
    <row r="129" spans="1:10" s="20" customFormat="1" ht="30" outlineLevel="3" x14ac:dyDescent="0.25">
      <c r="A129" s="21" t="s">
        <v>196</v>
      </c>
      <c r="B129" s="22" t="s">
        <v>188</v>
      </c>
      <c r="C129" s="22" t="s">
        <v>111</v>
      </c>
      <c r="D129" s="23">
        <v>11340928</v>
      </c>
      <c r="E129" s="23">
        <v>11062955.279999999</v>
      </c>
      <c r="F129" s="23">
        <v>11340928</v>
      </c>
      <c r="G129" s="23">
        <v>12392880</v>
      </c>
      <c r="H129" s="23">
        <v>12404180</v>
      </c>
      <c r="I129" s="23">
        <v>12404180</v>
      </c>
      <c r="J129" s="19"/>
    </row>
    <row r="130" spans="1:10" s="20" customFormat="1" outlineLevel="2" x14ac:dyDescent="0.25">
      <c r="A130" s="15" t="s">
        <v>197</v>
      </c>
      <c r="B130" s="16" t="s">
        <v>198</v>
      </c>
      <c r="C130" s="16" t="s">
        <v>19</v>
      </c>
      <c r="D130" s="18">
        <f>SUM(D131:D139)</f>
        <v>308172052</v>
      </c>
      <c r="E130" s="18">
        <f t="shared" ref="E130:I130" si="36">SUM(E131:E139)</f>
        <v>249292931.47</v>
      </c>
      <c r="F130" s="18">
        <f t="shared" si="36"/>
        <v>305747067</v>
      </c>
      <c r="G130" s="18">
        <f t="shared" si="36"/>
        <v>309886899</v>
      </c>
      <c r="H130" s="18">
        <f t="shared" si="36"/>
        <v>309880880</v>
      </c>
      <c r="I130" s="18">
        <f t="shared" si="36"/>
        <v>309875916</v>
      </c>
      <c r="J130" s="19"/>
    </row>
    <row r="131" spans="1:10" s="20" customFormat="1" ht="30" outlineLevel="3" x14ac:dyDescent="0.25">
      <c r="A131" s="21" t="s">
        <v>199</v>
      </c>
      <c r="B131" s="22" t="s">
        <v>200</v>
      </c>
      <c r="C131" s="22" t="s">
        <v>106</v>
      </c>
      <c r="D131" s="23">
        <v>424437</v>
      </c>
      <c r="E131" s="23">
        <v>307440.13</v>
      </c>
      <c r="F131" s="23">
        <v>424437</v>
      </c>
      <c r="G131" s="23">
        <v>2333334</v>
      </c>
      <c r="H131" s="23">
        <v>2333334</v>
      </c>
      <c r="I131" s="23">
        <v>2333334</v>
      </c>
      <c r="J131" s="19"/>
    </row>
    <row r="132" spans="1:10" s="20" customFormat="1" ht="45" outlineLevel="3" x14ac:dyDescent="0.25">
      <c r="A132" s="21" t="s">
        <v>201</v>
      </c>
      <c r="B132" s="22" t="s">
        <v>202</v>
      </c>
      <c r="C132" s="22" t="s">
        <v>106</v>
      </c>
      <c r="D132" s="23">
        <v>400777</v>
      </c>
      <c r="E132" s="23">
        <v>195552</v>
      </c>
      <c r="F132" s="23">
        <v>195552</v>
      </c>
      <c r="G132" s="23">
        <v>17822</v>
      </c>
      <c r="H132" s="23">
        <v>15803</v>
      </c>
      <c r="I132" s="23">
        <v>15803</v>
      </c>
      <c r="J132" s="19"/>
    </row>
    <row r="133" spans="1:10" s="20" customFormat="1" ht="60" outlineLevel="3" x14ac:dyDescent="0.25">
      <c r="A133" s="21" t="s">
        <v>203</v>
      </c>
      <c r="B133" s="22" t="s">
        <v>204</v>
      </c>
      <c r="C133" s="22" t="s">
        <v>106</v>
      </c>
      <c r="D133" s="23">
        <v>1085760</v>
      </c>
      <c r="E133" s="23">
        <v>0</v>
      </c>
      <c r="F133" s="23">
        <v>0</v>
      </c>
      <c r="G133" s="23">
        <v>0</v>
      </c>
      <c r="H133" s="23">
        <v>0</v>
      </c>
      <c r="I133" s="23">
        <v>0</v>
      </c>
      <c r="J133" s="19"/>
    </row>
    <row r="134" spans="1:10" s="20" customFormat="1" ht="30" outlineLevel="3" x14ac:dyDescent="0.25">
      <c r="A134" s="21" t="s">
        <v>205</v>
      </c>
      <c r="B134" s="22" t="s">
        <v>200</v>
      </c>
      <c r="C134" s="22" t="s">
        <v>78</v>
      </c>
      <c r="D134" s="23">
        <v>5374678</v>
      </c>
      <c r="E134" s="23">
        <v>4546617.41</v>
      </c>
      <c r="F134" s="23">
        <v>5374678</v>
      </c>
      <c r="G134" s="23">
        <v>1917497</v>
      </c>
      <c r="H134" s="23">
        <v>1632573</v>
      </c>
      <c r="I134" s="23">
        <v>1622245</v>
      </c>
      <c r="J134" s="19"/>
    </row>
    <row r="135" spans="1:10" s="20" customFormat="1" ht="45" outlineLevel="3" x14ac:dyDescent="0.25">
      <c r="A135" s="21" t="s">
        <v>206</v>
      </c>
      <c r="B135" s="22" t="s">
        <v>207</v>
      </c>
      <c r="C135" s="22" t="s">
        <v>78</v>
      </c>
      <c r="D135" s="23">
        <v>4216000</v>
      </c>
      <c r="E135" s="23">
        <v>4216000</v>
      </c>
      <c r="F135" s="23">
        <v>4216000</v>
      </c>
      <c r="G135" s="23">
        <v>3941446</v>
      </c>
      <c r="H135" s="23">
        <v>4226370</v>
      </c>
      <c r="I135" s="23">
        <v>4236734</v>
      </c>
      <c r="J135" s="19"/>
    </row>
    <row r="136" spans="1:10" s="20" customFormat="1" ht="30" outlineLevel="3" x14ac:dyDescent="0.25">
      <c r="A136" s="21" t="s">
        <v>208</v>
      </c>
      <c r="B136" s="22" t="s">
        <v>200</v>
      </c>
      <c r="C136" s="22" t="s">
        <v>110</v>
      </c>
      <c r="D136" s="23">
        <v>5252100</v>
      </c>
      <c r="E136" s="23">
        <v>3284598.67</v>
      </c>
      <c r="F136" s="23">
        <v>4802100</v>
      </c>
      <c r="G136" s="23">
        <v>5632100</v>
      </c>
      <c r="H136" s="23">
        <v>5632100</v>
      </c>
      <c r="I136" s="23">
        <v>5632100</v>
      </c>
      <c r="J136" s="19"/>
    </row>
    <row r="137" spans="1:10" s="20" customFormat="1" ht="60" outlineLevel="3" x14ac:dyDescent="0.25">
      <c r="A137" s="21" t="s">
        <v>209</v>
      </c>
      <c r="B137" s="22" t="s">
        <v>210</v>
      </c>
      <c r="C137" s="22" t="s">
        <v>110</v>
      </c>
      <c r="D137" s="23">
        <v>2883900</v>
      </c>
      <c r="E137" s="23">
        <v>1500323.26</v>
      </c>
      <c r="F137" s="23">
        <v>2199900</v>
      </c>
      <c r="G137" s="23">
        <v>2530200</v>
      </c>
      <c r="H137" s="23">
        <v>2530200</v>
      </c>
      <c r="I137" s="23">
        <v>2530200</v>
      </c>
      <c r="J137" s="19"/>
    </row>
    <row r="138" spans="1:10" s="20" customFormat="1" ht="30" outlineLevel="3" x14ac:dyDescent="0.25">
      <c r="A138" s="21" t="s">
        <v>211</v>
      </c>
      <c r="B138" s="22" t="s">
        <v>212</v>
      </c>
      <c r="C138" s="22" t="s">
        <v>110</v>
      </c>
      <c r="D138" s="23">
        <v>288037700</v>
      </c>
      <c r="E138" s="23">
        <v>234745700</v>
      </c>
      <c r="F138" s="23">
        <v>288037700</v>
      </c>
      <c r="G138" s="23">
        <v>293022000</v>
      </c>
      <c r="H138" s="23">
        <v>293022000</v>
      </c>
      <c r="I138" s="23">
        <v>293022000</v>
      </c>
      <c r="J138" s="19"/>
    </row>
    <row r="139" spans="1:10" s="20" customFormat="1" ht="30" outlineLevel="3" x14ac:dyDescent="0.25">
      <c r="A139" s="21" t="s">
        <v>213</v>
      </c>
      <c r="B139" s="22" t="s">
        <v>200</v>
      </c>
      <c r="C139" s="22" t="s">
        <v>111</v>
      </c>
      <c r="D139" s="23">
        <v>496700</v>
      </c>
      <c r="E139" s="23">
        <v>496700</v>
      </c>
      <c r="F139" s="23">
        <v>496700</v>
      </c>
      <c r="G139" s="23">
        <v>492500</v>
      </c>
      <c r="H139" s="23">
        <v>488500</v>
      </c>
      <c r="I139" s="23">
        <v>483500</v>
      </c>
      <c r="J139" s="19"/>
    </row>
    <row r="140" spans="1:10" s="20" customFormat="1" outlineLevel="2" x14ac:dyDescent="0.25">
      <c r="A140" s="15" t="s">
        <v>214</v>
      </c>
      <c r="B140" s="16" t="s">
        <v>215</v>
      </c>
      <c r="C140" s="16" t="s">
        <v>19</v>
      </c>
      <c r="D140" s="18">
        <f>SUM(D141:D147)</f>
        <v>17594232</v>
      </c>
      <c r="E140" s="18">
        <f t="shared" ref="E140:I140" si="37">SUM(E141:E147)</f>
        <v>14587856.550000001</v>
      </c>
      <c r="F140" s="18">
        <f t="shared" si="37"/>
        <v>17837251</v>
      </c>
      <c r="G140" s="18">
        <f t="shared" si="37"/>
        <v>38778861.879999995</v>
      </c>
      <c r="H140" s="18">
        <f t="shared" si="37"/>
        <v>50897965.880000003</v>
      </c>
      <c r="I140" s="18">
        <f t="shared" si="37"/>
        <v>33180575.879999999</v>
      </c>
      <c r="J140" s="19"/>
    </row>
    <row r="141" spans="1:10" s="20" customFormat="1" ht="45" outlineLevel="3" x14ac:dyDescent="0.25">
      <c r="A141" s="21" t="s">
        <v>216</v>
      </c>
      <c r="B141" s="22" t="s">
        <v>217</v>
      </c>
      <c r="C141" s="22" t="s">
        <v>218</v>
      </c>
      <c r="D141" s="23">
        <v>18458</v>
      </c>
      <c r="E141" s="23">
        <v>18458</v>
      </c>
      <c r="F141" s="23">
        <v>18458</v>
      </c>
      <c r="G141" s="23">
        <v>18246</v>
      </c>
      <c r="H141" s="23">
        <v>18246</v>
      </c>
      <c r="I141" s="23">
        <v>18246</v>
      </c>
      <c r="J141" s="19"/>
    </row>
    <row r="142" spans="1:10" s="20" customFormat="1" ht="45" outlineLevel="3" x14ac:dyDescent="0.25">
      <c r="A142" s="21" t="s">
        <v>219</v>
      </c>
      <c r="B142" s="22" t="s">
        <v>217</v>
      </c>
      <c r="C142" s="22" t="s">
        <v>106</v>
      </c>
      <c r="D142" s="23">
        <v>1816</v>
      </c>
      <c r="E142" s="23">
        <v>1816</v>
      </c>
      <c r="F142" s="23">
        <v>1816</v>
      </c>
      <c r="G142" s="23">
        <v>1816</v>
      </c>
      <c r="H142" s="23">
        <v>1816</v>
      </c>
      <c r="I142" s="23">
        <v>1816</v>
      </c>
      <c r="J142" s="19"/>
    </row>
    <row r="143" spans="1:10" s="20" customFormat="1" outlineLevel="3" x14ac:dyDescent="0.25">
      <c r="A143" s="21" t="s">
        <v>306</v>
      </c>
      <c r="B143" s="22" t="s">
        <v>294</v>
      </c>
      <c r="C143" s="22" t="s">
        <v>106</v>
      </c>
      <c r="D143" s="23">
        <v>0</v>
      </c>
      <c r="E143" s="23">
        <v>0</v>
      </c>
      <c r="F143" s="23">
        <v>0</v>
      </c>
      <c r="G143" s="23">
        <v>23185053.879999999</v>
      </c>
      <c r="H143" s="23">
        <v>34351557.880000003</v>
      </c>
      <c r="I143" s="23">
        <v>33142267.879999999</v>
      </c>
      <c r="J143" s="19"/>
    </row>
    <row r="144" spans="1:10" s="20" customFormat="1" ht="30" outlineLevel="3" x14ac:dyDescent="0.25">
      <c r="A144" s="21" t="s">
        <v>293</v>
      </c>
      <c r="B144" s="22" t="s">
        <v>294</v>
      </c>
      <c r="C144" s="22" t="s">
        <v>107</v>
      </c>
      <c r="D144" s="23">
        <v>0</v>
      </c>
      <c r="E144" s="23">
        <v>243019</v>
      </c>
      <c r="F144" s="23">
        <v>243019</v>
      </c>
      <c r="G144" s="23">
        <v>0</v>
      </c>
      <c r="H144" s="23">
        <v>0</v>
      </c>
      <c r="I144" s="23">
        <v>0</v>
      </c>
      <c r="J144" s="19"/>
    </row>
    <row r="145" spans="1:10" s="20" customFormat="1" ht="45" outlineLevel="3" x14ac:dyDescent="0.25">
      <c r="A145" s="21" t="s">
        <v>220</v>
      </c>
      <c r="B145" s="22" t="s">
        <v>295</v>
      </c>
      <c r="C145" s="22" t="s">
        <v>110</v>
      </c>
      <c r="D145" s="23">
        <v>15555500</v>
      </c>
      <c r="E145" s="23">
        <v>12306105.550000001</v>
      </c>
      <c r="F145" s="23">
        <v>15555500</v>
      </c>
      <c r="G145" s="23">
        <v>15555500</v>
      </c>
      <c r="H145" s="23">
        <v>16508100</v>
      </c>
      <c r="I145" s="23">
        <v>0</v>
      </c>
      <c r="J145" s="19"/>
    </row>
    <row r="146" spans="1:10" s="20" customFormat="1" ht="30" outlineLevel="3" x14ac:dyDescent="0.25">
      <c r="A146" s="21" t="s">
        <v>296</v>
      </c>
      <c r="B146" s="22" t="s">
        <v>294</v>
      </c>
      <c r="C146" s="22" t="s">
        <v>110</v>
      </c>
      <c r="D146" s="23">
        <v>2000000</v>
      </c>
      <c r="E146" s="23">
        <v>2000000</v>
      </c>
      <c r="F146" s="23">
        <v>2000000</v>
      </c>
      <c r="G146" s="23">
        <v>0</v>
      </c>
      <c r="H146" s="23">
        <v>0</v>
      </c>
      <c r="I146" s="23">
        <v>0</v>
      </c>
      <c r="J146" s="19"/>
    </row>
    <row r="147" spans="1:10" s="20" customFormat="1" ht="45" outlineLevel="3" x14ac:dyDescent="0.25">
      <c r="A147" s="21" t="s">
        <v>221</v>
      </c>
      <c r="B147" s="22" t="s">
        <v>217</v>
      </c>
      <c r="C147" s="22" t="s">
        <v>111</v>
      </c>
      <c r="D147" s="23">
        <v>18458</v>
      </c>
      <c r="E147" s="23">
        <v>18458</v>
      </c>
      <c r="F147" s="23">
        <v>18458</v>
      </c>
      <c r="G147" s="23">
        <v>18246</v>
      </c>
      <c r="H147" s="23">
        <v>18246</v>
      </c>
      <c r="I147" s="23">
        <v>18246</v>
      </c>
      <c r="J147" s="19"/>
    </row>
    <row r="148" spans="1:10" s="20" customFormat="1" ht="18.75" customHeight="1" outlineLevel="1" x14ac:dyDescent="0.25">
      <c r="A148" s="15" t="s">
        <v>222</v>
      </c>
      <c r="B148" s="16" t="s">
        <v>223</v>
      </c>
      <c r="C148" s="16" t="s">
        <v>19</v>
      </c>
      <c r="D148" s="18">
        <f>D149</f>
        <v>134034.18</v>
      </c>
      <c r="E148" s="18">
        <f t="shared" ref="E148:I149" si="38">E149</f>
        <v>134034.18</v>
      </c>
      <c r="F148" s="18">
        <f t="shared" si="38"/>
        <v>134034.18</v>
      </c>
      <c r="G148" s="18">
        <f t="shared" si="38"/>
        <v>0</v>
      </c>
      <c r="H148" s="18">
        <f t="shared" si="38"/>
        <v>0</v>
      </c>
      <c r="I148" s="18">
        <f t="shared" si="38"/>
        <v>0</v>
      </c>
      <c r="J148" s="19"/>
    </row>
    <row r="149" spans="1:10" s="20" customFormat="1" ht="28.5" outlineLevel="2" x14ac:dyDescent="0.25">
      <c r="A149" s="15" t="s">
        <v>224</v>
      </c>
      <c r="B149" s="16" t="s">
        <v>225</v>
      </c>
      <c r="C149" s="16" t="s">
        <v>19</v>
      </c>
      <c r="D149" s="18">
        <f>D150</f>
        <v>134034.18</v>
      </c>
      <c r="E149" s="18">
        <f t="shared" si="38"/>
        <v>134034.18</v>
      </c>
      <c r="F149" s="18">
        <f t="shared" si="38"/>
        <v>134034.18</v>
      </c>
      <c r="G149" s="18">
        <f t="shared" si="38"/>
        <v>0</v>
      </c>
      <c r="H149" s="18">
        <f t="shared" si="38"/>
        <v>0</v>
      </c>
      <c r="I149" s="18">
        <f t="shared" si="38"/>
        <v>0</v>
      </c>
      <c r="J149" s="19"/>
    </row>
    <row r="150" spans="1:10" s="20" customFormat="1" ht="30" outlineLevel="3" x14ac:dyDescent="0.25">
      <c r="A150" s="21" t="s">
        <v>226</v>
      </c>
      <c r="B150" s="22" t="s">
        <v>227</v>
      </c>
      <c r="C150" s="22" t="s">
        <v>78</v>
      </c>
      <c r="D150" s="23">
        <v>134034.18</v>
      </c>
      <c r="E150" s="23">
        <v>134034.18</v>
      </c>
      <c r="F150" s="23">
        <v>134034.18</v>
      </c>
      <c r="G150" s="23">
        <v>0</v>
      </c>
      <c r="H150" s="23">
        <v>0</v>
      </c>
      <c r="I150" s="23">
        <v>0</v>
      </c>
      <c r="J150" s="19"/>
    </row>
    <row r="151" spans="1:10" s="20" customFormat="1" outlineLevel="1" x14ac:dyDescent="0.25">
      <c r="A151" s="15" t="s">
        <v>297</v>
      </c>
      <c r="B151" s="16" t="s">
        <v>298</v>
      </c>
      <c r="C151" s="16" t="s">
        <v>19</v>
      </c>
      <c r="D151" s="18">
        <f>D152</f>
        <v>28600</v>
      </c>
      <c r="E151" s="18">
        <f t="shared" ref="E151:I152" si="39">E152</f>
        <v>28600</v>
      </c>
      <c r="F151" s="18">
        <f t="shared" si="39"/>
        <v>28600</v>
      </c>
      <c r="G151" s="18">
        <f t="shared" si="39"/>
        <v>0</v>
      </c>
      <c r="H151" s="18">
        <f t="shared" si="39"/>
        <v>0</v>
      </c>
      <c r="I151" s="18">
        <f t="shared" si="39"/>
        <v>0</v>
      </c>
      <c r="J151" s="19"/>
    </row>
    <row r="152" spans="1:10" s="20" customFormat="1" outlineLevel="2" x14ac:dyDescent="0.25">
      <c r="A152" s="15" t="s">
        <v>299</v>
      </c>
      <c r="B152" s="16" t="s">
        <v>300</v>
      </c>
      <c r="C152" s="16" t="s">
        <v>19</v>
      </c>
      <c r="D152" s="18">
        <f>D153</f>
        <v>28600</v>
      </c>
      <c r="E152" s="18">
        <f t="shared" si="39"/>
        <v>28600</v>
      </c>
      <c r="F152" s="18">
        <f t="shared" si="39"/>
        <v>28600</v>
      </c>
      <c r="G152" s="18">
        <f t="shared" si="39"/>
        <v>0</v>
      </c>
      <c r="H152" s="18">
        <f t="shared" si="39"/>
        <v>0</v>
      </c>
      <c r="I152" s="18">
        <f t="shared" si="39"/>
        <v>0</v>
      </c>
      <c r="J152" s="19"/>
    </row>
    <row r="153" spans="1:10" s="20" customFormat="1" ht="30" outlineLevel="3" x14ac:dyDescent="0.25">
      <c r="A153" s="21" t="s">
        <v>301</v>
      </c>
      <c r="B153" s="22" t="s">
        <v>302</v>
      </c>
      <c r="C153" s="22" t="s">
        <v>78</v>
      </c>
      <c r="D153" s="23">
        <v>28600</v>
      </c>
      <c r="E153" s="23">
        <v>28600</v>
      </c>
      <c r="F153" s="23">
        <v>28600</v>
      </c>
      <c r="G153" s="23">
        <v>0</v>
      </c>
      <c r="H153" s="23">
        <v>0</v>
      </c>
      <c r="I153" s="23">
        <v>0</v>
      </c>
      <c r="J153" s="19"/>
    </row>
    <row r="154" spans="1:10" s="20" customFormat="1" ht="57" outlineLevel="1" x14ac:dyDescent="0.25">
      <c r="A154" s="15" t="s">
        <v>228</v>
      </c>
      <c r="B154" s="16" t="s">
        <v>229</v>
      </c>
      <c r="C154" s="16" t="s">
        <v>19</v>
      </c>
      <c r="D154" s="18">
        <f>D155</f>
        <v>0</v>
      </c>
      <c r="E154" s="18">
        <f t="shared" ref="E154:I155" si="40">E155</f>
        <v>7029.33</v>
      </c>
      <c r="F154" s="18">
        <f t="shared" si="40"/>
        <v>7029.33</v>
      </c>
      <c r="G154" s="18">
        <f t="shared" si="40"/>
        <v>0</v>
      </c>
      <c r="H154" s="18">
        <f t="shared" si="40"/>
        <v>0</v>
      </c>
      <c r="I154" s="18">
        <f t="shared" si="40"/>
        <v>0</v>
      </c>
      <c r="J154" s="19"/>
    </row>
    <row r="155" spans="1:10" s="20" customFormat="1" ht="58.5" customHeight="1" outlineLevel="2" x14ac:dyDescent="0.25">
      <c r="A155" s="15" t="s">
        <v>230</v>
      </c>
      <c r="B155" s="16" t="s">
        <v>231</v>
      </c>
      <c r="C155" s="16" t="s">
        <v>19</v>
      </c>
      <c r="D155" s="18">
        <f>D156</f>
        <v>0</v>
      </c>
      <c r="E155" s="18">
        <f t="shared" si="40"/>
        <v>7029.33</v>
      </c>
      <c r="F155" s="18">
        <f t="shared" si="40"/>
        <v>7029.33</v>
      </c>
      <c r="G155" s="18">
        <f t="shared" si="40"/>
        <v>0</v>
      </c>
      <c r="H155" s="18">
        <f t="shared" si="40"/>
        <v>0</v>
      </c>
      <c r="I155" s="18">
        <f t="shared" si="40"/>
        <v>0</v>
      </c>
      <c r="J155" s="19"/>
    </row>
    <row r="156" spans="1:10" s="20" customFormat="1" ht="45" outlineLevel="3" x14ac:dyDescent="0.25">
      <c r="A156" s="21" t="s">
        <v>232</v>
      </c>
      <c r="B156" s="22" t="s">
        <v>233</v>
      </c>
      <c r="C156" s="22" t="s">
        <v>106</v>
      </c>
      <c r="D156" s="23">
        <v>0</v>
      </c>
      <c r="E156" s="23">
        <v>7029.33</v>
      </c>
      <c r="F156" s="23">
        <v>7029.33</v>
      </c>
      <c r="G156" s="23">
        <v>0</v>
      </c>
      <c r="H156" s="23">
        <v>0</v>
      </c>
      <c r="I156" s="23">
        <v>0</v>
      </c>
      <c r="J156" s="19"/>
    </row>
    <row r="157" spans="1:10" s="20" customFormat="1" ht="31.5" customHeight="1" outlineLevel="1" x14ac:dyDescent="0.25">
      <c r="A157" s="15" t="s">
        <v>234</v>
      </c>
      <c r="B157" s="16" t="s">
        <v>235</v>
      </c>
      <c r="C157" s="16" t="s">
        <v>19</v>
      </c>
      <c r="D157" s="18">
        <f>D158</f>
        <v>0</v>
      </c>
      <c r="E157" s="18">
        <f t="shared" ref="E157:I158" si="41">E158</f>
        <v>-32000</v>
      </c>
      <c r="F157" s="18">
        <f t="shared" si="41"/>
        <v>-32000</v>
      </c>
      <c r="G157" s="18">
        <f t="shared" si="41"/>
        <v>0</v>
      </c>
      <c r="H157" s="18">
        <f t="shared" si="41"/>
        <v>0</v>
      </c>
      <c r="I157" s="18">
        <f t="shared" si="41"/>
        <v>0</v>
      </c>
      <c r="J157" s="19"/>
    </row>
    <row r="158" spans="1:10" s="20" customFormat="1" ht="32.25" customHeight="1" outlineLevel="2" x14ac:dyDescent="0.25">
      <c r="A158" s="15" t="s">
        <v>236</v>
      </c>
      <c r="B158" s="16" t="s">
        <v>237</v>
      </c>
      <c r="C158" s="16" t="s">
        <v>19</v>
      </c>
      <c r="D158" s="18">
        <f>D159</f>
        <v>0</v>
      </c>
      <c r="E158" s="18">
        <f t="shared" si="41"/>
        <v>-32000</v>
      </c>
      <c r="F158" s="18">
        <f t="shared" si="41"/>
        <v>-32000</v>
      </c>
      <c r="G158" s="18">
        <f t="shared" si="41"/>
        <v>0</v>
      </c>
      <c r="H158" s="18">
        <f t="shared" si="41"/>
        <v>0</v>
      </c>
      <c r="I158" s="18">
        <f t="shared" si="41"/>
        <v>0</v>
      </c>
      <c r="J158" s="19"/>
    </row>
    <row r="159" spans="1:10" s="20" customFormat="1" ht="30" outlineLevel="3" x14ac:dyDescent="0.25">
      <c r="A159" s="21" t="s">
        <v>238</v>
      </c>
      <c r="B159" s="22" t="s">
        <v>239</v>
      </c>
      <c r="C159" s="22" t="s">
        <v>106</v>
      </c>
      <c r="D159" s="23">
        <v>0</v>
      </c>
      <c r="E159" s="23">
        <v>-32000</v>
      </c>
      <c r="F159" s="23">
        <v>-32000</v>
      </c>
      <c r="G159" s="23">
        <v>0</v>
      </c>
      <c r="H159" s="23">
        <v>0</v>
      </c>
      <c r="I159" s="23">
        <v>0</v>
      </c>
      <c r="J159" s="19"/>
    </row>
  </sheetData>
  <autoFilter ref="A11:G159"/>
  <mergeCells count="8">
    <mergeCell ref="A1:I1"/>
    <mergeCell ref="A8:I8"/>
    <mergeCell ref="A9:B9"/>
    <mergeCell ref="C9:C10"/>
    <mergeCell ref="D9:D10"/>
    <mergeCell ref="E9:E10"/>
    <mergeCell ref="F9:F10"/>
    <mergeCell ref="G9:I9"/>
  </mergeCells>
  <pageMargins left="0.7" right="0.7" top="0.75" bottom="0.75" header="0.3" footer="0.3"/>
  <pageSetup paperSize="9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1.10.2021&lt;/string&gt;&#10;  &lt;/DateInfo&gt;&#10;  &lt;Code&gt;MAKET_GENERATOR&lt;/Code&gt;&#10;  &lt;ObjectCode&gt;MAKET_GENERATOR&lt;/ObjectCode&gt;&#10;  &lt;DocName&gt;Генератор отчетов (с использованием макета)&lt;/DocName&gt;&#10;  &lt;VariantName&gt;Реестр источников доходов&lt;/VariantName&gt;&#10;  &lt;VariantLink&gt;10724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7F7CB26-5D19-4F41-A329-4FC4CBEBFAF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Сазоненко</dc:creator>
  <cp:lastModifiedBy>Sazonenko</cp:lastModifiedBy>
  <dcterms:created xsi:type="dcterms:W3CDTF">2021-10-25T09:48:33Z</dcterms:created>
  <dcterms:modified xsi:type="dcterms:W3CDTF">2022-11-09T08:01:05Z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(с использованием макета)</vt:lpwstr>
  </property>
  <property fmtid="{D5CDD505-2E9C-101B-9397-08002B2CF9AE}" pid="3" name="Название отчета">
    <vt:lpwstr>Реестр источников доходов(6).xlsx</vt:lpwstr>
  </property>
  <property fmtid="{D5CDD505-2E9C-101B-9397-08002B2CF9AE}" pid="4" name="Версия клиента">
    <vt:lpwstr>21.1.26.9200 (.NET 4.7.2)</vt:lpwstr>
  </property>
  <property fmtid="{D5CDD505-2E9C-101B-9397-08002B2CF9AE}" pid="5" name="Версия базы">
    <vt:lpwstr>21.1.1422.213298096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komi_2021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Реестр_источ_дох.xlt</vt:lpwstr>
  </property>
  <property fmtid="{D5CDD505-2E9C-101B-9397-08002B2CF9AE}" pid="11" name="Локальная база">
    <vt:lpwstr>не используется</vt:lpwstr>
  </property>
</Properties>
</file>