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" yWindow="-285" windowWidth="19875" windowHeight="12210"/>
  </bookViews>
  <sheets>
    <sheet name="Документ" sheetId="2" r:id="rId1"/>
  </sheets>
  <definedNames>
    <definedName name="_xlnm.Print_Titles" localSheetId="0">Документ!$6:$6</definedName>
  </definedNames>
  <calcPr calcId="145621"/>
</workbook>
</file>

<file path=xl/calcChain.xml><?xml version="1.0" encoding="utf-8"?>
<calcChain xmlns="http://schemas.openxmlformats.org/spreadsheetml/2006/main">
  <c r="E8" i="2" l="1"/>
  <c r="E9" i="2"/>
  <c r="E10" i="2"/>
  <c r="E11" i="2"/>
  <c r="E12" i="2"/>
  <c r="E13" i="2"/>
  <c r="E15" i="2"/>
  <c r="E17" i="2"/>
  <c r="E19" i="2"/>
  <c r="E20" i="2"/>
  <c r="E21" i="2"/>
  <c r="E22" i="2"/>
  <c r="E23" i="2"/>
  <c r="E24" i="2"/>
  <c r="E26" i="2"/>
  <c r="E27" i="2"/>
  <c r="E28" i="2"/>
  <c r="E32" i="2"/>
  <c r="E33" i="2"/>
  <c r="E34" i="2"/>
  <c r="E35" i="2"/>
  <c r="E36" i="2"/>
  <c r="E38" i="2"/>
  <c r="E39" i="2"/>
  <c r="E41" i="2"/>
  <c r="E42" i="2"/>
  <c r="E43" i="2"/>
  <c r="E45" i="2"/>
  <c r="E46" i="2"/>
  <c r="E48" i="2"/>
  <c r="C47" i="2" l="1"/>
  <c r="C44" i="2"/>
  <c r="C40" i="2"/>
  <c r="C37" i="2"/>
  <c r="C31" i="2"/>
  <c r="C29" i="2"/>
  <c r="C25" i="2"/>
  <c r="C18" i="2"/>
  <c r="C16" i="2"/>
  <c r="D16" i="2"/>
  <c r="E16" i="2" s="1"/>
  <c r="G16" i="2"/>
  <c r="H16" i="2"/>
  <c r="F16" i="2"/>
  <c r="C7" i="2"/>
  <c r="C51" i="2" l="1"/>
  <c r="D47" i="2" l="1"/>
  <c r="E47" i="2" s="1"/>
  <c r="D44" i="2"/>
  <c r="E44" i="2" s="1"/>
  <c r="D40" i="2"/>
  <c r="E40" i="2" s="1"/>
  <c r="D37" i="2"/>
  <c r="E37" i="2" s="1"/>
  <c r="D31" i="2"/>
  <c r="E31" i="2" s="1"/>
  <c r="D29" i="2"/>
  <c r="D25" i="2"/>
  <c r="E25" i="2" s="1"/>
  <c r="D18" i="2"/>
  <c r="E18" i="2" s="1"/>
  <c r="D7" i="2"/>
  <c r="G47" i="2"/>
  <c r="H47" i="2"/>
  <c r="F47" i="2"/>
  <c r="G44" i="2"/>
  <c r="H44" i="2"/>
  <c r="F44" i="2"/>
  <c r="G40" i="2"/>
  <c r="H40" i="2"/>
  <c r="F40" i="2"/>
  <c r="G37" i="2"/>
  <c r="H37" i="2"/>
  <c r="F37" i="2"/>
  <c r="G31" i="2"/>
  <c r="H31" i="2"/>
  <c r="F31" i="2"/>
  <c r="G29" i="2"/>
  <c r="H29" i="2"/>
  <c r="F29" i="2"/>
  <c r="G25" i="2"/>
  <c r="H25" i="2"/>
  <c r="F25" i="2"/>
  <c r="G18" i="2"/>
  <c r="H18" i="2"/>
  <c r="F18" i="2"/>
  <c r="G7" i="2"/>
  <c r="H7" i="2"/>
  <c r="F7" i="2"/>
  <c r="D51" i="2" l="1"/>
  <c r="E51" i="2" s="1"/>
  <c r="F51" i="2"/>
  <c r="H51" i="2"/>
  <c r="G51" i="2"/>
  <c r="E7" i="2"/>
</calcChain>
</file>

<file path=xl/sharedStrings.xml><?xml version="1.0" encoding="utf-8"?>
<sst xmlns="http://schemas.openxmlformats.org/spreadsheetml/2006/main" count="108" uniqueCount="108">
  <si>
    <t>Единица измерения: руб.</t>
  </si>
  <si>
    <t>Код раздела, подраздела</t>
  </si>
  <si>
    <t>Наименование показателя</t>
  </si>
  <si>
    <t>1</t>
  </si>
  <si>
    <t>2</t>
  </si>
  <si>
    <t>3</t>
  </si>
  <si>
    <t>4</t>
  </si>
  <si>
    <t>5</t>
  </si>
  <si>
    <t>6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</si>
  <si>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</si>
  <si>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</si>
  <si>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</si>
  <si>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</si>
  <si>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</si>
  <si>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</si>
  <si>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</si>
  <si>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</si>
  <si>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</si>
  <si>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</si>
  <si>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</si>
  <si>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</si>
  <si>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</si>
  <si>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</si>
  <si>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</si>
  <si>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</si>
  <si>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</si>
  <si>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</si>
  <si>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0400</t>
  </si>
  <si>
    <t>НАЦИОНАЛЬНАЯ ЭКОНОМИКА</t>
  </si>
  <si>
    <t>0401</t>
  </si>
  <si>
    <t>Общеэкономические вопросы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</si>
  <si>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</si>
  <si>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</si>
  <si>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</si>
  <si>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</si>
  <si>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</si>
  <si>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</si>
  <si>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</si>
  <si>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</si>
  <si>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</si>
  <si>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</si>
  <si>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</si>
  <si>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</si>
  <si>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</si>
  <si>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</si>
  <si>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</si>
  <si>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</si>
  <si>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</si>
  <si>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</si>
  <si>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</si>
  <si>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</si>
  <si>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</si>
  <si>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</si>
  <si>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</si>
  <si>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</si>
  <si>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</si>
  <si>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</si>
  <si>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</si>
  <si>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</si>
  <si>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</si>
  <si>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</si>
  <si>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</si>
  <si>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</si>
  <si>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</si>
  <si>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</si>
  <si>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</si>
  <si>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</si>
  <si>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</si>
  <si>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</si>
  <si>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</si>
  <si>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</si>
  <si>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</si>
  <si>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</si>
  <si>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</si>
  <si>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</si>
  <si>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1100</t>
  </si>
  <si>
    <t>ФИЗИЧЕСКАЯ КУЛЬТУРА И СПОРТ</t>
  </si>
  <si>
    <t>1102</t>
  </si>
  <si>
    <t>Массовый спорт</t>
  </si>
  <si>
    <t>1103</t>
  </si>
  <si>
    <t>Спорт высших достижений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</si>
  <si>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</si>
  <si>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</si>
  <si>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</si>
  <si>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</si>
  <si>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Итого:</t>
  </si>
  <si>
    <t>7</t>
  </si>
  <si>
    <t>8</t>
  </si>
  <si>
    <t>2021 год</t>
  </si>
  <si>
    <t>2022 год</t>
  </si>
  <si>
    <t>2023 год</t>
  </si>
  <si>
    <t>2024 год</t>
  </si>
  <si>
    <t>Фактическое исполнение</t>
  </si>
  <si>
    <t>Оценка       исполнения</t>
  </si>
  <si>
    <t>Планируемые расходы</t>
  </si>
  <si>
    <t>Условно утверждаемые (утверждённые) расходы</t>
  </si>
  <si>
    <t>9999</t>
  </si>
  <si>
    <t>0410</t>
  </si>
  <si>
    <t>Связь и информатика</t>
  </si>
  <si>
    <t>Сведения о расходах бюджета муниципального района по разделам и подразделам классификации расходов на 2023 год и плановый период 2024 и 2025 годов в сравнении с ожидаемым исполнением за 2022 год и отчетом за 2021 год</t>
  </si>
  <si>
    <t>% исполнения 2022 г. к 2021 г.</t>
  </si>
  <si>
    <t>2025 год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</si>
  <si>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</si>
  <si>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</si>
  <si>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</si>
  <si>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</si>
  <si>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0605</t>
  </si>
  <si>
    <t>Другие вопросы в области охраны окружающей среды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</si>
</sst>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6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/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rgb="FFD9D9D9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rgb="FFD9D9D9"/>
      </bottom>
      <diagonal/>
    </border>
    <border>
      <left/>
      <right/>
      <top style="thin">
        <color theme="0" tint="-0.14999847407452621"/>
      </top>
      <bottom style="thin">
        <color rgb="FFD9D9D9"/>
      </bottom>
      <diagonal/>
    </border>
    <border>
      <left/>
      <right style="thin">
        <color rgb="FFA6A6A6"/>
      </right>
      <top style="thin">
        <color theme="0" tint="-0.14999847407452621"/>
      </top>
      <bottom style="thin">
        <color rgb="FFD9D9D9"/>
      </bottom>
      <diagonal/>
    </border>
    <border>
      <left style="thin">
        <color rgb="FFD9D9D9"/>
      </left>
      <right style="thin">
        <color theme="0" tint="-0.14999847407452621"/>
      </right>
      <top style="thin">
        <color theme="0" tint="-0.14999847407452621"/>
      </top>
      <bottom style="thin">
        <color rgb="FFD9D9D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rgb="FFD9D9D9"/>
      </bottom>
      <diagonal/>
    </border>
    <border>
      <left style="thin">
        <color rgb="FFD9D9D9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6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2">
      <alignment horizontal="center" vertical="center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3" fillId="2" borderId="9">
      <alignment horizontal="center" vertical="top" shrinkToFit="1"/>
    </xf>
    <xf numFmtId="0" fontId="3" fillId="2" borderId="10">
      <alignment horizontal="left" vertical="top" wrapText="1"/>
    </xf>
    <xf numFmtId="4" fontId="3" fillId="2" borderId="10">
      <alignment horizontal="right" vertical="top" shrinkToFit="1"/>
    </xf>
    <xf numFmtId="4" fontId="3" fillId="2" borderId="11">
      <alignment horizontal="right" vertical="top" shrinkToFit="1"/>
    </xf>
    <xf numFmtId="49" fontId="3" fillId="3" borderId="12">
      <alignment horizontal="center" vertical="top" shrinkToFit="1"/>
    </xf>
    <xf numFmtId="0" fontId="3" fillId="3" borderId="13">
      <alignment horizontal="left" vertical="top" wrapText="1"/>
    </xf>
    <xf numFmtId="4" fontId="3" fillId="3" borderId="13">
      <alignment horizontal="right" vertical="top" shrinkToFit="1"/>
    </xf>
    <xf numFmtId="4" fontId="3" fillId="3" borderId="14">
      <alignment horizontal="right" vertical="top" shrinkToFit="1"/>
    </xf>
    <xf numFmtId="0" fontId="2" fillId="0" borderId="15"/>
    <xf numFmtId="0" fontId="2" fillId="0" borderId="16"/>
    <xf numFmtId="0" fontId="2" fillId="0" borderId="17"/>
    <xf numFmtId="0" fontId="4" fillId="4" borderId="18"/>
    <xf numFmtId="0" fontId="4" fillId="4" borderId="19"/>
    <xf numFmtId="4" fontId="4" fillId="4" borderId="19">
      <alignment horizontal="right" shrinkToFit="1"/>
    </xf>
    <xf numFmtId="4" fontId="4" fillId="4" borderId="20">
      <alignment horizontal="right" shrinkToFit="1"/>
    </xf>
    <xf numFmtId="0" fontId="2" fillId="0" borderId="21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49" fontId="5" fillId="0" borderId="12">
      <alignment horizontal="center" vertical="top" shrinkToFit="1"/>
    </xf>
    <xf numFmtId="0" fontId="2" fillId="0" borderId="13">
      <alignment horizontal="left" vertical="top" wrapText="1"/>
    </xf>
    <xf numFmtId="4" fontId="2" fillId="0" borderId="13">
      <alignment horizontal="right" vertical="top" shrinkToFit="1"/>
    </xf>
    <xf numFmtId="4" fontId="6" fillId="0" borderId="14">
      <alignment horizontal="right" vertical="top" shrinkToFit="1"/>
    </xf>
  </cellStyleXfs>
  <cellXfs count="52">
    <xf numFmtId="0" fontId="0" fillId="0" borderId="0" xfId="0"/>
    <xf numFmtId="0" fontId="9" fillId="0" borderId="0" xfId="0" applyFont="1" applyProtection="1">
      <protection locked="0"/>
    </xf>
    <xf numFmtId="0" fontId="10" fillId="0" borderId="21" xfId="25" applyNumberFormat="1" applyFont="1" applyProtection="1"/>
    <xf numFmtId="49" fontId="8" fillId="0" borderId="5" xfId="6" applyNumberFormat="1" applyFont="1" applyProtection="1">
      <alignment horizontal="center" vertical="center" wrapText="1"/>
    </xf>
    <xf numFmtId="49" fontId="8" fillId="0" borderId="6" xfId="7" applyNumberFormat="1" applyFont="1" applyProtection="1">
      <alignment horizontal="center" vertical="center" wrapText="1"/>
    </xf>
    <xf numFmtId="49" fontId="8" fillId="0" borderId="7" xfId="8" applyNumberFormat="1" applyFont="1" applyProtection="1">
      <alignment horizontal="center" vertical="center" wrapText="1"/>
    </xf>
    <xf numFmtId="49" fontId="8" fillId="0" borderId="8" xfId="9" applyNumberFormat="1" applyFont="1" applyProtection="1">
      <alignment horizontal="center" vertical="center" wrapText="1"/>
    </xf>
    <xf numFmtId="0" fontId="11" fillId="0" borderId="15" xfId="18" applyNumberFormat="1" applyFont="1" applyProtection="1"/>
    <xf numFmtId="0" fontId="11" fillId="0" borderId="16" xfId="19" applyNumberFormat="1" applyFont="1" applyProtection="1"/>
    <xf numFmtId="0" fontId="11" fillId="0" borderId="17" xfId="20" applyNumberFormat="1" applyFont="1" applyProtection="1"/>
    <xf numFmtId="0" fontId="8" fillId="4" borderId="18" xfId="21" applyNumberFormat="1" applyFont="1" applyProtection="1"/>
    <xf numFmtId="0" fontId="8" fillId="4" borderId="19" xfId="22" applyNumberFormat="1" applyFont="1" applyProtection="1"/>
    <xf numFmtId="4" fontId="8" fillId="4" borderId="19" xfId="23" applyNumberFormat="1" applyFont="1" applyProtection="1">
      <alignment horizontal="right" shrinkToFit="1"/>
    </xf>
    <xf numFmtId="49" fontId="11" fillId="0" borderId="12" xfId="14" applyNumberFormat="1" applyFont="1" applyFill="1" applyProtection="1">
      <alignment horizontal="center" vertical="top" shrinkToFit="1"/>
    </xf>
    <xf numFmtId="0" fontId="11" fillId="0" borderId="13" xfId="15" applyNumberFormat="1" applyFont="1" applyFill="1" applyProtection="1">
      <alignment horizontal="left" vertical="top" wrapText="1"/>
    </xf>
    <xf numFmtId="4" fontId="11" fillId="0" borderId="13" xfId="16" applyNumberFormat="1" applyFont="1" applyFill="1" applyProtection="1">
      <alignment horizontal="right" vertical="top" shrinkToFit="1"/>
    </xf>
    <xf numFmtId="4" fontId="11" fillId="0" borderId="14" xfId="17" applyNumberFormat="1" applyFont="1" applyFill="1" applyProtection="1">
      <alignment horizontal="right" vertical="top" shrinkToFit="1"/>
    </xf>
    <xf numFmtId="4" fontId="10" fillId="0" borderId="21" xfId="25" applyNumberFormat="1" applyFont="1" applyProtection="1"/>
    <xf numFmtId="49" fontId="8" fillId="0" borderId="30" xfId="4" applyFont="1" applyBorder="1" applyAlignment="1">
      <alignment horizontal="center" vertical="center" wrapText="1"/>
    </xf>
    <xf numFmtId="49" fontId="8" fillId="0" borderId="32" xfId="6" applyNumberFormat="1" applyFont="1" applyBorder="1" applyAlignment="1" applyProtection="1">
      <alignment horizontal="center" vertical="center" wrapText="1"/>
    </xf>
    <xf numFmtId="49" fontId="8" fillId="0" borderId="31" xfId="6" applyNumberFormat="1" applyFont="1" applyBorder="1" applyAlignment="1" applyProtection="1">
      <alignment horizontal="center" vertical="center" wrapText="1"/>
    </xf>
    <xf numFmtId="49" fontId="8" fillId="0" borderId="33" xfId="4" applyNumberFormat="1" applyFont="1" applyBorder="1" applyAlignment="1" applyProtection="1">
      <alignment horizontal="center" vertical="center" wrapText="1"/>
    </xf>
    <xf numFmtId="49" fontId="8" fillId="5" borderId="31" xfId="10" applyNumberFormat="1" applyFont="1" applyFill="1" applyBorder="1" applyProtection="1">
      <alignment horizontal="center" vertical="top" shrinkToFit="1"/>
    </xf>
    <xf numFmtId="0" fontId="8" fillId="5" borderId="31" xfId="11" applyNumberFormat="1" applyFont="1" applyFill="1" applyBorder="1" applyProtection="1">
      <alignment horizontal="left" vertical="top" wrapText="1"/>
    </xf>
    <xf numFmtId="4" fontId="8" fillId="5" borderId="31" xfId="12" applyNumberFormat="1" applyFont="1" applyFill="1" applyBorder="1" applyProtection="1">
      <alignment horizontal="right" vertical="top" shrinkToFit="1"/>
    </xf>
    <xf numFmtId="164" fontId="8" fillId="5" borderId="31" xfId="13" applyNumberFormat="1" applyFont="1" applyFill="1" applyBorder="1" applyProtection="1">
      <alignment horizontal="right" vertical="top" shrinkToFit="1"/>
    </xf>
    <xf numFmtId="4" fontId="14" fillId="5" borderId="31" xfId="0" applyNumberFormat="1" applyFont="1" applyFill="1" applyBorder="1" applyAlignment="1" applyProtection="1">
      <alignment horizontal="right" vertical="top"/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49" fontId="11" fillId="0" borderId="31" xfId="14" applyNumberFormat="1" applyFont="1" applyFill="1" applyBorder="1" applyProtection="1">
      <alignment horizontal="center" vertical="top" shrinkToFit="1"/>
    </xf>
    <xf numFmtId="0" fontId="11" fillId="0" borderId="31" xfId="15" applyNumberFormat="1" applyFont="1" applyFill="1" applyBorder="1" applyProtection="1">
      <alignment horizontal="left" vertical="top" wrapText="1"/>
    </xf>
    <xf numFmtId="4" fontId="11" fillId="0" borderId="31" xfId="16" applyNumberFormat="1" applyFont="1" applyFill="1" applyBorder="1" applyProtection="1">
      <alignment horizontal="right" vertical="top" shrinkToFit="1"/>
    </xf>
    <xf numFmtId="164" fontId="11" fillId="0" borderId="31" xfId="17" applyNumberFormat="1" applyFont="1" applyFill="1" applyBorder="1" applyProtection="1">
      <alignment horizontal="right" vertical="top" shrinkToFit="1"/>
    </xf>
    <xf numFmtId="4" fontId="15" fillId="0" borderId="31" xfId="0" applyNumberFormat="1" applyFont="1" applyFill="1" applyBorder="1" applyAlignment="1" applyProtection="1">
      <alignment horizontal="right" vertical="top"/>
      <protection locked="0"/>
    </xf>
    <xf numFmtId="49" fontId="8" fillId="5" borderId="9" xfId="10" applyNumberFormat="1" applyFont="1" applyFill="1" applyProtection="1">
      <alignment horizontal="center" vertical="top" shrinkToFit="1"/>
    </xf>
    <xf numFmtId="0" fontId="8" fillId="5" borderId="10" xfId="11" applyNumberFormat="1" applyFont="1" applyFill="1" applyProtection="1">
      <alignment horizontal="left" vertical="top" wrapText="1"/>
    </xf>
    <xf numFmtId="4" fontId="8" fillId="5" borderId="10" xfId="12" applyNumberFormat="1" applyFont="1" applyFill="1" applyProtection="1">
      <alignment horizontal="right" vertical="top" shrinkToFit="1"/>
    </xf>
    <xf numFmtId="4" fontId="8" fillId="5" borderId="11" xfId="13" applyNumberFormat="1" applyFont="1" applyFill="1" applyProtection="1">
      <alignment horizontal="right" vertical="top" shrinkToFit="1"/>
    </xf>
    <xf numFmtId="0" fontId="10" fillId="0" borderId="1" xfId="26" applyNumberFormat="1" applyFont="1" applyProtection="1">
      <alignment horizontal="left" vertical="top" wrapText="1"/>
    </xf>
    <xf numFmtId="0" fontId="10" fillId="0" borderId="1" xfId="26" applyFont="1">
      <alignment horizontal="left" vertical="top" wrapText="1"/>
    </xf>
    <xf numFmtId="49" fontId="8" fillId="0" borderId="26" xfId="5" applyNumberFormat="1" applyFont="1" applyBorder="1" applyAlignment="1" applyProtection="1">
      <alignment horizontal="center" vertical="center" wrapText="1"/>
    </xf>
    <xf numFmtId="49" fontId="8" fillId="0" borderId="27" xfId="5" applyNumberFormat="1" applyFont="1" applyBorder="1" applyAlignment="1" applyProtection="1">
      <alignment horizontal="center" vertical="center" wrapText="1"/>
    </xf>
    <xf numFmtId="0" fontId="12" fillId="0" borderId="1" xfId="1" applyNumberFormat="1" applyFont="1" applyAlignment="1" applyProtection="1">
      <alignment horizontal="center" vertical="center" wrapText="1"/>
    </xf>
    <xf numFmtId="49" fontId="8" fillId="0" borderId="25" xfId="5" applyNumberFormat="1" applyFont="1" applyBorder="1" applyAlignment="1" applyProtection="1">
      <alignment horizontal="center" vertical="center" wrapText="1"/>
    </xf>
    <xf numFmtId="49" fontId="8" fillId="0" borderId="28" xfId="5" applyNumberFormat="1" applyFont="1" applyBorder="1" applyAlignment="1" applyProtection="1">
      <alignment horizontal="center" vertical="center" wrapText="1"/>
    </xf>
    <xf numFmtId="49" fontId="8" fillId="0" borderId="29" xfId="5" applyNumberFormat="1" applyFont="1" applyBorder="1" applyAlignment="1" applyProtection="1">
      <alignment horizontal="center" vertical="center" wrapText="1"/>
    </xf>
    <xf numFmtId="0" fontId="13" fillId="0" borderId="24" xfId="2" applyNumberFormat="1" applyFont="1" applyBorder="1" applyAlignment="1" applyProtection="1">
      <alignment horizontal="right" wrapText="1"/>
    </xf>
    <xf numFmtId="0" fontId="13" fillId="0" borderId="24" xfId="2" applyFont="1" applyBorder="1" applyAlignment="1">
      <alignment horizontal="right" wrapText="1"/>
    </xf>
    <xf numFmtId="49" fontId="8" fillId="0" borderId="13" xfId="4" applyNumberFormat="1" applyFont="1" applyBorder="1" applyProtection="1">
      <alignment horizontal="center" vertical="center" wrapText="1"/>
    </xf>
    <xf numFmtId="49" fontId="8" fillId="0" borderId="2" xfId="4" applyFont="1">
      <alignment horizontal="center" vertical="center" wrapText="1"/>
    </xf>
    <xf numFmtId="49" fontId="8" fillId="0" borderId="23" xfId="3" applyNumberFormat="1" applyFont="1" applyBorder="1" applyProtection="1">
      <alignment horizontal="center" vertical="center" wrapText="1"/>
    </xf>
    <xf numFmtId="49" fontId="8" fillId="0" borderId="4" xfId="3" applyNumberFormat="1" applyFont="1" applyBorder="1" applyProtection="1">
      <alignment horizontal="center" vertical="center" wrapText="1"/>
    </xf>
  </cellXfs>
  <cellStyles count="36">
    <cellStyle name="br" xfId="29"/>
    <cellStyle name="col" xfId="28"/>
    <cellStyle name="ex58" xfId="23"/>
    <cellStyle name="ex59" xfId="24"/>
    <cellStyle name="ex60" xfId="10"/>
    <cellStyle name="ex61" xfId="11"/>
    <cellStyle name="ex62" xfId="12"/>
    <cellStyle name="ex63" xfId="13"/>
    <cellStyle name="ex64" xfId="14"/>
    <cellStyle name="ex65" xfId="15"/>
    <cellStyle name="ex66" xfId="16"/>
    <cellStyle name="ex67" xfId="17"/>
    <cellStyle name="ex68" xfId="32"/>
    <cellStyle name="ex69" xfId="33"/>
    <cellStyle name="ex70" xfId="34"/>
    <cellStyle name="ex71" xfId="35"/>
    <cellStyle name="st57" xfId="2"/>
    <cellStyle name="style0" xfId="30"/>
    <cellStyle name="td" xfId="31"/>
    <cellStyle name="tr" xfId="27"/>
    <cellStyle name="xl_bot_header" xfId="9"/>
    <cellStyle name="xl_bot_left_header" xfId="8"/>
    <cellStyle name="xl_center_header" xfId="6"/>
    <cellStyle name="xl_footer" xfId="26"/>
    <cellStyle name="xl_header" xfId="1"/>
    <cellStyle name="xl_right_header" xfId="7"/>
    <cellStyle name="xl_top_header" xfId="4"/>
    <cellStyle name="xl_top_left_header" xfId="3"/>
    <cellStyle name="xl_top_right_header" xfId="5"/>
    <cellStyle name="xl_total_bot" xfId="25"/>
    <cellStyle name="xl_total_center" xfId="22"/>
    <cellStyle name="xl_total_left" xfId="21"/>
    <cellStyle name="xl_total_top" xfId="19"/>
    <cellStyle name="xl_total_top_left" xfId="18"/>
    <cellStyle name="xl_total_top_right" xfId="2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showGridLines="0" tabSelected="1" workbookViewId="0">
      <pane ySplit="6" topLeftCell="A7" activePane="bottomLeft" state="frozen"/>
      <selection pane="bottomLeft" sqref="A1:H2"/>
    </sheetView>
  </sheetViews>
  <sheetFormatPr defaultRowHeight="15" outlineLevelRow="1" x14ac:dyDescent="0.25"/>
  <cols>
    <col min="1" max="1" width="12.140625" style="1" customWidth="1"/>
    <col min="2" max="2" width="51.140625" style="1" customWidth="1"/>
    <col min="3" max="8" width="17.7109375" style="1" customWidth="1"/>
    <col min="9" max="16384" width="9.140625" style="1"/>
  </cols>
  <sheetData>
    <row r="1" spans="1:8" ht="15.2" customHeight="1" x14ac:dyDescent="0.25">
      <c r="A1" s="42" t="s">
        <v>99</v>
      </c>
      <c r="B1" s="42"/>
      <c r="C1" s="42"/>
      <c r="D1" s="42"/>
      <c r="E1" s="42"/>
      <c r="F1" s="42"/>
      <c r="G1" s="42"/>
      <c r="H1" s="42"/>
    </row>
    <row r="2" spans="1:8" ht="30.75" customHeight="1" x14ac:dyDescent="0.25">
      <c r="A2" s="42"/>
      <c r="B2" s="42"/>
      <c r="C2" s="42"/>
      <c r="D2" s="42"/>
      <c r="E2" s="42"/>
      <c r="F2" s="42"/>
      <c r="G2" s="42"/>
      <c r="H2" s="42"/>
    </row>
    <row r="3" spans="1:8" ht="15.2" customHeight="1" x14ac:dyDescent="0.25">
      <c r="A3" s="46" t="s">
        <v>0</v>
      </c>
      <c r="B3" s="47"/>
      <c r="C3" s="47"/>
      <c r="D3" s="47"/>
      <c r="E3" s="47"/>
      <c r="F3" s="47"/>
      <c r="G3" s="47"/>
      <c r="H3" s="47"/>
    </row>
    <row r="4" spans="1:8" ht="31.5" x14ac:dyDescent="0.25">
      <c r="A4" s="50" t="s">
        <v>1</v>
      </c>
      <c r="B4" s="48" t="s">
        <v>2</v>
      </c>
      <c r="C4" s="21" t="s">
        <v>92</v>
      </c>
      <c r="D4" s="20" t="s">
        <v>93</v>
      </c>
      <c r="E4" s="40" t="s">
        <v>100</v>
      </c>
      <c r="F4" s="43" t="s">
        <v>94</v>
      </c>
      <c r="G4" s="44"/>
      <c r="H4" s="45"/>
    </row>
    <row r="5" spans="1:8" ht="15.75" x14ac:dyDescent="0.25">
      <c r="A5" s="51"/>
      <c r="B5" s="49"/>
      <c r="C5" s="18" t="s">
        <v>88</v>
      </c>
      <c r="D5" s="19" t="s">
        <v>89</v>
      </c>
      <c r="E5" s="41"/>
      <c r="F5" s="3" t="s">
        <v>90</v>
      </c>
      <c r="G5" s="3" t="s">
        <v>91</v>
      </c>
      <c r="H5" s="4" t="s">
        <v>101</v>
      </c>
    </row>
    <row r="6" spans="1:8" ht="15.75" x14ac:dyDescent="0.25">
      <c r="A6" s="5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86</v>
      </c>
      <c r="H6" s="6" t="s">
        <v>87</v>
      </c>
    </row>
    <row r="7" spans="1:8" ht="15.75" x14ac:dyDescent="0.25">
      <c r="A7" s="34" t="s">
        <v>9</v>
      </c>
      <c r="B7" s="35" t="s">
        <v>10</v>
      </c>
      <c r="C7" s="36">
        <f>SUM(C8:C15)</f>
        <v>95273408.390000001</v>
      </c>
      <c r="D7" s="36">
        <f>SUM(D8:D15)</f>
        <v>101621499.83999999</v>
      </c>
      <c r="E7" s="36">
        <f>(D7/C7)*100</f>
        <v>106.66302545198572</v>
      </c>
      <c r="F7" s="36">
        <f>SUM(F8:F15)</f>
        <v>113233326.13</v>
      </c>
      <c r="G7" s="36">
        <f t="shared" ref="G7:H7" si="0">SUM(G8:G15)</f>
        <v>95817336.129999995</v>
      </c>
      <c r="H7" s="36">
        <f t="shared" si="0"/>
        <v>96783336.129999995</v>
      </c>
    </row>
    <row r="8" spans="1:8" ht="48.75" customHeight="1" outlineLevel="1" x14ac:dyDescent="0.25">
      <c r="A8" s="13" t="s">
        <v>11</v>
      </c>
      <c r="B8" s="14" t="s">
        <v>12</v>
      </c>
      <c r="C8" s="15">
        <v>3407465.04</v>
      </c>
      <c r="D8" s="15">
        <v>3547743.48</v>
      </c>
      <c r="E8" s="15">
        <f t="shared" ref="E8:E48" si="1">(D8/C8)*100</f>
        <v>104.11679762971244</v>
      </c>
      <c r="F8" s="15">
        <v>3563143.48</v>
      </c>
      <c r="G8" s="15">
        <v>3527743.48</v>
      </c>
      <c r="H8" s="15">
        <v>3527743.48</v>
      </c>
    </row>
    <row r="9" spans="1:8" ht="65.25" customHeight="1" outlineLevel="1" x14ac:dyDescent="0.25">
      <c r="A9" s="13" t="s">
        <v>13</v>
      </c>
      <c r="B9" s="14" t="s">
        <v>14</v>
      </c>
      <c r="C9" s="15">
        <v>183915</v>
      </c>
      <c r="D9" s="15">
        <v>50000</v>
      </c>
      <c r="E9" s="15">
        <f t="shared" si="1"/>
        <v>27.186472011527062</v>
      </c>
      <c r="F9" s="15">
        <v>0</v>
      </c>
      <c r="G9" s="15">
        <v>0</v>
      </c>
      <c r="H9" s="15">
        <v>0</v>
      </c>
    </row>
    <row r="10" spans="1:8" ht="63.75" customHeight="1" outlineLevel="1" x14ac:dyDescent="0.25">
      <c r="A10" s="13" t="s">
        <v>15</v>
      </c>
      <c r="B10" s="14" t="s">
        <v>16</v>
      </c>
      <c r="C10" s="15">
        <v>45588593.109999999</v>
      </c>
      <c r="D10" s="15">
        <v>46032973.960000001</v>
      </c>
      <c r="E10" s="15">
        <f t="shared" si="1"/>
        <v>100.97476324598955</v>
      </c>
      <c r="F10" s="15">
        <v>40207548.649999999</v>
      </c>
      <c r="G10" s="15">
        <v>36684536.649999999</v>
      </c>
      <c r="H10" s="15">
        <v>36024536.649999999</v>
      </c>
    </row>
    <row r="11" spans="1:8" ht="15.75" outlineLevel="1" x14ac:dyDescent="0.25">
      <c r="A11" s="13" t="s">
        <v>17</v>
      </c>
      <c r="B11" s="14" t="s">
        <v>18</v>
      </c>
      <c r="C11" s="15">
        <v>33820</v>
      </c>
      <c r="D11" s="15">
        <v>195552</v>
      </c>
      <c r="E11" s="15">
        <f t="shared" si="1"/>
        <v>578.21407451212292</v>
      </c>
      <c r="F11" s="15">
        <v>17822</v>
      </c>
      <c r="G11" s="15">
        <v>15803</v>
      </c>
      <c r="H11" s="15">
        <v>15803</v>
      </c>
    </row>
    <row r="12" spans="1:8" ht="49.5" customHeight="1" outlineLevel="1" x14ac:dyDescent="0.25">
      <c r="A12" s="13" t="s">
        <v>19</v>
      </c>
      <c r="B12" s="14" t="s">
        <v>20</v>
      </c>
      <c r="C12" s="15">
        <v>19522741.350000001</v>
      </c>
      <c r="D12" s="15">
        <v>19657628.77</v>
      </c>
      <c r="E12" s="15">
        <f t="shared" si="1"/>
        <v>100.69092458677684</v>
      </c>
      <c r="F12" s="15">
        <v>20225619</v>
      </c>
      <c r="G12" s="15">
        <v>19822647</v>
      </c>
      <c r="H12" s="15">
        <v>19822647</v>
      </c>
    </row>
    <row r="13" spans="1:8" ht="16.5" customHeight="1" outlineLevel="1" x14ac:dyDescent="0.25">
      <c r="A13" s="13" t="s">
        <v>21</v>
      </c>
      <c r="B13" s="14" t="s">
        <v>22</v>
      </c>
      <c r="C13" s="15">
        <v>1341652.33</v>
      </c>
      <c r="D13" s="15">
        <v>442480</v>
      </c>
      <c r="E13" s="15">
        <f t="shared" si="1"/>
        <v>32.980228193693065</v>
      </c>
      <c r="F13" s="15">
        <v>0</v>
      </c>
      <c r="G13" s="15">
        <v>0</v>
      </c>
      <c r="H13" s="15">
        <v>0</v>
      </c>
    </row>
    <row r="14" spans="1:8" ht="15.75" outlineLevel="1" x14ac:dyDescent="0.25">
      <c r="A14" s="13" t="s">
        <v>23</v>
      </c>
      <c r="B14" s="14" t="s">
        <v>24</v>
      </c>
      <c r="C14" s="15">
        <v>0</v>
      </c>
      <c r="D14" s="15">
        <v>0</v>
      </c>
      <c r="E14" s="15">
        <v>0</v>
      </c>
      <c r="F14" s="15">
        <v>500000</v>
      </c>
      <c r="G14" s="15">
        <v>500000</v>
      </c>
      <c r="H14" s="15">
        <v>500000</v>
      </c>
    </row>
    <row r="15" spans="1:8" ht="15.75" outlineLevel="1" x14ac:dyDescent="0.25">
      <c r="A15" s="13" t="s">
        <v>25</v>
      </c>
      <c r="B15" s="14" t="s">
        <v>26</v>
      </c>
      <c r="C15" s="15">
        <v>25195221.559999999</v>
      </c>
      <c r="D15" s="15">
        <v>31695121.629999999</v>
      </c>
      <c r="E15" s="15">
        <f t="shared" si="1"/>
        <v>125.79814610687632</v>
      </c>
      <c r="F15" s="15">
        <v>48719193</v>
      </c>
      <c r="G15" s="15">
        <v>35266606</v>
      </c>
      <c r="H15" s="15">
        <v>36892606</v>
      </c>
    </row>
    <row r="16" spans="1:8" s="27" customFormat="1" ht="31.5" x14ac:dyDescent="0.25">
      <c r="A16" s="22" t="s">
        <v>102</v>
      </c>
      <c r="B16" s="23" t="s">
        <v>103</v>
      </c>
      <c r="C16" s="24">
        <f>SUM(C17)</f>
        <v>500</v>
      </c>
      <c r="D16" s="24">
        <f>SUM(D17)</f>
        <v>0</v>
      </c>
      <c r="E16" s="25">
        <f t="shared" si="1"/>
        <v>0</v>
      </c>
      <c r="F16" s="26">
        <f>SUM(F17)</f>
        <v>0</v>
      </c>
      <c r="G16" s="26">
        <f t="shared" ref="G16:H16" si="2">SUM(G17)</f>
        <v>0</v>
      </c>
      <c r="H16" s="26">
        <f t="shared" si="2"/>
        <v>0</v>
      </c>
    </row>
    <row r="17" spans="1:8" s="28" customFormat="1" ht="47.25" outlineLevel="1" x14ac:dyDescent="0.25">
      <c r="A17" s="29" t="s">
        <v>104</v>
      </c>
      <c r="B17" s="30" t="s">
        <v>105</v>
      </c>
      <c r="C17" s="31">
        <v>500</v>
      </c>
      <c r="D17" s="31">
        <v>0</v>
      </c>
      <c r="E17" s="32">
        <f t="shared" si="1"/>
        <v>0</v>
      </c>
      <c r="F17" s="33">
        <v>0</v>
      </c>
      <c r="G17" s="33">
        <v>0</v>
      </c>
      <c r="H17" s="16">
        <v>0</v>
      </c>
    </row>
    <row r="18" spans="1:8" ht="15.75" x14ac:dyDescent="0.25">
      <c r="A18" s="34" t="s">
        <v>27</v>
      </c>
      <c r="B18" s="35" t="s">
        <v>28</v>
      </c>
      <c r="C18" s="36">
        <f>SUM(C19:C24)</f>
        <v>33255464.600000005</v>
      </c>
      <c r="D18" s="36">
        <f>SUM(D19:D24)</f>
        <v>71674412.789999992</v>
      </c>
      <c r="E18" s="36">
        <f t="shared" si="1"/>
        <v>215.52672215561222</v>
      </c>
      <c r="F18" s="36">
        <f>SUM(F19:F24)</f>
        <v>42474147.82</v>
      </c>
      <c r="G18" s="36">
        <f t="shared" ref="G18:H18" si="3">SUM(G19:G24)</f>
        <v>43453344.739999995</v>
      </c>
      <c r="H18" s="36">
        <f t="shared" si="3"/>
        <v>44436546.739999995</v>
      </c>
    </row>
    <row r="19" spans="1:8" ht="15.75" outlineLevel="1" x14ac:dyDescent="0.25">
      <c r="A19" s="13" t="s">
        <v>29</v>
      </c>
      <c r="B19" s="14" t="s">
        <v>30</v>
      </c>
      <c r="C19" s="15">
        <v>222224</v>
      </c>
      <c r="D19" s="15">
        <v>533336</v>
      </c>
      <c r="E19" s="15">
        <f t="shared" si="1"/>
        <v>239.99928000575994</v>
      </c>
      <c r="F19" s="15">
        <v>2373496</v>
      </c>
      <c r="G19" s="15">
        <v>0</v>
      </c>
      <c r="H19" s="16">
        <v>0</v>
      </c>
    </row>
    <row r="20" spans="1:8" ht="15.75" outlineLevel="1" x14ac:dyDescent="0.25">
      <c r="A20" s="13" t="s">
        <v>31</v>
      </c>
      <c r="B20" s="14" t="s">
        <v>32</v>
      </c>
      <c r="C20" s="15">
        <v>300000</v>
      </c>
      <c r="D20" s="15">
        <v>1010000</v>
      </c>
      <c r="E20" s="15">
        <f t="shared" si="1"/>
        <v>336.66666666666669</v>
      </c>
      <c r="F20" s="15">
        <v>142837</v>
      </c>
      <c r="G20" s="15">
        <v>0</v>
      </c>
      <c r="H20" s="16">
        <v>0</v>
      </c>
    </row>
    <row r="21" spans="1:8" ht="15.75" outlineLevel="1" x14ac:dyDescent="0.25">
      <c r="A21" s="13" t="s">
        <v>33</v>
      </c>
      <c r="B21" s="14" t="s">
        <v>34</v>
      </c>
      <c r="C21" s="15">
        <v>10853574.9</v>
      </c>
      <c r="D21" s="15">
        <v>11192880</v>
      </c>
      <c r="E21" s="15">
        <f t="shared" si="1"/>
        <v>103.1262059102757</v>
      </c>
      <c r="F21" s="15">
        <v>12499998.08</v>
      </c>
      <c r="G21" s="15">
        <v>15982260</v>
      </c>
      <c r="H21" s="16">
        <v>15838632</v>
      </c>
    </row>
    <row r="22" spans="1:8" ht="15.75" outlineLevel="1" x14ac:dyDescent="0.25">
      <c r="A22" s="13" t="s">
        <v>35</v>
      </c>
      <c r="B22" s="14" t="s">
        <v>36</v>
      </c>
      <c r="C22" s="15">
        <v>20814224.870000001</v>
      </c>
      <c r="D22" s="15">
        <v>58673301.560000002</v>
      </c>
      <c r="E22" s="15">
        <f t="shared" si="1"/>
        <v>281.89039912106995</v>
      </c>
      <c r="F22" s="15">
        <v>24708537.879999999</v>
      </c>
      <c r="G22" s="15">
        <v>25446307.879999999</v>
      </c>
      <c r="H22" s="16">
        <v>26573137.879999999</v>
      </c>
    </row>
    <row r="23" spans="1:8" ht="15.75" outlineLevel="1" x14ac:dyDescent="0.25">
      <c r="A23" s="13" t="s">
        <v>97</v>
      </c>
      <c r="B23" s="14" t="s">
        <v>98</v>
      </c>
      <c r="C23" s="15">
        <v>183342.23</v>
      </c>
      <c r="D23" s="15">
        <v>183342.24</v>
      </c>
      <c r="E23" s="15">
        <f t="shared" si="1"/>
        <v>100.00000545428077</v>
      </c>
      <c r="F23" s="15">
        <v>185542.86</v>
      </c>
      <c r="G23" s="15">
        <v>185542.86</v>
      </c>
      <c r="H23" s="16">
        <v>185542.86</v>
      </c>
    </row>
    <row r="24" spans="1:8" ht="31.5" outlineLevel="1" x14ac:dyDescent="0.25">
      <c r="A24" s="13" t="s">
        <v>37</v>
      </c>
      <c r="B24" s="14" t="s">
        <v>38</v>
      </c>
      <c r="C24" s="15">
        <v>882098.6</v>
      </c>
      <c r="D24" s="15">
        <v>81552.990000000005</v>
      </c>
      <c r="E24" s="15">
        <f t="shared" si="1"/>
        <v>9.2453371992654798</v>
      </c>
      <c r="F24" s="15">
        <v>2563736</v>
      </c>
      <c r="G24" s="15">
        <v>1839234</v>
      </c>
      <c r="H24" s="16">
        <v>1839234</v>
      </c>
    </row>
    <row r="25" spans="1:8" ht="18" customHeight="1" x14ac:dyDescent="0.25">
      <c r="A25" s="34" t="s">
        <v>39</v>
      </c>
      <c r="B25" s="35" t="s">
        <v>40</v>
      </c>
      <c r="C25" s="36">
        <f>SUM(C26:C28)</f>
        <v>9049747.6300000008</v>
      </c>
      <c r="D25" s="36">
        <f>SUM(D26:D28)</f>
        <v>13292610.5</v>
      </c>
      <c r="E25" s="36">
        <f t="shared" si="1"/>
        <v>146.8837700615525</v>
      </c>
      <c r="F25" s="36">
        <f>SUM(F26:F28)</f>
        <v>19815137</v>
      </c>
      <c r="G25" s="36">
        <f t="shared" ref="G25:H25" si="4">SUM(G26:G28)</f>
        <v>12048822</v>
      </c>
      <c r="H25" s="36">
        <f t="shared" si="4"/>
        <v>10542792</v>
      </c>
    </row>
    <row r="26" spans="1:8" ht="15.75" outlineLevel="1" x14ac:dyDescent="0.25">
      <c r="A26" s="13" t="s">
        <v>41</v>
      </c>
      <c r="B26" s="14" t="s">
        <v>42</v>
      </c>
      <c r="C26" s="15">
        <v>1786129.62</v>
      </c>
      <c r="D26" s="15">
        <v>3758454.06</v>
      </c>
      <c r="E26" s="15">
        <f t="shared" si="1"/>
        <v>210.42448531814841</v>
      </c>
      <c r="F26" s="15">
        <v>2413100</v>
      </c>
      <c r="G26" s="15">
        <v>0</v>
      </c>
      <c r="H26" s="16">
        <v>0</v>
      </c>
    </row>
    <row r="27" spans="1:8" ht="15.75" outlineLevel="1" x14ac:dyDescent="0.25">
      <c r="A27" s="13" t="s">
        <v>43</v>
      </c>
      <c r="B27" s="14" t="s">
        <v>44</v>
      </c>
      <c r="C27" s="15">
        <v>2181255.4700000002</v>
      </c>
      <c r="D27" s="15">
        <v>4209009.72</v>
      </c>
      <c r="E27" s="15">
        <f t="shared" si="1"/>
        <v>192.96271243276237</v>
      </c>
      <c r="F27" s="15">
        <v>686681</v>
      </c>
      <c r="G27" s="15">
        <v>0</v>
      </c>
      <c r="H27" s="16">
        <v>0</v>
      </c>
    </row>
    <row r="28" spans="1:8" ht="15.75" outlineLevel="1" x14ac:dyDescent="0.25">
      <c r="A28" s="13" t="s">
        <v>45</v>
      </c>
      <c r="B28" s="14" t="s">
        <v>46</v>
      </c>
      <c r="C28" s="15">
        <v>5082362.54</v>
      </c>
      <c r="D28" s="15">
        <v>5325146.72</v>
      </c>
      <c r="E28" s="15">
        <f t="shared" si="1"/>
        <v>104.77699451956057</v>
      </c>
      <c r="F28" s="15">
        <v>16715356</v>
      </c>
      <c r="G28" s="15">
        <v>12048822</v>
      </c>
      <c r="H28" s="16">
        <v>10542792</v>
      </c>
    </row>
    <row r="29" spans="1:8" ht="15.75" x14ac:dyDescent="0.25">
      <c r="A29" s="34" t="s">
        <v>47</v>
      </c>
      <c r="B29" s="35" t="s">
        <v>48</v>
      </c>
      <c r="C29" s="36">
        <f>C30</f>
        <v>0</v>
      </c>
      <c r="D29" s="36">
        <f>D30</f>
        <v>0</v>
      </c>
      <c r="E29" s="36">
        <v>0</v>
      </c>
      <c r="F29" s="36">
        <f>SUM(F30)</f>
        <v>14822982</v>
      </c>
      <c r="G29" s="36">
        <f t="shared" ref="G29:H29" si="5">SUM(G30)</f>
        <v>14073876</v>
      </c>
      <c r="H29" s="36">
        <f t="shared" si="5"/>
        <v>14414873</v>
      </c>
    </row>
    <row r="30" spans="1:8" ht="20.25" customHeight="1" outlineLevel="1" x14ac:dyDescent="0.25">
      <c r="A30" s="13" t="s">
        <v>106</v>
      </c>
      <c r="B30" s="14" t="s">
        <v>107</v>
      </c>
      <c r="C30" s="15">
        <v>0</v>
      </c>
      <c r="D30" s="15">
        <v>0</v>
      </c>
      <c r="E30" s="15">
        <v>0</v>
      </c>
      <c r="F30" s="15">
        <v>14822982</v>
      </c>
      <c r="G30" s="15">
        <v>14073876</v>
      </c>
      <c r="H30" s="16">
        <v>14414873</v>
      </c>
    </row>
    <row r="31" spans="1:8" ht="15.75" x14ac:dyDescent="0.25">
      <c r="A31" s="34" t="s">
        <v>49</v>
      </c>
      <c r="B31" s="35" t="s">
        <v>50</v>
      </c>
      <c r="C31" s="36">
        <f>SUM(C32:C36)</f>
        <v>464743778.91000003</v>
      </c>
      <c r="D31" s="36">
        <f>SUM(D32:D36)</f>
        <v>470633719.39999992</v>
      </c>
      <c r="E31" s="36">
        <f t="shared" si="1"/>
        <v>101.26735219647567</v>
      </c>
      <c r="F31" s="36">
        <f>SUM(F32:F36)</f>
        <v>453604081.37999994</v>
      </c>
      <c r="G31" s="36">
        <f t="shared" ref="G31:H31" si="6">SUM(G32:G36)</f>
        <v>456695957.88999993</v>
      </c>
      <c r="H31" s="36">
        <f t="shared" si="6"/>
        <v>445055938.71999997</v>
      </c>
    </row>
    <row r="32" spans="1:8" ht="15.75" outlineLevel="1" x14ac:dyDescent="0.25">
      <c r="A32" s="13" t="s">
        <v>51</v>
      </c>
      <c r="B32" s="14" t="s">
        <v>52</v>
      </c>
      <c r="C32" s="15">
        <v>143277596.71000001</v>
      </c>
      <c r="D32" s="15">
        <v>148836008.33000001</v>
      </c>
      <c r="E32" s="15">
        <f t="shared" si="1"/>
        <v>103.87947016674943</v>
      </c>
      <c r="F32" s="15">
        <v>146880889.44</v>
      </c>
      <c r="G32" s="15">
        <v>156337858.44</v>
      </c>
      <c r="H32" s="16">
        <v>156337858.44</v>
      </c>
    </row>
    <row r="33" spans="1:8" ht="15.75" outlineLevel="1" x14ac:dyDescent="0.25">
      <c r="A33" s="13" t="s">
        <v>53</v>
      </c>
      <c r="B33" s="14" t="s">
        <v>54</v>
      </c>
      <c r="C33" s="15">
        <v>255489053.71000001</v>
      </c>
      <c r="D33" s="15">
        <v>252798153.31999999</v>
      </c>
      <c r="E33" s="15">
        <f t="shared" si="1"/>
        <v>98.946764900129764</v>
      </c>
      <c r="F33" s="15">
        <v>238672105.96000001</v>
      </c>
      <c r="G33" s="15">
        <v>239125270.47</v>
      </c>
      <c r="H33" s="16">
        <v>233985251.30000001</v>
      </c>
    </row>
    <row r="34" spans="1:8" ht="15.75" outlineLevel="1" x14ac:dyDescent="0.25">
      <c r="A34" s="13" t="s">
        <v>55</v>
      </c>
      <c r="B34" s="14" t="s">
        <v>56</v>
      </c>
      <c r="C34" s="15">
        <v>38995224.740000002</v>
      </c>
      <c r="D34" s="15">
        <v>42209787.909999996</v>
      </c>
      <c r="E34" s="15">
        <f t="shared" si="1"/>
        <v>108.2434790193749</v>
      </c>
      <c r="F34" s="15">
        <v>40955848.640000001</v>
      </c>
      <c r="G34" s="15">
        <v>34935613.640000001</v>
      </c>
      <c r="H34" s="16">
        <v>28935613.640000001</v>
      </c>
    </row>
    <row r="35" spans="1:8" ht="15.75" outlineLevel="1" x14ac:dyDescent="0.25">
      <c r="A35" s="13" t="s">
        <v>57</v>
      </c>
      <c r="B35" s="14" t="s">
        <v>58</v>
      </c>
      <c r="C35" s="15">
        <v>1323070.92</v>
      </c>
      <c r="D35" s="15">
        <v>1387383.34</v>
      </c>
      <c r="E35" s="15">
        <f t="shared" si="1"/>
        <v>104.86084449652935</v>
      </c>
      <c r="F35" s="15">
        <v>1400983.34</v>
      </c>
      <c r="G35" s="15">
        <v>1224333.3400000001</v>
      </c>
      <c r="H35" s="16">
        <v>1224333.3400000001</v>
      </c>
    </row>
    <row r="36" spans="1:8" ht="15.75" outlineLevel="1" x14ac:dyDescent="0.25">
      <c r="A36" s="13" t="s">
        <v>59</v>
      </c>
      <c r="B36" s="14" t="s">
        <v>60</v>
      </c>
      <c r="C36" s="15">
        <v>25658832.829999998</v>
      </c>
      <c r="D36" s="15">
        <v>25402386.5</v>
      </c>
      <c r="E36" s="15">
        <f t="shared" si="1"/>
        <v>99.000553409038289</v>
      </c>
      <c r="F36" s="15">
        <v>25694254</v>
      </c>
      <c r="G36" s="15">
        <v>25072882</v>
      </c>
      <c r="H36" s="16">
        <v>24572882</v>
      </c>
    </row>
    <row r="37" spans="1:8" ht="15.75" x14ac:dyDescent="0.25">
      <c r="A37" s="34" t="s">
        <v>61</v>
      </c>
      <c r="B37" s="35" t="s">
        <v>62</v>
      </c>
      <c r="C37" s="36">
        <f>SUM(C38:C39)</f>
        <v>101079592.05000001</v>
      </c>
      <c r="D37" s="36">
        <f>SUM(D38:D39)</f>
        <v>124286621.87</v>
      </c>
      <c r="E37" s="36">
        <f t="shared" si="1"/>
        <v>122.95916450525483</v>
      </c>
      <c r="F37" s="36">
        <f>SUM(F38:F39)</f>
        <v>95558762.370000005</v>
      </c>
      <c r="G37" s="36">
        <f t="shared" ref="G37:H37" si="7">SUM(G38:G39)</f>
        <v>85399567.620000005</v>
      </c>
      <c r="H37" s="36">
        <f t="shared" si="7"/>
        <v>89301739.620000005</v>
      </c>
    </row>
    <row r="38" spans="1:8" ht="15.75" outlineLevel="1" x14ac:dyDescent="0.25">
      <c r="A38" s="13" t="s">
        <v>63</v>
      </c>
      <c r="B38" s="14" t="s">
        <v>64</v>
      </c>
      <c r="C38" s="15">
        <v>61811019.960000001</v>
      </c>
      <c r="D38" s="15">
        <v>81581318.040000007</v>
      </c>
      <c r="E38" s="15">
        <f t="shared" si="1"/>
        <v>131.98507012632058</v>
      </c>
      <c r="F38" s="15">
        <v>56438416.090000004</v>
      </c>
      <c r="G38" s="15">
        <v>46689801.340000004</v>
      </c>
      <c r="H38" s="16">
        <v>50591973.340000004</v>
      </c>
    </row>
    <row r="39" spans="1:8" ht="31.5" outlineLevel="1" x14ac:dyDescent="0.25">
      <c r="A39" s="13" t="s">
        <v>65</v>
      </c>
      <c r="B39" s="14" t="s">
        <v>66</v>
      </c>
      <c r="C39" s="15">
        <v>39268572.090000004</v>
      </c>
      <c r="D39" s="15">
        <v>42705303.829999998</v>
      </c>
      <c r="E39" s="15">
        <f t="shared" si="1"/>
        <v>108.7518632766257</v>
      </c>
      <c r="F39" s="15">
        <v>39120346.280000001</v>
      </c>
      <c r="G39" s="15">
        <v>38709766.280000001</v>
      </c>
      <c r="H39" s="16">
        <v>38709766.280000001</v>
      </c>
    </row>
    <row r="40" spans="1:8" ht="15.75" x14ac:dyDescent="0.25">
      <c r="A40" s="34" t="s">
        <v>67</v>
      </c>
      <c r="B40" s="35" t="s">
        <v>68</v>
      </c>
      <c r="C40" s="36">
        <f>SUM(C41:C43)</f>
        <v>21033410.73</v>
      </c>
      <c r="D40" s="36">
        <f>SUM(D41:D43)</f>
        <v>17635681.190000001</v>
      </c>
      <c r="E40" s="36">
        <f t="shared" si="1"/>
        <v>83.846036272406309</v>
      </c>
      <c r="F40" s="36">
        <f>SUM(F41:F43)</f>
        <v>14206380.039999999</v>
      </c>
      <c r="G40" s="36">
        <f>SUM(G41:G43)</f>
        <v>14206380.039999999</v>
      </c>
      <c r="H40" s="36">
        <f>SUM(H41:H43)</f>
        <v>14206416.039999999</v>
      </c>
    </row>
    <row r="41" spans="1:8" ht="15.75" outlineLevel="1" x14ac:dyDescent="0.25">
      <c r="A41" s="13" t="s">
        <v>69</v>
      </c>
      <c r="B41" s="14" t="s">
        <v>70</v>
      </c>
      <c r="C41" s="15">
        <v>4633753.93</v>
      </c>
      <c r="D41" s="15">
        <v>4513870.1900000004</v>
      </c>
      <c r="E41" s="15">
        <f t="shared" si="1"/>
        <v>97.41281600596345</v>
      </c>
      <c r="F41" s="15">
        <v>4509095.04</v>
      </c>
      <c r="G41" s="15">
        <v>4509095.04</v>
      </c>
      <c r="H41" s="16">
        <v>4509095.04</v>
      </c>
    </row>
    <row r="42" spans="1:8" ht="15.75" outlineLevel="1" x14ac:dyDescent="0.25">
      <c r="A42" s="13" t="s">
        <v>71</v>
      </c>
      <c r="B42" s="14" t="s">
        <v>72</v>
      </c>
      <c r="C42" s="15">
        <v>2043808</v>
      </c>
      <c r="D42" s="15">
        <v>1950000</v>
      </c>
      <c r="E42" s="15">
        <f t="shared" si="1"/>
        <v>95.41013637288826</v>
      </c>
      <c r="F42" s="15">
        <v>2100000</v>
      </c>
      <c r="G42" s="15">
        <v>2100000</v>
      </c>
      <c r="H42" s="16">
        <v>2100000</v>
      </c>
    </row>
    <row r="43" spans="1:8" ht="15.75" outlineLevel="1" x14ac:dyDescent="0.25">
      <c r="A43" s="13" t="s">
        <v>73</v>
      </c>
      <c r="B43" s="14" t="s">
        <v>74</v>
      </c>
      <c r="C43" s="15">
        <v>14355848.800000001</v>
      </c>
      <c r="D43" s="15">
        <v>11171811</v>
      </c>
      <c r="E43" s="15">
        <f t="shared" si="1"/>
        <v>77.820623187393835</v>
      </c>
      <c r="F43" s="15">
        <v>7597285</v>
      </c>
      <c r="G43" s="15">
        <v>7597285</v>
      </c>
      <c r="H43" s="16">
        <v>7597321</v>
      </c>
    </row>
    <row r="44" spans="1:8" ht="15.75" x14ac:dyDescent="0.25">
      <c r="A44" s="34" t="s">
        <v>75</v>
      </c>
      <c r="B44" s="35" t="s">
        <v>76</v>
      </c>
      <c r="C44" s="36">
        <f>SUM(C45:C46)</f>
        <v>33905207.140000001</v>
      </c>
      <c r="D44" s="36">
        <f>SUM(D45:D46)</f>
        <v>34897771.399999999</v>
      </c>
      <c r="E44" s="36">
        <f t="shared" si="1"/>
        <v>102.92746850329372</v>
      </c>
      <c r="F44" s="36">
        <f>SUM(F45:F46)</f>
        <v>26867306.25</v>
      </c>
      <c r="G44" s="36">
        <f>SUM(G45:G46)</f>
        <v>18189165.25</v>
      </c>
      <c r="H44" s="36">
        <f>SUM(H45:H46)</f>
        <v>24166895.25</v>
      </c>
    </row>
    <row r="45" spans="1:8" ht="15.75" outlineLevel="1" x14ac:dyDescent="0.25">
      <c r="A45" s="13" t="s">
        <v>77</v>
      </c>
      <c r="B45" s="14" t="s">
        <v>78</v>
      </c>
      <c r="C45" s="15">
        <v>33535407.140000001</v>
      </c>
      <c r="D45" s="15">
        <v>33887771.399999999</v>
      </c>
      <c r="E45" s="15">
        <f t="shared" si="1"/>
        <v>101.05072307167462</v>
      </c>
      <c r="F45" s="15">
        <v>26387306.25</v>
      </c>
      <c r="G45" s="15">
        <v>18189165.25</v>
      </c>
      <c r="H45" s="16">
        <v>24166895.25</v>
      </c>
    </row>
    <row r="46" spans="1:8" ht="15.75" outlineLevel="1" x14ac:dyDescent="0.25">
      <c r="A46" s="13" t="s">
        <v>79</v>
      </c>
      <c r="B46" s="14" t="s">
        <v>80</v>
      </c>
      <c r="C46" s="15">
        <v>369800</v>
      </c>
      <c r="D46" s="15">
        <v>1010000</v>
      </c>
      <c r="E46" s="15">
        <f t="shared" si="1"/>
        <v>273.12060573282855</v>
      </c>
      <c r="F46" s="15">
        <v>480000</v>
      </c>
      <c r="G46" s="15">
        <v>0</v>
      </c>
      <c r="H46" s="16">
        <v>0</v>
      </c>
    </row>
    <row r="47" spans="1:8" ht="48" customHeight="1" x14ac:dyDescent="0.25">
      <c r="A47" s="34" t="s">
        <v>81</v>
      </c>
      <c r="B47" s="35" t="s">
        <v>82</v>
      </c>
      <c r="C47" s="36">
        <f>C48</f>
        <v>30353528.550000001</v>
      </c>
      <c r="D47" s="36">
        <f>D48</f>
        <v>40140300</v>
      </c>
      <c r="E47" s="36">
        <f t="shared" si="1"/>
        <v>132.24261533178486</v>
      </c>
      <c r="F47" s="36">
        <f>SUM(F48)</f>
        <v>6320327</v>
      </c>
      <c r="G47" s="36">
        <f t="shared" ref="G47:H47" si="8">SUM(G48)</f>
        <v>2584723</v>
      </c>
      <c r="H47" s="36">
        <f t="shared" si="8"/>
        <v>2125713</v>
      </c>
    </row>
    <row r="48" spans="1:8" ht="48.75" customHeight="1" outlineLevel="1" x14ac:dyDescent="0.25">
      <c r="A48" s="13" t="s">
        <v>83</v>
      </c>
      <c r="B48" s="14" t="s">
        <v>84</v>
      </c>
      <c r="C48" s="15">
        <v>30353528.550000001</v>
      </c>
      <c r="D48" s="15">
        <v>40140300</v>
      </c>
      <c r="E48" s="15">
        <f t="shared" si="1"/>
        <v>132.24261533178486</v>
      </c>
      <c r="F48" s="15">
        <v>6320327</v>
      </c>
      <c r="G48" s="15">
        <v>2584723</v>
      </c>
      <c r="H48" s="16">
        <v>2125713</v>
      </c>
    </row>
    <row r="49" spans="1:8" ht="31.5" x14ac:dyDescent="0.25">
      <c r="A49" s="34" t="s">
        <v>96</v>
      </c>
      <c r="B49" s="35" t="s">
        <v>95</v>
      </c>
      <c r="C49" s="36">
        <v>0</v>
      </c>
      <c r="D49" s="36">
        <v>0</v>
      </c>
      <c r="E49" s="36">
        <v>0</v>
      </c>
      <c r="F49" s="36">
        <v>0</v>
      </c>
      <c r="G49" s="36">
        <v>9000000</v>
      </c>
      <c r="H49" s="37">
        <v>19000000</v>
      </c>
    </row>
    <row r="50" spans="1:8" ht="16.5" thickBot="1" x14ac:dyDescent="0.3">
      <c r="A50" s="7"/>
      <c r="B50" s="8"/>
      <c r="C50" s="8"/>
      <c r="D50" s="8"/>
      <c r="E50" s="8"/>
      <c r="F50" s="8"/>
      <c r="G50" s="8"/>
      <c r="H50" s="9"/>
    </row>
    <row r="51" spans="1:8" ht="16.5" thickBot="1" x14ac:dyDescent="0.3">
      <c r="A51" s="10" t="s">
        <v>85</v>
      </c>
      <c r="B51" s="11"/>
      <c r="C51" s="12">
        <f>C7+C16+C18+C25+C29+C31+C37+C40+C44+C47+C49</f>
        <v>788694637.99999988</v>
      </c>
      <c r="D51" s="12">
        <f>D7+D16+D18+D25+D29+D31+D37+D40+D44+D47+D49</f>
        <v>874182616.99000001</v>
      </c>
      <c r="E51" s="12">
        <f t="shared" ref="E51" si="9">(D51/C51)*100</f>
        <v>110.83917334683339</v>
      </c>
      <c r="F51" s="12">
        <f>F7+F16+F18+F25+F29+F31+F37+F40+F44+F47+F49</f>
        <v>786902449.98999989</v>
      </c>
      <c r="G51" s="12">
        <f>G7+G16+G18+G25+G29+G31+G37+G40+G44+G47+G49</f>
        <v>751469172.66999996</v>
      </c>
      <c r="H51" s="12">
        <f>H7+H16+H18+H25+H29+H31+H37+H40+H44+H47+H49</f>
        <v>760034250.49999988</v>
      </c>
    </row>
    <row r="52" spans="1:8" x14ac:dyDescent="0.25">
      <c r="A52" s="2"/>
      <c r="B52" s="2"/>
      <c r="C52" s="17"/>
      <c r="D52" s="2"/>
      <c r="E52" s="2"/>
      <c r="F52" s="2"/>
      <c r="G52" s="2"/>
      <c r="H52" s="2"/>
    </row>
    <row r="53" spans="1:8" x14ac:dyDescent="0.25">
      <c r="A53" s="38"/>
      <c r="B53" s="39"/>
      <c r="C53" s="39"/>
      <c r="D53" s="39"/>
      <c r="E53" s="39"/>
      <c r="F53" s="39"/>
      <c r="G53" s="39"/>
      <c r="H53" s="39"/>
    </row>
  </sheetData>
  <mergeCells count="7">
    <mergeCell ref="A53:H53"/>
    <mergeCell ref="E4:E5"/>
    <mergeCell ref="A1:H2"/>
    <mergeCell ref="F4:H4"/>
    <mergeCell ref="A3:H3"/>
    <mergeCell ref="B4:B5"/>
    <mergeCell ref="A4:A5"/>
  </mergeCells>
  <pageMargins left="0.7" right="0.7" top="0.75" bottom="0.75" header="0.3" footer="0.3"/>
  <pageSetup paperSize="9" scale="77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Генератор отчетов (с использованием макета)&lt;/DocName&gt;&#10;  &lt;VariantName&gt;Сведения в разрезе разделов, подразделов&lt;/VariantName&gt;&#10;  &lt;VariantLink&gt;8672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D362B1E-11E5-4EFF-AAC6-047472A58C7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Сазоненко</dc:creator>
  <cp:lastModifiedBy>Sazonenko</cp:lastModifiedBy>
  <cp:lastPrinted>2021-10-27T09:30:15Z</cp:lastPrinted>
  <dcterms:created xsi:type="dcterms:W3CDTF">2021-10-26T11:23:33Z</dcterms:created>
  <dcterms:modified xsi:type="dcterms:W3CDTF">2022-11-09T09:21:29Z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(с использованием макета)</vt:lpwstr>
  </property>
  <property fmtid="{D5CDD505-2E9C-101B-9397-08002B2CF9AE}" pid="3" name="Название отчета">
    <vt:lpwstr>Сведения в разрезе разделов подразделов(3).xlsx</vt:lpwstr>
  </property>
  <property fmtid="{D5CDD505-2E9C-101B-9397-08002B2CF9AE}" pid="4" name="Версия клиента">
    <vt:lpwstr>21.1.26.9200 (.NET 4.7.2)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