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225" yWindow="285" windowWidth="14160" windowHeight="12210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E47" i="2" l="1"/>
  <c r="E30" i="2"/>
  <c r="D29" i="2"/>
  <c r="E29" i="2" s="1"/>
  <c r="C29" i="2"/>
  <c r="E8" i="2" l="1"/>
  <c r="E9" i="2"/>
  <c r="E10" i="2"/>
  <c r="E11" i="2"/>
  <c r="E12" i="2"/>
  <c r="E13" i="2"/>
  <c r="E15" i="2"/>
  <c r="E19" i="2"/>
  <c r="E20" i="2"/>
  <c r="E21" i="2"/>
  <c r="E22" i="2"/>
  <c r="E23" i="2"/>
  <c r="E24" i="2"/>
  <c r="E26" i="2"/>
  <c r="E27" i="2"/>
  <c r="E28" i="2"/>
  <c r="E33" i="2"/>
  <c r="E34" i="2"/>
  <c r="E35" i="2"/>
  <c r="E36" i="2"/>
  <c r="E37" i="2"/>
  <c r="E39" i="2"/>
  <c r="E40" i="2"/>
  <c r="E42" i="2"/>
  <c r="E43" i="2"/>
  <c r="E44" i="2"/>
  <c r="E46" i="2"/>
  <c r="E48" i="2"/>
  <c r="E50" i="2"/>
  <c r="C49" i="2" l="1"/>
  <c r="C45" i="2"/>
  <c r="C41" i="2"/>
  <c r="C38" i="2"/>
  <c r="C32" i="2"/>
  <c r="C25" i="2"/>
  <c r="C18" i="2"/>
  <c r="C16" i="2"/>
  <c r="D16" i="2"/>
  <c r="G16" i="2"/>
  <c r="H16" i="2"/>
  <c r="F16" i="2"/>
  <c r="C7" i="2"/>
  <c r="C53" i="2" l="1"/>
  <c r="D49" i="2" l="1"/>
  <c r="E49" i="2" s="1"/>
  <c r="D45" i="2"/>
  <c r="E45" i="2" s="1"/>
  <c r="D41" i="2"/>
  <c r="E41" i="2" s="1"/>
  <c r="D38" i="2"/>
  <c r="E38" i="2" s="1"/>
  <c r="D32" i="2"/>
  <c r="E32" i="2" s="1"/>
  <c r="D25" i="2"/>
  <c r="E25" i="2" s="1"/>
  <c r="D18" i="2"/>
  <c r="E18" i="2" s="1"/>
  <c r="D7" i="2"/>
  <c r="G49" i="2"/>
  <c r="H49" i="2"/>
  <c r="F49" i="2"/>
  <c r="G45" i="2"/>
  <c r="H45" i="2"/>
  <c r="F45" i="2"/>
  <c r="G41" i="2"/>
  <c r="H41" i="2"/>
  <c r="F41" i="2"/>
  <c r="G38" i="2"/>
  <c r="H38" i="2"/>
  <c r="F38" i="2"/>
  <c r="G32" i="2"/>
  <c r="H32" i="2"/>
  <c r="F32" i="2"/>
  <c r="G29" i="2"/>
  <c r="H29" i="2"/>
  <c r="F29" i="2"/>
  <c r="G25" i="2"/>
  <c r="H25" i="2"/>
  <c r="F25" i="2"/>
  <c r="G18" i="2"/>
  <c r="H18" i="2"/>
  <c r="F18" i="2"/>
  <c r="G7" i="2"/>
  <c r="H7" i="2"/>
  <c r="F7" i="2"/>
  <c r="D53" i="2" l="1"/>
  <c r="E53" i="2" s="1"/>
  <c r="F53" i="2"/>
  <c r="H53" i="2"/>
  <c r="G53" i="2"/>
  <c r="E7" i="2"/>
</calcChain>
</file>

<file path=xl/sharedStrings.xml><?xml version="1.0" encoding="utf-8"?>
<sst xmlns="http://schemas.openxmlformats.org/spreadsheetml/2006/main" count="112" uniqueCount="112">
  <si>
    <t>Единица измерения: руб.</t>
  </si>
  <si>
    <t>Код раздела, подраздела</t>
  </si>
  <si>
    <t>Наименование показателя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</si>
  <si>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</si>
  <si>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</si>
  <si>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</si>
  <si>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</si>
  <si>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</si>
  <si>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</si>
  <si>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</si>
  <si>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</si>
  <si>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</si>
  <si>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</si>
  <si>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</si>
  <si>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</si>
  <si>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</si>
  <si>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</si>
  <si>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</si>
  <si>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</si>
  <si>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</si>
  <si>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</si>
  <si>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</si>
  <si>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</si>
  <si>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</si>
  <si>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</si>
  <si>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</si>
  <si>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</si>
  <si>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</si>
  <si>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</si>
  <si>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</si>
  <si>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</si>
  <si>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</si>
  <si>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</si>
  <si>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</si>
  <si>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</si>
  <si>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</si>
  <si>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</si>
  <si>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</si>
  <si>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</si>
  <si>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</si>
  <si>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</si>
  <si>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</si>
  <si>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</si>
  <si>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</si>
  <si>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</si>
  <si>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</si>
  <si>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</si>
  <si>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</si>
  <si>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</si>
  <si>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</si>
  <si>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</si>
  <si>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</si>
  <si>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</si>
  <si>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</si>
  <si>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</si>
  <si>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</si>
  <si>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</si>
  <si>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</si>
  <si>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</si>
  <si>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</si>
  <si>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</si>
  <si>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</si>
  <si>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</si>
  <si>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</si>
  <si>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</si>
  <si>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</si>
  <si>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</si>
  <si>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</si>
  <si>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</si>
  <si>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</si>
  <si>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</si>
  <si>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</si>
  <si>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</si>
  <si>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</si>
  <si>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</si>
  <si>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</si>
  <si>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</si>
  <si>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</si>
  <si>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</si>
  <si>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</si>
  <si>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</si>
  <si>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</si>
  <si>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</si>
  <si>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</si>
  <si>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</si>
  <si>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</si>
  <si>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>7</t>
  </si>
  <si>
    <t>8</t>
  </si>
  <si>
    <t>2022 год</t>
  </si>
  <si>
    <t>2023 год</t>
  </si>
  <si>
    <t>2024 год</t>
  </si>
  <si>
    <t>Фактическое исполнение</t>
  </si>
  <si>
    <t>Оценка       исполнения</t>
  </si>
  <si>
    <t>Планируемые расходы</t>
  </si>
  <si>
    <t>Условно утверждаемые (утверждённые) расходы</t>
  </si>
  <si>
    <t>9999</t>
  </si>
  <si>
    <t>0410</t>
  </si>
  <si>
    <t>Связь и информатика</t>
  </si>
  <si>
    <t>2025 год</t>
  </si>
  <si>
    <t>0300</t>
  </si>
  <si>
    <t>НАЦИОНАЛЬНАЯ БЕЗОПАСНОСТЬ И ПРАВООХРАНИТЕЛЬНАЯ ДЕЯТЕЛЬНОСТЬ</t>
  </si>
  <si>
    <t>0605</t>
  </si>
  <si>
    <t>Другие вопросы в области охраны окружающей среды</t>
  </si>
  <si>
    <t>Сведения о расходах бюджета муниципального района по разделам и подразделам классификации расходов на 2024 год и плановый период 2025 и 2026 годов в сравнении с ожидаемым исполнением за 2023 год и отчетом за 2022 год</t>
  </si>
  <si>
    <t>% исполнения 2023 г. к 2022 г.</t>
  </si>
  <si>
    <t>2026 год</t>
  </si>
  <si>
    <t>0602</t>
  </si>
  <si>
    <t>Сбор, удаление отходов и очистка сточных вод</t>
  </si>
  <si>
    <t>1101</t>
  </si>
  <si>
    <t>Физическая культура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</si>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</sst>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D9D9D9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rgb="FFD9D9D9"/>
      </bottom>
      <diagonal/>
    </border>
    <border>
      <left/>
      <right style="thin">
        <color rgb="FFA6A6A6"/>
      </right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theme="0" tint="-0.14999847407452621"/>
      </right>
      <top style="thin">
        <color theme="0" tint="-0.14999847407452621"/>
      </top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D9D9D9"/>
      </bottom>
      <diagonal/>
    </border>
    <border>
      <left style="thin">
        <color rgb="FFD9D9D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6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2">
      <alignment horizontal="center" vertical="center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2" borderId="9">
      <alignment horizontal="center" vertical="top" shrinkToFit="1"/>
    </xf>
    <xf numFmtId="0" fontId="3" fillId="2" borderId="10">
      <alignment horizontal="left" vertical="top" wrapText="1"/>
    </xf>
    <xf numFmtId="4" fontId="3" fillId="2" borderId="10">
      <alignment horizontal="right" vertical="top" shrinkToFit="1"/>
    </xf>
    <xf numFmtId="4" fontId="3" fillId="2" borderId="11">
      <alignment horizontal="right" vertical="top" shrinkToFit="1"/>
    </xf>
    <xf numFmtId="49" fontId="3" fillId="3" borderId="12">
      <alignment horizontal="center" vertical="top" shrinkToFit="1"/>
    </xf>
    <xf numFmtId="0" fontId="3" fillId="3" borderId="13">
      <alignment horizontal="left" vertical="top" wrapTex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0" fontId="2" fillId="0" borderId="15"/>
    <xf numFmtId="0" fontId="2" fillId="0" borderId="16"/>
    <xf numFmtId="0" fontId="2" fillId="0" borderId="17"/>
    <xf numFmtId="0" fontId="4" fillId="4" borderId="18"/>
    <xf numFmtId="0" fontId="4" fillId="4" borderId="19"/>
    <xf numFmtId="4" fontId="4" fillId="4" borderId="19">
      <alignment horizontal="right" shrinkToFit="1"/>
    </xf>
    <xf numFmtId="4" fontId="4" fillId="4" borderId="20">
      <alignment horizontal="right" shrinkToFit="1"/>
    </xf>
    <xf numFmtId="0" fontId="2" fillId="0" borderId="21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9" fontId="5" fillId="0" borderId="12">
      <alignment horizontal="center" vertical="top" shrinkToFit="1"/>
    </xf>
    <xf numFmtId="0" fontId="2" fillId="0" borderId="13">
      <alignment horizontal="left" vertical="top" wrapText="1"/>
    </xf>
    <xf numFmtId="4" fontId="2" fillId="0" borderId="13">
      <alignment horizontal="right" vertical="top" shrinkToFit="1"/>
    </xf>
    <xf numFmtId="4" fontId="6" fillId="0" borderId="14">
      <alignment horizontal="right" vertical="top" shrinkToFit="1"/>
    </xf>
  </cellStyleXfs>
  <cellXfs count="52">
    <xf numFmtId="0" fontId="0" fillId="0" borderId="0" xfId="0"/>
    <xf numFmtId="0" fontId="9" fillId="0" borderId="0" xfId="0" applyFont="1" applyProtection="1">
      <protection locked="0"/>
    </xf>
    <xf numFmtId="0" fontId="10" fillId="0" borderId="21" xfId="25" applyNumberFormat="1" applyFont="1" applyProtection="1"/>
    <xf numFmtId="49" fontId="8" fillId="0" borderId="5" xfId="6" applyNumberFormat="1" applyFont="1" applyProtection="1">
      <alignment horizontal="center" vertical="center" wrapText="1"/>
    </xf>
    <xf numFmtId="49" fontId="8" fillId="0" borderId="6" xfId="7" applyNumberFormat="1" applyFont="1" applyProtection="1">
      <alignment horizontal="center" vertical="center" wrapText="1"/>
    </xf>
    <xf numFmtId="49" fontId="8" fillId="0" borderId="7" xfId="8" applyNumberFormat="1" applyFont="1" applyProtection="1">
      <alignment horizontal="center" vertical="center" wrapText="1"/>
    </xf>
    <xf numFmtId="49" fontId="8" fillId="0" borderId="8" xfId="9" applyNumberFormat="1" applyFont="1" applyProtection="1">
      <alignment horizontal="center" vertical="center" wrapText="1"/>
    </xf>
    <xf numFmtId="0" fontId="11" fillId="0" borderId="15" xfId="18" applyNumberFormat="1" applyFont="1" applyProtection="1"/>
    <xf numFmtId="0" fontId="11" fillId="0" borderId="16" xfId="19" applyNumberFormat="1" applyFont="1" applyProtection="1"/>
    <xf numFmtId="0" fontId="11" fillId="0" borderId="17" xfId="20" applyNumberFormat="1" applyFont="1" applyProtection="1"/>
    <xf numFmtId="0" fontId="8" fillId="4" borderId="18" xfId="21" applyNumberFormat="1" applyFont="1" applyProtection="1"/>
    <xf numFmtId="0" fontId="8" fillId="4" borderId="19" xfId="22" applyNumberFormat="1" applyFont="1" applyProtection="1"/>
    <xf numFmtId="4" fontId="8" fillId="4" borderId="19" xfId="23" applyNumberFormat="1" applyFont="1" applyProtection="1">
      <alignment horizontal="right" shrinkToFit="1"/>
    </xf>
    <xf numFmtId="49" fontId="11" fillId="0" borderId="12" xfId="14" applyNumberFormat="1" applyFont="1" applyFill="1" applyProtection="1">
      <alignment horizontal="center" vertical="top" shrinkToFit="1"/>
    </xf>
    <xf numFmtId="0" fontId="11" fillId="0" borderId="13" xfId="15" applyNumberFormat="1" applyFont="1" applyFill="1" applyProtection="1">
      <alignment horizontal="left" vertical="top" wrapText="1"/>
    </xf>
    <xf numFmtId="4" fontId="11" fillId="0" borderId="13" xfId="16" applyNumberFormat="1" applyFont="1" applyFill="1" applyProtection="1">
      <alignment horizontal="right" vertical="top" shrinkToFit="1"/>
    </xf>
    <xf numFmtId="4" fontId="11" fillId="0" borderId="14" xfId="17" applyNumberFormat="1" applyFont="1" applyFill="1" applyProtection="1">
      <alignment horizontal="right" vertical="top" shrinkToFit="1"/>
    </xf>
    <xf numFmtId="4" fontId="10" fillId="0" borderId="21" xfId="25" applyNumberFormat="1" applyFont="1" applyProtection="1"/>
    <xf numFmtId="49" fontId="8" fillId="0" borderId="30" xfId="4" applyFont="1" applyBorder="1" applyAlignment="1">
      <alignment horizontal="center" vertical="center" wrapText="1"/>
    </xf>
    <xf numFmtId="49" fontId="8" fillId="0" borderId="32" xfId="6" applyNumberFormat="1" applyFont="1" applyBorder="1" applyAlignment="1" applyProtection="1">
      <alignment horizontal="center" vertical="center" wrapText="1"/>
    </xf>
    <xf numFmtId="49" fontId="8" fillId="0" borderId="31" xfId="6" applyNumberFormat="1" applyFont="1" applyBorder="1" applyAlignment="1" applyProtection="1">
      <alignment horizontal="center" vertical="center" wrapText="1"/>
    </xf>
    <xf numFmtId="49" fontId="8" fillId="0" borderId="33" xfId="4" applyNumberFormat="1" applyFont="1" applyBorder="1" applyAlignment="1" applyProtection="1">
      <alignment horizontal="center" vertical="center" wrapText="1"/>
    </xf>
    <xf numFmtId="49" fontId="8" fillId="5" borderId="31" xfId="10" applyNumberFormat="1" applyFont="1" applyFill="1" applyBorder="1" applyProtection="1">
      <alignment horizontal="center" vertical="top" shrinkToFit="1"/>
    </xf>
    <xf numFmtId="0" fontId="8" fillId="5" borderId="31" xfId="11" applyNumberFormat="1" applyFont="1" applyFill="1" applyBorder="1" applyProtection="1">
      <alignment horizontal="left" vertical="top" wrapText="1"/>
    </xf>
    <xf numFmtId="4" fontId="8" fillId="5" borderId="31" xfId="12" applyNumberFormat="1" applyFont="1" applyFill="1" applyBorder="1" applyProtection="1">
      <alignment horizontal="right" vertical="top" shrinkToFit="1"/>
    </xf>
    <xf numFmtId="164" fontId="8" fillId="5" borderId="31" xfId="13" applyNumberFormat="1" applyFont="1" applyFill="1" applyBorder="1" applyProtection="1">
      <alignment horizontal="right" vertical="top" shrinkToFit="1"/>
    </xf>
    <xf numFmtId="4" fontId="14" fillId="5" borderId="31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49" fontId="11" fillId="0" borderId="31" xfId="14" applyNumberFormat="1" applyFont="1" applyFill="1" applyBorder="1" applyProtection="1">
      <alignment horizontal="center" vertical="top" shrinkToFit="1"/>
    </xf>
    <xf numFmtId="0" fontId="11" fillId="0" borderId="31" xfId="15" applyNumberFormat="1" applyFont="1" applyFill="1" applyBorder="1" applyProtection="1">
      <alignment horizontal="left" vertical="top" wrapText="1"/>
    </xf>
    <xf numFmtId="4" fontId="11" fillId="0" borderId="31" xfId="16" applyNumberFormat="1" applyFont="1" applyFill="1" applyBorder="1" applyProtection="1">
      <alignment horizontal="right" vertical="top" shrinkToFit="1"/>
    </xf>
    <xf numFmtId="164" fontId="11" fillId="0" borderId="31" xfId="17" applyNumberFormat="1" applyFont="1" applyFill="1" applyBorder="1" applyProtection="1">
      <alignment horizontal="right" vertical="top" shrinkToFit="1"/>
    </xf>
    <xf numFmtId="4" fontId="15" fillId="0" borderId="31" xfId="0" applyNumberFormat="1" applyFont="1" applyFill="1" applyBorder="1" applyAlignment="1" applyProtection="1">
      <alignment horizontal="right" vertical="top"/>
      <protection locked="0"/>
    </xf>
    <xf numFmtId="49" fontId="8" fillId="5" borderId="9" xfId="10" applyNumberFormat="1" applyFont="1" applyFill="1" applyProtection="1">
      <alignment horizontal="center" vertical="top" shrinkToFit="1"/>
    </xf>
    <xf numFmtId="0" fontId="8" fillId="5" borderId="10" xfId="11" applyNumberFormat="1" applyFont="1" applyFill="1" applyProtection="1">
      <alignment horizontal="left" vertical="top" wrapText="1"/>
    </xf>
    <xf numFmtId="4" fontId="8" fillId="5" borderId="10" xfId="12" applyNumberFormat="1" applyFont="1" applyFill="1" applyProtection="1">
      <alignment horizontal="right" vertical="top" shrinkToFit="1"/>
    </xf>
    <xf numFmtId="4" fontId="8" fillId="5" borderId="11" xfId="13" applyNumberFormat="1" applyFont="1" applyFill="1" applyProtection="1">
      <alignment horizontal="right" vertical="top" shrinkToFit="1"/>
    </xf>
    <xf numFmtId="0" fontId="10" fillId="0" borderId="1" xfId="26" applyNumberFormat="1" applyFont="1" applyProtection="1">
      <alignment horizontal="left" vertical="top" wrapText="1"/>
    </xf>
    <xf numFmtId="0" fontId="10" fillId="0" borderId="1" xfId="26" applyFont="1">
      <alignment horizontal="left" vertical="top" wrapText="1"/>
    </xf>
    <xf numFmtId="49" fontId="8" fillId="0" borderId="26" xfId="5" applyNumberFormat="1" applyFont="1" applyBorder="1" applyAlignment="1" applyProtection="1">
      <alignment horizontal="center" vertical="center" wrapText="1"/>
    </xf>
    <xf numFmtId="49" fontId="8" fillId="0" borderId="27" xfId="5" applyNumberFormat="1" applyFont="1" applyBorder="1" applyAlignment="1" applyProtection="1">
      <alignment horizontal="center" vertical="center" wrapText="1"/>
    </xf>
    <xf numFmtId="0" fontId="12" fillId="0" borderId="1" xfId="1" applyNumberFormat="1" applyFont="1" applyAlignment="1" applyProtection="1">
      <alignment horizontal="center" vertical="center" wrapText="1"/>
    </xf>
    <xf numFmtId="49" fontId="8" fillId="0" borderId="25" xfId="5" applyNumberFormat="1" applyFont="1" applyBorder="1" applyAlignment="1" applyProtection="1">
      <alignment horizontal="center" vertical="center" wrapText="1"/>
    </xf>
    <xf numFmtId="49" fontId="8" fillId="0" borderId="28" xfId="5" applyNumberFormat="1" applyFont="1" applyBorder="1" applyAlignment="1" applyProtection="1">
      <alignment horizontal="center" vertical="center" wrapText="1"/>
    </xf>
    <xf numFmtId="49" fontId="8" fillId="0" borderId="29" xfId="5" applyNumberFormat="1" applyFont="1" applyBorder="1" applyAlignment="1" applyProtection="1">
      <alignment horizontal="center" vertical="center" wrapText="1"/>
    </xf>
    <xf numFmtId="0" fontId="13" fillId="0" borderId="24" xfId="2" applyNumberFormat="1" applyFont="1" applyBorder="1" applyAlignment="1" applyProtection="1">
      <alignment horizontal="right" wrapText="1"/>
    </xf>
    <xf numFmtId="0" fontId="13" fillId="0" borderId="24" xfId="2" applyFont="1" applyBorder="1" applyAlignment="1">
      <alignment horizontal="right" wrapText="1"/>
    </xf>
    <xf numFmtId="49" fontId="8" fillId="0" borderId="13" xfId="4" applyNumberFormat="1" applyFont="1" applyBorder="1" applyProtection="1">
      <alignment horizontal="center" vertical="center" wrapText="1"/>
    </xf>
    <xf numFmtId="49" fontId="8" fillId="0" borderId="2" xfId="4" applyFont="1">
      <alignment horizontal="center" vertical="center" wrapText="1"/>
    </xf>
    <xf numFmtId="49" fontId="8" fillId="0" borderId="23" xfId="3" applyNumberFormat="1" applyFont="1" applyBorder="1" applyProtection="1">
      <alignment horizontal="center" vertical="center" wrapText="1"/>
    </xf>
    <xf numFmtId="49" fontId="8" fillId="0" borderId="4" xfId="3" applyNumberFormat="1" applyFont="1" applyBorder="1" applyProtection="1">
      <alignment horizontal="center" vertical="center" wrapText="1"/>
    </xf>
  </cellXfs>
  <cellStyles count="36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st57" xfId="2"/>
    <cellStyle name="style0" xfId="30"/>
    <cellStyle name="td" xfId="31"/>
    <cellStyle name="tr" xfId="27"/>
    <cellStyle name="xl_bot_header" xfId="9"/>
    <cellStyle name="xl_bot_left_header" xfId="8"/>
    <cellStyle name="xl_center_header" xfId="6"/>
    <cellStyle name="xl_footer" xfId="26"/>
    <cellStyle name="xl_header" xfId="1"/>
    <cellStyle name="xl_right_header" xfId="7"/>
    <cellStyle name="xl_top_header" xfId="4"/>
    <cellStyle name="xl_top_left_header" xfId="3"/>
    <cellStyle name="xl_top_right_header" xfId="5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I1" sqref="I1"/>
    </sheetView>
  </sheetViews>
  <sheetFormatPr defaultRowHeight="15" outlineLevelRow="1" x14ac:dyDescent="0.25"/>
  <cols>
    <col min="1" max="1" width="12.140625" style="1" customWidth="1"/>
    <col min="2" max="2" width="51.140625" style="1" customWidth="1"/>
    <col min="3" max="8" width="17.7109375" style="1" customWidth="1"/>
    <col min="9" max="16384" width="9.140625" style="1"/>
  </cols>
  <sheetData>
    <row r="1" spans="1:8" ht="15.2" customHeight="1" x14ac:dyDescent="0.25">
      <c r="A1" s="42" t="s">
        <v>103</v>
      </c>
      <c r="B1" s="42"/>
      <c r="C1" s="42"/>
      <c r="D1" s="42"/>
      <c r="E1" s="42"/>
      <c r="F1" s="42"/>
      <c r="G1" s="42"/>
      <c r="H1" s="42"/>
    </row>
    <row r="2" spans="1:8" ht="30.75" customHeight="1" x14ac:dyDescent="0.25">
      <c r="A2" s="42"/>
      <c r="B2" s="42"/>
      <c r="C2" s="42"/>
      <c r="D2" s="42"/>
      <c r="E2" s="42"/>
      <c r="F2" s="42"/>
      <c r="G2" s="42"/>
      <c r="H2" s="42"/>
    </row>
    <row r="3" spans="1:8" ht="15.2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</row>
    <row r="4" spans="1:8" ht="31.5" x14ac:dyDescent="0.25">
      <c r="A4" s="50" t="s">
        <v>1</v>
      </c>
      <c r="B4" s="48" t="s">
        <v>2</v>
      </c>
      <c r="C4" s="21" t="s">
        <v>91</v>
      </c>
      <c r="D4" s="20" t="s">
        <v>92</v>
      </c>
      <c r="E4" s="40" t="s">
        <v>104</v>
      </c>
      <c r="F4" s="43" t="s">
        <v>93</v>
      </c>
      <c r="G4" s="44"/>
      <c r="H4" s="45"/>
    </row>
    <row r="5" spans="1:8" ht="15.75" x14ac:dyDescent="0.25">
      <c r="A5" s="51"/>
      <c r="B5" s="49"/>
      <c r="C5" s="18" t="s">
        <v>88</v>
      </c>
      <c r="D5" s="19" t="s">
        <v>89</v>
      </c>
      <c r="E5" s="41"/>
      <c r="F5" s="3" t="s">
        <v>90</v>
      </c>
      <c r="G5" s="3" t="s">
        <v>98</v>
      </c>
      <c r="H5" s="4" t="s">
        <v>105</v>
      </c>
    </row>
    <row r="6" spans="1:8" ht="15.75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86</v>
      </c>
      <c r="H6" s="6" t="s">
        <v>87</v>
      </c>
    </row>
    <row r="7" spans="1:8" ht="15.75" x14ac:dyDescent="0.25">
      <c r="A7" s="34" t="s">
        <v>9</v>
      </c>
      <c r="B7" s="35" t="s">
        <v>10</v>
      </c>
      <c r="C7" s="36">
        <f>SUM(C8:C15)</f>
        <v>98100649.980000004</v>
      </c>
      <c r="D7" s="36">
        <f>SUM(D8:D15)</f>
        <v>133415813.95</v>
      </c>
      <c r="E7" s="36">
        <f>(D7/C7)*100</f>
        <v>135.99890926023403</v>
      </c>
      <c r="F7" s="36">
        <f>SUM(F8:F15)</f>
        <v>132128532.91</v>
      </c>
      <c r="G7" s="36">
        <f t="shared" ref="G7:H7" si="0">SUM(G8:G15)</f>
        <v>117615882.91</v>
      </c>
      <c r="H7" s="36">
        <f t="shared" si="0"/>
        <v>116239672.91</v>
      </c>
    </row>
    <row r="8" spans="1:8" ht="48.75" customHeight="1" outlineLevel="1" x14ac:dyDescent="0.25">
      <c r="A8" s="13" t="s">
        <v>11</v>
      </c>
      <c r="B8" s="14" t="s">
        <v>12</v>
      </c>
      <c r="C8" s="15">
        <v>3586227.66</v>
      </c>
      <c r="D8" s="15">
        <v>3821722.04</v>
      </c>
      <c r="E8" s="15">
        <f t="shared" ref="E8:E50" si="1">(D8/C8)*100</f>
        <v>106.56663219200088</v>
      </c>
      <c r="F8" s="15">
        <v>3915917.83</v>
      </c>
      <c r="G8" s="15">
        <v>3880517.83</v>
      </c>
      <c r="H8" s="15">
        <v>3880517.83</v>
      </c>
    </row>
    <row r="9" spans="1:8" ht="65.25" customHeight="1" outlineLevel="1" x14ac:dyDescent="0.25">
      <c r="A9" s="13" t="s">
        <v>13</v>
      </c>
      <c r="B9" s="14" t="s">
        <v>14</v>
      </c>
      <c r="C9" s="15">
        <v>117867</v>
      </c>
      <c r="D9" s="15">
        <v>0</v>
      </c>
      <c r="E9" s="15">
        <f t="shared" si="1"/>
        <v>0</v>
      </c>
      <c r="F9" s="15">
        <v>50000</v>
      </c>
      <c r="G9" s="15">
        <v>0</v>
      </c>
      <c r="H9" s="15">
        <v>0</v>
      </c>
    </row>
    <row r="10" spans="1:8" ht="63.75" customHeight="1" outlineLevel="1" x14ac:dyDescent="0.25">
      <c r="A10" s="13" t="s">
        <v>15</v>
      </c>
      <c r="B10" s="14" t="s">
        <v>16</v>
      </c>
      <c r="C10" s="15">
        <v>42397957.079999998</v>
      </c>
      <c r="D10" s="15">
        <v>52966430.719999999</v>
      </c>
      <c r="E10" s="15">
        <f t="shared" si="1"/>
        <v>124.92684640455323</v>
      </c>
      <c r="F10" s="15">
        <v>49444783.57</v>
      </c>
      <c r="G10" s="15">
        <v>49470993.57</v>
      </c>
      <c r="H10" s="15">
        <v>49394783.57</v>
      </c>
    </row>
    <row r="11" spans="1:8" ht="15.75" outlineLevel="1" x14ac:dyDescent="0.25">
      <c r="A11" s="13" t="s">
        <v>17</v>
      </c>
      <c r="B11" s="14" t="s">
        <v>18</v>
      </c>
      <c r="C11" s="15">
        <v>215552</v>
      </c>
      <c r="D11" s="15">
        <v>40223</v>
      </c>
      <c r="E11" s="15">
        <f t="shared" si="1"/>
        <v>18.660462440617579</v>
      </c>
      <c r="F11" s="15">
        <v>5692</v>
      </c>
      <c r="G11" s="15">
        <v>5074</v>
      </c>
      <c r="H11" s="15">
        <v>5074</v>
      </c>
    </row>
    <row r="12" spans="1:8" ht="49.5" customHeight="1" outlineLevel="1" x14ac:dyDescent="0.25">
      <c r="A12" s="13" t="s">
        <v>19</v>
      </c>
      <c r="B12" s="14" t="s">
        <v>20</v>
      </c>
      <c r="C12" s="15">
        <v>17664515.23</v>
      </c>
      <c r="D12" s="15">
        <v>19185561.859999999</v>
      </c>
      <c r="E12" s="15">
        <f t="shared" si="1"/>
        <v>108.61074651749728</v>
      </c>
      <c r="F12" s="15">
        <v>21028988.379999999</v>
      </c>
      <c r="G12" s="15">
        <v>20541398.379999999</v>
      </c>
      <c r="H12" s="15">
        <v>20541398.379999999</v>
      </c>
    </row>
    <row r="13" spans="1:8" ht="16.5" customHeight="1" outlineLevel="1" x14ac:dyDescent="0.25">
      <c r="A13" s="13" t="s">
        <v>21</v>
      </c>
      <c r="B13" s="14" t="s">
        <v>22</v>
      </c>
      <c r="C13" s="15">
        <v>441833.49</v>
      </c>
      <c r="D13" s="15">
        <v>0</v>
      </c>
      <c r="E13" s="15">
        <f t="shared" si="1"/>
        <v>0</v>
      </c>
      <c r="F13" s="15">
        <v>1500000</v>
      </c>
      <c r="G13" s="15">
        <v>0</v>
      </c>
      <c r="H13" s="15">
        <v>0</v>
      </c>
    </row>
    <row r="14" spans="1:8" ht="15.75" outlineLevel="1" x14ac:dyDescent="0.25">
      <c r="A14" s="13" t="s">
        <v>23</v>
      </c>
      <c r="B14" s="14" t="s">
        <v>24</v>
      </c>
      <c r="C14" s="15">
        <v>0</v>
      </c>
      <c r="D14" s="15">
        <v>0</v>
      </c>
      <c r="E14" s="15">
        <v>0</v>
      </c>
      <c r="F14" s="15">
        <v>500000</v>
      </c>
      <c r="G14" s="15">
        <v>500000</v>
      </c>
      <c r="H14" s="15">
        <v>500000</v>
      </c>
    </row>
    <row r="15" spans="1:8" ht="15.75" outlineLevel="1" x14ac:dyDescent="0.25">
      <c r="A15" s="13" t="s">
        <v>25</v>
      </c>
      <c r="B15" s="14" t="s">
        <v>26</v>
      </c>
      <c r="C15" s="15">
        <v>33676697.520000003</v>
      </c>
      <c r="D15" s="15">
        <v>57401876.329999998</v>
      </c>
      <c r="E15" s="15">
        <f t="shared" si="1"/>
        <v>170.44983789134912</v>
      </c>
      <c r="F15" s="15">
        <v>55683151.130000003</v>
      </c>
      <c r="G15" s="15">
        <v>43217899.130000003</v>
      </c>
      <c r="H15" s="15">
        <v>41917899.130000003</v>
      </c>
    </row>
    <row r="16" spans="1:8" s="27" customFormat="1" ht="31.5" x14ac:dyDescent="0.25">
      <c r="A16" s="22" t="s">
        <v>99</v>
      </c>
      <c r="B16" s="23" t="s">
        <v>100</v>
      </c>
      <c r="C16" s="24">
        <f>SUM(C17)</f>
        <v>0</v>
      </c>
      <c r="D16" s="24">
        <f>SUM(D17)</f>
        <v>50000</v>
      </c>
      <c r="E16" s="25">
        <v>0</v>
      </c>
      <c r="F16" s="26">
        <f>SUM(F17)</f>
        <v>0</v>
      </c>
      <c r="G16" s="26">
        <f t="shared" ref="G16:H16" si="2">SUM(G17)</f>
        <v>0</v>
      </c>
      <c r="H16" s="26">
        <f t="shared" si="2"/>
        <v>0</v>
      </c>
    </row>
    <row r="17" spans="1:8" s="28" customFormat="1" ht="34.5" customHeight="1" outlineLevel="1" x14ac:dyDescent="0.25">
      <c r="A17" s="29" t="s">
        <v>110</v>
      </c>
      <c r="B17" s="30" t="s">
        <v>111</v>
      </c>
      <c r="C17" s="31">
        <v>0</v>
      </c>
      <c r="D17" s="31">
        <v>50000</v>
      </c>
      <c r="E17" s="32">
        <v>0</v>
      </c>
      <c r="F17" s="33">
        <v>0</v>
      </c>
      <c r="G17" s="33">
        <v>0</v>
      </c>
      <c r="H17" s="16">
        <v>0</v>
      </c>
    </row>
    <row r="18" spans="1:8" ht="15.75" x14ac:dyDescent="0.25">
      <c r="A18" s="34" t="s">
        <v>27</v>
      </c>
      <c r="B18" s="35" t="s">
        <v>28</v>
      </c>
      <c r="C18" s="36">
        <f>SUM(C19:C24)</f>
        <v>69697453.270000011</v>
      </c>
      <c r="D18" s="36">
        <f>SUM(D19:D24)</f>
        <v>46770361.560000002</v>
      </c>
      <c r="E18" s="36">
        <f t="shared" si="1"/>
        <v>67.104835780465237</v>
      </c>
      <c r="F18" s="36">
        <f>SUM(F19:F24)</f>
        <v>62605322.449999996</v>
      </c>
      <c r="G18" s="36">
        <f t="shared" ref="G18:H18" si="3">SUM(G19:G24)</f>
        <v>62626884.270000003</v>
      </c>
      <c r="H18" s="36">
        <f t="shared" si="3"/>
        <v>63004885.990000002</v>
      </c>
    </row>
    <row r="19" spans="1:8" ht="15.75" outlineLevel="1" x14ac:dyDescent="0.25">
      <c r="A19" s="13" t="s">
        <v>29</v>
      </c>
      <c r="B19" s="14" t="s">
        <v>30</v>
      </c>
      <c r="C19" s="15">
        <v>533336</v>
      </c>
      <c r="D19" s="15">
        <v>88889</v>
      </c>
      <c r="E19" s="15">
        <f t="shared" si="1"/>
        <v>16.666604166979166</v>
      </c>
      <c r="F19" s="15">
        <v>0</v>
      </c>
      <c r="G19" s="15">
        <v>0</v>
      </c>
      <c r="H19" s="16">
        <v>0</v>
      </c>
    </row>
    <row r="20" spans="1:8" ht="15.75" outlineLevel="1" x14ac:dyDescent="0.25">
      <c r="A20" s="13" t="s">
        <v>31</v>
      </c>
      <c r="B20" s="14" t="s">
        <v>32</v>
      </c>
      <c r="C20" s="15">
        <v>1010000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6">
        <v>0</v>
      </c>
    </row>
    <row r="21" spans="1:8" ht="15.75" outlineLevel="1" x14ac:dyDescent="0.25">
      <c r="A21" s="13" t="s">
        <v>33</v>
      </c>
      <c r="B21" s="14" t="s">
        <v>34</v>
      </c>
      <c r="C21" s="15">
        <v>10916677.880000001</v>
      </c>
      <c r="D21" s="15">
        <v>12559338.68</v>
      </c>
      <c r="E21" s="15">
        <f t="shared" si="1"/>
        <v>115.04725904763986</v>
      </c>
      <c r="F21" s="15">
        <v>29223051.02</v>
      </c>
      <c r="G21" s="15">
        <v>29058791.84</v>
      </c>
      <c r="H21" s="16">
        <v>28906573.559999999</v>
      </c>
    </row>
    <row r="22" spans="1:8" ht="15.75" outlineLevel="1" x14ac:dyDescent="0.25">
      <c r="A22" s="13" t="s">
        <v>35</v>
      </c>
      <c r="B22" s="14" t="s">
        <v>36</v>
      </c>
      <c r="C22" s="15">
        <v>56910840.649999999</v>
      </c>
      <c r="D22" s="15">
        <v>33635354.020000003</v>
      </c>
      <c r="E22" s="15">
        <f t="shared" si="1"/>
        <v>59.101840063928144</v>
      </c>
      <c r="F22" s="15">
        <v>32036218</v>
      </c>
      <c r="G22" s="15">
        <v>32445372</v>
      </c>
      <c r="H22" s="16">
        <v>32975592</v>
      </c>
    </row>
    <row r="23" spans="1:8" ht="15.75" outlineLevel="1" x14ac:dyDescent="0.25">
      <c r="A23" s="13" t="s">
        <v>96</v>
      </c>
      <c r="B23" s="14" t="s">
        <v>97</v>
      </c>
      <c r="C23" s="15">
        <v>183342.23</v>
      </c>
      <c r="D23" s="15">
        <v>185542.86</v>
      </c>
      <c r="E23" s="15">
        <f t="shared" si="1"/>
        <v>101.20028538978715</v>
      </c>
      <c r="F23" s="15">
        <v>203371.43</v>
      </c>
      <c r="G23" s="15">
        <v>203371.43</v>
      </c>
      <c r="H23" s="16">
        <v>203371.43</v>
      </c>
    </row>
    <row r="24" spans="1:8" ht="31.5" outlineLevel="1" x14ac:dyDescent="0.25">
      <c r="A24" s="13" t="s">
        <v>37</v>
      </c>
      <c r="B24" s="14" t="s">
        <v>38</v>
      </c>
      <c r="C24" s="15">
        <v>143256.51</v>
      </c>
      <c r="D24" s="15">
        <v>301237</v>
      </c>
      <c r="E24" s="15">
        <f t="shared" si="1"/>
        <v>210.27805298342113</v>
      </c>
      <c r="F24" s="15">
        <v>1142682</v>
      </c>
      <c r="G24" s="15">
        <v>919349</v>
      </c>
      <c r="H24" s="16">
        <v>919349</v>
      </c>
    </row>
    <row r="25" spans="1:8" ht="18" customHeight="1" x14ac:dyDescent="0.25">
      <c r="A25" s="34" t="s">
        <v>39</v>
      </c>
      <c r="B25" s="35" t="s">
        <v>40</v>
      </c>
      <c r="C25" s="36">
        <f>SUM(C26:C28)</f>
        <v>16782138.949999999</v>
      </c>
      <c r="D25" s="36">
        <f>SUM(D26:D28)</f>
        <v>37721739.489999995</v>
      </c>
      <c r="E25" s="36">
        <f t="shared" si="1"/>
        <v>224.77313292653912</v>
      </c>
      <c r="F25" s="36">
        <f>SUM(F26:F28)</f>
        <v>24474484.759999998</v>
      </c>
      <c r="G25" s="36">
        <f t="shared" ref="G25:H25" si="4">SUM(G26:G28)</f>
        <v>18188429.359999999</v>
      </c>
      <c r="H25" s="36">
        <f t="shared" si="4"/>
        <v>12224786.23</v>
      </c>
    </row>
    <row r="26" spans="1:8" ht="15.75" outlineLevel="1" x14ac:dyDescent="0.25">
      <c r="A26" s="13" t="s">
        <v>41</v>
      </c>
      <c r="B26" s="14" t="s">
        <v>42</v>
      </c>
      <c r="C26" s="15">
        <v>6598042.3600000003</v>
      </c>
      <c r="D26" s="15">
        <v>7855008.7300000004</v>
      </c>
      <c r="E26" s="15">
        <f t="shared" si="1"/>
        <v>119.05059563758242</v>
      </c>
      <c r="F26" s="15">
        <v>7026613.3899999997</v>
      </c>
      <c r="G26" s="15">
        <v>7774635.1900000004</v>
      </c>
      <c r="H26" s="16">
        <v>7068904.1900000004</v>
      </c>
    </row>
    <row r="27" spans="1:8" ht="15.75" outlineLevel="1" x14ac:dyDescent="0.25">
      <c r="A27" s="13" t="s">
        <v>43</v>
      </c>
      <c r="B27" s="14" t="s">
        <v>44</v>
      </c>
      <c r="C27" s="15">
        <v>5071505.8899999997</v>
      </c>
      <c r="D27" s="15">
        <v>11572939.02</v>
      </c>
      <c r="E27" s="15">
        <f t="shared" si="1"/>
        <v>228.19531853092258</v>
      </c>
      <c r="F27" s="15">
        <v>3531877.13</v>
      </c>
      <c r="G27" s="15">
        <v>3381877.13</v>
      </c>
      <c r="H27" s="16">
        <v>2360028</v>
      </c>
    </row>
    <row r="28" spans="1:8" ht="15.75" outlineLevel="1" x14ac:dyDescent="0.25">
      <c r="A28" s="13" t="s">
        <v>45</v>
      </c>
      <c r="B28" s="14" t="s">
        <v>46</v>
      </c>
      <c r="C28" s="15">
        <v>5112590.7</v>
      </c>
      <c r="D28" s="15">
        <v>18293791.739999998</v>
      </c>
      <c r="E28" s="15">
        <f t="shared" si="1"/>
        <v>357.81842931412439</v>
      </c>
      <c r="F28" s="15">
        <v>13915994.24</v>
      </c>
      <c r="G28" s="15">
        <v>7031917.04</v>
      </c>
      <c r="H28" s="16">
        <v>2795854.04</v>
      </c>
    </row>
    <row r="29" spans="1:8" ht="15.75" x14ac:dyDescent="0.25">
      <c r="A29" s="34" t="s">
        <v>47</v>
      </c>
      <c r="B29" s="35" t="s">
        <v>48</v>
      </c>
      <c r="C29" s="36">
        <f>SUM(C30:C31)</f>
        <v>167512.32000000001</v>
      </c>
      <c r="D29" s="36">
        <f>SUM(D30:D31)</f>
        <v>830579.08</v>
      </c>
      <c r="E29" s="36">
        <f t="shared" si="1"/>
        <v>495.83163793564557</v>
      </c>
      <c r="F29" s="36">
        <f>SUM(F30)</f>
        <v>1615584</v>
      </c>
      <c r="G29" s="36">
        <f t="shared" ref="G29:H29" si="5">SUM(G30)</f>
        <v>1589248</v>
      </c>
      <c r="H29" s="36">
        <f t="shared" si="5"/>
        <v>1602416</v>
      </c>
    </row>
    <row r="30" spans="1:8" ht="20.25" customHeight="1" outlineLevel="1" x14ac:dyDescent="0.25">
      <c r="A30" s="13" t="s">
        <v>106</v>
      </c>
      <c r="B30" s="14" t="s">
        <v>107</v>
      </c>
      <c r="C30" s="15">
        <v>167512.32000000001</v>
      </c>
      <c r="D30" s="15">
        <v>827719</v>
      </c>
      <c r="E30" s="15">
        <f t="shared" si="1"/>
        <v>494.1242530698637</v>
      </c>
      <c r="F30" s="15">
        <v>1615584</v>
      </c>
      <c r="G30" s="15">
        <v>1589248</v>
      </c>
      <c r="H30" s="16">
        <v>1602416</v>
      </c>
    </row>
    <row r="31" spans="1:8" ht="20.25" customHeight="1" outlineLevel="1" x14ac:dyDescent="0.25">
      <c r="A31" s="13" t="s">
        <v>101</v>
      </c>
      <c r="B31" s="14" t="s">
        <v>102</v>
      </c>
      <c r="C31" s="15">
        <v>0</v>
      </c>
      <c r="D31" s="15">
        <v>2860.08</v>
      </c>
      <c r="E31" s="15">
        <v>0</v>
      </c>
      <c r="F31" s="15">
        <v>0</v>
      </c>
      <c r="G31" s="15">
        <v>0</v>
      </c>
      <c r="H31" s="16">
        <v>0</v>
      </c>
    </row>
    <row r="32" spans="1:8" ht="15.75" x14ac:dyDescent="0.25">
      <c r="A32" s="34" t="s">
        <v>49</v>
      </c>
      <c r="B32" s="35" t="s">
        <v>50</v>
      </c>
      <c r="C32" s="36">
        <f>SUM(C33:C37)</f>
        <v>471128538.09000003</v>
      </c>
      <c r="D32" s="36">
        <f>SUM(D33:D37)</f>
        <v>513921795.50999999</v>
      </c>
      <c r="E32" s="36">
        <f t="shared" si="1"/>
        <v>109.08313845590587</v>
      </c>
      <c r="F32" s="36">
        <f>SUM(F33:F37)</f>
        <v>462374640.49000001</v>
      </c>
      <c r="G32" s="36">
        <f t="shared" ref="G32:H32" si="6">SUM(G33:G37)</f>
        <v>443251134.10000002</v>
      </c>
      <c r="H32" s="36">
        <f t="shared" si="6"/>
        <v>434068354.10000002</v>
      </c>
    </row>
    <row r="33" spans="1:8" ht="15.75" outlineLevel="1" x14ac:dyDescent="0.25">
      <c r="A33" s="13" t="s">
        <v>51</v>
      </c>
      <c r="B33" s="14" t="s">
        <v>52</v>
      </c>
      <c r="C33" s="15">
        <v>148326230.33000001</v>
      </c>
      <c r="D33" s="15">
        <v>152752458.25</v>
      </c>
      <c r="E33" s="15">
        <f t="shared" si="1"/>
        <v>102.98411677432399</v>
      </c>
      <c r="F33" s="15">
        <v>134486418.88</v>
      </c>
      <c r="G33" s="15">
        <v>130315194.88</v>
      </c>
      <c r="H33" s="16">
        <v>130382514.88</v>
      </c>
    </row>
    <row r="34" spans="1:8" ht="15.75" outlineLevel="1" x14ac:dyDescent="0.25">
      <c r="A34" s="13" t="s">
        <v>53</v>
      </c>
      <c r="B34" s="14" t="s">
        <v>54</v>
      </c>
      <c r="C34" s="15">
        <v>254607957.50999999</v>
      </c>
      <c r="D34" s="15">
        <v>267897142.46000001</v>
      </c>
      <c r="E34" s="15">
        <f t="shared" si="1"/>
        <v>105.21946960337172</v>
      </c>
      <c r="F34" s="15">
        <v>228830146.81999999</v>
      </c>
      <c r="G34" s="15">
        <v>223380569.11000001</v>
      </c>
      <c r="H34" s="16">
        <v>223235589.11000001</v>
      </c>
    </row>
    <row r="35" spans="1:8" ht="15.75" outlineLevel="1" x14ac:dyDescent="0.25">
      <c r="A35" s="13" t="s">
        <v>55</v>
      </c>
      <c r="B35" s="14" t="s">
        <v>56</v>
      </c>
      <c r="C35" s="15">
        <v>41733193.350000001</v>
      </c>
      <c r="D35" s="15">
        <v>65400078.960000001</v>
      </c>
      <c r="E35" s="15">
        <f t="shared" si="1"/>
        <v>156.70998001881875</v>
      </c>
      <c r="F35" s="15">
        <v>70267314.569999993</v>
      </c>
      <c r="G35" s="15">
        <v>61357299.890000001</v>
      </c>
      <c r="H35" s="16">
        <v>52237179.890000001</v>
      </c>
    </row>
    <row r="36" spans="1:8" ht="15.75" outlineLevel="1" x14ac:dyDescent="0.25">
      <c r="A36" s="13" t="s">
        <v>57</v>
      </c>
      <c r="B36" s="14" t="s">
        <v>58</v>
      </c>
      <c r="C36" s="15">
        <v>1367383.34</v>
      </c>
      <c r="D36" s="15">
        <v>0</v>
      </c>
      <c r="E36" s="15">
        <f t="shared" si="1"/>
        <v>0</v>
      </c>
      <c r="F36" s="15">
        <v>0</v>
      </c>
      <c r="G36" s="15">
        <v>0</v>
      </c>
      <c r="H36" s="16">
        <v>0</v>
      </c>
    </row>
    <row r="37" spans="1:8" ht="15.75" outlineLevel="1" x14ac:dyDescent="0.25">
      <c r="A37" s="13" t="s">
        <v>59</v>
      </c>
      <c r="B37" s="14" t="s">
        <v>60</v>
      </c>
      <c r="C37" s="15">
        <v>25093773.559999999</v>
      </c>
      <c r="D37" s="15">
        <v>27872115.84</v>
      </c>
      <c r="E37" s="15">
        <f t="shared" si="1"/>
        <v>111.07183928856654</v>
      </c>
      <c r="F37" s="15">
        <v>28790760.219999999</v>
      </c>
      <c r="G37" s="15">
        <v>28198070.219999999</v>
      </c>
      <c r="H37" s="16">
        <v>28213070.219999999</v>
      </c>
    </row>
    <row r="38" spans="1:8" ht="15.75" x14ac:dyDescent="0.25">
      <c r="A38" s="34" t="s">
        <v>61</v>
      </c>
      <c r="B38" s="35" t="s">
        <v>62</v>
      </c>
      <c r="C38" s="36">
        <f>SUM(C39:C40)</f>
        <v>121248986.56999999</v>
      </c>
      <c r="D38" s="36">
        <f>SUM(D39:D40)</f>
        <v>102228732.65000001</v>
      </c>
      <c r="E38" s="36">
        <f t="shared" si="1"/>
        <v>84.313061528956254</v>
      </c>
      <c r="F38" s="36">
        <f>SUM(F39:F40)</f>
        <v>100424681.73</v>
      </c>
      <c r="G38" s="36">
        <f t="shared" ref="G38:H38" si="7">SUM(G39:G40)</f>
        <v>92994062.730000004</v>
      </c>
      <c r="H38" s="36">
        <f t="shared" si="7"/>
        <v>89094062.730000004</v>
      </c>
    </row>
    <row r="39" spans="1:8" ht="15.75" outlineLevel="1" x14ac:dyDescent="0.25">
      <c r="A39" s="13" t="s">
        <v>63</v>
      </c>
      <c r="B39" s="14" t="s">
        <v>64</v>
      </c>
      <c r="C39" s="15">
        <v>79618702.670000002</v>
      </c>
      <c r="D39" s="15">
        <v>62779747.170000002</v>
      </c>
      <c r="E39" s="15">
        <f t="shared" si="1"/>
        <v>78.850502538589026</v>
      </c>
      <c r="F39" s="15">
        <v>57622870.770000003</v>
      </c>
      <c r="G39" s="15">
        <v>52757191.770000003</v>
      </c>
      <c r="H39" s="16">
        <v>51857191.770000003</v>
      </c>
    </row>
    <row r="40" spans="1:8" ht="31.5" outlineLevel="1" x14ac:dyDescent="0.25">
      <c r="A40" s="13" t="s">
        <v>65</v>
      </c>
      <c r="B40" s="14" t="s">
        <v>66</v>
      </c>
      <c r="C40" s="15">
        <v>41630283.899999999</v>
      </c>
      <c r="D40" s="15">
        <v>39448985.479999997</v>
      </c>
      <c r="E40" s="15">
        <f t="shared" si="1"/>
        <v>94.760308564698491</v>
      </c>
      <c r="F40" s="15">
        <v>42801810.960000001</v>
      </c>
      <c r="G40" s="15">
        <v>40236870.960000001</v>
      </c>
      <c r="H40" s="16">
        <v>37236870.960000001</v>
      </c>
    </row>
    <row r="41" spans="1:8" ht="15.75" x14ac:dyDescent="0.25">
      <c r="A41" s="34" t="s">
        <v>67</v>
      </c>
      <c r="B41" s="35" t="s">
        <v>68</v>
      </c>
      <c r="C41" s="36">
        <f>SUM(C42:C44)</f>
        <v>17457496.309999999</v>
      </c>
      <c r="D41" s="36">
        <f>SUM(D42:D44)</f>
        <v>14309857.640000001</v>
      </c>
      <c r="E41" s="36">
        <f t="shared" si="1"/>
        <v>81.969701645035045</v>
      </c>
      <c r="F41" s="36">
        <f>SUM(F42:F44)</f>
        <v>13357453.08</v>
      </c>
      <c r="G41" s="36">
        <f>SUM(G42:G44)</f>
        <v>14665342.08</v>
      </c>
      <c r="H41" s="36">
        <f>SUM(H42:H44)</f>
        <v>13357453.08</v>
      </c>
    </row>
    <row r="42" spans="1:8" ht="15.75" outlineLevel="1" x14ac:dyDescent="0.25">
      <c r="A42" s="13" t="s">
        <v>69</v>
      </c>
      <c r="B42" s="14" t="s">
        <v>70</v>
      </c>
      <c r="C42" s="15">
        <v>4513870.22</v>
      </c>
      <c r="D42" s="15">
        <v>4884852.6399999997</v>
      </c>
      <c r="E42" s="15">
        <f t="shared" si="1"/>
        <v>108.21872145008192</v>
      </c>
      <c r="F42" s="15">
        <v>5843075.0800000001</v>
      </c>
      <c r="G42" s="15">
        <v>5843075.0800000001</v>
      </c>
      <c r="H42" s="16">
        <v>5843075.0800000001</v>
      </c>
    </row>
    <row r="43" spans="1:8" ht="15.75" outlineLevel="1" x14ac:dyDescent="0.25">
      <c r="A43" s="13" t="s">
        <v>71</v>
      </c>
      <c r="B43" s="14" t="s">
        <v>72</v>
      </c>
      <c r="C43" s="15">
        <v>1889544</v>
      </c>
      <c r="D43" s="15">
        <v>1844320</v>
      </c>
      <c r="E43" s="15">
        <f t="shared" si="1"/>
        <v>97.606618316376853</v>
      </c>
      <c r="F43" s="15">
        <v>2000000</v>
      </c>
      <c r="G43" s="15">
        <v>2000000</v>
      </c>
      <c r="H43" s="16">
        <v>2000000</v>
      </c>
    </row>
    <row r="44" spans="1:8" ht="15.75" outlineLevel="1" x14ac:dyDescent="0.25">
      <c r="A44" s="13" t="s">
        <v>73</v>
      </c>
      <c r="B44" s="14" t="s">
        <v>74</v>
      </c>
      <c r="C44" s="15">
        <v>11054082.09</v>
      </c>
      <c r="D44" s="15">
        <v>7580685</v>
      </c>
      <c r="E44" s="15">
        <f t="shared" si="1"/>
        <v>68.578150028918415</v>
      </c>
      <c r="F44" s="15">
        <v>5514378</v>
      </c>
      <c r="G44" s="15">
        <v>6822267</v>
      </c>
      <c r="H44" s="16">
        <v>5514378</v>
      </c>
    </row>
    <row r="45" spans="1:8" ht="15.75" x14ac:dyDescent="0.25">
      <c r="A45" s="34" t="s">
        <v>75</v>
      </c>
      <c r="B45" s="35" t="s">
        <v>76</v>
      </c>
      <c r="C45" s="36">
        <f>SUM(C46:C48)</f>
        <v>39648511.100000001</v>
      </c>
      <c r="D45" s="36">
        <f>SUM(D46:D48)</f>
        <v>12673428.060000001</v>
      </c>
      <c r="E45" s="36">
        <f t="shared" si="1"/>
        <v>31.964448874348779</v>
      </c>
      <c r="F45" s="36">
        <f>SUM(F46:F48)</f>
        <v>4980191</v>
      </c>
      <c r="G45" s="36">
        <f>SUM(G46:G48)</f>
        <v>3404073</v>
      </c>
      <c r="H45" s="36">
        <f>SUM(H46:H48)</f>
        <v>3404073</v>
      </c>
    </row>
    <row r="46" spans="1:8" ht="15.75" outlineLevel="1" x14ac:dyDescent="0.25">
      <c r="A46" s="13" t="s">
        <v>108</v>
      </c>
      <c r="B46" s="14" t="s">
        <v>109</v>
      </c>
      <c r="C46" s="15">
        <v>2785185</v>
      </c>
      <c r="D46" s="15">
        <v>0</v>
      </c>
      <c r="E46" s="15">
        <f t="shared" si="1"/>
        <v>0</v>
      </c>
      <c r="F46" s="15">
        <v>0</v>
      </c>
      <c r="G46" s="15">
        <v>0</v>
      </c>
      <c r="H46" s="16">
        <v>0</v>
      </c>
    </row>
    <row r="47" spans="1:8" ht="15.75" outlineLevel="1" x14ac:dyDescent="0.25">
      <c r="A47" s="13" t="s">
        <v>77</v>
      </c>
      <c r="B47" s="14" t="s">
        <v>78</v>
      </c>
      <c r="C47" s="15">
        <v>35912134</v>
      </c>
      <c r="D47" s="15">
        <v>11593428.060000001</v>
      </c>
      <c r="E47" s="15">
        <f t="shared" ref="E47" si="8">(D47/C47)*100</f>
        <v>32.28276008326322</v>
      </c>
      <c r="F47" s="15">
        <v>3980191</v>
      </c>
      <c r="G47" s="15">
        <v>3404073</v>
      </c>
      <c r="H47" s="16">
        <v>3404073</v>
      </c>
    </row>
    <row r="48" spans="1:8" ht="15.75" outlineLevel="1" x14ac:dyDescent="0.25">
      <c r="A48" s="13" t="s">
        <v>79</v>
      </c>
      <c r="B48" s="14" t="s">
        <v>80</v>
      </c>
      <c r="C48" s="15">
        <v>951192.1</v>
      </c>
      <c r="D48" s="15">
        <v>1080000</v>
      </c>
      <c r="E48" s="15">
        <f t="shared" si="1"/>
        <v>113.54173357831714</v>
      </c>
      <c r="F48" s="15">
        <v>1000000</v>
      </c>
      <c r="G48" s="15">
        <v>0</v>
      </c>
      <c r="H48" s="16">
        <v>0</v>
      </c>
    </row>
    <row r="49" spans="1:8" ht="48" customHeight="1" x14ac:dyDescent="0.25">
      <c r="A49" s="34" t="s">
        <v>81</v>
      </c>
      <c r="B49" s="35" t="s">
        <v>82</v>
      </c>
      <c r="C49" s="36">
        <f>C50</f>
        <v>40140300</v>
      </c>
      <c r="D49" s="36">
        <f>D50</f>
        <v>6320327</v>
      </c>
      <c r="E49" s="36">
        <f t="shared" si="1"/>
        <v>15.74558984362349</v>
      </c>
      <c r="F49" s="36">
        <f>SUM(F50)</f>
        <v>4212905</v>
      </c>
      <c r="G49" s="36">
        <f t="shared" ref="G49:H49" si="9">SUM(G50)</f>
        <v>1553100</v>
      </c>
      <c r="H49" s="36">
        <f t="shared" si="9"/>
        <v>1614675</v>
      </c>
    </row>
    <row r="50" spans="1:8" ht="48.75" customHeight="1" outlineLevel="1" x14ac:dyDescent="0.25">
      <c r="A50" s="13" t="s">
        <v>83</v>
      </c>
      <c r="B50" s="14" t="s">
        <v>84</v>
      </c>
      <c r="C50" s="15">
        <v>40140300</v>
      </c>
      <c r="D50" s="15">
        <v>6320327</v>
      </c>
      <c r="E50" s="15">
        <f t="shared" si="1"/>
        <v>15.74558984362349</v>
      </c>
      <c r="F50" s="15">
        <v>4212905</v>
      </c>
      <c r="G50" s="15">
        <v>1553100</v>
      </c>
      <c r="H50" s="16">
        <v>1614675</v>
      </c>
    </row>
    <row r="51" spans="1:8" ht="31.5" x14ac:dyDescent="0.25">
      <c r="A51" s="34" t="s">
        <v>95</v>
      </c>
      <c r="B51" s="35" t="s">
        <v>94</v>
      </c>
      <c r="C51" s="36">
        <v>0</v>
      </c>
      <c r="D51" s="36">
        <v>0</v>
      </c>
      <c r="E51" s="36">
        <v>0</v>
      </c>
      <c r="F51" s="36">
        <v>0</v>
      </c>
      <c r="G51" s="36">
        <v>9500000</v>
      </c>
      <c r="H51" s="37">
        <v>18000000</v>
      </c>
    </row>
    <row r="52" spans="1:8" ht="16.5" thickBot="1" x14ac:dyDescent="0.3">
      <c r="A52" s="7"/>
      <c r="B52" s="8"/>
      <c r="C52" s="8"/>
      <c r="D52" s="8"/>
      <c r="E52" s="8"/>
      <c r="F52" s="8"/>
      <c r="G52" s="8"/>
      <c r="H52" s="9"/>
    </row>
    <row r="53" spans="1:8" ht="16.5" thickBot="1" x14ac:dyDescent="0.3">
      <c r="A53" s="10" t="s">
        <v>85</v>
      </c>
      <c r="B53" s="11"/>
      <c r="C53" s="12">
        <f>C7+C16+C18+C25+C29+C32+C38+C41+C45+C49+C51</f>
        <v>874371586.59000003</v>
      </c>
      <c r="D53" s="12">
        <f>D7+D16+D18+D25+D29+D32+D38+D41+D45+D49+D51</f>
        <v>868242634.93999994</v>
      </c>
      <c r="E53" s="12">
        <f t="shared" ref="E53" si="10">(D53/C53)*100</f>
        <v>99.299044966236536</v>
      </c>
      <c r="F53" s="12">
        <f>F7+F16+F18+F25+F29+F32+F38+F41+F45+F49+F51</f>
        <v>806173795.42000008</v>
      </c>
      <c r="G53" s="12">
        <f>G7+G16+G18+G25+G29+G32+G38+G41+G45+G49+G51</f>
        <v>765388156.45000017</v>
      </c>
      <c r="H53" s="12">
        <f>H7+H16+H18+H25+H29+H32+H38+H41+H45+H49+H51</f>
        <v>752610379.04000008</v>
      </c>
    </row>
    <row r="54" spans="1:8" x14ac:dyDescent="0.25">
      <c r="A54" s="2"/>
      <c r="B54" s="2"/>
      <c r="C54" s="17"/>
      <c r="D54" s="2"/>
      <c r="E54" s="2"/>
      <c r="F54" s="2"/>
      <c r="G54" s="2"/>
      <c r="H54" s="2"/>
    </row>
    <row r="55" spans="1:8" x14ac:dyDescent="0.25">
      <c r="A55" s="38"/>
      <c r="B55" s="39"/>
      <c r="C55" s="39"/>
      <c r="D55" s="39"/>
      <c r="E55" s="39"/>
      <c r="F55" s="39"/>
      <c r="G55" s="39"/>
      <c r="H55" s="39"/>
    </row>
  </sheetData>
  <mergeCells count="7">
    <mergeCell ref="A55:H55"/>
    <mergeCell ref="E4:E5"/>
    <mergeCell ref="A1:H2"/>
    <mergeCell ref="F4:H4"/>
    <mergeCell ref="A3:H3"/>
    <mergeCell ref="B4:B5"/>
    <mergeCell ref="A4:A5"/>
  </mergeCells>
  <pageMargins left="0.7" right="0.7" top="0.75" bottom="0.75" header="0.3" footer="0.3"/>
  <pageSetup paperSize="9" scale="77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в разрезе разделов, подразделов&lt;/VariantName&gt;&#10;  &lt;VariantLink&gt;8672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D362B1E-11E5-4EFF-AAC6-047472A58C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cp:lastPrinted>2023-11-10T09:33:11Z</cp:lastPrinted>
  <dcterms:created xsi:type="dcterms:W3CDTF">2021-10-26T11:23:33Z</dcterms:created>
  <dcterms:modified xsi:type="dcterms:W3CDTF">2023-11-10T11:44:39Z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в разрезе разделов подразделов(3).xlsx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