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350" yWindow="-240" windowWidth="19965" windowHeight="12210"/>
  </bookViews>
  <sheets>
    <sheet name="Документ" sheetId="2" r:id="rId1"/>
  </sheets>
  <definedNames>
    <definedName name="_xlnm.Print_Titles" localSheetId="0">Документ!$6:$6</definedName>
  </definedNames>
  <calcPr calcId="145621"/>
</workbook>
</file>

<file path=xl/calcChain.xml><?xml version="1.0" encoding="utf-8"?>
<calcChain xmlns="http://schemas.openxmlformats.org/spreadsheetml/2006/main">
  <c r="D47" i="2" l="1"/>
  <c r="E47" i="2" s="1"/>
  <c r="D43" i="2"/>
  <c r="E43" i="2" s="1"/>
  <c r="D38" i="2"/>
  <c r="E38" i="2" s="1"/>
  <c r="D35" i="2"/>
  <c r="E35" i="2" s="1"/>
  <c r="D29" i="2"/>
  <c r="E29" i="2" s="1"/>
  <c r="D27" i="2"/>
  <c r="E27" i="2" s="1"/>
  <c r="D23" i="2"/>
  <c r="E23" i="2" s="1"/>
  <c r="D16" i="2"/>
  <c r="E16" i="2" s="1"/>
  <c r="D7" i="2"/>
  <c r="E7" i="2" s="1"/>
  <c r="G47" i="2"/>
  <c r="H47" i="2"/>
  <c r="F47" i="2"/>
  <c r="G43" i="2"/>
  <c r="H43" i="2"/>
  <c r="F43" i="2"/>
  <c r="G38" i="2"/>
  <c r="H38" i="2"/>
  <c r="F38" i="2"/>
  <c r="G35" i="2"/>
  <c r="H35" i="2"/>
  <c r="F35" i="2"/>
  <c r="G29" i="2"/>
  <c r="H29" i="2"/>
  <c r="F29" i="2"/>
  <c r="G27" i="2"/>
  <c r="H27" i="2"/>
  <c r="F27" i="2"/>
  <c r="G23" i="2"/>
  <c r="H23" i="2"/>
  <c r="F23" i="2"/>
  <c r="G16" i="2"/>
  <c r="H16" i="2"/>
  <c r="F16" i="2"/>
  <c r="G7" i="2"/>
  <c r="H7" i="2"/>
  <c r="F7" i="2"/>
  <c r="E8" i="2"/>
  <c r="E9" i="2"/>
  <c r="E10" i="2"/>
  <c r="E11" i="2"/>
  <c r="E12" i="2"/>
  <c r="E13" i="2"/>
  <c r="E15" i="2"/>
  <c r="E17" i="2"/>
  <c r="E18" i="2"/>
  <c r="E19" i="2"/>
  <c r="E20" i="2"/>
  <c r="E22" i="2"/>
  <c r="E24" i="2"/>
  <c r="E25" i="2"/>
  <c r="E26" i="2"/>
  <c r="E28" i="2"/>
  <c r="E30" i="2"/>
  <c r="E31" i="2"/>
  <c r="E32" i="2"/>
  <c r="E33" i="2"/>
  <c r="E34" i="2"/>
  <c r="E36" i="2"/>
  <c r="E37" i="2"/>
  <c r="E39" i="2"/>
  <c r="E40" i="2"/>
  <c r="E41" i="2"/>
  <c r="E42" i="2"/>
  <c r="E44" i="2"/>
  <c r="E45" i="2"/>
  <c r="E46" i="2"/>
  <c r="E48" i="2"/>
  <c r="H51" i="2" l="1"/>
  <c r="F51" i="2"/>
  <c r="G51" i="2"/>
  <c r="D51" i="2"/>
  <c r="E51" i="2" s="1"/>
</calcChain>
</file>

<file path=xl/sharedStrings.xml><?xml version="1.0" encoding="utf-8"?>
<sst xmlns="http://schemas.openxmlformats.org/spreadsheetml/2006/main" count="108" uniqueCount="108">
  <si>
    <t>Единица измерения: руб.</t>
  </si>
  <si>
    <t>Код раздела, подраздела</t>
  </si>
  <si>
    <t>Наименование показателя</t>
  </si>
  <si>
    <t>1</t>
  </si>
  <si>
    <t>2</t>
  </si>
  <si>
    <t>3</t>
  </si>
  <si>
    <t>4</t>
  </si>
  <si>
    <t>5</t>
  </si>
  <si>
    <t>6</t>
  </si>
  <si>
    <t>0100</t>
  </si>
  <si>
    <t>ОБЩЕГОСУДАРСТВЕННЫЕ ВОПРОСЫ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</si>
  <si>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</si>
  <si>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</si>
  <si>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</si>
  <si>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</si>
  <si>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</si>
  <si>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</si>
  <si>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</si>
  <si>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</si>
  <si>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</si>
  <si>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</si>
  <si>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0107</t>
  </si>
  <si>
    <t>Обеспечение проведения выборов и референдумов</t>
  </si>
  <si>
    <t>0111</t>
  </si>
  <si>
    <t>Резервные фонды</t>
  </si>
  <si>
    <t>0113</t>
  </si>
  <si>
    <t>Другие общегосударственные вопросы</t>
  </si>
  <si>
    <t>0400</t>
  </si>
  <si>
    <t>НАЦИОНАЛЬНАЯ ЭКОНОМИКА</t>
  </si>
  <si>
    <t>0401</t>
  </si>
  <si>
    <t>Общеэкономические вопросы</t>
  </si>
  <si>
    <t>0405</t>
  </si>
  <si>
    <t>Сельское хозяйство и рыболовство</t>
  </si>
  <si>
    <t>0408</t>
  </si>
  <si>
    <t>Транспорт</t>
  </si>
  <si>
    <t>0409</t>
  </si>
  <si>
    <t>Дорожное хозяйство (дорожные фонды)</t>
  </si>
  <si>
    <t>0412</t>
  </si>
  <si>
    <t>Другие вопросы в области национальной экономики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</si>
  <si>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</si>
  <si>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</si>
  <si>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</si>
  <si>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</si>
  <si>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</si>
  <si>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</si>
  <si>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</si>
  <si>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</si>
  <si>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0600</t>
  </si>
  <si>
    <t>ОХРАНА ОКРУЖАЮЩЕЙ СРЕДЫ</t>
  </si>
  <si>
    <t>0602</t>
  </si>
  <si>
    <t>Сбор, удаление отходов и очистка сточных вод</t>
  </si>
  <si>
    <t>0700</t>
  </si>
  <si>
    <t>ОБРАЗОВАНИЕ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</si>
  <si>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</si>
  <si>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</si>
  <si>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</si>
  <si>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</si>
  <si>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</si>
  <si>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</si>
  <si>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0707</t>
  </si>
  <si>
    <t>Молодежная политика</t>
  </si>
  <si>
    <t>0709</t>
  </si>
  <si>
    <t>Другие вопросы в области образования</t>
  </si>
  <si>
    <t>0800</t>
  </si>
  <si>
    <t>КУЛЬТУРА, КИНЕМАТОГРАФИЯ</t>
  </si>
  <si>
    <t>0801</t>
  </si>
  <si>
    <t>Культура</t>
  </si>
  <si>
    <t>0804</t>
  </si>
  <si>
    <t>Другие вопросы в области культуры, кинематографии</t>
  </si>
  <si>
    <t>1000</t>
  </si>
  <si>
    <t>СОЦИАЛЬНАЯ ПОЛИТИКА</t>
  </si>
  <si>
    <t>1001</t>
  </si>
  <si>
    <t>Пенсионное обеспечение</t>
  </si>
  <si>
    <t>1003</t>
  </si>
  <si>
    <t>Социальное обеспечение населения</t>
  </si>
  <si>
    <t>1004</t>
  </si>
  <si>
    <t>Охрана семьи и детства</t>
  </si>
  <si>
    <t>1006</t>
  </si>
  <si>
    <t>Другие вопросы в области социальной политики</t>
  </si>
  <si>
    <t>1100</t>
  </si>
  <si>
    <t>ФИЗИЧЕСКАЯ КУЛЬТУРА И СПОРТ</t>
  </si>
  <si>
    <t>1101</t>
  </si>
  <si>
    <t>Физическая культура</t>
  </si>
  <si>
    <t>1102</t>
  </si>
  <si>
    <t>Массовый спорт</t>
  </si>
  <si>
    <t>1103</t>
  </si>
  <si>
    <t>Спорт высших достижений</t>
  </si>
  <si>
    <t>1400</t>
  </si>
  <si>
    <t>МЕЖБЮДЖЕТНЫЕ ТРАНСФЕРТЫ ОБЩЕГО ХАРАКТЕРА БЮДЖЕТАМ БЮДЖЕТНОЙ СИСТЕМЫ РОССИЙСКОЙ ФЕДЕРАЦИИ</t>
  </si>
  <si>
    <t>1401</t>
  </si>
  <si>
    <t>Дотации на выравнивание бюджетной обеспеченности субъектов Российской Федерации и муниципальных образований</t>
  </si>
  <si>
    <t>Итого:</t>
  </si>
  <si>
    <t>7</t>
  </si>
  <si>
    <t>8</t>
  </si>
  <si>
    <t>Сведения о расходах бюджета муниципального района по разделам и подразделам классификации расходов на 2022 год и плановый период 2023 и 2024 годов в сравнении с ожидаемым исполнением за 2021 год и отчетом за 2020 год</t>
  </si>
  <si>
    <t>2020 год</t>
  </si>
  <si>
    <t>2021 год</t>
  </si>
  <si>
    <t>2022 год</t>
  </si>
  <si>
    <t>2023 год</t>
  </si>
  <si>
    <t>2024 год</t>
  </si>
  <si>
    <t>Фактическое исполнение</t>
  </si>
  <si>
    <t>Оценка       исполнения</t>
  </si>
  <si>
    <t>Планируемые расходы</t>
  </si>
  <si>
    <t>% исполнения 2021 г. к 2020 г.</t>
  </si>
  <si>
    <t>Условно утверждаемые (утверждённые) расходы</t>
  </si>
  <si>
    <t>9999</t>
  </si>
  <si>
    <t>0410</t>
  </si>
  <si>
    <t>Связь и информатика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</si>
</sst>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name val="Calibri"/>
      <family val="2"/>
      <scheme val="minor"/>
    </font>
    <font>
      <b/>
      <sz val="12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0"/>
      <color rgb="FF000000"/>
      <name val="Arial Cy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DCE6F2"/>
      </patternFill>
    </fill>
    <fill>
      <patternFill patternType="solid">
        <fgColor rgb="FFF1F5F9"/>
      </patternFill>
    </fill>
    <fill>
      <patternFill patternType="solid">
        <fgColor rgb="FFFFD5AB"/>
      </patternFill>
    </fill>
  </fills>
  <borders count="34">
    <border>
      <left/>
      <right/>
      <top/>
      <bottom/>
      <diagonal/>
    </border>
    <border>
      <left/>
      <right/>
      <top/>
      <bottom/>
      <diagonal/>
    </border>
    <border>
      <left style="thin">
        <color rgb="FFD9D9D9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A6A6A6"/>
      </right>
      <top style="thin">
        <color rgb="FFA6A6A6"/>
      </top>
      <bottom style="thin">
        <color rgb="FFD9D9D9"/>
      </bottom>
      <diagonal/>
    </border>
    <border>
      <left style="thin">
        <color rgb="FFA6A6A6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A6A6A6"/>
      </right>
      <top style="thin">
        <color rgb="FFD9D9D9"/>
      </top>
      <bottom style="thin">
        <color rgb="FFD9D9D9"/>
      </bottom>
      <diagonal/>
    </border>
    <border>
      <left style="thin">
        <color rgb="FFA6A6A6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B9CDE5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B9CDE5"/>
      </right>
      <top/>
      <bottom style="thin">
        <color rgb="FFB9CDE5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 style="thin">
        <color rgb="FFBFBFBF"/>
      </left>
      <right/>
      <top style="thin">
        <color rgb="FFBFBFBF"/>
      </top>
      <bottom style="medium">
        <color rgb="FFFAC090"/>
      </bottom>
      <diagonal/>
    </border>
    <border>
      <left/>
      <right/>
      <top style="thin">
        <color rgb="FFBFBFBF"/>
      </top>
      <bottom style="medium">
        <color rgb="FFFAC090"/>
      </bottom>
      <diagonal/>
    </border>
    <border>
      <left/>
      <right style="thin">
        <color rgb="FFBFBFBF"/>
      </right>
      <top style="thin">
        <color rgb="FFBFBFBF"/>
      </top>
      <bottom style="medium">
        <color rgb="FFFAC090"/>
      </bottom>
      <diagonal/>
    </border>
    <border>
      <left style="thin">
        <color rgb="FFFAC090"/>
      </left>
      <right/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/>
      <diagonal/>
    </border>
    <border>
      <left style="thin">
        <color rgb="FFA6A6A6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A6A6A6"/>
      </left>
      <right style="thin">
        <color rgb="FFD9D9D9"/>
      </right>
      <top/>
      <bottom/>
      <diagonal/>
    </border>
    <border>
      <left/>
      <right/>
      <top/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rgb="FFD9D9D9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 style="thin">
        <color theme="0" tint="-0.14999847407452621"/>
      </left>
      <right/>
      <top/>
      <bottom style="thin">
        <color rgb="FFD9D9D9"/>
      </bottom>
      <diagonal/>
    </border>
    <border>
      <left/>
      <right/>
      <top style="thin">
        <color theme="0" tint="-0.14999847407452621"/>
      </top>
      <bottom style="thin">
        <color rgb="FFD9D9D9"/>
      </bottom>
      <diagonal/>
    </border>
    <border>
      <left/>
      <right style="thin">
        <color rgb="FFA6A6A6"/>
      </right>
      <top style="thin">
        <color theme="0" tint="-0.14999847407452621"/>
      </top>
      <bottom style="thin">
        <color rgb="FFD9D9D9"/>
      </bottom>
      <diagonal/>
    </border>
    <border>
      <left style="thin">
        <color rgb="FFD9D9D9"/>
      </left>
      <right style="thin">
        <color theme="0" tint="-0.14999847407452621"/>
      </right>
      <top style="thin">
        <color theme="0" tint="-0.14999847407452621"/>
      </top>
      <bottom style="thin">
        <color rgb="FFD9D9D9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rgb="FFD9D9D9"/>
      </bottom>
      <diagonal/>
    </border>
    <border>
      <left style="thin">
        <color rgb="FFD9D9D9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36">
    <xf numFmtId="0" fontId="0" fillId="0" borderId="0"/>
    <xf numFmtId="0" fontId="1" fillId="0" borderId="1">
      <alignment horizontal="center" vertical="top" wrapText="1"/>
    </xf>
    <xf numFmtId="0" fontId="2" fillId="0" borderId="1">
      <alignment horizontal="right" vertical="top" wrapText="1"/>
    </xf>
    <xf numFmtId="49" fontId="3" fillId="0" borderId="22">
      <alignment horizontal="center" vertical="center" wrapText="1"/>
    </xf>
    <xf numFmtId="49" fontId="3" fillId="0" borderId="2">
      <alignment horizontal="center" vertical="center" wrapText="1"/>
    </xf>
    <xf numFmtId="49" fontId="3" fillId="0" borderId="3">
      <alignment horizontal="center" vertical="center" wrapText="1"/>
    </xf>
    <xf numFmtId="49" fontId="3" fillId="0" borderId="5">
      <alignment horizontal="center" vertical="center" wrapText="1"/>
    </xf>
    <xf numFmtId="49" fontId="3" fillId="0" borderId="6">
      <alignment horizontal="center" vertical="center" wrapText="1"/>
    </xf>
    <xf numFmtId="49" fontId="3" fillId="0" borderId="7">
      <alignment horizontal="center" vertical="center" wrapText="1"/>
    </xf>
    <xf numFmtId="49" fontId="3" fillId="0" borderId="8">
      <alignment horizontal="center" vertical="center" wrapText="1"/>
    </xf>
    <xf numFmtId="49" fontId="3" fillId="2" borderId="9">
      <alignment horizontal="center" vertical="top" shrinkToFit="1"/>
    </xf>
    <xf numFmtId="0" fontId="3" fillId="2" borderId="10">
      <alignment horizontal="left" vertical="top" wrapText="1"/>
    </xf>
    <xf numFmtId="4" fontId="3" fillId="2" borderId="10">
      <alignment horizontal="right" vertical="top" shrinkToFit="1"/>
    </xf>
    <xf numFmtId="4" fontId="3" fillId="2" borderId="11">
      <alignment horizontal="right" vertical="top" shrinkToFit="1"/>
    </xf>
    <xf numFmtId="49" fontId="3" fillId="3" borderId="12">
      <alignment horizontal="center" vertical="top" shrinkToFit="1"/>
    </xf>
    <xf numFmtId="0" fontId="3" fillId="3" borderId="13">
      <alignment horizontal="left" vertical="top" wrapText="1"/>
    </xf>
    <xf numFmtId="4" fontId="3" fillId="3" borderId="13">
      <alignment horizontal="right" vertical="top" shrinkToFit="1"/>
    </xf>
    <xf numFmtId="4" fontId="3" fillId="3" borderId="14">
      <alignment horizontal="right" vertical="top" shrinkToFit="1"/>
    </xf>
    <xf numFmtId="0" fontId="2" fillId="0" borderId="15"/>
    <xf numFmtId="0" fontId="2" fillId="0" borderId="16"/>
    <xf numFmtId="0" fontId="2" fillId="0" borderId="17"/>
    <xf numFmtId="0" fontId="4" fillId="4" borderId="18"/>
    <xf numFmtId="0" fontId="4" fillId="4" borderId="19"/>
    <xf numFmtId="4" fontId="4" fillId="4" borderId="19">
      <alignment horizontal="right" shrinkToFit="1"/>
    </xf>
    <xf numFmtId="4" fontId="4" fillId="4" borderId="20">
      <alignment horizontal="right" shrinkToFit="1"/>
    </xf>
    <xf numFmtId="0" fontId="2" fillId="0" borderId="21"/>
    <xf numFmtId="0" fontId="2" fillId="0" borderId="1">
      <alignment horizontal="left" vertical="top" wrapText="1"/>
    </xf>
    <xf numFmtId="0" fontId="7" fillId="0" borderId="0"/>
    <xf numFmtId="0" fontId="7" fillId="0" borderId="0"/>
    <xf numFmtId="0" fontId="7" fillId="0" borderId="0"/>
    <xf numFmtId="0" fontId="2" fillId="0" borderId="1"/>
    <xf numFmtId="0" fontId="2" fillId="0" borderId="1"/>
    <xf numFmtId="49" fontId="5" fillId="0" borderId="12">
      <alignment horizontal="center" vertical="top" shrinkToFit="1"/>
    </xf>
    <xf numFmtId="0" fontId="2" fillId="0" borderId="13">
      <alignment horizontal="left" vertical="top" wrapText="1"/>
    </xf>
    <xf numFmtId="4" fontId="2" fillId="0" borderId="13">
      <alignment horizontal="right" vertical="top" shrinkToFit="1"/>
    </xf>
    <xf numFmtId="4" fontId="6" fillId="0" borderId="14">
      <alignment horizontal="right" vertical="top" shrinkToFit="1"/>
    </xf>
  </cellStyleXfs>
  <cellXfs count="40">
    <xf numFmtId="0" fontId="0" fillId="0" borderId="0" xfId="0"/>
    <xf numFmtId="0" fontId="9" fillId="0" borderId="0" xfId="0" applyFont="1" applyProtection="1">
      <protection locked="0"/>
    </xf>
    <xf numFmtId="0" fontId="10" fillId="0" borderId="21" xfId="25" applyNumberFormat="1" applyFont="1" applyProtection="1"/>
    <xf numFmtId="49" fontId="8" fillId="0" borderId="5" xfId="6" applyNumberFormat="1" applyFont="1" applyProtection="1">
      <alignment horizontal="center" vertical="center" wrapText="1"/>
    </xf>
    <xf numFmtId="49" fontId="8" fillId="0" borderId="6" xfId="7" applyNumberFormat="1" applyFont="1" applyProtection="1">
      <alignment horizontal="center" vertical="center" wrapText="1"/>
    </xf>
    <xf numFmtId="49" fontId="8" fillId="0" borderId="7" xfId="8" applyNumberFormat="1" applyFont="1" applyProtection="1">
      <alignment horizontal="center" vertical="center" wrapText="1"/>
    </xf>
    <xf numFmtId="49" fontId="8" fillId="0" borderId="8" xfId="9" applyNumberFormat="1" applyFont="1" applyProtection="1">
      <alignment horizontal="center" vertical="center" wrapText="1"/>
    </xf>
    <xf numFmtId="49" fontId="8" fillId="2" borderId="9" xfId="10" applyNumberFormat="1" applyFont="1" applyProtection="1">
      <alignment horizontal="center" vertical="top" shrinkToFit="1"/>
    </xf>
    <xf numFmtId="0" fontId="8" fillId="2" borderId="10" xfId="11" applyNumberFormat="1" applyFont="1" applyProtection="1">
      <alignment horizontal="left" vertical="top" wrapText="1"/>
    </xf>
    <xf numFmtId="4" fontId="8" fillId="2" borderId="10" xfId="12" applyNumberFormat="1" applyFont="1" applyProtection="1">
      <alignment horizontal="right" vertical="top" shrinkToFit="1"/>
    </xf>
    <xf numFmtId="4" fontId="8" fillId="2" borderId="11" xfId="13" applyNumberFormat="1" applyFont="1" applyProtection="1">
      <alignment horizontal="right" vertical="top" shrinkToFit="1"/>
    </xf>
    <xf numFmtId="0" fontId="11" fillId="0" borderId="15" xfId="18" applyNumberFormat="1" applyFont="1" applyProtection="1"/>
    <xf numFmtId="0" fontId="11" fillId="0" borderId="16" xfId="19" applyNumberFormat="1" applyFont="1" applyProtection="1"/>
    <xf numFmtId="0" fontId="11" fillId="0" borderId="17" xfId="20" applyNumberFormat="1" applyFont="1" applyProtection="1"/>
    <xf numFmtId="0" fontId="8" fillId="4" borderId="18" xfId="21" applyNumberFormat="1" applyFont="1" applyProtection="1"/>
    <xf numFmtId="0" fontId="8" fillId="4" borderId="19" xfId="22" applyNumberFormat="1" applyFont="1" applyProtection="1"/>
    <xf numFmtId="4" fontId="8" fillId="4" borderId="19" xfId="23" applyNumberFormat="1" applyFont="1" applyProtection="1">
      <alignment horizontal="right" shrinkToFit="1"/>
    </xf>
    <xf numFmtId="49" fontId="11" fillId="0" borderId="12" xfId="14" applyNumberFormat="1" applyFont="1" applyFill="1" applyProtection="1">
      <alignment horizontal="center" vertical="top" shrinkToFit="1"/>
    </xf>
    <xf numFmtId="0" fontId="11" fillId="0" borderId="13" xfId="15" applyNumberFormat="1" applyFont="1" applyFill="1" applyProtection="1">
      <alignment horizontal="left" vertical="top" wrapText="1"/>
    </xf>
    <xf numFmtId="4" fontId="11" fillId="0" borderId="13" xfId="16" applyNumberFormat="1" applyFont="1" applyFill="1" applyProtection="1">
      <alignment horizontal="right" vertical="top" shrinkToFit="1"/>
    </xf>
    <xf numFmtId="4" fontId="11" fillId="0" borderId="14" xfId="17" applyNumberFormat="1" applyFont="1" applyFill="1" applyProtection="1">
      <alignment horizontal="right" vertical="top" shrinkToFit="1"/>
    </xf>
    <xf numFmtId="4" fontId="10" fillId="0" borderId="21" xfId="25" applyNumberFormat="1" applyFont="1" applyProtection="1"/>
    <xf numFmtId="49" fontId="8" fillId="0" borderId="30" xfId="4" applyFont="1" applyBorder="1" applyAlignment="1">
      <alignment horizontal="center" vertical="center" wrapText="1"/>
    </xf>
    <xf numFmtId="49" fontId="8" fillId="0" borderId="32" xfId="6" applyNumberFormat="1" applyFont="1" applyBorder="1" applyAlignment="1" applyProtection="1">
      <alignment horizontal="center" vertical="center" wrapText="1"/>
    </xf>
    <xf numFmtId="49" fontId="8" fillId="0" borderId="31" xfId="6" applyNumberFormat="1" applyFont="1" applyBorder="1" applyAlignment="1" applyProtection="1">
      <alignment horizontal="center" vertical="center" wrapText="1"/>
    </xf>
    <xf numFmtId="49" fontId="8" fillId="0" borderId="33" xfId="4" applyNumberFormat="1" applyFont="1" applyBorder="1" applyAlignment="1" applyProtection="1">
      <alignment horizontal="center" vertical="center" wrapText="1"/>
    </xf>
    <xf numFmtId="0" fontId="10" fillId="0" borderId="1" xfId="26" applyNumberFormat="1" applyFont="1" applyProtection="1">
      <alignment horizontal="left" vertical="top" wrapText="1"/>
    </xf>
    <xf numFmtId="0" fontId="10" fillId="0" borderId="1" xfId="26" applyFont="1">
      <alignment horizontal="left" vertical="top" wrapText="1"/>
    </xf>
    <xf numFmtId="49" fontId="8" fillId="0" borderId="26" xfId="5" applyNumberFormat="1" applyFont="1" applyBorder="1" applyAlignment="1" applyProtection="1">
      <alignment horizontal="center" vertical="center" wrapText="1"/>
    </xf>
    <xf numFmtId="49" fontId="8" fillId="0" borderId="27" xfId="5" applyNumberFormat="1" applyFont="1" applyBorder="1" applyAlignment="1" applyProtection="1">
      <alignment horizontal="center" vertical="center" wrapText="1"/>
    </xf>
    <xf numFmtId="0" fontId="12" fillId="0" borderId="1" xfId="1" applyNumberFormat="1" applyFont="1" applyAlignment="1" applyProtection="1">
      <alignment horizontal="center" vertical="center" wrapText="1"/>
    </xf>
    <xf numFmtId="49" fontId="8" fillId="0" borderId="25" xfId="5" applyNumberFormat="1" applyFont="1" applyBorder="1" applyAlignment="1" applyProtection="1">
      <alignment horizontal="center" vertical="center" wrapText="1"/>
    </xf>
    <xf numFmtId="49" fontId="8" fillId="0" borderId="28" xfId="5" applyNumberFormat="1" applyFont="1" applyBorder="1" applyAlignment="1" applyProtection="1">
      <alignment horizontal="center" vertical="center" wrapText="1"/>
    </xf>
    <xf numFmtId="49" fontId="8" fillId="0" borderId="29" xfId="5" applyNumberFormat="1" applyFont="1" applyBorder="1" applyAlignment="1" applyProtection="1">
      <alignment horizontal="center" vertical="center" wrapText="1"/>
    </xf>
    <xf numFmtId="0" fontId="13" fillId="0" borderId="24" xfId="2" applyNumberFormat="1" applyFont="1" applyBorder="1" applyAlignment="1" applyProtection="1">
      <alignment horizontal="right" wrapText="1"/>
    </xf>
    <xf numFmtId="0" fontId="13" fillId="0" borderId="24" xfId="2" applyFont="1" applyBorder="1" applyAlignment="1">
      <alignment horizontal="right" wrapText="1"/>
    </xf>
    <xf numFmtId="49" fontId="8" fillId="0" borderId="13" xfId="4" applyNumberFormat="1" applyFont="1" applyBorder="1" applyProtection="1">
      <alignment horizontal="center" vertical="center" wrapText="1"/>
    </xf>
    <xf numFmtId="49" fontId="8" fillId="0" borderId="2" xfId="4" applyFont="1">
      <alignment horizontal="center" vertical="center" wrapText="1"/>
    </xf>
    <xf numFmtId="49" fontId="8" fillId="0" borderId="23" xfId="3" applyNumberFormat="1" applyFont="1" applyBorder="1" applyProtection="1">
      <alignment horizontal="center" vertical="center" wrapText="1"/>
    </xf>
    <xf numFmtId="49" fontId="8" fillId="0" borderId="4" xfId="3" applyNumberFormat="1" applyFont="1" applyBorder="1" applyProtection="1">
      <alignment horizontal="center" vertical="center" wrapText="1"/>
    </xf>
  </cellXfs>
  <cellStyles count="36">
    <cellStyle name="br" xfId="29"/>
    <cellStyle name="col" xfId="28"/>
    <cellStyle name="ex58" xfId="23"/>
    <cellStyle name="ex59" xfId="24"/>
    <cellStyle name="ex60" xfId="10"/>
    <cellStyle name="ex61" xfId="11"/>
    <cellStyle name="ex62" xfId="12"/>
    <cellStyle name="ex63" xfId="13"/>
    <cellStyle name="ex64" xfId="14"/>
    <cellStyle name="ex65" xfId="15"/>
    <cellStyle name="ex66" xfId="16"/>
    <cellStyle name="ex67" xfId="17"/>
    <cellStyle name="ex68" xfId="32"/>
    <cellStyle name="ex69" xfId="33"/>
    <cellStyle name="ex70" xfId="34"/>
    <cellStyle name="ex71" xfId="35"/>
    <cellStyle name="st57" xfId="2"/>
    <cellStyle name="style0" xfId="30"/>
    <cellStyle name="td" xfId="31"/>
    <cellStyle name="tr" xfId="27"/>
    <cellStyle name="xl_bot_header" xfId="9"/>
    <cellStyle name="xl_bot_left_header" xfId="8"/>
    <cellStyle name="xl_center_header" xfId="6"/>
    <cellStyle name="xl_footer" xfId="26"/>
    <cellStyle name="xl_header" xfId="1"/>
    <cellStyle name="xl_right_header" xfId="7"/>
    <cellStyle name="xl_top_header" xfId="4"/>
    <cellStyle name="xl_top_left_header" xfId="3"/>
    <cellStyle name="xl_top_right_header" xfId="5"/>
    <cellStyle name="xl_total_bot" xfId="25"/>
    <cellStyle name="xl_total_center" xfId="22"/>
    <cellStyle name="xl_total_left" xfId="21"/>
    <cellStyle name="xl_total_top" xfId="19"/>
    <cellStyle name="xl_total_top_left" xfId="18"/>
    <cellStyle name="xl_total_top_right" xfId="20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3"/>
  <sheetViews>
    <sheetView showGridLines="0" tabSelected="1" workbookViewId="0">
      <pane ySplit="6" topLeftCell="A7" activePane="bottomLeft" state="frozen"/>
      <selection pane="bottomLeft" sqref="A1:H2"/>
    </sheetView>
  </sheetViews>
  <sheetFormatPr defaultRowHeight="15" outlineLevelRow="1" x14ac:dyDescent="0.25"/>
  <cols>
    <col min="1" max="1" width="12.140625" style="1" customWidth="1"/>
    <col min="2" max="2" width="51.140625" style="1" customWidth="1"/>
    <col min="3" max="8" width="17.7109375" style="1" customWidth="1"/>
    <col min="9" max="16384" width="9.140625" style="1"/>
  </cols>
  <sheetData>
    <row r="1" spans="1:8" ht="15.2" customHeight="1" x14ac:dyDescent="0.25">
      <c r="A1" s="30" t="s">
        <v>94</v>
      </c>
      <c r="B1" s="30"/>
      <c r="C1" s="30"/>
      <c r="D1" s="30"/>
      <c r="E1" s="30"/>
      <c r="F1" s="30"/>
      <c r="G1" s="30"/>
      <c r="H1" s="30"/>
    </row>
    <row r="2" spans="1:8" ht="30.75" customHeight="1" x14ac:dyDescent="0.25">
      <c r="A2" s="30"/>
      <c r="B2" s="30"/>
      <c r="C2" s="30"/>
      <c r="D2" s="30"/>
      <c r="E2" s="30"/>
      <c r="F2" s="30"/>
      <c r="G2" s="30"/>
      <c r="H2" s="30"/>
    </row>
    <row r="3" spans="1:8" ht="15.2" customHeight="1" x14ac:dyDescent="0.25">
      <c r="A3" s="34" t="s">
        <v>0</v>
      </c>
      <c r="B3" s="35"/>
      <c r="C3" s="35"/>
      <c r="D3" s="35"/>
      <c r="E3" s="35"/>
      <c r="F3" s="35"/>
      <c r="G3" s="35"/>
      <c r="H3" s="35"/>
    </row>
    <row r="4" spans="1:8" ht="31.5" x14ac:dyDescent="0.25">
      <c r="A4" s="38" t="s">
        <v>1</v>
      </c>
      <c r="B4" s="36" t="s">
        <v>2</v>
      </c>
      <c r="C4" s="25" t="s">
        <v>100</v>
      </c>
      <c r="D4" s="24" t="s">
        <v>101</v>
      </c>
      <c r="E4" s="28" t="s">
        <v>103</v>
      </c>
      <c r="F4" s="31" t="s">
        <v>102</v>
      </c>
      <c r="G4" s="32"/>
      <c r="H4" s="33"/>
    </row>
    <row r="5" spans="1:8" ht="15.75" x14ac:dyDescent="0.25">
      <c r="A5" s="39"/>
      <c r="B5" s="37"/>
      <c r="C5" s="22" t="s">
        <v>95</v>
      </c>
      <c r="D5" s="23" t="s">
        <v>96</v>
      </c>
      <c r="E5" s="29"/>
      <c r="F5" s="3" t="s">
        <v>97</v>
      </c>
      <c r="G5" s="3" t="s">
        <v>98</v>
      </c>
      <c r="H5" s="4" t="s">
        <v>99</v>
      </c>
    </row>
    <row r="6" spans="1:8" ht="15.75" x14ac:dyDescent="0.25">
      <c r="A6" s="5" t="s">
        <v>3</v>
      </c>
      <c r="B6" s="6" t="s">
        <v>4</v>
      </c>
      <c r="C6" s="6" t="s">
        <v>5</v>
      </c>
      <c r="D6" s="6" t="s">
        <v>6</v>
      </c>
      <c r="E6" s="6" t="s">
        <v>7</v>
      </c>
      <c r="F6" s="6" t="s">
        <v>8</v>
      </c>
      <c r="G6" s="6" t="s">
        <v>92</v>
      </c>
      <c r="H6" s="6" t="s">
        <v>93</v>
      </c>
    </row>
    <row r="7" spans="1:8" ht="15.75" x14ac:dyDescent="0.25">
      <c r="A7" s="7" t="s">
        <v>9</v>
      </c>
      <c r="B7" s="8" t="s">
        <v>10</v>
      </c>
      <c r="C7" s="9">
        <v>95705624.859999999</v>
      </c>
      <c r="D7" s="9">
        <f>SUM(D8:D15)</f>
        <v>97599520.059999987</v>
      </c>
      <c r="E7" s="9">
        <f>(D7/C7)*100</f>
        <v>101.97887553920724</v>
      </c>
      <c r="F7" s="9">
        <f>SUM(F8:F15)</f>
        <v>92217388.439999998</v>
      </c>
      <c r="G7" s="9">
        <f t="shared" ref="G7:H7" si="0">SUM(G8:G15)</f>
        <v>79297914.439999998</v>
      </c>
      <c r="H7" s="9">
        <f t="shared" si="0"/>
        <v>79296914.439999998</v>
      </c>
    </row>
    <row r="8" spans="1:8" ht="48.75" customHeight="1" outlineLevel="1" x14ac:dyDescent="0.25">
      <c r="A8" s="17" t="s">
        <v>11</v>
      </c>
      <c r="B8" s="18" t="s">
        <v>12</v>
      </c>
      <c r="C8" s="19">
        <v>4329088.68</v>
      </c>
      <c r="D8" s="19">
        <v>3547737.48</v>
      </c>
      <c r="E8" s="19">
        <f t="shared" ref="E8:E51" si="1">(D8/C8)*100</f>
        <v>81.951138963501208</v>
      </c>
      <c r="F8" s="19">
        <v>3547743.48</v>
      </c>
      <c r="G8" s="19">
        <v>3563143.48</v>
      </c>
      <c r="H8" s="20">
        <v>3563143.48</v>
      </c>
    </row>
    <row r="9" spans="1:8" ht="65.25" customHeight="1" outlineLevel="1" x14ac:dyDescent="0.25">
      <c r="A9" s="17" t="s">
        <v>13</v>
      </c>
      <c r="B9" s="18" t="s">
        <v>14</v>
      </c>
      <c r="C9" s="19">
        <v>150000</v>
      </c>
      <c r="D9" s="19">
        <v>150000</v>
      </c>
      <c r="E9" s="19">
        <f t="shared" si="1"/>
        <v>100</v>
      </c>
      <c r="F9" s="19">
        <v>50000</v>
      </c>
      <c r="G9" s="19">
        <v>0</v>
      </c>
      <c r="H9" s="20">
        <v>0</v>
      </c>
    </row>
    <row r="10" spans="1:8" ht="63.75" customHeight="1" outlineLevel="1" x14ac:dyDescent="0.25">
      <c r="A10" s="17" t="s">
        <v>15</v>
      </c>
      <c r="B10" s="18" t="s">
        <v>16</v>
      </c>
      <c r="C10" s="19">
        <v>49652210.149999999</v>
      </c>
      <c r="D10" s="19">
        <v>46281182.390000001</v>
      </c>
      <c r="E10" s="19">
        <f t="shared" si="1"/>
        <v>93.210719623927957</v>
      </c>
      <c r="F10" s="19">
        <v>44821938.960000001</v>
      </c>
      <c r="G10" s="19">
        <v>41230357.960000001</v>
      </c>
      <c r="H10" s="20">
        <v>41230357.960000001</v>
      </c>
    </row>
    <row r="11" spans="1:8" ht="15.75" outlineLevel="1" x14ac:dyDescent="0.25">
      <c r="A11" s="17" t="s">
        <v>17</v>
      </c>
      <c r="B11" s="18" t="s">
        <v>18</v>
      </c>
      <c r="C11" s="19">
        <v>34700</v>
      </c>
      <c r="D11" s="19">
        <v>33820</v>
      </c>
      <c r="E11" s="19">
        <f t="shared" si="1"/>
        <v>97.463976945244951</v>
      </c>
      <c r="F11" s="19">
        <v>246918</v>
      </c>
      <c r="G11" s="19">
        <v>15097</v>
      </c>
      <c r="H11" s="20">
        <v>15097</v>
      </c>
    </row>
    <row r="12" spans="1:8" ht="49.5" customHeight="1" outlineLevel="1" x14ac:dyDescent="0.25">
      <c r="A12" s="17" t="s">
        <v>19</v>
      </c>
      <c r="B12" s="18" t="s">
        <v>20</v>
      </c>
      <c r="C12" s="19">
        <v>18211807.539999999</v>
      </c>
      <c r="D12" s="19">
        <v>20763494.579999998</v>
      </c>
      <c r="E12" s="19">
        <f t="shared" si="1"/>
        <v>114.01116849272393</v>
      </c>
      <c r="F12" s="19">
        <v>20071712</v>
      </c>
      <c r="G12" s="19">
        <v>19610396</v>
      </c>
      <c r="H12" s="20">
        <v>19609396</v>
      </c>
    </row>
    <row r="13" spans="1:8" ht="16.5" customHeight="1" outlineLevel="1" x14ac:dyDescent="0.25">
      <c r="A13" s="17" t="s">
        <v>21</v>
      </c>
      <c r="B13" s="18" t="s">
        <v>22</v>
      </c>
      <c r="C13" s="19">
        <v>1299487.33</v>
      </c>
      <c r="D13" s="19">
        <v>1535739</v>
      </c>
      <c r="E13" s="19">
        <f t="shared" si="1"/>
        <v>118.18037502528016</v>
      </c>
      <c r="F13" s="19">
        <v>0</v>
      </c>
      <c r="G13" s="19">
        <v>0</v>
      </c>
      <c r="H13" s="20">
        <v>0</v>
      </c>
    </row>
    <row r="14" spans="1:8" ht="15.75" outlineLevel="1" x14ac:dyDescent="0.25">
      <c r="A14" s="17" t="s">
        <v>23</v>
      </c>
      <c r="B14" s="18" t="s">
        <v>24</v>
      </c>
      <c r="C14" s="19">
        <v>0</v>
      </c>
      <c r="D14" s="19">
        <v>0</v>
      </c>
      <c r="E14" s="19">
        <v>0</v>
      </c>
      <c r="F14" s="19">
        <v>1500000</v>
      </c>
      <c r="G14" s="19">
        <v>500000</v>
      </c>
      <c r="H14" s="20">
        <v>500000</v>
      </c>
    </row>
    <row r="15" spans="1:8" ht="15.75" outlineLevel="1" x14ac:dyDescent="0.25">
      <c r="A15" s="17" t="s">
        <v>25</v>
      </c>
      <c r="B15" s="18" t="s">
        <v>26</v>
      </c>
      <c r="C15" s="19">
        <v>22028331.16</v>
      </c>
      <c r="D15" s="19">
        <v>25287546.609999999</v>
      </c>
      <c r="E15" s="19">
        <f t="shared" si="1"/>
        <v>114.79556225266046</v>
      </c>
      <c r="F15" s="19">
        <v>21979076</v>
      </c>
      <c r="G15" s="19">
        <v>14378920</v>
      </c>
      <c r="H15" s="20">
        <v>14378920</v>
      </c>
    </row>
    <row r="16" spans="1:8" ht="15.75" x14ac:dyDescent="0.25">
      <c r="A16" s="7" t="s">
        <v>27</v>
      </c>
      <c r="B16" s="8" t="s">
        <v>28</v>
      </c>
      <c r="C16" s="9">
        <v>38469056.219999999</v>
      </c>
      <c r="D16" s="9">
        <f>SUM(D17:D22)</f>
        <v>34132430.710000001</v>
      </c>
      <c r="E16" s="9">
        <f t="shared" si="1"/>
        <v>88.726977118442036</v>
      </c>
      <c r="F16" s="9">
        <f>SUM(F17:F22)</f>
        <v>26994708.390000001</v>
      </c>
      <c r="G16" s="9">
        <f t="shared" ref="G16:H16" si="2">SUM(G17:G22)</f>
        <v>26919305.390000001</v>
      </c>
      <c r="H16" s="9">
        <f t="shared" si="2"/>
        <v>21220155.390000001</v>
      </c>
    </row>
    <row r="17" spans="1:8" ht="15.75" outlineLevel="1" x14ac:dyDescent="0.25">
      <c r="A17" s="17" t="s">
        <v>29</v>
      </c>
      <c r="B17" s="18" t="s">
        <v>30</v>
      </c>
      <c r="C17" s="19">
        <v>166668</v>
      </c>
      <c r="D17" s="19">
        <v>222224</v>
      </c>
      <c r="E17" s="19">
        <f t="shared" si="1"/>
        <v>133.33333333333331</v>
      </c>
      <c r="F17" s="19">
        <v>600003</v>
      </c>
      <c r="G17" s="19">
        <v>0</v>
      </c>
      <c r="H17" s="20">
        <v>0</v>
      </c>
    </row>
    <row r="18" spans="1:8" ht="15.75" outlineLevel="1" x14ac:dyDescent="0.25">
      <c r="A18" s="17" t="s">
        <v>31</v>
      </c>
      <c r="B18" s="18" t="s">
        <v>32</v>
      </c>
      <c r="C18" s="19">
        <v>950000</v>
      </c>
      <c r="D18" s="19">
        <v>300000</v>
      </c>
      <c r="E18" s="19">
        <f t="shared" si="1"/>
        <v>31.578947368421051</v>
      </c>
      <c r="F18" s="19">
        <v>210000</v>
      </c>
      <c r="G18" s="19">
        <v>0</v>
      </c>
      <c r="H18" s="20">
        <v>0</v>
      </c>
    </row>
    <row r="19" spans="1:8" ht="15.75" outlineLevel="1" x14ac:dyDescent="0.25">
      <c r="A19" s="17" t="s">
        <v>33</v>
      </c>
      <c r="B19" s="18" t="s">
        <v>34</v>
      </c>
      <c r="C19" s="19">
        <v>7737226.4800000004</v>
      </c>
      <c r="D19" s="19">
        <v>10948367.83</v>
      </c>
      <c r="E19" s="19">
        <f t="shared" si="1"/>
        <v>141.50248617253865</v>
      </c>
      <c r="F19" s="19">
        <v>11097880</v>
      </c>
      <c r="G19" s="19">
        <v>5900000</v>
      </c>
      <c r="H19" s="20">
        <v>0</v>
      </c>
    </row>
    <row r="20" spans="1:8" ht="15.75" outlineLevel="1" x14ac:dyDescent="0.25">
      <c r="A20" s="17" t="s">
        <v>35</v>
      </c>
      <c r="B20" s="18" t="s">
        <v>36</v>
      </c>
      <c r="C20" s="19">
        <v>28008745.379999999</v>
      </c>
      <c r="D20" s="19">
        <v>21249030.52</v>
      </c>
      <c r="E20" s="19">
        <f t="shared" si="1"/>
        <v>75.865699201125736</v>
      </c>
      <c r="F20" s="19">
        <v>14907150</v>
      </c>
      <c r="G20" s="19">
        <v>20839630</v>
      </c>
      <c r="H20" s="20">
        <v>21040480</v>
      </c>
    </row>
    <row r="21" spans="1:8" ht="15.75" outlineLevel="1" x14ac:dyDescent="0.25">
      <c r="A21" s="17" t="s">
        <v>106</v>
      </c>
      <c r="B21" s="18" t="s">
        <v>107</v>
      </c>
      <c r="C21" s="19">
        <v>0</v>
      </c>
      <c r="D21" s="19">
        <v>183342.24</v>
      </c>
      <c r="E21" s="19">
        <v>0</v>
      </c>
      <c r="F21" s="19">
        <v>179675.39</v>
      </c>
      <c r="G21" s="19">
        <v>179675.39</v>
      </c>
      <c r="H21" s="20">
        <v>179675.39</v>
      </c>
    </row>
    <row r="22" spans="1:8" ht="31.5" outlineLevel="1" x14ac:dyDescent="0.25">
      <c r="A22" s="17" t="s">
        <v>37</v>
      </c>
      <c r="B22" s="18" t="s">
        <v>38</v>
      </c>
      <c r="C22" s="19">
        <v>1606416.36</v>
      </c>
      <c r="D22" s="19">
        <v>1229466.1200000001</v>
      </c>
      <c r="E22" s="19">
        <f t="shared" si="1"/>
        <v>76.534711088226217</v>
      </c>
      <c r="F22" s="19">
        <v>0</v>
      </c>
      <c r="G22" s="19">
        <v>0</v>
      </c>
      <c r="H22" s="20">
        <v>0</v>
      </c>
    </row>
    <row r="23" spans="1:8" ht="18" customHeight="1" x14ac:dyDescent="0.25">
      <c r="A23" s="7" t="s">
        <v>39</v>
      </c>
      <c r="B23" s="8" t="s">
        <v>40</v>
      </c>
      <c r="C23" s="9">
        <v>24005828.18</v>
      </c>
      <c r="D23" s="9">
        <f>SUM(D24:D26)</f>
        <v>10409483.92</v>
      </c>
      <c r="E23" s="9">
        <f t="shared" si="1"/>
        <v>43.36231952485798</v>
      </c>
      <c r="F23" s="9">
        <f>SUM(F24:F26)</f>
        <v>2582058</v>
      </c>
      <c r="G23" s="9">
        <f t="shared" ref="G23:H23" si="3">SUM(G24:G26)</f>
        <v>539531</v>
      </c>
      <c r="H23" s="9">
        <f t="shared" si="3"/>
        <v>539531</v>
      </c>
    </row>
    <row r="24" spans="1:8" ht="15.75" outlineLevel="1" x14ac:dyDescent="0.25">
      <c r="A24" s="17" t="s">
        <v>41</v>
      </c>
      <c r="B24" s="18" t="s">
        <v>42</v>
      </c>
      <c r="C24" s="19">
        <v>7985026.1699999999</v>
      </c>
      <c r="D24" s="19">
        <v>2175833.4</v>
      </c>
      <c r="E24" s="19">
        <f t="shared" si="1"/>
        <v>27.248920087133538</v>
      </c>
      <c r="F24" s="19">
        <v>473542</v>
      </c>
      <c r="G24" s="19">
        <v>0</v>
      </c>
      <c r="H24" s="20">
        <v>0</v>
      </c>
    </row>
    <row r="25" spans="1:8" ht="15.75" outlineLevel="1" x14ac:dyDescent="0.25">
      <c r="A25" s="17" t="s">
        <v>43</v>
      </c>
      <c r="B25" s="18" t="s">
        <v>44</v>
      </c>
      <c r="C25" s="19">
        <v>6157300.21</v>
      </c>
      <c r="D25" s="19">
        <v>3302035.52</v>
      </c>
      <c r="E25" s="19">
        <f t="shared" si="1"/>
        <v>53.627976668040354</v>
      </c>
      <c r="F25" s="19">
        <v>255557</v>
      </c>
      <c r="G25" s="19">
        <v>0</v>
      </c>
      <c r="H25" s="20">
        <v>0</v>
      </c>
    </row>
    <row r="26" spans="1:8" ht="15.75" outlineLevel="1" x14ac:dyDescent="0.25">
      <c r="A26" s="17" t="s">
        <v>45</v>
      </c>
      <c r="B26" s="18" t="s">
        <v>46</v>
      </c>
      <c r="C26" s="19">
        <v>9863501.8000000007</v>
      </c>
      <c r="D26" s="19">
        <v>4931615</v>
      </c>
      <c r="E26" s="19">
        <f t="shared" si="1"/>
        <v>49.998622193184978</v>
      </c>
      <c r="F26" s="19">
        <v>1852959</v>
      </c>
      <c r="G26" s="19">
        <v>539531</v>
      </c>
      <c r="H26" s="20">
        <v>539531</v>
      </c>
    </row>
    <row r="27" spans="1:8" ht="15.75" x14ac:dyDescent="0.25">
      <c r="A27" s="7" t="s">
        <v>47</v>
      </c>
      <c r="B27" s="8" t="s">
        <v>48</v>
      </c>
      <c r="C27" s="9">
        <v>2675000</v>
      </c>
      <c r="D27" s="9">
        <f>D28</f>
        <v>0</v>
      </c>
      <c r="E27" s="9">
        <f t="shared" si="1"/>
        <v>0</v>
      </c>
      <c r="F27" s="9">
        <f>SUM(F28)</f>
        <v>0</v>
      </c>
      <c r="G27" s="9">
        <f t="shared" ref="G27:H27" si="4">SUM(G28)</f>
        <v>0</v>
      </c>
      <c r="H27" s="9">
        <f t="shared" si="4"/>
        <v>0</v>
      </c>
    </row>
    <row r="28" spans="1:8" ht="20.25" customHeight="1" outlineLevel="1" x14ac:dyDescent="0.25">
      <c r="A28" s="17" t="s">
        <v>49</v>
      </c>
      <c r="B28" s="18" t="s">
        <v>50</v>
      </c>
      <c r="C28" s="19">
        <v>2675000</v>
      </c>
      <c r="D28" s="19">
        <v>0</v>
      </c>
      <c r="E28" s="19">
        <f t="shared" si="1"/>
        <v>0</v>
      </c>
      <c r="F28" s="19">
        <v>0</v>
      </c>
      <c r="G28" s="19">
        <v>0</v>
      </c>
      <c r="H28" s="20">
        <v>0</v>
      </c>
    </row>
    <row r="29" spans="1:8" ht="15.75" x14ac:dyDescent="0.25">
      <c r="A29" s="7" t="s">
        <v>51</v>
      </c>
      <c r="B29" s="8" t="s">
        <v>52</v>
      </c>
      <c r="C29" s="9">
        <v>440501097.19</v>
      </c>
      <c r="D29" s="9">
        <f>SUM(D30:D34)</f>
        <v>454868909.65000004</v>
      </c>
      <c r="E29" s="9">
        <f t="shared" si="1"/>
        <v>103.26169731509269</v>
      </c>
      <c r="F29" s="9">
        <f>SUM(F30:F34)</f>
        <v>434863565.33999997</v>
      </c>
      <c r="G29" s="9">
        <f t="shared" ref="G29:H29" si="5">SUM(G30:G34)</f>
        <v>404381109.67000008</v>
      </c>
      <c r="H29" s="9">
        <f t="shared" si="5"/>
        <v>389565195.52000004</v>
      </c>
    </row>
    <row r="30" spans="1:8" ht="15.75" outlineLevel="1" x14ac:dyDescent="0.25">
      <c r="A30" s="17" t="s">
        <v>53</v>
      </c>
      <c r="B30" s="18" t="s">
        <v>54</v>
      </c>
      <c r="C30" s="19">
        <v>138557962.68000001</v>
      </c>
      <c r="D30" s="19">
        <v>144519152.55000001</v>
      </c>
      <c r="E30" s="19">
        <f t="shared" si="1"/>
        <v>104.30230768026473</v>
      </c>
      <c r="F30" s="19">
        <v>137373952.65000001</v>
      </c>
      <c r="G30" s="19">
        <v>126004249.53</v>
      </c>
      <c r="H30" s="20">
        <v>126004249.53</v>
      </c>
    </row>
    <row r="31" spans="1:8" ht="15.75" outlineLevel="1" x14ac:dyDescent="0.25">
      <c r="A31" s="17" t="s">
        <v>55</v>
      </c>
      <c r="B31" s="18" t="s">
        <v>56</v>
      </c>
      <c r="C31" s="19">
        <v>236589193.63</v>
      </c>
      <c r="D31" s="19">
        <v>243056079.86000001</v>
      </c>
      <c r="E31" s="19">
        <f t="shared" si="1"/>
        <v>102.73338191435468</v>
      </c>
      <c r="F31" s="19">
        <v>232284546.86000001</v>
      </c>
      <c r="G31" s="19">
        <v>219995363.31</v>
      </c>
      <c r="H31" s="20">
        <v>205179449.16</v>
      </c>
    </row>
    <row r="32" spans="1:8" ht="15.75" outlineLevel="1" x14ac:dyDescent="0.25">
      <c r="A32" s="17" t="s">
        <v>57</v>
      </c>
      <c r="B32" s="18" t="s">
        <v>58</v>
      </c>
      <c r="C32" s="19">
        <v>40003386.329999998</v>
      </c>
      <c r="D32" s="19">
        <v>40010339.57</v>
      </c>
      <c r="E32" s="19">
        <f t="shared" si="1"/>
        <v>100.01738162850175</v>
      </c>
      <c r="F32" s="19">
        <v>38599667.159999996</v>
      </c>
      <c r="G32" s="19">
        <v>32576148.16</v>
      </c>
      <c r="H32" s="20">
        <v>32576148.16</v>
      </c>
    </row>
    <row r="33" spans="1:8" ht="15.75" outlineLevel="1" x14ac:dyDescent="0.25">
      <c r="A33" s="17" t="s">
        <v>59</v>
      </c>
      <c r="B33" s="18" t="s">
        <v>60</v>
      </c>
      <c r="C33" s="19">
        <v>109410</v>
      </c>
      <c r="D33" s="19">
        <v>1515816.67</v>
      </c>
      <c r="E33" s="19">
        <f t="shared" si="1"/>
        <v>1385.4461840782378</v>
      </c>
      <c r="F33" s="19">
        <v>1515816.67</v>
      </c>
      <c r="G33" s="19">
        <v>1339166.67</v>
      </c>
      <c r="H33" s="20">
        <v>1339166.67</v>
      </c>
    </row>
    <row r="34" spans="1:8" ht="15.75" outlineLevel="1" x14ac:dyDescent="0.25">
      <c r="A34" s="17" t="s">
        <v>61</v>
      </c>
      <c r="B34" s="18" t="s">
        <v>62</v>
      </c>
      <c r="C34" s="19">
        <v>25241144.550000001</v>
      </c>
      <c r="D34" s="19">
        <v>25767521</v>
      </c>
      <c r="E34" s="19">
        <f t="shared" si="1"/>
        <v>102.08539057710834</v>
      </c>
      <c r="F34" s="19">
        <v>25089582</v>
      </c>
      <c r="G34" s="19">
        <v>24466182</v>
      </c>
      <c r="H34" s="20">
        <v>24466182</v>
      </c>
    </row>
    <row r="35" spans="1:8" ht="15.75" x14ac:dyDescent="0.25">
      <c r="A35" s="7" t="s">
        <v>63</v>
      </c>
      <c r="B35" s="8" t="s">
        <v>64</v>
      </c>
      <c r="C35" s="9">
        <v>95735117.989999995</v>
      </c>
      <c r="D35" s="9">
        <f>SUM(D36:D37)</f>
        <v>101702774.59</v>
      </c>
      <c r="E35" s="9">
        <f t="shared" si="1"/>
        <v>106.23350837737868</v>
      </c>
      <c r="F35" s="9">
        <f>SUM(F36:F37)</f>
        <v>90747994.289999992</v>
      </c>
      <c r="G35" s="9">
        <f t="shared" ref="G35:H35" si="6">SUM(G36:G37)</f>
        <v>85454344.289999992</v>
      </c>
      <c r="H35" s="9">
        <f t="shared" si="6"/>
        <v>85454344.289999992</v>
      </c>
    </row>
    <row r="36" spans="1:8" ht="15.75" outlineLevel="1" x14ac:dyDescent="0.25">
      <c r="A36" s="17" t="s">
        <v>65</v>
      </c>
      <c r="B36" s="18" t="s">
        <v>66</v>
      </c>
      <c r="C36" s="19">
        <v>65087423.390000001</v>
      </c>
      <c r="D36" s="19">
        <v>62059950.530000001</v>
      </c>
      <c r="E36" s="19">
        <f t="shared" si="1"/>
        <v>95.348605456603252</v>
      </c>
      <c r="F36" s="19">
        <v>52442068.229999997</v>
      </c>
      <c r="G36" s="19">
        <v>47390756.229999997</v>
      </c>
      <c r="H36" s="20">
        <v>47390756.229999997</v>
      </c>
    </row>
    <row r="37" spans="1:8" ht="31.5" outlineLevel="1" x14ac:dyDescent="0.25">
      <c r="A37" s="17" t="s">
        <v>67</v>
      </c>
      <c r="B37" s="18" t="s">
        <v>68</v>
      </c>
      <c r="C37" s="19">
        <v>30647694.600000001</v>
      </c>
      <c r="D37" s="19">
        <v>39642824.060000002</v>
      </c>
      <c r="E37" s="19">
        <f t="shared" si="1"/>
        <v>129.35010145918119</v>
      </c>
      <c r="F37" s="19">
        <v>38305926.060000002</v>
      </c>
      <c r="G37" s="19">
        <v>38063588.060000002</v>
      </c>
      <c r="H37" s="20">
        <v>38063588.060000002</v>
      </c>
    </row>
    <row r="38" spans="1:8" ht="15.75" x14ac:dyDescent="0.25">
      <c r="A38" s="7" t="s">
        <v>69</v>
      </c>
      <c r="B38" s="8" t="s">
        <v>70</v>
      </c>
      <c r="C38" s="9">
        <v>22716586.359999999</v>
      </c>
      <c r="D38" s="9">
        <f>SUM(D39:D42)</f>
        <v>21055396.129999999</v>
      </c>
      <c r="E38" s="9">
        <f t="shared" si="1"/>
        <v>92.687324566841298</v>
      </c>
      <c r="F38" s="9">
        <f>SUM(F39:F42)</f>
        <v>19866521.800000001</v>
      </c>
      <c r="G38" s="9">
        <f t="shared" ref="G38:H38" si="7">SUM(G39:G42)</f>
        <v>19866487.800000001</v>
      </c>
      <c r="H38" s="9">
        <f t="shared" si="7"/>
        <v>19866487.800000001</v>
      </c>
    </row>
    <row r="39" spans="1:8" ht="15.75" outlineLevel="1" x14ac:dyDescent="0.25">
      <c r="A39" s="17" t="s">
        <v>71</v>
      </c>
      <c r="B39" s="18" t="s">
        <v>72</v>
      </c>
      <c r="C39" s="19">
        <v>4721176.16</v>
      </c>
      <c r="D39" s="19">
        <v>4633753.93</v>
      </c>
      <c r="E39" s="19">
        <f t="shared" si="1"/>
        <v>98.148295529815599</v>
      </c>
      <c r="F39" s="19">
        <v>4519051.8</v>
      </c>
      <c r="G39" s="19">
        <v>4519051.8</v>
      </c>
      <c r="H39" s="20">
        <v>4519051.8</v>
      </c>
    </row>
    <row r="40" spans="1:8" ht="15.75" outlineLevel="1" x14ac:dyDescent="0.25">
      <c r="A40" s="17" t="s">
        <v>73</v>
      </c>
      <c r="B40" s="18" t="s">
        <v>74</v>
      </c>
      <c r="C40" s="19">
        <v>2074469.52</v>
      </c>
      <c r="D40" s="19">
        <v>2050000</v>
      </c>
      <c r="E40" s="19">
        <f t="shared" si="1"/>
        <v>98.820444467171541</v>
      </c>
      <c r="F40" s="19">
        <v>3257034</v>
      </c>
      <c r="G40" s="19">
        <v>3257034</v>
      </c>
      <c r="H40" s="20">
        <v>3257034</v>
      </c>
    </row>
    <row r="41" spans="1:8" ht="15.75" outlineLevel="1" x14ac:dyDescent="0.25">
      <c r="A41" s="17" t="s">
        <v>75</v>
      </c>
      <c r="B41" s="18" t="s">
        <v>76</v>
      </c>
      <c r="C41" s="19">
        <v>15652081.199999999</v>
      </c>
      <c r="D41" s="19">
        <v>14371642.199999999</v>
      </c>
      <c r="E41" s="19">
        <f t="shared" si="1"/>
        <v>91.819369043395966</v>
      </c>
      <c r="F41" s="19">
        <v>12090436</v>
      </c>
      <c r="G41" s="19">
        <v>12090402</v>
      </c>
      <c r="H41" s="20">
        <v>12090402</v>
      </c>
    </row>
    <row r="42" spans="1:8" ht="20.25" customHeight="1" outlineLevel="1" x14ac:dyDescent="0.25">
      <c r="A42" s="17" t="s">
        <v>77</v>
      </c>
      <c r="B42" s="18" t="s">
        <v>78</v>
      </c>
      <c r="C42" s="19">
        <v>268859.48</v>
      </c>
      <c r="D42" s="19">
        <v>0</v>
      </c>
      <c r="E42" s="19">
        <f t="shared" si="1"/>
        <v>0</v>
      </c>
      <c r="F42" s="19">
        <v>0</v>
      </c>
      <c r="G42" s="19">
        <v>0</v>
      </c>
      <c r="H42" s="20">
        <v>0</v>
      </c>
    </row>
    <row r="43" spans="1:8" ht="15.75" x14ac:dyDescent="0.25">
      <c r="A43" s="7" t="s">
        <v>79</v>
      </c>
      <c r="B43" s="8" t="s">
        <v>80</v>
      </c>
      <c r="C43" s="9">
        <v>9255656.1699999999</v>
      </c>
      <c r="D43" s="9">
        <f>SUM(D44:D46)</f>
        <v>34218269</v>
      </c>
      <c r="E43" s="9">
        <f t="shared" si="1"/>
        <v>369.70116836135668</v>
      </c>
      <c r="F43" s="9">
        <f>SUM(F44:F46)</f>
        <v>24245727.98</v>
      </c>
      <c r="G43" s="9">
        <f t="shared" ref="G43:H43" si="8">SUM(G44:G46)</f>
        <v>20696452.98</v>
      </c>
      <c r="H43" s="9">
        <f t="shared" si="8"/>
        <v>20696452.98</v>
      </c>
    </row>
    <row r="44" spans="1:8" ht="15.75" outlineLevel="1" x14ac:dyDescent="0.25">
      <c r="A44" s="17" t="s">
        <v>81</v>
      </c>
      <c r="B44" s="18" t="s">
        <v>82</v>
      </c>
      <c r="C44" s="19">
        <v>183712</v>
      </c>
      <c r="D44" s="19">
        <v>0</v>
      </c>
      <c r="E44" s="19">
        <f t="shared" si="1"/>
        <v>0</v>
      </c>
      <c r="F44" s="19">
        <v>0</v>
      </c>
      <c r="G44" s="19">
        <v>0</v>
      </c>
      <c r="H44" s="20">
        <v>0</v>
      </c>
    </row>
    <row r="45" spans="1:8" ht="15.75" outlineLevel="1" x14ac:dyDescent="0.25">
      <c r="A45" s="17" t="s">
        <v>83</v>
      </c>
      <c r="B45" s="18" t="s">
        <v>84</v>
      </c>
      <c r="C45" s="19">
        <v>8903939.9700000007</v>
      </c>
      <c r="D45" s="19">
        <v>33818269</v>
      </c>
      <c r="E45" s="19">
        <f t="shared" si="1"/>
        <v>379.81241016834929</v>
      </c>
      <c r="F45" s="19">
        <v>24045727.98</v>
      </c>
      <c r="G45" s="19">
        <v>20696452.98</v>
      </c>
      <c r="H45" s="20">
        <v>20696452.98</v>
      </c>
    </row>
    <row r="46" spans="1:8" ht="15.75" outlineLevel="1" x14ac:dyDescent="0.25">
      <c r="A46" s="17" t="s">
        <v>85</v>
      </c>
      <c r="B46" s="18" t="s">
        <v>86</v>
      </c>
      <c r="C46" s="19">
        <v>168004.2</v>
      </c>
      <c r="D46" s="19">
        <v>400000</v>
      </c>
      <c r="E46" s="19">
        <f t="shared" si="1"/>
        <v>238.0892858630915</v>
      </c>
      <c r="F46" s="19">
        <v>200000</v>
      </c>
      <c r="G46" s="19">
        <v>0</v>
      </c>
      <c r="H46" s="20">
        <v>0</v>
      </c>
    </row>
    <row r="47" spans="1:8" ht="48" customHeight="1" x14ac:dyDescent="0.25">
      <c r="A47" s="7" t="s">
        <v>87</v>
      </c>
      <c r="B47" s="8" t="s">
        <v>88</v>
      </c>
      <c r="C47" s="9">
        <v>55912629</v>
      </c>
      <c r="D47" s="9">
        <f>D48</f>
        <v>30136554</v>
      </c>
      <c r="E47" s="9">
        <f t="shared" si="1"/>
        <v>53.899368602395711</v>
      </c>
      <c r="F47" s="9">
        <f>SUM(F48)</f>
        <v>23341700</v>
      </c>
      <c r="G47" s="9">
        <f t="shared" ref="G47:H47" si="9">SUM(G48)</f>
        <v>3431500</v>
      </c>
      <c r="H47" s="9">
        <f t="shared" si="9"/>
        <v>3622500</v>
      </c>
    </row>
    <row r="48" spans="1:8" ht="48.75" customHeight="1" outlineLevel="1" x14ac:dyDescent="0.25">
      <c r="A48" s="17" t="s">
        <v>89</v>
      </c>
      <c r="B48" s="18" t="s">
        <v>90</v>
      </c>
      <c r="C48" s="19">
        <v>55912629</v>
      </c>
      <c r="D48" s="19">
        <v>30136554</v>
      </c>
      <c r="E48" s="19">
        <f t="shared" si="1"/>
        <v>53.899368602395711</v>
      </c>
      <c r="F48" s="19">
        <v>23341700</v>
      </c>
      <c r="G48" s="19">
        <v>3431500</v>
      </c>
      <c r="H48" s="20">
        <v>3622500</v>
      </c>
    </row>
    <row r="49" spans="1:8" ht="31.5" x14ac:dyDescent="0.25">
      <c r="A49" s="7" t="s">
        <v>105</v>
      </c>
      <c r="B49" s="8" t="s">
        <v>104</v>
      </c>
      <c r="C49" s="9">
        <v>0</v>
      </c>
      <c r="D49" s="9">
        <v>0</v>
      </c>
      <c r="E49" s="9">
        <v>0</v>
      </c>
      <c r="F49" s="9">
        <v>0</v>
      </c>
      <c r="G49" s="9">
        <v>7400000</v>
      </c>
      <c r="H49" s="10">
        <v>15300000</v>
      </c>
    </row>
    <row r="50" spans="1:8" ht="16.5" thickBot="1" x14ac:dyDescent="0.3">
      <c r="A50" s="11"/>
      <c r="B50" s="12"/>
      <c r="C50" s="12"/>
      <c r="D50" s="12"/>
      <c r="E50" s="12"/>
      <c r="F50" s="12"/>
      <c r="G50" s="12"/>
      <c r="H50" s="13"/>
    </row>
    <row r="51" spans="1:8" ht="16.5" thickBot="1" x14ac:dyDescent="0.3">
      <c r="A51" s="14" t="s">
        <v>91</v>
      </c>
      <c r="B51" s="15"/>
      <c r="C51" s="16">
        <v>784976595.97000003</v>
      </c>
      <c r="D51" s="16">
        <f>D7+D16+D23+D27+D29+D35+D38+D43+D47+D49</f>
        <v>784123338.06000006</v>
      </c>
      <c r="E51" s="16">
        <f t="shared" si="1"/>
        <v>99.891301484097667</v>
      </c>
      <c r="F51" s="16">
        <f t="shared" ref="F51:H51" si="10">F7+F16+F23+F27+F29+F35+F38+F43+F47+F49</f>
        <v>714859664.23999989</v>
      </c>
      <c r="G51" s="16">
        <f t="shared" si="10"/>
        <v>647986645.57000005</v>
      </c>
      <c r="H51" s="16">
        <f t="shared" si="10"/>
        <v>635561581.41999996</v>
      </c>
    </row>
    <row r="52" spans="1:8" x14ac:dyDescent="0.25">
      <c r="A52" s="2"/>
      <c r="B52" s="2"/>
      <c r="C52" s="21"/>
      <c r="D52" s="2"/>
      <c r="E52" s="2"/>
      <c r="F52" s="2"/>
      <c r="G52" s="2"/>
      <c r="H52" s="2"/>
    </row>
    <row r="53" spans="1:8" x14ac:dyDescent="0.25">
      <c r="A53" s="26"/>
      <c r="B53" s="27"/>
      <c r="C53" s="27"/>
      <c r="D53" s="27"/>
      <c r="E53" s="27"/>
      <c r="F53" s="27"/>
      <c r="G53" s="27"/>
      <c r="H53" s="27"/>
    </row>
  </sheetData>
  <mergeCells count="7">
    <mergeCell ref="A53:H53"/>
    <mergeCell ref="E4:E5"/>
    <mergeCell ref="A1:H2"/>
    <mergeCell ref="F4:H4"/>
    <mergeCell ref="A3:H3"/>
    <mergeCell ref="B4:B5"/>
    <mergeCell ref="A4:A5"/>
  </mergeCells>
  <pageMargins left="0.7" right="0.7" top="0.75" bottom="0.75" header="0.3" footer="0.3"/>
  <pageSetup paperSize="9" scale="77" fitToHeight="0" orientation="landscape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0&lt;/string&gt;&#10;    &lt;string&gt;31.12.2020&lt;/string&gt;&#10;  &lt;/DateInfo&gt;&#10;  &lt;Code&gt;MAKET_GENERATOR&lt;/Code&gt;&#10;  &lt;ObjectCode&gt;MAKET_GENERATOR&lt;/ObjectCode&gt;&#10;  &lt;DocName&gt;Генератор отчетов (с использованием макета)&lt;/DocName&gt;&#10;  &lt;VariantName&gt;Сведения в разрезе разделов, подразделов&lt;/VariantName&gt;&#10;  &lt;VariantLink&gt;8672&lt;/VariantLink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1D362B1E-11E5-4EFF-AAC6-047472A58C7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Сазоненко</dc:creator>
  <cp:lastModifiedBy>Sazonenko</cp:lastModifiedBy>
  <cp:lastPrinted>2021-10-27T09:30:15Z</cp:lastPrinted>
  <dcterms:created xsi:type="dcterms:W3CDTF">2021-10-26T11:23:33Z</dcterms:created>
  <dcterms:modified xsi:type="dcterms:W3CDTF">2021-11-09T15:11:05Z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Генератор отчетов (с использованием макета)</vt:lpwstr>
  </property>
  <property fmtid="{D5CDD505-2E9C-101B-9397-08002B2CF9AE}" pid="3" name="Название отчета">
    <vt:lpwstr>Сведения в разрезе разделов подразделов(3).xlsx</vt:lpwstr>
  </property>
  <property fmtid="{D5CDD505-2E9C-101B-9397-08002B2CF9AE}" pid="4" name="Версия клиента">
    <vt:lpwstr>21.1.26.9200 (.NET 4.7.2)</vt:lpwstr>
  </property>
  <property fmtid="{D5CDD505-2E9C-101B-9397-08002B2CF9AE}" pid="5" name="Версия базы">
    <vt:lpwstr>20.2.2842.1170809130</vt:lpwstr>
  </property>
  <property fmtid="{D5CDD505-2E9C-101B-9397-08002B2CF9AE}" pid="6" name="Тип сервера">
    <vt:lpwstr>MSSQL</vt:lpwstr>
  </property>
  <property fmtid="{D5CDD505-2E9C-101B-9397-08002B2CF9AE}" pid="7" name="Сервер">
    <vt:lpwstr>10.33.66.21</vt:lpwstr>
  </property>
  <property fmtid="{D5CDD505-2E9C-101B-9397-08002B2CF9AE}" pid="8" name="База">
    <vt:lpwstr>komi_2020</vt:lpwstr>
  </property>
  <property fmtid="{D5CDD505-2E9C-101B-9397-08002B2CF9AE}" pid="9" name="Пользователь">
    <vt:lpwstr>17-фу-сазоненко-мн</vt:lpwstr>
  </property>
  <property fmtid="{D5CDD505-2E9C-101B-9397-08002B2CF9AE}" pid="10" name="Шаблон">
    <vt:lpwstr>rep_maket.XLT</vt:lpwstr>
  </property>
  <property fmtid="{D5CDD505-2E9C-101B-9397-08002B2CF9AE}" pid="11" name="Локальная база">
    <vt:lpwstr>не используется</vt:lpwstr>
  </property>
</Properties>
</file>