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770" windowHeight="11670"/>
  </bookViews>
  <sheets>
    <sheet name="Рейтинг" sheetId="12" r:id="rId1"/>
    <sheet name="Методика" sheetId="31" r:id="rId2"/>
    <sheet name="1.1" sheetId="14" r:id="rId3"/>
    <sheet name="1.2" sheetId="76" r:id="rId4"/>
    <sheet name="1.3" sheetId="77" r:id="rId5"/>
    <sheet name="2.1" sheetId="79" r:id="rId6"/>
    <sheet name="2.2" sheetId="80" r:id="rId7"/>
    <sheet name="2.3" sheetId="81" r:id="rId8"/>
    <sheet name="3.1" sheetId="82" r:id="rId9"/>
    <sheet name="4.1" sheetId="83" r:id="rId10"/>
    <sheet name="4.2" sheetId="85" r:id="rId11"/>
    <sheet name="4.3" sheetId="86" r:id="rId12"/>
    <sheet name="4.4" sheetId="87" r:id="rId13"/>
    <sheet name="4.5" sheetId="88" r:id="rId14"/>
    <sheet name="4.6" sheetId="89" r:id="rId15"/>
    <sheet name="5.1" sheetId="90" r:id="rId16"/>
    <sheet name="5.2" sheetId="91" r:id="rId17"/>
    <sheet name="6.1" sheetId="92" r:id="rId18"/>
    <sheet name="7.1" sheetId="93" r:id="rId19"/>
    <sheet name="7.2" sheetId="95" r:id="rId20"/>
    <sheet name="8.1" sheetId="96" r:id="rId21"/>
    <sheet name="8.2" sheetId="97" r:id="rId22"/>
    <sheet name="8.3" sheetId="98" r:id="rId23"/>
    <sheet name="8.4" sheetId="99" r:id="rId24"/>
    <sheet name="9.1" sheetId="100" r:id="rId25"/>
    <sheet name="9.2" sheetId="101" r:id="rId26"/>
    <sheet name="9.3" sheetId="102" r:id="rId27"/>
    <sheet name="9.4" sheetId="103" r:id="rId28"/>
    <sheet name="9.5" sheetId="104" r:id="rId29"/>
    <sheet name="9.6" sheetId="105" r:id="rId30"/>
    <sheet name="10.1" sheetId="106" r:id="rId31"/>
    <sheet name="10.2" sheetId="107" r:id="rId32"/>
    <sheet name="11.1" sheetId="108" r:id="rId33"/>
    <sheet name="11.2" sheetId="109" r:id="rId34"/>
    <sheet name="11.3" sheetId="110" r:id="rId35"/>
    <sheet name="11.4" sheetId="111" r:id="rId36"/>
    <sheet name="12.1" sheetId="112" r:id="rId37"/>
    <sheet name="13.1" sheetId="113" r:id="rId38"/>
    <sheet name="13.2" sheetId="114" r:id="rId39"/>
    <sheet name="13.3" sheetId="115" r:id="rId40"/>
  </sheets>
  <externalReferences>
    <externalReference r:id="rId41"/>
    <externalReference r:id="rId42"/>
    <externalReference r:id="rId43"/>
    <externalReference r:id="rId44"/>
    <externalReference r:id="rId45"/>
  </externalReferences>
  <definedNames>
    <definedName name="_xlnm._FilterDatabase" localSheetId="2" hidden="1">'1.1'!$A$6:$I$27</definedName>
    <definedName name="_xlnm._FilterDatabase" localSheetId="3" hidden="1">'1.2'!$A$6:$G$27</definedName>
    <definedName name="_xlnm._FilterDatabase" localSheetId="4" hidden="1">'1.3'!$A$6:$G$27</definedName>
    <definedName name="_xlnm._FilterDatabase" localSheetId="30" hidden="1">'10.1'!$A$6:$D$27</definedName>
    <definedName name="_xlnm._FilterDatabase" localSheetId="31" hidden="1">'10.2'!$A$7:$D$28</definedName>
    <definedName name="_xlnm._FilterDatabase" localSheetId="32" hidden="1">'11.1'!$A$7:$D$28</definedName>
    <definedName name="_xlnm._FilterDatabase" localSheetId="33" hidden="1">'11.2'!$A$6:$D$27</definedName>
    <definedName name="_xlnm._FilterDatabase" localSheetId="34" hidden="1">'11.3'!$A$6:$D$27</definedName>
    <definedName name="_xlnm._FilterDatabase" localSheetId="35" hidden="1">'11.4'!$A$7:$D$28</definedName>
    <definedName name="_xlnm._FilterDatabase" localSheetId="36" hidden="1">'12.1'!$A$6:$L$27</definedName>
    <definedName name="_xlnm._FilterDatabase" localSheetId="37" hidden="1">'13.1'!$A$7:$J$28</definedName>
    <definedName name="_xlnm._FilterDatabase" localSheetId="38" hidden="1">'13.2'!$A$8:$L$29</definedName>
    <definedName name="_xlnm._FilterDatabase" localSheetId="39" hidden="1">'13.3'!$A$6:$L$27</definedName>
    <definedName name="_xlnm._FilterDatabase" localSheetId="5" hidden="1">'2.1'!$A$7:$D$28</definedName>
    <definedName name="_xlnm._FilterDatabase" localSheetId="6" hidden="1">'2.2'!$A$7:$D$28</definedName>
    <definedName name="_xlnm._FilterDatabase" localSheetId="7" hidden="1">'2.3'!$A$7:$D$28</definedName>
    <definedName name="_xlnm._FilterDatabase" localSheetId="8" hidden="1">'3.1'!$A$6:$Q$27</definedName>
    <definedName name="_xlnm._FilterDatabase" localSheetId="9" hidden="1">'4.1'!$A$7:$H$28</definedName>
    <definedName name="_xlnm._FilterDatabase" localSheetId="10" hidden="1">'4.2'!$A$7:$O$28</definedName>
    <definedName name="_xlnm._FilterDatabase" localSheetId="11" hidden="1">'4.3'!$A$7:$M$28</definedName>
    <definedName name="_xlnm._FilterDatabase" localSheetId="12" hidden="1">'4.4'!$A$7:$M$28</definedName>
    <definedName name="_xlnm._FilterDatabase" localSheetId="13" hidden="1">'4.5'!$A$7:$G$28</definedName>
    <definedName name="_xlnm._FilterDatabase" localSheetId="14" hidden="1">'4.6'!$A$7:$J$28</definedName>
    <definedName name="_xlnm._FilterDatabase" localSheetId="15" hidden="1">'5.1'!$A$7:$D$28</definedName>
    <definedName name="_xlnm._FilterDatabase" localSheetId="16" hidden="1">'5.2'!$A$7:$D$28</definedName>
    <definedName name="_xlnm._FilterDatabase" localSheetId="17" hidden="1">'6.1'!$A$7:$T$28</definedName>
    <definedName name="_xlnm._FilterDatabase" localSheetId="18" hidden="1">'7.1'!$A$8:$L$29</definedName>
    <definedName name="_xlnm._FilterDatabase" localSheetId="19" hidden="1">'7.2'!$A$6:$L$27</definedName>
    <definedName name="_xlnm._FilterDatabase" localSheetId="20" hidden="1">'8.1'!$A$6:$H$27</definedName>
    <definedName name="_xlnm._FilterDatabase" localSheetId="21" hidden="1">'8.2'!$A$6:$H$27</definedName>
    <definedName name="_xlnm._FilterDatabase" localSheetId="22" hidden="1">'8.3'!$A$6:$H$27</definedName>
    <definedName name="_xlnm._FilterDatabase" localSheetId="23" hidden="1">'8.4'!$A$7:$D$28</definedName>
    <definedName name="_xlnm._FilterDatabase" localSheetId="24" hidden="1">'9.1'!$A$6:$D$27</definedName>
    <definedName name="_xlnm._FilterDatabase" localSheetId="25" hidden="1">'9.2'!$A$6:$D$27</definedName>
    <definedName name="_xlnm._FilterDatabase" localSheetId="26" hidden="1">'9.3'!$A$6:$D$27</definedName>
    <definedName name="_xlnm._FilterDatabase" localSheetId="27" hidden="1">'9.4'!$A$7:$D$28</definedName>
    <definedName name="_xlnm._FilterDatabase" localSheetId="28" hidden="1">'9.5'!$A$6:$D$27</definedName>
    <definedName name="_xlnm._FilterDatabase" localSheetId="29" hidden="1">'9.6'!$A$6:$D$27</definedName>
    <definedName name="sub_184133" localSheetId="1">Методика!#REF!</definedName>
    <definedName name="Выбор_1.1" localSheetId="36">'[1]1.1'!$C$5:$C$8</definedName>
    <definedName name="Выбор_1.1" localSheetId="37">'[1]1.1'!$C$5:$C$8</definedName>
    <definedName name="Выбор_1.1" localSheetId="38">'[1]1.1'!$C$5:$C$8</definedName>
    <definedName name="Выбор_1.1" localSheetId="39">'[1]1.1'!$C$5:$C$8</definedName>
    <definedName name="Выбор_1.1" localSheetId="8">'[2]1.1'!$C$5:$C$8</definedName>
    <definedName name="Выбор_1.1" localSheetId="9">'[2]1.1'!$C$5:$C$8</definedName>
    <definedName name="Выбор_1.1" localSheetId="10">'[2]1.1'!$C$5:$C$8</definedName>
    <definedName name="Выбор_1.1" localSheetId="11">'[2]1.1'!$C$5:$C$8</definedName>
    <definedName name="Выбор_1.1" localSheetId="12">'[2]1.1'!$C$5:$C$8</definedName>
    <definedName name="Выбор_1.1" localSheetId="13">'[2]1.1'!$C$5:$C$8</definedName>
    <definedName name="Выбор_1.1" localSheetId="14">'[2]1.1'!$C$5:$C$8</definedName>
    <definedName name="Выбор_1.1" localSheetId="17">'[2]1.1'!$C$5:$C$8</definedName>
    <definedName name="Выбор_1.1" localSheetId="18">'[2]1.1'!$C$5:$C$8</definedName>
    <definedName name="Выбор_1.1" localSheetId="19">'[2]1.1'!$C$5:$C$8</definedName>
    <definedName name="Выбор_1.1">'[3]1.1'!$C$5:$C$8</definedName>
    <definedName name="Выбор_3.1" localSheetId="30">#REF!</definedName>
    <definedName name="Выбор_3.1" localSheetId="31">#REF!</definedName>
    <definedName name="Выбор_3.1" localSheetId="32">#REF!</definedName>
    <definedName name="Выбор_3.1" localSheetId="33">#REF!</definedName>
    <definedName name="Выбор_3.1" localSheetId="34">#REF!</definedName>
    <definedName name="Выбор_3.1" localSheetId="35">#REF!</definedName>
    <definedName name="Выбор_3.1" localSheetId="36">'12.1'!#REF!</definedName>
    <definedName name="Выбор_3.1" localSheetId="37">'13.1'!#REF!</definedName>
    <definedName name="Выбор_3.1" localSheetId="38">'13.2'!#REF!</definedName>
    <definedName name="Выбор_3.1" localSheetId="39">'13.3'!#REF!</definedName>
    <definedName name="Выбор_3.1" localSheetId="9">'4.1'!#REF!</definedName>
    <definedName name="Выбор_3.1" localSheetId="10">'4.2'!#REF!</definedName>
    <definedName name="Выбор_3.1" localSheetId="11">'4.3'!#REF!</definedName>
    <definedName name="Выбор_3.1" localSheetId="12">'4.4'!#REF!</definedName>
    <definedName name="Выбор_3.1" localSheetId="13">'4.5'!#REF!</definedName>
    <definedName name="Выбор_3.1" localSheetId="14">'4.6'!#REF!</definedName>
    <definedName name="Выбор_3.1" localSheetId="15">'3.1'!#REF!</definedName>
    <definedName name="Выбор_3.1" localSheetId="16">'3.1'!#REF!</definedName>
    <definedName name="Выбор_3.1" localSheetId="17">'6.1'!#REF!</definedName>
    <definedName name="Выбор_3.1" localSheetId="18">'7.1'!#REF!</definedName>
    <definedName name="Выбор_3.1" localSheetId="19">'7.2'!#REF!</definedName>
    <definedName name="Выбор_3.1" localSheetId="25">#REF!</definedName>
    <definedName name="Выбор_3.1" localSheetId="26">#REF!</definedName>
    <definedName name="Выбор_3.1" localSheetId="27">#REF!</definedName>
    <definedName name="Выбор_3.1" localSheetId="28">#REF!</definedName>
    <definedName name="Выбор_3.1" localSheetId="29">#REF!</definedName>
    <definedName name="Выбор_3.1">'3.1'!#REF!</definedName>
    <definedName name="Выбор_3.2" localSheetId="30">#REF!</definedName>
    <definedName name="Выбор_3.2" localSheetId="31">#REF!</definedName>
    <definedName name="Выбор_3.2" localSheetId="32">#REF!</definedName>
    <definedName name="Выбор_3.2" localSheetId="33">#REF!</definedName>
    <definedName name="Выбор_3.2" localSheetId="34">#REF!</definedName>
    <definedName name="Выбор_3.2" localSheetId="35">#REF!</definedName>
    <definedName name="Выбор_3.2" localSheetId="36">#REF!</definedName>
    <definedName name="Выбор_3.2" localSheetId="37">#REF!</definedName>
    <definedName name="Выбор_3.2" localSheetId="38">#REF!</definedName>
    <definedName name="Выбор_3.2" localSheetId="39">#REF!</definedName>
    <definedName name="Выбор_3.2" localSheetId="9">#REF!</definedName>
    <definedName name="Выбор_3.2" localSheetId="10">#REF!</definedName>
    <definedName name="Выбор_3.2" localSheetId="11">#REF!</definedName>
    <definedName name="Выбор_3.2" localSheetId="12">#REF!</definedName>
    <definedName name="Выбор_3.2" localSheetId="13">#REF!</definedName>
    <definedName name="Выбор_3.2" localSheetId="14">#REF!</definedName>
    <definedName name="Выбор_3.2" localSheetId="15">#REF!</definedName>
    <definedName name="Выбор_3.2" localSheetId="16">#REF!</definedName>
    <definedName name="Выбор_3.2" localSheetId="17">#REF!</definedName>
    <definedName name="Выбор_3.2" localSheetId="18">#REF!</definedName>
    <definedName name="Выбор_3.2" localSheetId="19">#REF!</definedName>
    <definedName name="Выбор_3.2" localSheetId="25">#REF!</definedName>
    <definedName name="Выбор_3.2" localSheetId="26">#REF!</definedName>
    <definedName name="Выбор_3.2" localSheetId="27">#REF!</definedName>
    <definedName name="Выбор_3.2" localSheetId="28">#REF!</definedName>
    <definedName name="Выбор_3.2" localSheetId="29">#REF!</definedName>
    <definedName name="Выбор_3.2">#REF!</definedName>
    <definedName name="Выбор_3.3" localSheetId="30">#REF!</definedName>
    <definedName name="Выбор_3.3" localSheetId="31">#REF!</definedName>
    <definedName name="Выбор_3.3" localSheetId="32">#REF!</definedName>
    <definedName name="Выбор_3.3" localSheetId="33">#REF!</definedName>
    <definedName name="Выбор_3.3" localSheetId="34">#REF!</definedName>
    <definedName name="Выбор_3.3" localSheetId="35">#REF!</definedName>
    <definedName name="Выбор_3.3" localSheetId="36">#REF!</definedName>
    <definedName name="Выбор_3.3" localSheetId="37">#REF!</definedName>
    <definedName name="Выбор_3.3" localSheetId="38">#REF!</definedName>
    <definedName name="Выбор_3.3" localSheetId="39">#REF!</definedName>
    <definedName name="Выбор_3.3" localSheetId="9">#REF!</definedName>
    <definedName name="Выбор_3.3" localSheetId="10">#REF!</definedName>
    <definedName name="Выбор_3.3" localSheetId="11">#REF!</definedName>
    <definedName name="Выбор_3.3" localSheetId="12">#REF!</definedName>
    <definedName name="Выбор_3.3" localSheetId="13">#REF!</definedName>
    <definedName name="Выбор_3.3" localSheetId="14">#REF!</definedName>
    <definedName name="Выбор_3.3" localSheetId="15">#REF!</definedName>
    <definedName name="Выбор_3.3" localSheetId="16">#REF!</definedName>
    <definedName name="Выбор_3.3" localSheetId="17">#REF!</definedName>
    <definedName name="Выбор_3.3" localSheetId="18">#REF!</definedName>
    <definedName name="Выбор_3.3" localSheetId="19">#REF!</definedName>
    <definedName name="Выбор_3.3" localSheetId="25">#REF!</definedName>
    <definedName name="Выбор_3.3" localSheetId="26">#REF!</definedName>
    <definedName name="Выбор_3.3" localSheetId="27">#REF!</definedName>
    <definedName name="Выбор_3.3" localSheetId="28">#REF!</definedName>
    <definedName name="Выбор_3.3" localSheetId="29">#REF!</definedName>
    <definedName name="Выбор_3.3">#REF!</definedName>
    <definedName name="Выбор_3.4" localSheetId="30">#REF!</definedName>
    <definedName name="Выбор_3.4" localSheetId="31">#REF!</definedName>
    <definedName name="Выбор_3.4" localSheetId="32">#REF!</definedName>
    <definedName name="Выбор_3.4" localSheetId="33">#REF!</definedName>
    <definedName name="Выбор_3.4" localSheetId="34">#REF!</definedName>
    <definedName name="Выбор_3.4" localSheetId="35">#REF!</definedName>
    <definedName name="Выбор_3.4" localSheetId="36">#REF!</definedName>
    <definedName name="Выбор_3.4" localSheetId="37">#REF!</definedName>
    <definedName name="Выбор_3.4" localSheetId="38">#REF!</definedName>
    <definedName name="Выбор_3.4" localSheetId="39">#REF!</definedName>
    <definedName name="Выбор_3.4" localSheetId="9">#REF!</definedName>
    <definedName name="Выбор_3.4" localSheetId="10">#REF!</definedName>
    <definedName name="Выбор_3.4" localSheetId="11">#REF!</definedName>
    <definedName name="Выбор_3.4" localSheetId="12">#REF!</definedName>
    <definedName name="Выбор_3.4" localSheetId="13">#REF!</definedName>
    <definedName name="Выбор_3.4" localSheetId="14">#REF!</definedName>
    <definedName name="Выбор_3.4" localSheetId="15">#REF!</definedName>
    <definedName name="Выбор_3.4" localSheetId="16">#REF!</definedName>
    <definedName name="Выбор_3.4" localSheetId="17">#REF!</definedName>
    <definedName name="Выбор_3.4" localSheetId="18">#REF!</definedName>
    <definedName name="Выбор_3.4" localSheetId="19">#REF!</definedName>
    <definedName name="Выбор_3.4" localSheetId="25">#REF!</definedName>
    <definedName name="Выбор_3.4" localSheetId="26">#REF!</definedName>
    <definedName name="Выбор_3.4" localSheetId="27">#REF!</definedName>
    <definedName name="Выбор_3.4" localSheetId="28">#REF!</definedName>
    <definedName name="Выбор_3.4" localSheetId="29">#REF!</definedName>
    <definedName name="Выбор_3.4">#REF!</definedName>
    <definedName name="Выбор_3.5" localSheetId="30">#REF!</definedName>
    <definedName name="Выбор_3.5" localSheetId="31">#REF!</definedName>
    <definedName name="Выбор_3.5" localSheetId="32">#REF!</definedName>
    <definedName name="Выбор_3.5" localSheetId="33">#REF!</definedName>
    <definedName name="Выбор_3.5" localSheetId="34">#REF!</definedName>
    <definedName name="Выбор_3.5" localSheetId="35">#REF!</definedName>
    <definedName name="Выбор_3.5" localSheetId="36">#REF!</definedName>
    <definedName name="Выбор_3.5" localSheetId="37">#REF!</definedName>
    <definedName name="Выбор_3.5" localSheetId="38">#REF!</definedName>
    <definedName name="Выбор_3.5" localSheetId="39">#REF!</definedName>
    <definedName name="Выбор_3.5" localSheetId="9">#REF!</definedName>
    <definedName name="Выбор_3.5" localSheetId="10">#REF!</definedName>
    <definedName name="Выбор_3.5" localSheetId="11">#REF!</definedName>
    <definedName name="Выбор_3.5" localSheetId="12">#REF!</definedName>
    <definedName name="Выбор_3.5" localSheetId="13">#REF!</definedName>
    <definedName name="Выбор_3.5" localSheetId="14">#REF!</definedName>
    <definedName name="Выбор_3.5" localSheetId="15">#REF!</definedName>
    <definedName name="Выбор_3.5" localSheetId="16">#REF!</definedName>
    <definedName name="Выбор_3.5" localSheetId="17">#REF!</definedName>
    <definedName name="Выбор_3.5" localSheetId="18">#REF!</definedName>
    <definedName name="Выбор_3.5" localSheetId="19">#REF!</definedName>
    <definedName name="Выбор_3.5" localSheetId="25">#REF!</definedName>
    <definedName name="Выбор_3.5" localSheetId="26">#REF!</definedName>
    <definedName name="Выбор_3.5" localSheetId="27">#REF!</definedName>
    <definedName name="Выбор_3.5" localSheetId="28">#REF!</definedName>
    <definedName name="Выбор_3.5" localSheetId="29">#REF!</definedName>
    <definedName name="Выбор_3.5">#REF!</definedName>
    <definedName name="Выбор_3.6" localSheetId="30">#REF!</definedName>
    <definedName name="Выбор_3.6" localSheetId="31">#REF!</definedName>
    <definedName name="Выбор_3.6" localSheetId="32">#REF!</definedName>
    <definedName name="Выбор_3.6" localSheetId="33">#REF!</definedName>
    <definedName name="Выбор_3.6" localSheetId="34">#REF!</definedName>
    <definedName name="Выбор_3.6" localSheetId="35">#REF!</definedName>
    <definedName name="Выбор_3.6" localSheetId="36">#REF!</definedName>
    <definedName name="Выбор_3.6" localSheetId="37">#REF!</definedName>
    <definedName name="Выбор_3.6" localSheetId="38">#REF!</definedName>
    <definedName name="Выбор_3.6" localSheetId="39">#REF!</definedName>
    <definedName name="Выбор_3.6" localSheetId="9">#REF!</definedName>
    <definedName name="Выбор_3.6" localSheetId="10">#REF!</definedName>
    <definedName name="Выбор_3.6" localSheetId="11">#REF!</definedName>
    <definedName name="Выбор_3.6" localSheetId="12">#REF!</definedName>
    <definedName name="Выбор_3.6" localSheetId="13">#REF!</definedName>
    <definedName name="Выбор_3.6" localSheetId="14">#REF!</definedName>
    <definedName name="Выбор_3.6" localSheetId="15">#REF!</definedName>
    <definedName name="Выбор_3.6" localSheetId="16">#REF!</definedName>
    <definedName name="Выбор_3.6" localSheetId="17">#REF!</definedName>
    <definedName name="Выбор_3.6" localSheetId="18">#REF!</definedName>
    <definedName name="Выбор_3.6" localSheetId="19">#REF!</definedName>
    <definedName name="Выбор_3.6" localSheetId="25">#REF!</definedName>
    <definedName name="Выбор_3.6" localSheetId="26">#REF!</definedName>
    <definedName name="Выбор_3.6" localSheetId="27">#REF!</definedName>
    <definedName name="Выбор_3.6" localSheetId="28">#REF!</definedName>
    <definedName name="Выбор_3.6" localSheetId="29">#REF!</definedName>
    <definedName name="Выбор_3.6">#REF!</definedName>
    <definedName name="Выбор_3.7" localSheetId="30">#REF!</definedName>
    <definedName name="Выбор_3.7" localSheetId="31">#REF!</definedName>
    <definedName name="Выбор_3.7" localSheetId="32">#REF!</definedName>
    <definedName name="Выбор_3.7" localSheetId="33">#REF!</definedName>
    <definedName name="Выбор_3.7" localSheetId="34">#REF!</definedName>
    <definedName name="Выбор_3.7" localSheetId="35">#REF!</definedName>
    <definedName name="Выбор_3.7" localSheetId="36">#REF!</definedName>
    <definedName name="Выбор_3.7" localSheetId="37">#REF!</definedName>
    <definedName name="Выбор_3.7" localSheetId="38">#REF!</definedName>
    <definedName name="Выбор_3.7" localSheetId="39">#REF!</definedName>
    <definedName name="Выбор_3.7" localSheetId="9">#REF!</definedName>
    <definedName name="Выбор_3.7" localSheetId="10">#REF!</definedName>
    <definedName name="Выбор_3.7" localSheetId="11">#REF!</definedName>
    <definedName name="Выбор_3.7" localSheetId="12">#REF!</definedName>
    <definedName name="Выбор_3.7" localSheetId="13">#REF!</definedName>
    <definedName name="Выбор_3.7" localSheetId="14">#REF!</definedName>
    <definedName name="Выбор_3.7" localSheetId="15">#REF!</definedName>
    <definedName name="Выбор_3.7" localSheetId="16">#REF!</definedName>
    <definedName name="Выбор_3.7" localSheetId="17">#REF!</definedName>
    <definedName name="Выбор_3.7" localSheetId="18">#REF!</definedName>
    <definedName name="Выбор_3.7" localSheetId="19">#REF!</definedName>
    <definedName name="Выбор_3.7" localSheetId="25">#REF!</definedName>
    <definedName name="Выбор_3.7" localSheetId="26">#REF!</definedName>
    <definedName name="Выбор_3.7" localSheetId="27">#REF!</definedName>
    <definedName name="Выбор_3.7" localSheetId="28">#REF!</definedName>
    <definedName name="Выбор_3.7" localSheetId="29">#REF!</definedName>
    <definedName name="Выбор_3.7">#REF!</definedName>
    <definedName name="Выбор_3.8" localSheetId="30">#REF!</definedName>
    <definedName name="Выбор_3.8" localSheetId="31">#REF!</definedName>
    <definedName name="Выбор_3.8" localSheetId="32">#REF!</definedName>
    <definedName name="Выбор_3.8" localSheetId="33">#REF!</definedName>
    <definedName name="Выбор_3.8" localSheetId="34">#REF!</definedName>
    <definedName name="Выбор_3.8" localSheetId="35">#REF!</definedName>
    <definedName name="Выбор_3.8" localSheetId="36">#REF!</definedName>
    <definedName name="Выбор_3.8" localSheetId="37">#REF!</definedName>
    <definedName name="Выбор_3.8" localSheetId="38">#REF!</definedName>
    <definedName name="Выбор_3.8" localSheetId="39">#REF!</definedName>
    <definedName name="Выбор_3.8" localSheetId="9">#REF!</definedName>
    <definedName name="Выбор_3.8" localSheetId="10">#REF!</definedName>
    <definedName name="Выбор_3.8" localSheetId="11">#REF!</definedName>
    <definedName name="Выбор_3.8" localSheetId="12">#REF!</definedName>
    <definedName name="Выбор_3.8" localSheetId="13">#REF!</definedName>
    <definedName name="Выбор_3.8" localSheetId="14">#REF!</definedName>
    <definedName name="Выбор_3.8" localSheetId="15">#REF!</definedName>
    <definedName name="Выбор_3.8" localSheetId="16">#REF!</definedName>
    <definedName name="Выбор_3.8" localSheetId="17">#REF!</definedName>
    <definedName name="Выбор_3.8" localSheetId="18">#REF!</definedName>
    <definedName name="Выбор_3.8" localSheetId="19">#REF!</definedName>
    <definedName name="Выбор_3.8" localSheetId="25">#REF!</definedName>
    <definedName name="Выбор_3.8" localSheetId="26">#REF!</definedName>
    <definedName name="Выбор_3.8" localSheetId="27">#REF!</definedName>
    <definedName name="Выбор_3.8" localSheetId="28">#REF!</definedName>
    <definedName name="Выбор_3.8" localSheetId="29">#REF!</definedName>
    <definedName name="Выбор_3.8">#REF!</definedName>
    <definedName name="Выбор_4.4" localSheetId="30">#REF!</definedName>
    <definedName name="Выбор_4.4" localSheetId="31">#REF!</definedName>
    <definedName name="Выбор_4.4" localSheetId="32">#REF!</definedName>
    <definedName name="Выбор_4.4" localSheetId="33">#REF!</definedName>
    <definedName name="Выбор_4.4" localSheetId="34">#REF!</definedName>
    <definedName name="Выбор_4.4" localSheetId="35">#REF!</definedName>
    <definedName name="Выбор_4.4" localSheetId="36">#REF!</definedName>
    <definedName name="Выбор_4.4" localSheetId="37">#REF!</definedName>
    <definedName name="Выбор_4.4" localSheetId="38">#REF!</definedName>
    <definedName name="Выбор_4.4" localSheetId="39">#REF!</definedName>
    <definedName name="Выбор_4.4" localSheetId="9">#REF!</definedName>
    <definedName name="Выбор_4.4" localSheetId="10">#REF!</definedName>
    <definedName name="Выбор_4.4" localSheetId="11">#REF!</definedName>
    <definedName name="Выбор_4.4" localSheetId="12">#REF!</definedName>
    <definedName name="Выбор_4.4" localSheetId="13">#REF!</definedName>
    <definedName name="Выбор_4.4" localSheetId="14">#REF!</definedName>
    <definedName name="Выбор_4.4" localSheetId="15">#REF!</definedName>
    <definedName name="Выбор_4.4" localSheetId="16">#REF!</definedName>
    <definedName name="Выбор_4.4" localSheetId="17">#REF!</definedName>
    <definedName name="Выбор_4.4" localSheetId="18">#REF!</definedName>
    <definedName name="Выбор_4.4" localSheetId="19">#REF!</definedName>
    <definedName name="Выбор_4.4" localSheetId="25">#REF!</definedName>
    <definedName name="Выбор_4.4" localSheetId="26">#REF!</definedName>
    <definedName name="Выбор_4.4" localSheetId="27">#REF!</definedName>
    <definedName name="Выбор_4.4" localSheetId="28">#REF!</definedName>
    <definedName name="Выбор_4.4" localSheetId="29">#REF!</definedName>
    <definedName name="Выбор_4.4">#REF!</definedName>
    <definedName name="_xlnm.Print_Titles" localSheetId="2">'1.1'!$3:$4</definedName>
    <definedName name="_xlnm.Print_Titles" localSheetId="3">'1.2'!$3:$4</definedName>
    <definedName name="_xlnm.Print_Titles" localSheetId="4">'1.3'!$3:$4</definedName>
    <definedName name="_xlnm.Print_Titles" localSheetId="30">'10.1'!$3:$4</definedName>
    <definedName name="_xlnm.Print_Titles" localSheetId="31">'10.2'!$3:$4</definedName>
    <definedName name="_xlnm.Print_Titles" localSheetId="32">'11.1'!$3:$4</definedName>
    <definedName name="_xlnm.Print_Titles" localSheetId="33">'11.2'!$3:$4</definedName>
    <definedName name="_xlnm.Print_Titles" localSheetId="34">'11.3'!$3:$4</definedName>
    <definedName name="_xlnm.Print_Titles" localSheetId="35">'11.4'!$3:$4</definedName>
    <definedName name="_xlnm.Print_Titles" localSheetId="36">'12.1'!$A:$A,'12.1'!#REF!</definedName>
    <definedName name="_xlnm.Print_Titles" localSheetId="37">'13.1'!$A:$A,'13.1'!#REF!</definedName>
    <definedName name="_xlnm.Print_Titles" localSheetId="38">'13.2'!$A:$A,'13.2'!#REF!</definedName>
    <definedName name="_xlnm.Print_Titles" localSheetId="39">'13.3'!$A:$A,'13.3'!#REF!</definedName>
    <definedName name="_xlnm.Print_Titles" localSheetId="5">'2.1'!$2:$3</definedName>
    <definedName name="_xlnm.Print_Titles" localSheetId="6">'2.2'!$2:$3</definedName>
    <definedName name="_xlnm.Print_Titles" localSheetId="7">'2.3'!$2:$3</definedName>
    <definedName name="_xlnm.Print_Titles" localSheetId="8">'3.1'!$A:$A,'3.1'!#REF!</definedName>
    <definedName name="_xlnm.Print_Titles" localSheetId="9">'4.1'!$A:$A,'4.1'!#REF!</definedName>
    <definedName name="_xlnm.Print_Titles" localSheetId="10">'4.2'!$A:$A,'4.2'!#REF!</definedName>
    <definedName name="_xlnm.Print_Titles" localSheetId="11">'4.3'!$A:$A,'4.3'!#REF!</definedName>
    <definedName name="_xlnm.Print_Titles" localSheetId="12">'4.4'!$A:$A,'4.4'!#REF!</definedName>
    <definedName name="_xlnm.Print_Titles" localSheetId="13">'4.5'!$A:$A,'4.5'!#REF!</definedName>
    <definedName name="_xlnm.Print_Titles" localSheetId="14">'4.6'!$A:$A,'4.6'!#REF!</definedName>
    <definedName name="_xlnm.Print_Titles" localSheetId="15">'5.1'!$2:$3</definedName>
    <definedName name="_xlnm.Print_Titles" localSheetId="16">'5.2'!$2:$3</definedName>
    <definedName name="_xlnm.Print_Titles" localSheetId="17">'6.1'!$A:$A,'6.1'!#REF!</definedName>
    <definedName name="_xlnm.Print_Titles" localSheetId="18">'7.1'!$A:$A,'7.1'!#REF!</definedName>
    <definedName name="_xlnm.Print_Titles" localSheetId="19">'7.2'!$A:$A,'7.2'!#REF!</definedName>
    <definedName name="_xlnm.Print_Titles" localSheetId="20">'8.1'!$3:$4</definedName>
    <definedName name="_xlnm.Print_Titles" localSheetId="21">'8.2'!$3:$4</definedName>
    <definedName name="_xlnm.Print_Titles" localSheetId="22">'8.3'!$3:$4</definedName>
    <definedName name="_xlnm.Print_Titles" localSheetId="23">'8.4'!$3:$4</definedName>
    <definedName name="_xlnm.Print_Titles" localSheetId="24">'9.1'!$3:$4</definedName>
    <definedName name="_xlnm.Print_Titles" localSheetId="25">'9.2'!$3:$4</definedName>
    <definedName name="_xlnm.Print_Titles" localSheetId="26">'9.3'!$3:$4</definedName>
    <definedName name="_xlnm.Print_Titles" localSheetId="27">'9.4'!$3:$4</definedName>
    <definedName name="_xlnm.Print_Titles" localSheetId="28">'9.5'!$3:$4</definedName>
    <definedName name="_xlnm.Print_Titles" localSheetId="29">'9.6'!$3:$4</definedName>
    <definedName name="_xlnm.Print_Titles" localSheetId="1">Методика!$2:$3</definedName>
    <definedName name="_xlnm.Print_Titles" localSheetId="0">Рейтинг!$A:$A,Рейтинг!$3:$5</definedName>
    <definedName name="_xlnm.Print_Area" localSheetId="2">'1.1'!$A$1:$I$27</definedName>
    <definedName name="_xlnm.Print_Area" localSheetId="3">'1.2'!$A$1:$G$27</definedName>
    <definedName name="_xlnm.Print_Area" localSheetId="4">'1.3'!$A$1:$G$27</definedName>
    <definedName name="_xlnm.Print_Area" localSheetId="30">'10.1'!$A$1:$D$27</definedName>
    <definedName name="_xlnm.Print_Area" localSheetId="31">'10.2'!$A$1:$D$28</definedName>
    <definedName name="_xlnm.Print_Area" localSheetId="32">'11.1'!$A$1:$D$28</definedName>
    <definedName name="_xlnm.Print_Area" localSheetId="33">'11.2'!$A$1:$D$27</definedName>
    <definedName name="_xlnm.Print_Area" localSheetId="34">'11.3'!$A$1:$D$27</definedName>
    <definedName name="_xlnm.Print_Area" localSheetId="35">'11.4'!$A$1:$D$28</definedName>
    <definedName name="_xlnm.Print_Area" localSheetId="36">'12.1'!$A$1:$L$27</definedName>
    <definedName name="_xlnm.Print_Area" localSheetId="37">'13.1'!$A$1:$J$28</definedName>
    <definedName name="_xlnm.Print_Area" localSheetId="38">'13.2'!$A$1:$L$29</definedName>
    <definedName name="_xlnm.Print_Area" localSheetId="39">'13.3'!$A$1:$L$27</definedName>
    <definedName name="_xlnm.Print_Area" localSheetId="5">'2.1'!$A$1:$D$28</definedName>
    <definedName name="_xlnm.Print_Area" localSheetId="6">'2.2'!$A$1:$D$28</definedName>
    <definedName name="_xlnm.Print_Area" localSheetId="7">'2.3'!$A$1:$D$28</definedName>
    <definedName name="_xlnm.Print_Area" localSheetId="8">'3.1'!$A$1:$Q$27</definedName>
    <definedName name="_xlnm.Print_Area" localSheetId="9">'4.1'!$A$1:$H$28</definedName>
    <definedName name="_xlnm.Print_Area" localSheetId="10">'4.2'!$A$1:$O$28</definedName>
    <definedName name="_xlnm.Print_Area" localSheetId="11">'4.3'!$A$1:$M$28</definedName>
    <definedName name="_xlnm.Print_Area" localSheetId="12">'4.4'!$A$1:$M$28</definedName>
    <definedName name="_xlnm.Print_Area" localSheetId="13">'4.5'!$A$1:$G$28</definedName>
    <definedName name="_xlnm.Print_Area" localSheetId="14">'4.6'!$A$1:$J$28</definedName>
    <definedName name="_xlnm.Print_Area" localSheetId="15">'5.1'!$A$1:$D$28</definedName>
    <definedName name="_xlnm.Print_Area" localSheetId="16">'5.2'!$A$1:$D$28</definedName>
    <definedName name="_xlnm.Print_Area" localSheetId="17">'6.1'!$A$1:$T$28</definedName>
    <definedName name="_xlnm.Print_Area" localSheetId="18">'7.1'!$A$1:$L$29</definedName>
    <definedName name="_xlnm.Print_Area" localSheetId="19">'7.2'!$A$1:$L$27</definedName>
    <definedName name="_xlnm.Print_Area" localSheetId="20">'8.1'!$A$1:$H$27</definedName>
    <definedName name="_xlnm.Print_Area" localSheetId="21">'8.2'!$A$1:$H$27</definedName>
    <definedName name="_xlnm.Print_Area" localSheetId="22">'8.3'!$A$1:$H$27</definedName>
    <definedName name="_xlnm.Print_Area" localSheetId="23">'8.4'!$A$1:$D$28</definedName>
    <definedName name="_xlnm.Print_Area" localSheetId="24">'9.1'!$A$1:$D$27</definedName>
    <definedName name="_xlnm.Print_Area" localSheetId="25">'9.2'!$A$1:$D$27</definedName>
    <definedName name="_xlnm.Print_Area" localSheetId="26">'9.3'!$A$1:$D$27</definedName>
    <definedName name="_xlnm.Print_Area" localSheetId="27">'9.4'!$A$1:$D$28</definedName>
    <definedName name="_xlnm.Print_Area" localSheetId="28">'9.5'!$A$1:$D$27</definedName>
    <definedName name="_xlnm.Print_Area" localSheetId="29">'9.6'!$A$1:$D$27</definedName>
    <definedName name="_xlnm.Print_Area" localSheetId="1">Методика!$A$1:$F$103</definedName>
    <definedName name="_xlnm.Print_Area" localSheetId="0">Рейтинг!$A$1:$CD$27</definedName>
  </definedNames>
  <calcPr calcId="162913"/>
</workbook>
</file>

<file path=xl/calcChain.xml><?xml version="1.0" encoding="utf-8"?>
<calcChain xmlns="http://schemas.openxmlformats.org/spreadsheetml/2006/main">
  <c r="F14" i="77" l="1"/>
  <c r="C20" i="115"/>
  <c r="C8" i="115"/>
  <c r="C9" i="115"/>
  <c r="F9" i="115" s="1"/>
  <c r="C10" i="115"/>
  <c r="F10" i="115" s="1"/>
  <c r="C11" i="115"/>
  <c r="C12" i="115"/>
  <c r="C14" i="115"/>
  <c r="F14" i="115" s="1"/>
  <c r="C15" i="115"/>
  <c r="F15" i="115" s="1"/>
  <c r="C16" i="115"/>
  <c r="C17" i="115"/>
  <c r="F17" i="115" s="1"/>
  <c r="C18" i="115"/>
  <c r="C19" i="115"/>
  <c r="F19" i="115" s="1"/>
  <c r="C21" i="115"/>
  <c r="C22" i="115"/>
  <c r="F22" i="115" s="1"/>
  <c r="C23" i="115"/>
  <c r="C24" i="115"/>
  <c r="F24" i="115" s="1"/>
  <c r="C25" i="115"/>
  <c r="C26" i="115"/>
  <c r="C27" i="115"/>
  <c r="F27" i="115"/>
  <c r="F21" i="115"/>
  <c r="F18" i="115"/>
  <c r="F23" i="115"/>
  <c r="F26" i="115"/>
  <c r="F12" i="115"/>
  <c r="F16" i="115"/>
  <c r="F20" i="115"/>
  <c r="F8" i="115"/>
  <c r="F11" i="115"/>
  <c r="F25" i="115"/>
  <c r="E10" i="114"/>
  <c r="E11" i="114"/>
  <c r="E12" i="114"/>
  <c r="E13" i="114"/>
  <c r="E14" i="114"/>
  <c r="E16" i="114"/>
  <c r="E17" i="114"/>
  <c r="E18" i="114"/>
  <c r="E19" i="114"/>
  <c r="E20" i="114"/>
  <c r="E21" i="114"/>
  <c r="E22" i="114"/>
  <c r="E23" i="114"/>
  <c r="E24" i="114"/>
  <c r="E25" i="114"/>
  <c r="E26" i="114"/>
  <c r="E27" i="114"/>
  <c r="E28" i="114"/>
  <c r="E29" i="114"/>
  <c r="C10" i="114"/>
  <c r="C11" i="114"/>
  <c r="C12" i="114"/>
  <c r="C13" i="114"/>
  <c r="C14" i="114"/>
  <c r="C16" i="114"/>
  <c r="C17" i="114"/>
  <c r="C18" i="114"/>
  <c r="C19" i="114"/>
  <c r="C20" i="114"/>
  <c r="C21" i="114"/>
  <c r="C22" i="114"/>
  <c r="C23" i="114"/>
  <c r="C24" i="114"/>
  <c r="C25" i="114"/>
  <c r="C26" i="114"/>
  <c r="C27" i="114"/>
  <c r="C28" i="114"/>
  <c r="C29" i="114"/>
  <c r="F9" i="113"/>
  <c r="F10" i="113"/>
  <c r="F12" i="113"/>
  <c r="F13" i="113"/>
  <c r="F15" i="113"/>
  <c r="F17" i="113"/>
  <c r="F18" i="113"/>
  <c r="F19" i="113"/>
  <c r="F20" i="113"/>
  <c r="F21" i="113"/>
  <c r="F22" i="113"/>
  <c r="F23" i="113"/>
  <c r="F24" i="113"/>
  <c r="F25" i="113"/>
  <c r="F26" i="113"/>
  <c r="F27" i="113"/>
  <c r="F28" i="113"/>
  <c r="C16" i="113"/>
  <c r="F16" i="113" s="1"/>
  <c r="C9" i="113"/>
  <c r="C10" i="113"/>
  <c r="C11" i="113"/>
  <c r="F11" i="113" s="1"/>
  <c r="C12" i="113"/>
  <c r="C13" i="113"/>
  <c r="C15" i="113"/>
  <c r="C17" i="113"/>
  <c r="C18" i="113"/>
  <c r="C19" i="113"/>
  <c r="C20" i="113"/>
  <c r="C21" i="113"/>
  <c r="C22" i="113"/>
  <c r="C23" i="113"/>
  <c r="C24" i="113"/>
  <c r="C25" i="113"/>
  <c r="C26" i="113"/>
  <c r="C27" i="113"/>
  <c r="C28" i="113"/>
  <c r="E8" i="112"/>
  <c r="E9" i="112"/>
  <c r="E10" i="112"/>
  <c r="E11" i="112"/>
  <c r="E12" i="112"/>
  <c r="E14" i="112"/>
  <c r="E15" i="112"/>
  <c r="E16" i="112"/>
  <c r="E17" i="112"/>
  <c r="E18" i="112"/>
  <c r="E19" i="112"/>
  <c r="E20" i="112"/>
  <c r="E21" i="112"/>
  <c r="E22" i="112"/>
  <c r="E23" i="112"/>
  <c r="E24" i="112"/>
  <c r="E25" i="112"/>
  <c r="E26" i="112"/>
  <c r="E27" i="112"/>
  <c r="C8" i="112"/>
  <c r="C9" i="112"/>
  <c r="C10" i="112"/>
  <c r="C11" i="112"/>
  <c r="C12" i="112"/>
  <c r="C14" i="112"/>
  <c r="C15" i="112"/>
  <c r="C16" i="112"/>
  <c r="C17" i="112"/>
  <c r="C18" i="112"/>
  <c r="C19" i="112"/>
  <c r="C20" i="112"/>
  <c r="C21" i="112"/>
  <c r="C22" i="112"/>
  <c r="C23" i="112"/>
  <c r="C24" i="112"/>
  <c r="C25" i="112"/>
  <c r="C26" i="112"/>
  <c r="C27" i="112"/>
  <c r="G9" i="111"/>
  <c r="G10" i="111"/>
  <c r="G11" i="111"/>
  <c r="G12" i="111"/>
  <c r="G13" i="111"/>
  <c r="G15" i="111"/>
  <c r="G16" i="111"/>
  <c r="G17" i="111"/>
  <c r="G18" i="111"/>
  <c r="G19" i="111"/>
  <c r="G20" i="111"/>
  <c r="G21" i="111"/>
  <c r="G22" i="111"/>
  <c r="G23" i="111"/>
  <c r="G24" i="111"/>
  <c r="G25" i="111"/>
  <c r="G26" i="111"/>
  <c r="G27" i="111"/>
  <c r="G28" i="111"/>
  <c r="D9" i="111"/>
  <c r="D10" i="111"/>
  <c r="D11" i="111"/>
  <c r="D12" i="111"/>
  <c r="D13" i="111"/>
  <c r="D15" i="111"/>
  <c r="D16" i="111"/>
  <c r="D17" i="111"/>
  <c r="D18" i="111"/>
  <c r="D19" i="111"/>
  <c r="D20" i="111"/>
  <c r="D21" i="111"/>
  <c r="D22" i="111"/>
  <c r="D23" i="111"/>
  <c r="D24" i="111"/>
  <c r="D25" i="111"/>
  <c r="D26" i="111"/>
  <c r="D27" i="111"/>
  <c r="D28" i="111"/>
  <c r="G8" i="110"/>
  <c r="G9" i="110"/>
  <c r="G10" i="110"/>
  <c r="G11" i="110"/>
  <c r="G12" i="110"/>
  <c r="G14" i="110"/>
  <c r="G15" i="110"/>
  <c r="G16" i="110"/>
  <c r="G17" i="110"/>
  <c r="G18" i="110"/>
  <c r="G19" i="110"/>
  <c r="G20" i="110"/>
  <c r="G21" i="110"/>
  <c r="G22" i="110"/>
  <c r="G23" i="110"/>
  <c r="G24" i="110"/>
  <c r="G25" i="110"/>
  <c r="G26" i="110"/>
  <c r="G27" i="110"/>
  <c r="D8" i="110"/>
  <c r="D9" i="110"/>
  <c r="D10" i="110"/>
  <c r="D11" i="110"/>
  <c r="D12" i="110"/>
  <c r="D14" i="110"/>
  <c r="D15" i="110"/>
  <c r="D16" i="110"/>
  <c r="D17" i="110"/>
  <c r="D18" i="110"/>
  <c r="D19" i="110"/>
  <c r="D20" i="110"/>
  <c r="D21" i="110"/>
  <c r="D22" i="110"/>
  <c r="D23" i="110"/>
  <c r="D24" i="110"/>
  <c r="D25" i="110"/>
  <c r="D26" i="110"/>
  <c r="D27" i="110"/>
  <c r="G8" i="109"/>
  <c r="G9" i="109"/>
  <c r="G10" i="109"/>
  <c r="G11" i="109"/>
  <c r="G12" i="109"/>
  <c r="G14" i="109"/>
  <c r="G15" i="109"/>
  <c r="G16" i="109"/>
  <c r="G17" i="109"/>
  <c r="G18" i="109"/>
  <c r="G19" i="109"/>
  <c r="G20" i="109"/>
  <c r="G21" i="109"/>
  <c r="G22" i="109"/>
  <c r="G23" i="109"/>
  <c r="G24" i="109"/>
  <c r="G25" i="109"/>
  <c r="G26" i="109"/>
  <c r="G27" i="109"/>
  <c r="D8" i="109"/>
  <c r="D9" i="109"/>
  <c r="D10" i="109"/>
  <c r="D11" i="109"/>
  <c r="D12" i="109"/>
  <c r="D14" i="109"/>
  <c r="D15" i="109"/>
  <c r="D16" i="109"/>
  <c r="D17" i="109"/>
  <c r="D18" i="109"/>
  <c r="D19" i="109"/>
  <c r="D20" i="109"/>
  <c r="D21" i="109"/>
  <c r="D22" i="109"/>
  <c r="D23" i="109"/>
  <c r="D24" i="109"/>
  <c r="D25" i="109"/>
  <c r="D26" i="109"/>
  <c r="D27" i="109"/>
  <c r="G9" i="108"/>
  <c r="G10" i="108"/>
  <c r="G11" i="108"/>
  <c r="G12" i="108"/>
  <c r="G13" i="108"/>
  <c r="G15" i="108"/>
  <c r="G16" i="108"/>
  <c r="G17" i="108"/>
  <c r="G18" i="108"/>
  <c r="G19" i="108"/>
  <c r="G20" i="108"/>
  <c r="G21" i="108"/>
  <c r="G22" i="108"/>
  <c r="G23" i="108"/>
  <c r="G24" i="108"/>
  <c r="G25" i="108"/>
  <c r="G26" i="108"/>
  <c r="G27" i="108"/>
  <c r="G28" i="108"/>
  <c r="D9" i="108"/>
  <c r="D10" i="108"/>
  <c r="D11" i="108"/>
  <c r="D12" i="108"/>
  <c r="D13" i="108"/>
  <c r="D15" i="108"/>
  <c r="D16" i="108"/>
  <c r="D17" i="108"/>
  <c r="D18" i="108"/>
  <c r="D19" i="108"/>
  <c r="D20" i="108"/>
  <c r="D21" i="108"/>
  <c r="D22" i="108"/>
  <c r="D23" i="108"/>
  <c r="D24" i="108"/>
  <c r="D25" i="108"/>
  <c r="D26" i="108"/>
  <c r="D27" i="108"/>
  <c r="D28" i="108"/>
  <c r="D20" i="107"/>
  <c r="D9" i="107"/>
  <c r="D10" i="107"/>
  <c r="D11" i="107"/>
  <c r="D12" i="107"/>
  <c r="D13" i="107"/>
  <c r="D15" i="107"/>
  <c r="D16" i="107"/>
  <c r="D17" i="107"/>
  <c r="D18" i="107"/>
  <c r="D19" i="107"/>
  <c r="D21" i="107"/>
  <c r="D22" i="107"/>
  <c r="D23" i="107"/>
  <c r="D24" i="107"/>
  <c r="D25" i="107"/>
  <c r="D26" i="107"/>
  <c r="D27" i="107"/>
  <c r="D28" i="107"/>
  <c r="H8" i="106"/>
  <c r="H9" i="106"/>
  <c r="H10" i="106"/>
  <c r="H11" i="106"/>
  <c r="H12" i="106"/>
  <c r="H14" i="106"/>
  <c r="H15" i="106"/>
  <c r="H16" i="106"/>
  <c r="H17" i="106"/>
  <c r="H18" i="106"/>
  <c r="H19" i="106"/>
  <c r="H20" i="106"/>
  <c r="H21" i="106"/>
  <c r="H22" i="106"/>
  <c r="H23" i="106"/>
  <c r="H24" i="106"/>
  <c r="H25" i="106"/>
  <c r="H26" i="106"/>
  <c r="H27" i="106"/>
  <c r="D8" i="106"/>
  <c r="D9" i="106"/>
  <c r="D10" i="106"/>
  <c r="D11" i="106"/>
  <c r="D12" i="106"/>
  <c r="D14" i="106"/>
  <c r="D15" i="106"/>
  <c r="D16" i="106"/>
  <c r="D17" i="106"/>
  <c r="D18" i="106"/>
  <c r="D19" i="106"/>
  <c r="D20" i="106"/>
  <c r="D21" i="106"/>
  <c r="D22" i="106"/>
  <c r="D23" i="106"/>
  <c r="D24" i="106"/>
  <c r="D25" i="106"/>
  <c r="D26" i="106"/>
  <c r="D27" i="106"/>
  <c r="H8" i="105"/>
  <c r="H9" i="105"/>
  <c r="H10" i="105"/>
  <c r="H11" i="105"/>
  <c r="H12" i="105"/>
  <c r="H14" i="105"/>
  <c r="H15" i="105"/>
  <c r="H16" i="105"/>
  <c r="H17" i="105"/>
  <c r="H18" i="105"/>
  <c r="H19" i="105"/>
  <c r="H20" i="105"/>
  <c r="H21" i="105"/>
  <c r="H22" i="105"/>
  <c r="H23" i="105"/>
  <c r="H24" i="105"/>
  <c r="H25" i="105"/>
  <c r="H26" i="105"/>
  <c r="H27" i="105"/>
  <c r="D8" i="105"/>
  <c r="D9" i="105"/>
  <c r="D10" i="105"/>
  <c r="D11" i="105"/>
  <c r="D12" i="105"/>
  <c r="D14" i="105"/>
  <c r="D15" i="105"/>
  <c r="D16" i="105"/>
  <c r="D17" i="105"/>
  <c r="D18" i="105"/>
  <c r="D19" i="105"/>
  <c r="D20" i="105"/>
  <c r="D21" i="105"/>
  <c r="D22" i="105"/>
  <c r="D23" i="105"/>
  <c r="D24" i="105"/>
  <c r="D25" i="105"/>
  <c r="D26" i="105"/>
  <c r="D27" i="105"/>
  <c r="H8" i="104"/>
  <c r="H9" i="104"/>
  <c r="H10" i="104"/>
  <c r="H11" i="104"/>
  <c r="H12" i="104"/>
  <c r="H14" i="104"/>
  <c r="H15" i="104"/>
  <c r="H16" i="104"/>
  <c r="H17" i="104"/>
  <c r="H18" i="104"/>
  <c r="H19" i="104"/>
  <c r="H20" i="104"/>
  <c r="H21" i="104"/>
  <c r="H22" i="104"/>
  <c r="H23" i="104"/>
  <c r="H24" i="104"/>
  <c r="H25" i="104"/>
  <c r="H26" i="104"/>
  <c r="H27" i="104"/>
  <c r="D8" i="104"/>
  <c r="D9" i="104"/>
  <c r="D10" i="104"/>
  <c r="D11" i="104"/>
  <c r="D12" i="104"/>
  <c r="D14" i="104"/>
  <c r="D15" i="104"/>
  <c r="D16" i="104"/>
  <c r="D17" i="104"/>
  <c r="D18" i="104"/>
  <c r="D19" i="104"/>
  <c r="D20" i="104"/>
  <c r="D21" i="104"/>
  <c r="D22" i="104"/>
  <c r="D23" i="104"/>
  <c r="D24" i="104"/>
  <c r="D25" i="104"/>
  <c r="D26" i="104"/>
  <c r="D27" i="104"/>
  <c r="H9" i="103"/>
  <c r="H10" i="103"/>
  <c r="H11" i="103"/>
  <c r="H12" i="103"/>
  <c r="H13" i="103"/>
  <c r="H15" i="103"/>
  <c r="H16" i="103"/>
  <c r="H17" i="103"/>
  <c r="H18" i="103"/>
  <c r="H19" i="103"/>
  <c r="H20" i="103"/>
  <c r="H21" i="103"/>
  <c r="H22" i="103"/>
  <c r="H23" i="103"/>
  <c r="H24" i="103"/>
  <c r="H25" i="103"/>
  <c r="H26" i="103"/>
  <c r="H27" i="103"/>
  <c r="H28" i="103"/>
  <c r="D9" i="103"/>
  <c r="D10" i="103"/>
  <c r="D11" i="103"/>
  <c r="D12" i="103"/>
  <c r="D13" i="103"/>
  <c r="D15" i="103"/>
  <c r="D16" i="103"/>
  <c r="D17" i="103"/>
  <c r="D18" i="103"/>
  <c r="D19" i="103"/>
  <c r="D20" i="103"/>
  <c r="D21" i="103"/>
  <c r="D22" i="103"/>
  <c r="D23" i="103"/>
  <c r="D24" i="103"/>
  <c r="D25" i="103"/>
  <c r="D26" i="103"/>
  <c r="D27" i="103"/>
  <c r="D28" i="103"/>
  <c r="H8" i="102"/>
  <c r="H9" i="102"/>
  <c r="H10" i="102"/>
  <c r="H11" i="102"/>
  <c r="H12" i="102"/>
  <c r="H14" i="102"/>
  <c r="H15" i="102"/>
  <c r="H16" i="102"/>
  <c r="H17" i="102"/>
  <c r="H18" i="102"/>
  <c r="H19" i="102"/>
  <c r="H20" i="102"/>
  <c r="H21" i="102"/>
  <c r="H22" i="102"/>
  <c r="H23" i="102"/>
  <c r="H24" i="102"/>
  <c r="H25" i="102"/>
  <c r="H26" i="102"/>
  <c r="H27" i="102"/>
  <c r="D8" i="102"/>
  <c r="D9" i="102"/>
  <c r="D10" i="102"/>
  <c r="D11" i="102"/>
  <c r="D12" i="102"/>
  <c r="D14" i="102"/>
  <c r="D15" i="102"/>
  <c r="D16" i="102"/>
  <c r="D17" i="102"/>
  <c r="D18" i="102"/>
  <c r="D19" i="102"/>
  <c r="D20" i="102"/>
  <c r="D21" i="102"/>
  <c r="D22" i="102"/>
  <c r="D23" i="102"/>
  <c r="D24" i="102"/>
  <c r="D25" i="102"/>
  <c r="D26" i="102"/>
  <c r="D27" i="102"/>
  <c r="H8" i="101"/>
  <c r="H9" i="101"/>
  <c r="H11" i="101"/>
  <c r="H12" i="101"/>
  <c r="H14" i="101"/>
  <c r="H15" i="101"/>
  <c r="H16" i="101"/>
  <c r="H17" i="101"/>
  <c r="H18" i="101"/>
  <c r="H19" i="101"/>
  <c r="H20" i="101"/>
  <c r="H21" i="101"/>
  <c r="H22" i="101"/>
  <c r="H23" i="101"/>
  <c r="H24" i="101"/>
  <c r="H25" i="101"/>
  <c r="H26" i="101"/>
  <c r="H27" i="101"/>
  <c r="D10" i="101"/>
  <c r="H10" i="101" s="1"/>
  <c r="D8" i="101"/>
  <c r="D9" i="101"/>
  <c r="D11" i="101"/>
  <c r="D12" i="101"/>
  <c r="D14" i="101"/>
  <c r="D15" i="101"/>
  <c r="D16" i="101"/>
  <c r="D17" i="101"/>
  <c r="D18" i="101"/>
  <c r="D19" i="101"/>
  <c r="D20" i="101"/>
  <c r="D21" i="101"/>
  <c r="D22" i="101"/>
  <c r="D23" i="101"/>
  <c r="D24" i="101"/>
  <c r="D25" i="101"/>
  <c r="D26" i="101"/>
  <c r="D27" i="101"/>
  <c r="H8" i="100"/>
  <c r="H9" i="100"/>
  <c r="H10" i="100"/>
  <c r="H11" i="100"/>
  <c r="H12" i="100"/>
  <c r="H14" i="100"/>
  <c r="H15" i="100"/>
  <c r="H16" i="100"/>
  <c r="H17" i="100"/>
  <c r="H18" i="100"/>
  <c r="H19" i="100"/>
  <c r="H20" i="100"/>
  <c r="H21" i="100"/>
  <c r="H22" i="100"/>
  <c r="H23" i="100"/>
  <c r="H24" i="100"/>
  <c r="H25" i="100"/>
  <c r="H26" i="100"/>
  <c r="H27" i="100"/>
  <c r="D8" i="100"/>
  <c r="D9" i="100"/>
  <c r="D10" i="100"/>
  <c r="D11" i="100"/>
  <c r="D12" i="100"/>
  <c r="D14" i="100"/>
  <c r="D15" i="100"/>
  <c r="D16" i="100"/>
  <c r="D17" i="100"/>
  <c r="D18" i="100"/>
  <c r="D19" i="100"/>
  <c r="D20" i="100"/>
  <c r="D21" i="100"/>
  <c r="D22" i="100"/>
  <c r="D23" i="100"/>
  <c r="D24" i="100"/>
  <c r="D25" i="100"/>
  <c r="D26" i="100"/>
  <c r="D27" i="100"/>
  <c r="D9" i="99"/>
  <c r="G9" i="99" s="1"/>
  <c r="D10" i="99"/>
  <c r="G10" i="99" s="1"/>
  <c r="D11" i="99"/>
  <c r="D13" i="99"/>
  <c r="D15" i="99"/>
  <c r="G15" i="99" s="1"/>
  <c r="D16" i="99"/>
  <c r="D17" i="99"/>
  <c r="G17" i="99" s="1"/>
  <c r="D18" i="99"/>
  <c r="D19" i="99"/>
  <c r="D20" i="99"/>
  <c r="G20" i="99" s="1"/>
  <c r="D22" i="99"/>
  <c r="D23" i="99"/>
  <c r="G23" i="99" s="1"/>
  <c r="D24" i="99"/>
  <c r="D25" i="99"/>
  <c r="G25" i="99" s="1"/>
  <c r="D26" i="99"/>
  <c r="D27" i="99"/>
  <c r="D28" i="99"/>
  <c r="G28" i="99"/>
  <c r="G22" i="99"/>
  <c r="G19" i="99"/>
  <c r="G18" i="99"/>
  <c r="G16" i="99"/>
  <c r="G12" i="99"/>
  <c r="G13" i="99"/>
  <c r="G24" i="99"/>
  <c r="G11" i="99"/>
  <c r="G26" i="99"/>
  <c r="G27" i="99"/>
  <c r="G21" i="99"/>
  <c r="G8" i="98"/>
  <c r="G9" i="98"/>
  <c r="G10" i="98"/>
  <c r="G11" i="98"/>
  <c r="G12" i="98"/>
  <c r="G14" i="98"/>
  <c r="G15" i="98"/>
  <c r="G16" i="98"/>
  <c r="G17" i="98"/>
  <c r="G19" i="98"/>
  <c r="G20" i="98"/>
  <c r="G21" i="98"/>
  <c r="G22" i="98"/>
  <c r="G23" i="98"/>
  <c r="G24" i="98"/>
  <c r="G25" i="98"/>
  <c r="G26" i="98"/>
  <c r="G27" i="98"/>
  <c r="D8" i="98"/>
  <c r="D9" i="98"/>
  <c r="D10" i="98"/>
  <c r="D11" i="98"/>
  <c r="D12" i="98"/>
  <c r="D14" i="98"/>
  <c r="D15" i="98"/>
  <c r="D16" i="98"/>
  <c r="D17" i="98"/>
  <c r="D18" i="98"/>
  <c r="G18" i="98" s="1"/>
  <c r="D19" i="98"/>
  <c r="D20" i="98"/>
  <c r="D21" i="98"/>
  <c r="D22" i="98"/>
  <c r="D23" i="98"/>
  <c r="D24" i="98"/>
  <c r="D25" i="98"/>
  <c r="D26" i="98"/>
  <c r="D27" i="98"/>
  <c r="G8" i="97"/>
  <c r="G9" i="97"/>
  <c r="G10" i="97"/>
  <c r="G11" i="97"/>
  <c r="G12" i="97"/>
  <c r="G14" i="97"/>
  <c r="G15" i="97"/>
  <c r="G16" i="97"/>
  <c r="G17" i="97"/>
  <c r="G19" i="97"/>
  <c r="G20" i="97"/>
  <c r="G21" i="97"/>
  <c r="G22" i="97"/>
  <c r="G23" i="97"/>
  <c r="G24" i="97"/>
  <c r="G25" i="97"/>
  <c r="G27" i="97"/>
  <c r="D8" i="97"/>
  <c r="D9" i="97"/>
  <c r="D10" i="97"/>
  <c r="D12" i="97"/>
  <c r="D14" i="97"/>
  <c r="D15" i="97"/>
  <c r="D16" i="97"/>
  <c r="D17" i="97"/>
  <c r="D18" i="97"/>
  <c r="G18" i="97" s="1"/>
  <c r="D19" i="97"/>
  <c r="D21" i="97"/>
  <c r="D23" i="97"/>
  <c r="D24" i="97"/>
  <c r="D25" i="97"/>
  <c r="D26" i="97"/>
  <c r="G26" i="97" s="1"/>
  <c r="D27" i="97"/>
  <c r="G8" i="96"/>
  <c r="G9" i="96"/>
  <c r="G10" i="96"/>
  <c r="G11" i="96"/>
  <c r="G12" i="96"/>
  <c r="G14" i="96"/>
  <c r="G15" i="96"/>
  <c r="G16" i="96"/>
  <c r="G17" i="96"/>
  <c r="G19" i="96"/>
  <c r="G20" i="96"/>
  <c r="G21" i="96"/>
  <c r="G22" i="96"/>
  <c r="G23" i="96"/>
  <c r="G24" i="96"/>
  <c r="G25" i="96"/>
  <c r="G27" i="96"/>
  <c r="D8" i="96"/>
  <c r="D9" i="96"/>
  <c r="D10" i="96"/>
  <c r="D11" i="96"/>
  <c r="D12" i="96"/>
  <c r="D14" i="96"/>
  <c r="D15" i="96"/>
  <c r="D16" i="96"/>
  <c r="D17" i="96"/>
  <c r="D18" i="96"/>
  <c r="G18" i="96" s="1"/>
  <c r="D19" i="96"/>
  <c r="D20" i="96"/>
  <c r="D21" i="96"/>
  <c r="D22" i="96"/>
  <c r="D23" i="96"/>
  <c r="D24" i="96"/>
  <c r="D25" i="96"/>
  <c r="D26" i="96"/>
  <c r="G26" i="96" s="1"/>
  <c r="D27" i="96"/>
  <c r="F8" i="95" l="1"/>
  <c r="F9" i="95"/>
  <c r="F10" i="95"/>
  <c r="F11" i="95"/>
  <c r="F12" i="95"/>
  <c r="F16" i="95"/>
  <c r="F17" i="95"/>
  <c r="F19" i="95"/>
  <c r="F21" i="95"/>
  <c r="F22" i="95"/>
  <c r="F23" i="95"/>
  <c r="F24" i="95"/>
  <c r="F26" i="95"/>
  <c r="F27" i="95"/>
  <c r="C15" i="95"/>
  <c r="F15" i="95" s="1"/>
  <c r="C16" i="95"/>
  <c r="C17" i="95"/>
  <c r="C18" i="95"/>
  <c r="F18" i="95" s="1"/>
  <c r="C19" i="95"/>
  <c r="C20" i="95"/>
  <c r="F20" i="95" s="1"/>
  <c r="C21" i="95"/>
  <c r="C22" i="95"/>
  <c r="C23" i="95"/>
  <c r="C24" i="95"/>
  <c r="C25" i="95"/>
  <c r="F25" i="95" s="1"/>
  <c r="C26" i="95"/>
  <c r="C27" i="95"/>
  <c r="C14" i="95"/>
  <c r="F14" i="95" s="1"/>
  <c r="C8" i="95"/>
  <c r="C9" i="95"/>
  <c r="C10" i="95"/>
  <c r="C11" i="95"/>
  <c r="C12" i="95"/>
  <c r="E10" i="93"/>
  <c r="E11" i="93"/>
  <c r="E12" i="93"/>
  <c r="E13" i="93"/>
  <c r="E14" i="93"/>
  <c r="E16" i="93"/>
  <c r="E17" i="93"/>
  <c r="E18" i="93"/>
  <c r="E19" i="93"/>
  <c r="E20" i="93"/>
  <c r="E21" i="93"/>
  <c r="E23" i="93"/>
  <c r="E24" i="93"/>
  <c r="E25" i="93"/>
  <c r="E26" i="93"/>
  <c r="E27" i="93"/>
  <c r="C10" i="93"/>
  <c r="C11" i="93"/>
  <c r="C12" i="93"/>
  <c r="C13" i="93"/>
  <c r="C14" i="93"/>
  <c r="C16" i="93"/>
  <c r="C17" i="93"/>
  <c r="C18" i="93"/>
  <c r="C19" i="93"/>
  <c r="C20" i="93"/>
  <c r="C21" i="93"/>
  <c r="C23" i="93"/>
  <c r="C24" i="93"/>
  <c r="C25" i="93"/>
  <c r="C26" i="93"/>
  <c r="C27" i="93"/>
  <c r="F9" i="92"/>
  <c r="F10" i="92"/>
  <c r="F11" i="92"/>
  <c r="F12" i="92"/>
  <c r="F13" i="92"/>
  <c r="F16" i="92"/>
  <c r="F17" i="92"/>
  <c r="F19" i="92"/>
  <c r="F20" i="92"/>
  <c r="F22" i="92"/>
  <c r="F23" i="92"/>
  <c r="F24" i="92"/>
  <c r="F25" i="92"/>
  <c r="F27" i="92"/>
  <c r="F28" i="92"/>
  <c r="C9" i="92"/>
  <c r="C10" i="92"/>
  <c r="C11" i="92"/>
  <c r="C12" i="92"/>
  <c r="C13" i="92"/>
  <c r="C15" i="92"/>
  <c r="F15" i="92" s="1"/>
  <c r="C16" i="92"/>
  <c r="C17" i="92"/>
  <c r="C18" i="92"/>
  <c r="F18" i="92" s="1"/>
  <c r="C19" i="92"/>
  <c r="C21" i="92"/>
  <c r="F21" i="92" s="1"/>
  <c r="C22" i="92"/>
  <c r="C23" i="92"/>
  <c r="C24" i="92"/>
  <c r="C25" i="92"/>
  <c r="C26" i="92"/>
  <c r="F26" i="92" s="1"/>
  <c r="C27" i="92"/>
  <c r="C28" i="92"/>
  <c r="D9" i="91"/>
  <c r="D10" i="91"/>
  <c r="D11" i="91"/>
  <c r="D12" i="91"/>
  <c r="D13" i="91"/>
  <c r="D15" i="91"/>
  <c r="D16" i="91"/>
  <c r="D17" i="91"/>
  <c r="D18" i="91"/>
  <c r="D19" i="91"/>
  <c r="D20" i="91"/>
  <c r="D21" i="91"/>
  <c r="D22" i="91"/>
  <c r="D23" i="91"/>
  <c r="D24" i="91"/>
  <c r="D25" i="91"/>
  <c r="D26" i="91"/>
  <c r="D27" i="91"/>
  <c r="D28" i="91"/>
  <c r="D9" i="90"/>
  <c r="D10" i="90"/>
  <c r="D11" i="90"/>
  <c r="D12" i="90"/>
  <c r="D13" i="90"/>
  <c r="D15" i="90"/>
  <c r="D16" i="90"/>
  <c r="D17" i="90"/>
  <c r="D18" i="90"/>
  <c r="D19" i="90"/>
  <c r="D20" i="90"/>
  <c r="D21" i="90"/>
  <c r="D22" i="90"/>
  <c r="D23" i="90"/>
  <c r="D24" i="90"/>
  <c r="D25" i="90"/>
  <c r="D26" i="90"/>
  <c r="D27" i="90"/>
  <c r="D28" i="90"/>
  <c r="C18" i="89"/>
  <c r="C9" i="89"/>
  <c r="C10" i="89"/>
  <c r="C11" i="89"/>
  <c r="C12" i="89"/>
  <c r="C13" i="89"/>
  <c r="C15" i="89"/>
  <c r="C16" i="89"/>
  <c r="C17" i="89"/>
  <c r="C19" i="89"/>
  <c r="C20" i="89"/>
  <c r="C21" i="89"/>
  <c r="C22" i="89"/>
  <c r="C24" i="89"/>
  <c r="C25" i="89"/>
  <c r="C26" i="89"/>
  <c r="C27" i="89"/>
  <c r="C28" i="89"/>
  <c r="C21" i="88"/>
  <c r="C9" i="88"/>
  <c r="C10" i="88"/>
  <c r="C11" i="88"/>
  <c r="C12" i="88"/>
  <c r="C13" i="88"/>
  <c r="C15" i="88"/>
  <c r="C16" i="88"/>
  <c r="C17" i="88"/>
  <c r="C18" i="88"/>
  <c r="C19" i="88"/>
  <c r="C20" i="88"/>
  <c r="C22" i="88"/>
  <c r="C24" i="88"/>
  <c r="C25" i="88"/>
  <c r="C26" i="88"/>
  <c r="C27" i="88"/>
  <c r="C28" i="88"/>
  <c r="C18" i="87"/>
  <c r="F18" i="87" s="1"/>
  <c r="F9" i="87"/>
  <c r="F10" i="87"/>
  <c r="F11" i="87"/>
  <c r="F12" i="87"/>
  <c r="F13" i="87"/>
  <c r="F15" i="87"/>
  <c r="F16" i="87"/>
  <c r="F17" i="87"/>
  <c r="F19" i="87"/>
  <c r="F20" i="87"/>
  <c r="F21" i="87"/>
  <c r="F22" i="87"/>
  <c r="F23" i="87"/>
  <c r="F24" i="87"/>
  <c r="F25" i="87"/>
  <c r="F26" i="87"/>
  <c r="F27" i="87"/>
  <c r="F28" i="87"/>
  <c r="C9" i="87"/>
  <c r="C10" i="87"/>
  <c r="C11" i="87"/>
  <c r="C12" i="87"/>
  <c r="C13" i="87"/>
  <c r="C15" i="87"/>
  <c r="C16" i="87"/>
  <c r="C17" i="87"/>
  <c r="C19" i="87"/>
  <c r="C20" i="87"/>
  <c r="C22" i="87"/>
  <c r="C23" i="87"/>
  <c r="C24" i="87"/>
  <c r="C25" i="87"/>
  <c r="C26" i="87"/>
  <c r="C27" i="87"/>
  <c r="C28" i="87"/>
  <c r="F9" i="86"/>
  <c r="F10" i="86"/>
  <c r="F11" i="86"/>
  <c r="F12" i="86"/>
  <c r="F13" i="86"/>
  <c r="F15" i="86"/>
  <c r="F16" i="86"/>
  <c r="F17" i="86"/>
  <c r="F18" i="86"/>
  <c r="F19" i="86"/>
  <c r="F20" i="86"/>
  <c r="F21" i="86"/>
  <c r="F22" i="86"/>
  <c r="F23" i="86"/>
  <c r="F24" i="86"/>
  <c r="F25" i="86"/>
  <c r="F26" i="86"/>
  <c r="F27" i="86"/>
  <c r="F28" i="86"/>
  <c r="C9" i="86"/>
  <c r="C10" i="86"/>
  <c r="C11" i="86"/>
  <c r="C12" i="86"/>
  <c r="C13" i="86"/>
  <c r="C15" i="86"/>
  <c r="C16" i="86"/>
  <c r="C17" i="86"/>
  <c r="C18" i="86"/>
  <c r="C19" i="86"/>
  <c r="C20" i="86"/>
  <c r="C21" i="86"/>
  <c r="C22" i="86"/>
  <c r="C23" i="86"/>
  <c r="C24" i="86"/>
  <c r="C25" i="86"/>
  <c r="C26" i="86"/>
  <c r="C27" i="86"/>
  <c r="C28" i="86"/>
  <c r="C27" i="85"/>
  <c r="C16" i="85"/>
  <c r="C9" i="85"/>
  <c r="C10" i="85"/>
  <c r="C12" i="85"/>
  <c r="C13" i="85"/>
  <c r="C15" i="85"/>
  <c r="C17" i="85"/>
  <c r="C18" i="85"/>
  <c r="C19" i="85"/>
  <c r="C20" i="85"/>
  <c r="C21" i="85"/>
  <c r="C23" i="85"/>
  <c r="C24" i="85"/>
  <c r="C25" i="85"/>
  <c r="C26" i="85"/>
  <c r="F16" i="83"/>
  <c r="F17" i="83"/>
  <c r="F18" i="83"/>
  <c r="F19" i="83"/>
  <c r="F20" i="83"/>
  <c r="F21" i="83"/>
  <c r="F22" i="83"/>
  <c r="F23" i="83"/>
  <c r="F24" i="83"/>
  <c r="F25" i="83"/>
  <c r="F26" i="83"/>
  <c r="F27" i="83"/>
  <c r="F28" i="83"/>
  <c r="F15" i="83"/>
  <c r="F9" i="83"/>
  <c r="F10" i="83"/>
  <c r="F11" i="83"/>
  <c r="F12" i="83"/>
  <c r="F13" i="83"/>
  <c r="F8" i="83"/>
  <c r="C16" i="83"/>
  <c r="C17" i="83"/>
  <c r="C18" i="83"/>
  <c r="C19" i="83"/>
  <c r="C20" i="83"/>
  <c r="C21" i="83"/>
  <c r="C22" i="83"/>
  <c r="C23" i="83"/>
  <c r="C24" i="83"/>
  <c r="C25" i="83"/>
  <c r="C26" i="83"/>
  <c r="C27" i="83"/>
  <c r="C28" i="83"/>
  <c r="C15" i="83"/>
  <c r="C9" i="83"/>
  <c r="C10" i="83"/>
  <c r="C11" i="83"/>
  <c r="C12" i="83"/>
  <c r="C13" i="83"/>
  <c r="C8" i="83"/>
  <c r="C21" i="82"/>
  <c r="F21" i="82" s="1"/>
  <c r="C8" i="82"/>
  <c r="C9" i="82"/>
  <c r="C10" i="82"/>
  <c r="C11" i="82"/>
  <c r="F11" i="82" s="1"/>
  <c r="C12" i="82"/>
  <c r="C14" i="82"/>
  <c r="C15" i="82"/>
  <c r="C16" i="82"/>
  <c r="F16" i="82" s="1"/>
  <c r="C17" i="82"/>
  <c r="F17" i="82" s="1"/>
  <c r="C18" i="82"/>
  <c r="C19" i="82"/>
  <c r="C20" i="82"/>
  <c r="F20" i="82" s="1"/>
  <c r="C22" i="82"/>
  <c r="C23" i="82"/>
  <c r="C25" i="82"/>
  <c r="C26" i="82"/>
  <c r="F26" i="82" s="1"/>
  <c r="F25" i="82"/>
  <c r="F15" i="82"/>
  <c r="F14" i="82"/>
  <c r="F23" i="82"/>
  <c r="F10" i="82"/>
  <c r="F9" i="82"/>
  <c r="F19" i="82"/>
  <c r="F27" i="82"/>
  <c r="F18" i="82"/>
  <c r="F8" i="82"/>
  <c r="F12" i="82"/>
  <c r="F22" i="82"/>
  <c r="F24" i="82"/>
  <c r="D9" i="81"/>
  <c r="D10" i="81"/>
  <c r="D11" i="81"/>
  <c r="D12" i="81"/>
  <c r="D13" i="81"/>
  <c r="D15" i="81"/>
  <c r="D16" i="81"/>
  <c r="D17" i="81"/>
  <c r="D18" i="81"/>
  <c r="D19" i="81"/>
  <c r="D20" i="81"/>
  <c r="D21" i="81"/>
  <c r="D22" i="81"/>
  <c r="D23" i="81"/>
  <c r="D24" i="81"/>
  <c r="D25" i="81"/>
  <c r="D26" i="81"/>
  <c r="D27" i="81"/>
  <c r="D28" i="81"/>
  <c r="D9" i="80"/>
  <c r="D10" i="80"/>
  <c r="D11" i="80"/>
  <c r="D12" i="80"/>
  <c r="D13" i="80"/>
  <c r="D15" i="80"/>
  <c r="D16" i="80"/>
  <c r="D17" i="80"/>
  <c r="D18" i="80"/>
  <c r="D19" i="80"/>
  <c r="D20" i="80"/>
  <c r="D21" i="80"/>
  <c r="D22" i="80"/>
  <c r="D23" i="80"/>
  <c r="D24" i="80"/>
  <c r="D25" i="80"/>
  <c r="D26" i="80"/>
  <c r="D27" i="80"/>
  <c r="D28" i="80"/>
  <c r="D9" i="79"/>
  <c r="D10" i="79"/>
  <c r="D11" i="79"/>
  <c r="D12" i="79"/>
  <c r="D13" i="79"/>
  <c r="D15" i="79"/>
  <c r="D16" i="79"/>
  <c r="D17" i="79"/>
  <c r="D18" i="79"/>
  <c r="D19" i="79"/>
  <c r="D20" i="79"/>
  <c r="D21" i="79"/>
  <c r="D22" i="79"/>
  <c r="D23" i="79"/>
  <c r="D24" i="79"/>
  <c r="D25" i="79"/>
  <c r="D26" i="79"/>
  <c r="D27" i="79"/>
  <c r="D28" i="79"/>
  <c r="D8" i="77"/>
  <c r="F8" i="77" s="1"/>
  <c r="D9" i="77"/>
  <c r="F9" i="77"/>
  <c r="D10" i="77"/>
  <c r="F10" i="77" s="1"/>
  <c r="D11" i="77"/>
  <c r="F11" i="77"/>
  <c r="D12" i="77"/>
  <c r="F12" i="77" s="1"/>
  <c r="D14" i="77"/>
  <c r="D15" i="77"/>
  <c r="F15" i="77" s="1"/>
  <c r="D16" i="77"/>
  <c r="F16" i="77"/>
  <c r="D17" i="77"/>
  <c r="F17" i="77" s="1"/>
  <c r="D18" i="77"/>
  <c r="F18" i="77"/>
  <c r="D19" i="77"/>
  <c r="F19" i="77" s="1"/>
  <c r="D20" i="77"/>
  <c r="F20" i="77"/>
  <c r="D21" i="77"/>
  <c r="F21" i="77" s="1"/>
  <c r="D22" i="77"/>
  <c r="F22" i="77"/>
  <c r="D23" i="77"/>
  <c r="F23" i="77" s="1"/>
  <c r="D24" i="77"/>
  <c r="F24" i="77"/>
  <c r="D25" i="77"/>
  <c r="F25" i="77" s="1"/>
  <c r="D26" i="77"/>
  <c r="F26" i="77"/>
  <c r="D27" i="77"/>
  <c r="F27" i="77" s="1"/>
  <c r="H8" i="14"/>
  <c r="H9" i="14"/>
  <c r="H10" i="14"/>
  <c r="H11" i="14"/>
  <c r="H12" i="14"/>
  <c r="H14" i="14"/>
  <c r="H15" i="14"/>
  <c r="H16" i="14"/>
  <c r="H17" i="14"/>
  <c r="H18" i="14"/>
  <c r="H19" i="14"/>
  <c r="H20" i="14"/>
  <c r="H21" i="14"/>
  <c r="H22" i="14"/>
  <c r="H23" i="14"/>
  <c r="H24" i="14"/>
  <c r="H25" i="14"/>
  <c r="H26" i="14"/>
  <c r="H27" i="14"/>
  <c r="F8" i="76"/>
  <c r="F9" i="76"/>
  <c r="F10" i="76"/>
  <c r="F11" i="76"/>
  <c r="F12" i="76"/>
  <c r="F14" i="76"/>
  <c r="F15" i="76"/>
  <c r="F16" i="76"/>
  <c r="F17" i="76"/>
  <c r="F18" i="76"/>
  <c r="F19" i="76"/>
  <c r="F20" i="76"/>
  <c r="F21" i="76"/>
  <c r="F22" i="76"/>
  <c r="F23" i="76"/>
  <c r="F24" i="76"/>
  <c r="F25" i="76"/>
  <c r="F26" i="76"/>
  <c r="F27" i="76"/>
  <c r="D8" i="76"/>
  <c r="D9" i="76"/>
  <c r="D11" i="76"/>
  <c r="D14" i="76"/>
  <c r="D15" i="76"/>
  <c r="D16" i="76"/>
  <c r="D17" i="76"/>
  <c r="D18" i="76"/>
  <c r="D19" i="76"/>
  <c r="D20" i="76"/>
  <c r="D21" i="76"/>
  <c r="D22" i="76"/>
  <c r="D23" i="76"/>
  <c r="D24" i="76"/>
  <c r="D25" i="76"/>
  <c r="D26" i="76"/>
  <c r="D27" i="76"/>
  <c r="E8" i="14"/>
  <c r="E9" i="14"/>
  <c r="E10" i="14"/>
  <c r="E11" i="14"/>
  <c r="E12" i="14"/>
  <c r="E14" i="14"/>
  <c r="E15" i="14"/>
  <c r="E16" i="14"/>
  <c r="E17" i="14"/>
  <c r="E18" i="14"/>
  <c r="E19" i="14"/>
  <c r="E20" i="14"/>
  <c r="E21" i="14"/>
  <c r="E22" i="14"/>
  <c r="E23" i="14"/>
  <c r="E24" i="14"/>
  <c r="E25" i="14"/>
  <c r="E26" i="14"/>
  <c r="E27" i="14"/>
  <c r="A2" i="99" l="1"/>
  <c r="D7" i="97"/>
  <c r="G7" i="97" s="1"/>
  <c r="B29" i="93"/>
  <c r="C29" i="93" s="1"/>
  <c r="E29" i="93" s="1"/>
  <c r="B28" i="93"/>
  <c r="C28" i="93" s="1"/>
  <c r="E28" i="93" s="1"/>
  <c r="B22" i="93"/>
  <c r="C22" i="93" s="1"/>
  <c r="E22" i="93" s="1"/>
  <c r="E23" i="89"/>
  <c r="E18" i="89"/>
  <c r="E17" i="89"/>
  <c r="C8" i="89"/>
  <c r="E8" i="89" s="1"/>
  <c r="F23" i="88"/>
  <c r="F21" i="88"/>
  <c r="F28" i="85"/>
  <c r="F27" i="85"/>
  <c r="B22" i="85"/>
  <c r="C22" i="85" s="1"/>
  <c r="F21" i="85"/>
  <c r="F16" i="85"/>
  <c r="F11" i="85"/>
  <c r="A1" i="14"/>
  <c r="A2" i="14"/>
  <c r="C3" i="14"/>
  <c r="C4" i="14"/>
  <c r="E7" i="14"/>
  <c r="H7" i="14" s="1"/>
  <c r="C5" i="14"/>
  <c r="A1" i="115"/>
  <c r="A1" i="114"/>
  <c r="A1" i="113"/>
  <c r="A1" i="112"/>
  <c r="A1" i="111"/>
  <c r="A1" i="110"/>
  <c r="A1" i="109"/>
  <c r="A1" i="108"/>
  <c r="A1" i="107"/>
  <c r="A1" i="106"/>
  <c r="A1" i="105"/>
  <c r="A1" i="104"/>
  <c r="A1" i="103"/>
  <c r="A1" i="102"/>
  <c r="A1" i="101"/>
  <c r="A1" i="100"/>
  <c r="A1" i="99"/>
  <c r="A1" i="98"/>
  <c r="A1" i="97"/>
  <c r="A1" i="96"/>
  <c r="A1" i="95"/>
  <c r="A1" i="93"/>
  <c r="A1" i="92"/>
  <c r="A1" i="91"/>
  <c r="A1" i="90"/>
  <c r="A1" i="89"/>
  <c r="A1" i="88"/>
  <c r="A1" i="87"/>
  <c r="A1" i="86"/>
  <c r="A1" i="85"/>
  <c r="A1" i="82"/>
  <c r="A1" i="81"/>
  <c r="A1" i="80"/>
  <c r="A1" i="79"/>
  <c r="A1" i="77"/>
  <c r="A1" i="76"/>
  <c r="B5" i="115"/>
  <c r="B4" i="115"/>
  <c r="B3" i="115"/>
  <c r="A2" i="115"/>
  <c r="B5" i="114"/>
  <c r="B6" i="114"/>
  <c r="B7" i="114"/>
  <c r="B4" i="114"/>
  <c r="B3" i="114"/>
  <c r="A2" i="114"/>
  <c r="B5" i="113"/>
  <c r="B6" i="113"/>
  <c r="B4" i="113"/>
  <c r="B3" i="113"/>
  <c r="A2" i="113"/>
  <c r="B5" i="112"/>
  <c r="B4" i="112"/>
  <c r="B3" i="112"/>
  <c r="A2" i="112"/>
  <c r="B5" i="111"/>
  <c r="B6" i="111"/>
  <c r="B4" i="111"/>
  <c r="B3" i="111"/>
  <c r="A2" i="111"/>
  <c r="B5" i="110"/>
  <c r="B4" i="110"/>
  <c r="B3" i="110"/>
  <c r="A2" i="110"/>
  <c r="B5" i="109"/>
  <c r="B4" i="109"/>
  <c r="B3" i="109"/>
  <c r="A2" i="109"/>
  <c r="B5" i="108"/>
  <c r="B6" i="108"/>
  <c r="B4" i="108"/>
  <c r="B3" i="108"/>
  <c r="A2" i="108"/>
  <c r="B6" i="107"/>
  <c r="B5" i="107"/>
  <c r="H13" i="107"/>
  <c r="B4" i="107"/>
  <c r="H17" i="107"/>
  <c r="B3" i="107"/>
  <c r="A2" i="107"/>
  <c r="B5" i="106"/>
  <c r="B4" i="106"/>
  <c r="B3" i="106"/>
  <c r="A2" i="106"/>
  <c r="B5" i="105"/>
  <c r="B4" i="105"/>
  <c r="B3" i="105"/>
  <c r="A2" i="105"/>
  <c r="B5" i="104"/>
  <c r="B4" i="104"/>
  <c r="B3" i="104"/>
  <c r="A2" i="104"/>
  <c r="B5" i="103"/>
  <c r="B6" i="103"/>
  <c r="B4" i="103"/>
  <c r="B3" i="103"/>
  <c r="A2" i="103"/>
  <c r="B5" i="102"/>
  <c r="B4" i="102"/>
  <c r="B3" i="102"/>
  <c r="A2" i="102"/>
  <c r="B5" i="101"/>
  <c r="B4" i="101"/>
  <c r="B3" i="101"/>
  <c r="A2" i="101"/>
  <c r="B5" i="100"/>
  <c r="B4" i="100"/>
  <c r="B3" i="100"/>
  <c r="A2" i="100"/>
  <c r="B5" i="99"/>
  <c r="B6" i="99"/>
  <c r="B4" i="99"/>
  <c r="B3" i="99"/>
  <c r="B5" i="98"/>
  <c r="B4" i="98"/>
  <c r="B3" i="98"/>
  <c r="A2" i="98"/>
  <c r="B5" i="97"/>
  <c r="B4" i="97"/>
  <c r="A2" i="97"/>
  <c r="B3" i="97"/>
  <c r="B5" i="96"/>
  <c r="B4" i="96"/>
  <c r="A2" i="96"/>
  <c r="B3" i="96"/>
  <c r="C8" i="113"/>
  <c r="F8" i="113"/>
  <c r="C7" i="112"/>
  <c r="E7" i="112" s="1"/>
  <c r="H26" i="107"/>
  <c r="H22" i="107"/>
  <c r="H18" i="107"/>
  <c r="H16" i="107"/>
  <c r="H15" i="107"/>
  <c r="H12" i="107"/>
  <c r="H10" i="107"/>
  <c r="H9" i="107"/>
  <c r="D8" i="107"/>
  <c r="H8" i="107" s="1"/>
  <c r="H24" i="107"/>
  <c r="B3" i="91"/>
  <c r="B5" i="92"/>
  <c r="B5" i="89"/>
  <c r="B5" i="85"/>
  <c r="B5" i="95"/>
  <c r="B4" i="95"/>
  <c r="B4" i="93"/>
  <c r="B5" i="93"/>
  <c r="B6" i="93"/>
  <c r="B3" i="95"/>
  <c r="B7" i="93"/>
  <c r="B3" i="93"/>
  <c r="B3" i="92"/>
  <c r="B6" i="92"/>
  <c r="B4" i="92"/>
  <c r="B6" i="91"/>
  <c r="B5" i="91"/>
  <c r="B4" i="91"/>
  <c r="B2" i="91"/>
  <c r="B6" i="90"/>
  <c r="B5" i="90"/>
  <c r="B4" i="90"/>
  <c r="B3" i="90"/>
  <c r="B2" i="90"/>
  <c r="B6" i="89"/>
  <c r="B4" i="89"/>
  <c r="E26" i="89" s="1"/>
  <c r="B3" i="89"/>
  <c r="B6" i="88"/>
  <c r="B5" i="88"/>
  <c r="B4" i="88"/>
  <c r="F25" i="88" s="1"/>
  <c r="B3" i="88"/>
  <c r="B6" i="87"/>
  <c r="B5" i="87"/>
  <c r="B4" i="87"/>
  <c r="B3" i="87"/>
  <c r="B6" i="86"/>
  <c r="B5" i="86"/>
  <c r="B4" i="86"/>
  <c r="B3" i="86"/>
  <c r="B6" i="85"/>
  <c r="B4" i="85"/>
  <c r="F10" i="85" s="1"/>
  <c r="B3" i="85"/>
  <c r="B5" i="82"/>
  <c r="B4" i="82"/>
  <c r="B3" i="82"/>
  <c r="B6" i="81"/>
  <c r="B5" i="81"/>
  <c r="B4" i="81"/>
  <c r="B3" i="81"/>
  <c r="B2" i="81"/>
  <c r="B6" i="80"/>
  <c r="B5" i="80"/>
  <c r="B4" i="80"/>
  <c r="B3" i="80"/>
  <c r="B2" i="80"/>
  <c r="B6" i="79"/>
  <c r="B5" i="79"/>
  <c r="B4" i="79"/>
  <c r="B3" i="79"/>
  <c r="B2" i="79"/>
  <c r="A2" i="77"/>
  <c r="B5" i="77"/>
  <c r="B4" i="77"/>
  <c r="B3" i="77"/>
  <c r="A2" i="76"/>
  <c r="B5" i="76"/>
  <c r="B4" i="76"/>
  <c r="B3" i="76"/>
  <c r="D8" i="81"/>
  <c r="D8" i="79"/>
  <c r="D8" i="80"/>
  <c r="D8" i="91"/>
  <c r="D8" i="90"/>
  <c r="C7" i="82"/>
  <c r="F7" i="82" s="1"/>
  <c r="D7" i="76"/>
  <c r="F7" i="76"/>
  <c r="H11" i="107"/>
  <c r="D7" i="106"/>
  <c r="H7" i="106" s="1"/>
  <c r="H27" i="107"/>
  <c r="H25" i="107"/>
  <c r="H23" i="107"/>
  <c r="H21" i="107"/>
  <c r="H19" i="107"/>
  <c r="H20" i="107"/>
  <c r="H28" i="107"/>
  <c r="C7" i="115"/>
  <c r="F7" i="115" s="1"/>
  <c r="C9" i="114"/>
  <c r="E9" i="114"/>
  <c r="D7" i="77"/>
  <c r="F7" i="77" s="1"/>
  <c r="C9" i="93" l="1"/>
  <c r="E9" i="93" s="1"/>
  <c r="D7" i="104"/>
  <c r="H7" i="104" s="1"/>
  <c r="D7" i="105"/>
  <c r="H7" i="105" s="1"/>
  <c r="F22" i="85"/>
  <c r="C8" i="92"/>
  <c r="F8" i="92" s="1"/>
  <c r="C7" i="95"/>
  <c r="F7" i="95" s="1"/>
  <c r="D8" i="108"/>
  <c r="G8" i="108" s="1"/>
  <c r="C8" i="85"/>
  <c r="F8" i="85" s="1"/>
  <c r="F13" i="85"/>
  <c r="F18" i="85"/>
  <c r="F20" i="85"/>
  <c r="F24" i="85"/>
  <c r="F26" i="85"/>
  <c r="C8" i="86"/>
  <c r="F8" i="86" s="1"/>
  <c r="F11" i="88"/>
  <c r="F16" i="88"/>
  <c r="E10" i="89"/>
  <c r="E24" i="89"/>
  <c r="D8" i="99"/>
  <c r="G8" i="99" s="1"/>
  <c r="D7" i="109"/>
  <c r="G7" i="109" s="1"/>
  <c r="D7" i="110"/>
  <c r="G7" i="110" s="1"/>
  <c r="D8" i="111"/>
  <c r="G8" i="111" s="1"/>
  <c r="F18" i="88"/>
  <c r="E12" i="89"/>
  <c r="E20" i="89"/>
  <c r="F28" i="88"/>
  <c r="F26" i="88"/>
  <c r="F24" i="88"/>
  <c r="F22" i="88"/>
  <c r="F19" i="88"/>
  <c r="F17" i="88"/>
  <c r="F15" i="88"/>
  <c r="F12" i="88"/>
  <c r="F10" i="88"/>
  <c r="C8" i="88"/>
  <c r="F8" i="88" s="1"/>
  <c r="E21" i="89"/>
  <c r="E19" i="89"/>
  <c r="E27" i="89"/>
  <c r="E25" i="89"/>
  <c r="E16" i="89"/>
  <c r="E13" i="89"/>
  <c r="E11" i="89"/>
  <c r="E9" i="89"/>
  <c r="D7" i="96"/>
  <c r="G7" i="96" s="1"/>
  <c r="D7" i="98"/>
  <c r="G7" i="98" s="1"/>
  <c r="D7" i="100"/>
  <c r="H7" i="100" s="1"/>
  <c r="D7" i="101"/>
  <c r="H7" i="101" s="1"/>
  <c r="D7" i="102"/>
  <c r="H7" i="102" s="1"/>
  <c r="D8" i="103"/>
  <c r="H8" i="103" s="1"/>
  <c r="F9" i="85"/>
  <c r="F12" i="85"/>
  <c r="F15" i="85"/>
  <c r="F17" i="85"/>
  <c r="F19" i="85"/>
  <c r="F23" i="85"/>
  <c r="F25" i="85"/>
  <c r="C8" i="87"/>
  <c r="F8" i="87" s="1"/>
  <c r="F9" i="88"/>
  <c r="F13" i="88"/>
  <c r="F20" i="88"/>
  <c r="F27" i="88"/>
  <c r="E15" i="89"/>
  <c r="E22" i="89"/>
  <c r="E28" i="89"/>
</calcChain>
</file>

<file path=xl/sharedStrings.xml><?xml version="1.0" encoding="utf-8"?>
<sst xmlns="http://schemas.openxmlformats.org/spreadsheetml/2006/main" count="4961" uniqueCount="885">
  <si>
    <t>Единица измерения</t>
  </si>
  <si>
    <t>баллов</t>
  </si>
  <si>
    <t>место</t>
  </si>
  <si>
    <t>Ссылка на источник данных</t>
  </si>
  <si>
    <t>№ п/п</t>
  </si>
  <si>
    <t>Вопросы и варианты ответов</t>
  </si>
  <si>
    <t>Баллы</t>
  </si>
  <si>
    <t>Понижающие коэффициенты</t>
  </si>
  <si>
    <t>Итого</t>
  </si>
  <si>
    <t>баллы</t>
  </si>
  <si>
    <t xml:space="preserve">Нет, не опубликован </t>
  </si>
  <si>
    <t>К1</t>
  </si>
  <si>
    <t xml:space="preserve">К2 </t>
  </si>
  <si>
    <t xml:space="preserve">К3 </t>
  </si>
  <si>
    <t xml:space="preserve">Характеристика первоначально утвержденного бюджета </t>
  </si>
  <si>
    <t>Нет, не содержится или не отвечает требованиям</t>
  </si>
  <si>
    <t>Да, содержится</t>
  </si>
  <si>
    <t>1.1</t>
  </si>
  <si>
    <t>1.2</t>
  </si>
  <si>
    <t>1.3</t>
  </si>
  <si>
    <t>Оценка показателя 1.1</t>
  </si>
  <si>
    <t>К2              затрудненный поиск</t>
  </si>
  <si>
    <t>Оценка показателя 1.2</t>
  </si>
  <si>
    <t>Оценка показателя 1.3</t>
  </si>
  <si>
    <t>Нет, не содержится</t>
  </si>
  <si>
    <t>Максимальное количество баллов</t>
  </si>
  <si>
    <t>%</t>
  </si>
  <si>
    <t xml:space="preserve">К1            формат данных      </t>
  </si>
  <si>
    <t xml:space="preserve">Комментарий к оценке показателя и применению понижающих коэффициентов </t>
  </si>
  <si>
    <t>Опубликован ли Бюджет в открытом доступе на портале (сайте) МО, предназначенном для публикации бюджетных данных?</t>
  </si>
  <si>
    <t xml:space="preserve">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Бюджете важно показывать доходы по видам источников поступлений. Виды доходов, объем которых составляет менее 10% от общего объема доходов бюджета, допускается агрегировать в категорию «иные» в разрезе групп доходов. </t>
  </si>
  <si>
    <t>Городские округа</t>
  </si>
  <si>
    <t>Муниципальные районы</t>
  </si>
  <si>
    <t>Сыктывкар</t>
  </si>
  <si>
    <t>Воркута</t>
  </si>
  <si>
    <t>Инта</t>
  </si>
  <si>
    <t>Усинск</t>
  </si>
  <si>
    <t>Ухта</t>
  </si>
  <si>
    <t>Вуктыл</t>
  </si>
  <si>
    <t>Ижемский</t>
  </si>
  <si>
    <t>Княжпогостский</t>
  </si>
  <si>
    <t>Койгородский</t>
  </si>
  <si>
    <t>Корткеросский</t>
  </si>
  <si>
    <t>Печора</t>
  </si>
  <si>
    <t>Прилузский</t>
  </si>
  <si>
    <t>Сосногорск</t>
  </si>
  <si>
    <t>Сыктывдинский</t>
  </si>
  <si>
    <t>Сысольский</t>
  </si>
  <si>
    <t>Троицко-Печорский</t>
  </si>
  <si>
    <t>Удорский</t>
  </si>
  <si>
    <t>Усть-Вымский</t>
  </si>
  <si>
    <t>Усть-Куломский</t>
  </si>
  <si>
    <t>Усть-Цилемский</t>
  </si>
  <si>
    <t>Период, на который утвержден бюджет</t>
  </si>
  <si>
    <t>Да, опубликован</t>
  </si>
  <si>
    <t>Публичные сведения о плановых показателях деятельности муниципальных учреждений муниципального образования</t>
  </si>
  <si>
    <t>Оценка показателей раздела осуществляется на основе статистических отчетов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</si>
  <si>
    <t>2</t>
  </si>
  <si>
    <t>95% и более</t>
  </si>
  <si>
    <t>85% и более</t>
  </si>
  <si>
    <t>Менее 85%</t>
  </si>
  <si>
    <t>2.1</t>
  </si>
  <si>
    <t>2.2</t>
  </si>
  <si>
    <t>2.3</t>
  </si>
  <si>
    <t>3</t>
  </si>
  <si>
    <t>3.1</t>
  </si>
  <si>
    <t xml:space="preserve">Бюджет для граждан (на основе утвержденного Бюджета) </t>
  </si>
  <si>
    <t>Опубликован ли в сети Интернет бюджет для граждан, разработанный на основе Бюджета?</t>
  </si>
  <si>
    <t>4</t>
  </si>
  <si>
    <t>Годовой отчет об исполнении бюджета</t>
  </si>
  <si>
    <t>Опубликован ли проект Годового отчета об исполнении бюджета в открытом доступе на портале (сайте) МО, предназначенном для публикации бюджетных данных?</t>
  </si>
  <si>
    <t>Да, опубликован в структурированном виде</t>
  </si>
  <si>
    <t>Да, опубликован, но не в структурированном виде</t>
  </si>
  <si>
    <t>4.1</t>
  </si>
  <si>
    <t>4.2</t>
  </si>
  <si>
    <t>Проводились ли в МО публичные слушания по Годовому отчету об исполнении бюджета и опубликован ли в составе материалов к проекту Годового отчета об исполнении бюджета итоговый документ (протокол), принятый по результатам публичных слушаний?</t>
  </si>
  <si>
    <t>4.3</t>
  </si>
  <si>
    <t xml:space="preserve">Для оценки показателя должны быть представлены: а) первоначально утвержденные сведения о доходах; б) уточненные значения с учетом внесенных изменений (в случае внесения изменений); в) фактические значения. Если указанные требования не выполняются, оценка показателя принимает значение 0 баллов.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первоначально утвержденного значения.В целях оценки показателя учитываются сведения, опубликованные в составе материалов к проекту Годового отчета об исполнении бюджета. </t>
  </si>
  <si>
    <t>Да, сведения опубликованы, в том числе поясняются различия между первоначально утвержденными показателями доходов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t>
  </si>
  <si>
    <t>Да, сведения опубликованы, но не поясняются различия между первоначально утвержденными показателями доходов и их фактическими значениями для всех показателей, где отклонения составили 5% и более от первоначально утвержденного значения</t>
  </si>
  <si>
    <t xml:space="preserve">Нет, сведения не опубликованы или не отвечают требованиям </t>
  </si>
  <si>
    <t>Опубликованы ли в составе материалов к проекту Годового отчета об исполнении бюджета сведения о фактически произведенных расходах по разделам и подразделам классификации расходов в сравнении с первоначально утвержденными и с уточненными значениями с учетом внесенных изменений?</t>
  </si>
  <si>
    <t>Да, сведения опубликованы, в том числе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t>
  </si>
  <si>
    <t>4.4</t>
  </si>
  <si>
    <t>Да, сведения опубликованы, но не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(установленного) значения</t>
  </si>
  <si>
    <t>Нет, не опубликованы или не отвечают требованиям</t>
  </si>
  <si>
    <t>4.5</t>
  </si>
  <si>
    <t>Опубликованы ли в составе материалов к проекту Годового отчета об исполнении бюджета сведения об объеме муниципального долга?</t>
  </si>
  <si>
    <t>Для максимальной оценки показателя требуется представление сведений об объеме муниципального долга по состоянию на начало и конец отчетного финансового года по видам долговых обязательств.
В целях оценки показателя учитываются сведения, опубликованные в составе материалов к проекту Годового отчета об исполнении бюджета или доступные из раздела, где опубликован проект Годового отчета об исполнении бюджета и материалы к нему по ссылке.</t>
  </si>
  <si>
    <t>Да, сведения представлены в полном объеме, в том числе с детализацией муниципального долга по видам долговых обязательств</t>
  </si>
  <si>
    <t>Да, сведения представлены в полном объеме, но без детализации муниципального долга по видам долговых обязательств</t>
  </si>
  <si>
    <t>Нет, сведения не представлены или не отвечают требованиям</t>
  </si>
  <si>
    <t>Опубликованы ли в составе материалов к проекту Годового отчета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объемах субсидий на финансовое обеспечение выполнения муниципальных заданий?</t>
  </si>
  <si>
    <t>4.6</t>
  </si>
  <si>
    <t xml:space="preserve">В соответствии со статьей 264.1 Бюджетного кодекса РФ сведения о выполнении муниципальных заданий содержатся в составе бюджетной отчетности. 
Показатель оценивается в случае публикации сводных данных, представленных в разрезе муниципальных услуг (работ).  
В составе сведений о выполнении муниципальных заданий в обязательном порядке должны быть представлены:
а) плановые и фактические значения показателей, характеризующих объемы и (или) качество муниципальных услуг (работ);
б) плановые и фактические объемы субсидий на выполнение муниципальных заданий на оказание соответствующих муниципальных услуг (выполнение работ).
В целях оценки показателя учитываются сведения, опубликованные в составе материалов к проекту Годового отчета об исполнении бюджета. </t>
  </si>
  <si>
    <t xml:space="preserve">Да, сведения опубликованы </t>
  </si>
  <si>
    <t>5</t>
  </si>
  <si>
    <t>Публичные сведения о фактических результатах деятельности муниципальных учреждений Республики Коми</t>
  </si>
  <si>
    <t>5.1</t>
  </si>
  <si>
    <t>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t>
  </si>
  <si>
    <t>5.2</t>
  </si>
  <si>
    <t>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баланс учреждения (форма 0503130 для казенных учреждений; форма 0503730 для бюджетных и автономных учреждений), в процентах от общего количества муниципальных бюджетных и автономных учреждений МО</t>
  </si>
  <si>
    <t>6</t>
  </si>
  <si>
    <t xml:space="preserve">Бюджет для граждан (Годовой отчет об исполнении бюджета) </t>
  </si>
  <si>
    <t xml:space="preserve">В данном разделе оцениваются бюджеты для граждан, разработанные на основе Годового отчета об исполнении бюджета. Бюджеты для граждан, разработанные на основе иных источников информации, а также если невозможно определить, что явилось источником информации, в целях оценки показателей данного раздела не учитываются. </t>
  </si>
  <si>
    <t>Опубликован ли в сети Интернет бюджет для граждан, разработанный на основе Годового отчета об исполнении бюджета?</t>
  </si>
  <si>
    <t>Нет, не опубликован или не отвечает требованиям</t>
  </si>
  <si>
    <t>6.1</t>
  </si>
  <si>
    <t>7</t>
  </si>
  <si>
    <t>7.1</t>
  </si>
  <si>
    <t>Да, в опросе приняли участие более 150 человек</t>
  </si>
  <si>
    <t>Да, в опросе приняли участие от 100 до 150 человек</t>
  </si>
  <si>
    <t>Да, в опросе приняли участие от 50 до 100 человек</t>
  </si>
  <si>
    <t>Нет, опросы не проводились или не соответствуют требованиям либо отчеты по результатам опросов не опубликованы</t>
  </si>
  <si>
    <t>7.2</t>
  </si>
  <si>
    <t xml:space="preserve">Да, заседания проводились и опубликованы принятые итоговые документы (протоколы) </t>
  </si>
  <si>
    <t>Нет, заседания не проводились или принятые итоговые документы (протоколы) не опубликованы</t>
  </si>
  <si>
    <t>Оценка показателя 2.1</t>
  </si>
  <si>
    <t>Оценка показателя 2.2</t>
  </si>
  <si>
    <t xml:space="preserve">Наименование муниципального образования Республики Коми                                              </t>
  </si>
  <si>
    <t>Комментарий к оценке показателя</t>
  </si>
  <si>
    <t>Оценка показателя 2.3</t>
  </si>
  <si>
    <t>источник</t>
  </si>
  <si>
    <t>да/нет</t>
  </si>
  <si>
    <t>Справочно: дата создания или изменения файла</t>
  </si>
  <si>
    <t>Дата публикации "Бюджета для граждан" на портале (сайте)</t>
  </si>
  <si>
    <t xml:space="preserve">Сведения о наличии в "бюджете для граждан" ключевых элементов </t>
  </si>
  <si>
    <t>Справочно: период, на который утвержден бюджет</t>
  </si>
  <si>
    <t>Информация о соблюдении срока публикации "Бюджета для граждан"</t>
  </si>
  <si>
    <t>Оценка показателя 3.1</t>
  </si>
  <si>
    <t xml:space="preserve">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Бюджета. В составе сведений, как минимум, должны содержаться: 1) общие суммы доходов и расходов Бюджета; 2)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 3) контактная информация, которую граждане могут использовать для дальнейшего обсуждения и участия в бюджетном процессе. Бюджет для граждан, должен быть опубликован в течение 14 календарных дней после принятия Бюджета и сохраняться, как минимум, до утверждения отчета об исполнении бюджета за соответствующий год. </t>
  </si>
  <si>
    <t>1) общие суммы доходов и расходов Бюджета</t>
  </si>
  <si>
    <t>2)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t>
  </si>
  <si>
    <t>3) контактная информация, которую граждане могут использовать для дальнейшего обсуждения и участия в бюджетном процессе.</t>
  </si>
  <si>
    <t xml:space="preserve">Наименование муниципального образования Республики Коми       </t>
  </si>
  <si>
    <t>К2    затрудненный поиск</t>
  </si>
  <si>
    <t xml:space="preserve">К1            формат данных          </t>
  </si>
  <si>
    <t xml:space="preserve">К2    затрудненный поиск         </t>
  </si>
  <si>
    <t>К3           несоблюдение сроков</t>
  </si>
  <si>
    <t>В целях оценки показателя учитывается публикация проекта Годового отчета об исполнении бюджета в полном объеме, включая текстовую часть и все приложения к проекту. В случае, если указанное требование не выполняется, оценка показателя принимает значение 0 баллов. Для максимальной оценки показателя требуется публикация проекта в структурированном виде.</t>
  </si>
  <si>
    <t>Содержание итогового документа (протокола), принятого по итогам публичных слушаний</t>
  </si>
  <si>
    <t>1) дата и место проведения публичных слушаний</t>
  </si>
  <si>
    <t>2) обобщенная информация о ходе публичных слушаний, в том числе о мнениях их участников, поступивших предложениях и заявлениях</t>
  </si>
  <si>
    <t>3) одобренные большинством участников слушаний рекомендации</t>
  </si>
  <si>
    <t>Оценка показателя 4.1</t>
  </si>
  <si>
    <t>Оценка показателя 4.2</t>
  </si>
  <si>
    <t>Оценка показателя 4.3</t>
  </si>
  <si>
    <t xml:space="preserve">Для оценки показателя должны быть представлены: а) первоначально утвержденные сведения о доходах; б) уточненные значения с учетом внесенных изменений (в случае внесения изменений); в) фактические значения. Если указанные требования не выполняются, оценка показателя принимает значение 0 баллов.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первоначально утвержденного значения.В целях оценки показателя учитываются сведения, опубликованные в составе материалов к проекту Годового отчета об исполнении бюджета. </t>
  </si>
  <si>
    <t>1) первоначально утвержденные сведения о доходах</t>
  </si>
  <si>
    <t>2) уточненные значения с учетом внесенных изменений (в случае внесения изменений)</t>
  </si>
  <si>
    <t>3) фактические значения</t>
  </si>
  <si>
    <t xml:space="preserve">Для оценки показателя должны быть представлены сведения о расходах по разделам и подразделам классификации расходов: а) первоначально утвержденные расходы; б) уточненные значения с учетом внесенных изменений (в случае внесения изменений); в) фактические значения. Если указанные требования не выполняются, оценка показателя принимает значение 0 баллов.  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первоначально утвержденного значения. В целях оценки показателя учитываются сведения, опубликованные в составе материалов к проекту Годового отчета об исполнении бюджета. </t>
  </si>
  <si>
    <t>Оценка показателя 4.4</t>
  </si>
  <si>
    <t>1) первоначально утвержденные расходы</t>
  </si>
  <si>
    <t>Оценка показателя 4.5</t>
  </si>
  <si>
    <t>Для максимальной оценки показателя требуется представление сведений об объеме муниципального долга по состоянию на начало и конец отчетного финансового года по видам долговых обязательств. В целях оценки показателя учитываются сведения, опубликованные в составе материалов к проекту Годового отчета об исполнении бюджета или доступные из раздела, где опубликован проект Годового отчета об исполнении бюджета и материалы к нему по ссылке.</t>
  </si>
  <si>
    <t>Оценка показателя 4.6</t>
  </si>
  <si>
    <t xml:space="preserve">В соответствии со статьей 264.1 Бюджетного кодекса РФ сведения о выполнении муниципальных заданий содержатся в составе бюджетной отчетности. Показатель оценивается в случае публикации сводных данных, представленных в разрезе муниципальных услуг (работ). В составе сведений о выполнении муниципальных заданий в обязательном порядке должны быть представлены:а) плановые и фактические значения показателей, характеризующих объемы и (или) качество муниципальных услуг (работ); б) плановые и фактические объемы субсидий на выполнение муниципальных заданий на оказание соответствующих муниципальных услуг (выполнение работ).В целях оценки показателя учитываются сведения, опубликованные в составе материалов к проекту Годового отчета об исполнении бюджета. </t>
  </si>
  <si>
    <t>1) плановые и фактические значения показателей, характеризующих объемы и (или) качество муниципальных услуг (работ)</t>
  </si>
  <si>
    <t>2) плановые и фактические объемы субсидий на выполнение муниципальных заданий на оказание соответствующих муниципальных услуг (выполнение работ)</t>
  </si>
  <si>
    <t>Оценка показателя 5.1</t>
  </si>
  <si>
    <t>Оценка показателя 5.2</t>
  </si>
  <si>
    <t>Оценка показателя 6.1</t>
  </si>
  <si>
    <t>1) исполнение плана по доходам бюджета</t>
  </si>
  <si>
    <t>2) исполнение плана по  расходам бюджета</t>
  </si>
  <si>
    <t>4) полученный результат (эффект) от реализации значимых проектов</t>
  </si>
  <si>
    <t>Оценка показателя 7.1</t>
  </si>
  <si>
    <t>Дата начала опроса</t>
  </si>
  <si>
    <t>Дата окончания опроса</t>
  </si>
  <si>
    <t>Наличие результатов</t>
  </si>
  <si>
    <t>доступ к результатам</t>
  </si>
  <si>
    <t>Сведения об опросе</t>
  </si>
  <si>
    <t>количество участников</t>
  </si>
  <si>
    <t>соответствие бюджетной тематике</t>
  </si>
  <si>
    <t>Оценка показателя 7.2</t>
  </si>
  <si>
    <t xml:space="preserve">Общественные советы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МО. Достаточным для оценки показателя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</si>
  <si>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1) дата и место проведения заседания</t>
  </si>
  <si>
    <t>2) состав участников</t>
  </si>
  <si>
    <t>3) обсуждаемые вопросы</t>
  </si>
  <si>
    <t>4) принятые решениях</t>
  </si>
  <si>
    <t>5) фамилии и инициалах лица, подписавшего документ</t>
  </si>
  <si>
    <t>Сведения о наличии в ключевых элементов в итоговом документе (протоколе)</t>
  </si>
  <si>
    <t>% от максимального количества баллов</t>
  </si>
  <si>
    <t>Место среди муниципальных образований Республики Коми</t>
  </si>
  <si>
    <t>Итого по разделу</t>
  </si>
  <si>
    <t>Место по разделу среди  городских округов (муниципальных районов) Республики Коми</t>
  </si>
  <si>
    <t>Целью проведения опросов по бюджетной тематике должно быть изучение общественного мнения для последующего учета полученных результатов в процессе управления общественными финансами и принятия решений по бюджетным вопросам. В целях оценки показателя учитываются опросы, которые проводятся в режиме он-лайн на порталах (сайтах) МО, предназначенных для публикации бюджетных данных или иных сайтах МО (в группах МО в социальных сетях) в случае, если сведения о проведении опроса содержатся на портале (сайте) МО, предназначенном для публикации бюджетных данных; В целях оценки показателя учитываются опросы, соответствующие следующим требованиям: 1) опрос проводится по бюджетной тематике; 2) с момента начала проведения опроса указаны дата начала его проведения и дата окончания его проведения (в том числе день, месяц и год); 3) результаты опроса отражаются он-лайн в течение всего срока проведения опроса и как, минимум, в течение месяца после его завершения, в том числе, с указанием общего количества участников опроса и количества проголосовавших за тот или иной вариант ответа; 4) к результатам опроса обеспечен доступ неограниченное количество раз для любого человека, который один раз ответил на вопросы; 5) опрос завершен в период с 01.01.2017 г. до 30.06.2017 г.; 6) число участников опроса составило не менее 50 человек. Если хотя бы одно из указанных требований не выполняется, оценка показателя принимает значение 0 баллов. В целях оценки показателя достаточным является проведение хотя бы одного опроса, удовлетворяющего указанным требованиям. В случае выявления недостоверных данных, оценка показателя принимает значение 0 баллов.</t>
  </si>
  <si>
    <t>Содержится ли в составе Бюджета или в составе материалов к Бюджету приложение о прогнозируемых объемах поступлений по видам доходов?</t>
  </si>
  <si>
    <t>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t>
  </si>
  <si>
    <t>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все указанные в показателе составляющие</t>
  </si>
  <si>
    <t>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2 или 3 из указанных в показателе составляющих</t>
  </si>
  <si>
    <t>Нет, публичные слушания не проводились, или не опубликован итоговый документ (протокол), принятый по результатам публичных слушаний или он содержит только одну из из указанных в показателе составляющих</t>
  </si>
  <si>
    <t xml:space="preserve">Проведение публичных слушаний в МО предусмотрено Федеральным законом от 6 октября 2003 г. №131-ФЗ «Об общих принципах организации местного самоуправления в Российской Федерации». 
Учитывается итоговый документ (протокол), опубликованный в составе материалов к проекту Годового отчета об исполнении бюджета или доступный по ссылке из раздела, в котором опубликован проект. Рекомендуется публиковать итоговый документ (протокол), принятый по результатам публичных слушаний в графическом формате. Итоговый документ (протокол), принятый по итогам публичных слушаний для положительной оценки должен содержать не менее 2 из следующих составляющих: а) дату и место проведения публичных слушаний; б) обобщенную информацию о ходе публичных слушаний, в том числе о мнениях их участников, поступивших предложениях и заявлениях; в) одобренных большинством участников слушаний рекомендациях; г) должность, фамилию и инициалы лица, подписавшего документ. </t>
  </si>
  <si>
    <t>4) должность, фамилия и инициалы лица, подписавшего документ</t>
  </si>
  <si>
    <t>Опубликованы ли в составе материалов к проекту Годового отчета об исполнении бюджета сведения о фактических поступлениях доходов по видам доходов в сравнении с первоначально утвержденными значениями и с уточненными значениями с учетом внесенных изменений?</t>
  </si>
  <si>
    <t xml:space="preserve">Сведения о наличии в составе материалов к проекту Годового отчета об исполнении бюджета ключевых элементов </t>
  </si>
  <si>
    <t>Да, сведения опубликованы но не отвечают требованиям</t>
  </si>
  <si>
    <t>Нет, сведения не опубликованы</t>
  </si>
  <si>
    <t>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Годового отчета о бюджете
1. В составе сведений, как минимум, должны быть представлены: 
а) исполнение плана по доходам бюджета;
б) исполнение плана по  расходам бюджета.
2. Также для максимальной оценки в составе сведений, должны быть представлены: 
а) для параметров доходов и расходов, по которым отклонение составляет 10% и более - причины невыполнения плана;
б) полученный результат (эффект) от реализации значимых проектов;
в) контактная информация, которую граждане могут использовать для дальнейшего обсуждения Годового отчета об исполнении бюджета.
Сроки публикации бюджета для граждан, разработанного на основе Годового отчета об исполнении бюджета - 14 календарных дней после утверждения Годового отчета об исполнении бюджета.
Сохраняться бюджет для граждан, разработанный на основе Годового отчета об исполнении бюджета должен, как минимум, до принятия бюджета на очередной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бюджет для граждан, разработанный на основе Годового отчета об исполнении бюджета не обнаружен, оценка показателя принимает значение 0 баллов.</t>
  </si>
  <si>
    <t>Да, опубликован и соблюдены условия максимальной оценки</t>
  </si>
  <si>
    <t>Да, опубликован, но не соблюдены условия максимальной оценки</t>
  </si>
  <si>
    <t>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Годового отчета о бюджете
1. В составе сведений, как минимум, должны быть представлены: а) исполнение плана по доходам бюджета; б) исполнение плана по  расходам бюджета. 2. Также для максимальной оценки в составе сведений, должны быть представлены: а) для параметров доходов и расходов, по которым отклонение составляет 10% и более - причины невыполнения плана; б) полученный результат (эффект) от реализации значимых проектов; в) контактная информация, которую граждане могут использовать для дальнейшего обсуждения Годового отчета об исполнении бюджета.
Сроки публикации бюджета для граждан, разработанного на основе Годового отчета об исполнении бюджета - 14 календарных дней после утверждения Годового отчета об исполнении бюджета. Сохраняться бюджет для граждан, разработанный на основе Годового отчета об исполнении бюджета должен, как минимум, до принятия бюджета на очередной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бюджет для граждан, разработанный на основе Годового отчета об исполнении бюджета не обнаружен, оценка показателя принимает значение 0 баллов.</t>
  </si>
  <si>
    <t>3) для параметров доходов и расходов, по которым отклонение составляет 10% и более - причины невыполнения плана.</t>
  </si>
  <si>
    <t>http://сыктывкар.рф/administration/departament-finansov/byudzhet/resheniya-ob-utverzhdenii-byudzheta</t>
  </si>
  <si>
    <t>да</t>
  </si>
  <si>
    <t>нет</t>
  </si>
  <si>
    <t>http://сыктывкар.рф/administration/departament-finansov/byudzhet/ispolnenie-byudzheta-arkhiv</t>
  </si>
  <si>
    <t>-</t>
  </si>
  <si>
    <t>http://sosnogorsk.org/adm/budget/execution/annual/</t>
  </si>
  <si>
    <t>http://fuizhma.ru/byudzhet-rayona-2/otchet-ob-ispolnenii-byudzheta</t>
  </si>
  <si>
    <t>http://fuizhma.ru/proektyi-resheniy</t>
  </si>
  <si>
    <t>http://kojgorodok.ru/finansyi/byudzhet-dlya-grazhdan/</t>
  </si>
  <si>
    <t>http://kojgorodok.ru/finansyi/otchet-ob-ispolnenii-byudzheta/</t>
  </si>
  <si>
    <t>http://syktyvdin.ru/ru/page/oprosy/</t>
  </si>
  <si>
    <t>http://ufmrpechora.ru/page/levoe_menju.opros_obschestvennogo_mneniya_po_bjudzhetnoy_tematike/</t>
  </si>
  <si>
    <t>Приложение</t>
  </si>
  <si>
    <t>http://fuizhma.ru/publichnyie-slushaniya</t>
  </si>
  <si>
    <t>http://finupr.adminta.ru/index.php/byudzhet-mogo-inta/utrverzhdennyj-byudzhet</t>
  </si>
  <si>
    <t>http://www.mrk11.ru/page/bjudzhet_mr_knyazhpogostskiy.resheniya_soveta_o_bjudzhete/</t>
  </si>
  <si>
    <t>https://ustvymskij.ru/index.php/finansovoe-upravlenie/resheniya-o-byudzhete</t>
  </si>
  <si>
    <t>http://fin.mrust-cilma.ru/resheniya/</t>
  </si>
  <si>
    <t>http://www.mrk11.ru/page/bjudzhet_mr_knyazhpogostskiy.bjudzhet_dlya_grazhdan/</t>
  </si>
  <si>
    <t>http://www.trpk.ru/page/finuprav.bjudzhet_dlya_grazhdan_o/</t>
  </si>
  <si>
    <t>http://syktyvdin.ru/ru/page/residents.finance.Budget_dla_gragdan/</t>
  </si>
  <si>
    <t>http://finupr.adminta.ru/index.php/byudzhet-mogo-inta/godovoj-otchet-ob-ispolnenii-byudzheta</t>
  </si>
  <si>
    <t>http://www.mrk11.ru/page/bjudzhet_mr_knyazhpogostskiy.proekty_resheniy_soveta_mr_knyazhpogostskiy/</t>
  </si>
  <si>
    <t>http://kojgorodok.ru/finansyi/proekt-otcheta-ob-ispolnenii-byudzheta/</t>
  </si>
  <si>
    <t>http://www.priluzie.ru/administracija/otdely-komitety-upravlenija/mu-upravlenie-finansov-administracii-municipalnogo/otchety-ob-ispolnenii-bjudzheta-municipalnogo/</t>
  </si>
  <si>
    <t>http://syktyvdin.ru/ru/page/residents.finance.Budget.project_2017/</t>
  </si>
  <si>
    <t>http://fuizhma.ru/byudzhet-dlya-grazhdan</t>
  </si>
  <si>
    <t xml:space="preserve">Сведения о наличии в составе материалов к проекту Годового отчета об исполнении бюджета за 2017 год ключевых элементов </t>
  </si>
  <si>
    <t>http://www.admizhma.ru/ru/page/content_b.obschestvennyy_sovet_mo_mr_izhemskiy.informatsiya_o_deyatelnosti/</t>
  </si>
  <si>
    <t>http://sosnogorsk.org/strukturnye/finupr/results-opros/</t>
  </si>
  <si>
    <t>http://syktyvdin.ru/ru/page/o_rayone.social_agency/</t>
  </si>
  <si>
    <t>http://fin.mrust-cilma.ru/page_polls/</t>
  </si>
  <si>
    <t>https://mouhta.ru/adm/osovet/osovet_3sozyv/</t>
  </si>
  <si>
    <t>http://www.mrk11.ru/page/bjudzhet_mr_knyazhpogostskiy.oprosnik/</t>
  </si>
  <si>
    <t>https://vk.com/fuizhma</t>
  </si>
  <si>
    <t>нет подписи</t>
  </si>
  <si>
    <t>1110002330</t>
  </si>
  <si>
    <t>1109011891</t>
  </si>
  <si>
    <t>8</t>
  </si>
  <si>
    <t>Внесение изменений в Бюджет</t>
  </si>
  <si>
    <t>8.1</t>
  </si>
  <si>
    <t>Публикуются ли в открытом доступе на портале (сайте) МО, предназначенном для публикации информации о бюджетных данных, проекты изменений в Бюджет?</t>
  </si>
  <si>
    <t xml:space="preserve">Для оценки показателя требуется публикация всех проектов изменений в Бюджет, принятых в МО на момент проведения мониторинга. В случае, если не опубликован хотя бы один проект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
</t>
  </si>
  <si>
    <t>Да, публикуются или внесение изменений в Бюджет не осуществлялось</t>
  </si>
  <si>
    <t>Нет, не публикуются</t>
  </si>
  <si>
    <t>8.2</t>
  </si>
  <si>
    <t>Публикуются ли в составе материалов к проектам изменений в Бюджет пояснительные записки?</t>
  </si>
  <si>
    <t xml:space="preserve">В целях оценки показателя учитываются пояснительные записки, опубликованные в пакете документов к проекту изменений в Бюджет. 
Для оценки показателя требуется публикация пояснительных записок ко всем проектам изменений в Бюджет, принятых на момент проведения мониторинга. В случае, если в составе материалов хотя бы к одному проекту изменений в Бюджет из числа принятых пояснительная записка отсутствует, а также если не опубликован хотя бы один проект изменений в Бюджет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
</t>
  </si>
  <si>
    <t xml:space="preserve">Нет, не публикуются или публикуются в отдельных случаях </t>
  </si>
  <si>
    <t>8.3</t>
  </si>
  <si>
    <t>Публикуются ли в открытом доступе на портале (сайте) МО, предназначенном для публикации бюджетных данных, принятые акты о внесении изменений в Бюджет?</t>
  </si>
  <si>
    <t>Для оценки показателя требуется публикация всех актов о внесении изменений в Бюджет, принятых на момент проведения мониторинга. В случае, если не опубликован хотя бы один акт о внесении изменений в Бюджет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t>
  </si>
  <si>
    <t>Нет, не публикуются или публикуются в отдельных случаях</t>
  </si>
  <si>
    <t>8.4</t>
  </si>
  <si>
    <t>Публикуются ли в открытом доступе на портале (сайте) МО, предназначенном для публикации информации о бюджетных данных, актуализированные версии Бюджета с учетом внесенных изменений?</t>
  </si>
  <si>
    <t>В целях оценки показателя учитывается публикация актуализированной версии Бюджета с учетом всех принятых на дату проведения мониторинга изменений в бюджет. В случае, если внесение изменений в Бюджет на момент проведения мониторинга не осуществлялось, в целях оценки показателя учитывается публикация принятого Бюджета.
Учитывается публикация актуализированной версии Бюджета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актуализированной версии Бюджета в структурированном виде.
В случае, если на момент проведения мониторинга актуализированная версия Бюджета с учетом всех изменений, внесенных Бюджет, не опубликована, оценка показателя принимает значение 0 баллов.</t>
  </si>
  <si>
    <r>
      <t xml:space="preserve">Да, опубликована актуализированная версия Бюджета </t>
    </r>
    <r>
      <rPr>
        <sz val="9"/>
        <color indexed="8"/>
        <rFont val="Times New Roman"/>
        <family val="1"/>
        <charset val="204"/>
      </rPr>
      <t>с учетом всех принятых изменений в Бюджет</t>
    </r>
    <r>
      <rPr>
        <sz val="9"/>
        <color indexed="8"/>
        <rFont val="Times New Roman"/>
        <family val="1"/>
        <charset val="204"/>
      </rPr>
      <t xml:space="preserve"> в структурированном виде</t>
    </r>
  </si>
  <si>
    <r>
      <t>Да, опубликована актуализированная версия Бюджета</t>
    </r>
    <r>
      <rPr>
        <sz val="9"/>
        <color indexed="8"/>
        <rFont val="Times New Roman"/>
        <family val="1"/>
        <charset val="204"/>
      </rPr>
      <t xml:space="preserve"> с учетом всех принятых изменений в </t>
    </r>
    <r>
      <rPr>
        <sz val="9"/>
        <color indexed="8"/>
        <rFont val="Times New Roman"/>
        <family val="1"/>
        <charset val="204"/>
      </rPr>
      <t>Бюджет</t>
    </r>
    <r>
      <rPr>
        <sz val="9"/>
        <color indexed="8"/>
        <rFont val="Times New Roman"/>
        <family val="1"/>
        <charset val="204"/>
      </rPr>
      <t>,</t>
    </r>
    <r>
      <rPr>
        <sz val="9"/>
        <color indexed="8"/>
        <rFont val="Times New Roman"/>
        <family val="1"/>
        <charset val="204"/>
      </rPr>
      <t xml:space="preserve"> но не в структурированном виде</t>
    </r>
  </si>
  <si>
    <r>
      <t xml:space="preserve">Нет, актуализированная версия </t>
    </r>
    <r>
      <rPr>
        <sz val="9"/>
        <color indexed="8"/>
        <rFont val="Times New Roman"/>
        <family val="1"/>
        <charset val="204"/>
      </rPr>
      <t>Бюджета</t>
    </r>
    <r>
      <rPr>
        <sz val="9"/>
        <color indexed="8"/>
        <rFont val="Times New Roman"/>
        <family val="1"/>
        <charset val="204"/>
      </rPr>
      <t xml:space="preserve"> не публикуется или актуализация </t>
    </r>
    <r>
      <rPr>
        <sz val="9"/>
        <color indexed="8"/>
        <rFont val="Times New Roman"/>
        <family val="1"/>
        <charset val="204"/>
      </rPr>
      <t>Бюджета</t>
    </r>
    <r>
      <rPr>
        <sz val="9"/>
        <color indexed="8"/>
        <rFont val="Times New Roman"/>
        <family val="1"/>
        <charset val="204"/>
      </rPr>
      <t xml:space="preserve"> носит несистемный характер (публикуются актуализированные версии </t>
    </r>
    <r>
      <rPr>
        <sz val="9"/>
        <color indexed="8"/>
        <rFont val="Times New Roman"/>
        <family val="1"/>
        <charset val="204"/>
      </rPr>
      <t>Бюджета</t>
    </r>
    <r>
      <rPr>
        <sz val="9"/>
        <color indexed="8"/>
        <rFont val="Times New Roman"/>
        <family val="1"/>
        <charset val="204"/>
      </rPr>
      <t xml:space="preserve"> с учетом отдельных изменений в Бюджет)</t>
    </r>
  </si>
  <si>
    <t>9</t>
  </si>
  <si>
    <t>Промежуточная отчетность об исполнении Бюджета и аналитические данные</t>
  </si>
  <si>
    <t xml:space="preserve">В качестве промежуточной отчетности об исполнении Бюджета рассматривается квартальная отчетность. Доступность промежуточной отчетности, а также специально разрабатываемых аналитических данных, позволяет осуществлять мониторинг и контроль за исполнением бюджета в течение финансового года.
В данном разделе оценивается публикация промежуточной отчетности об исполнении Бюджета, а также аналитические данные. 
В целях оценки показателей раздела учитывается публикация сведений в открытом доступе на портале (сайте) МО, предназначенном для публикации информации о бюджетных данных. </t>
  </si>
  <si>
    <t>9.1</t>
  </si>
  <si>
    <t>Публикуются ли отчеты об исполнении бюджета МО за первый квартал, полугодие, девять месяцев отчетного года?</t>
  </si>
  <si>
    <t xml:space="preserve">В целях оценки показателя учитываются официальные документы, принятые в соответствии с частью 5 статьи 264.2 Бюджетного кодекса РФ. Иные документы и материалы в целях оценки данного показателя не учитываются. Опубликованные сведения в обязательном порядке должны содержать: 
а) наименование, номер и дату правового акта, утверждающего отчет; 
б) должность, фамилию и инициалы лица, подписавшего правовой акт, утверждающий отчет.
Учитывается публикация отчетов со всеми приложениями; публикация отдельных составляющих в целях оценки показателя не учитывается.
Допускается публикация постановляющей части правового акта, утверждающего отчет, в графическом формате. За использование графического формата для публикации приложений к отчету (содержательной части) применяется понижающий коэффициент за используемый формат данных.
Отчет об исполнении бюджета МО за первый квартал, полугодие, девять месяцев отчетного года, должен быть опубликован в течение 3-х месяцев после окончания отчетного периода. </t>
  </si>
  <si>
    <t>Да, опубликованы утвержденные отчеты за все отчетные периоды</t>
  </si>
  <si>
    <t>Нет, не опубликованы, или публикуются нерегулярно, или не отвечают требованиям</t>
  </si>
  <si>
    <t>9.2</t>
  </si>
  <si>
    <t>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t>
  </si>
  <si>
    <t xml:space="preserve">Виды доходов, объем которых составляет менее 10% от общего объема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отчетного периода.  </t>
  </si>
  <si>
    <t>Да, опубликованы за все отчетные периоды</t>
  </si>
  <si>
    <t>9.3</t>
  </si>
  <si>
    <t>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</si>
  <si>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 xml:space="preserve">Указанные сведения должны быть опубликованы в течение 1-го месяца после окончания отчетного периода. </t>
  </si>
  <si>
    <t>9.4</t>
  </si>
  <si>
    <t>Публикуются ли ежеквартально сведения об объеме муниципального долга МО на начало и на конец отчетного периода?</t>
  </si>
  <si>
    <t>Для максимальной оценки показателя требуется публикация сведений об объеме муниципального долга по видам долговых обязательств.
Указанные сведения должны быть опубликованы в течение 1-го месяца после окончания отчетного периода.</t>
  </si>
  <si>
    <t>Да, опубликованы за все отчетные периоды, в том числе по видам долговых обязательств</t>
  </si>
  <si>
    <t>Да, опубликованы за все отчетные периоды, но не содержат сведений по видам долговых обязательств</t>
  </si>
  <si>
    <t>9.5</t>
  </si>
  <si>
    <t>Публикуются ли ежеквартально аналитические данные о поступлении доходов в бюджет МО по видам доходов за отчетный период текущего финансового года в сравнении с соответствующим периодом прошлого года?</t>
  </si>
  <si>
    <t>Виды доходов, объем которых составляет менее 10% от общего объема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отчетного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района.</t>
  </si>
  <si>
    <t>9.6</t>
  </si>
  <si>
    <t>Публикуются ли ежеквартально аналитические данные о расходах бюджета МО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t>
  </si>
  <si>
    <t>Указанные сведения должны быть опубликованы в течение 1-го месяца после окончания отчетного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района.</t>
  </si>
  <si>
    <t>10</t>
  </si>
  <si>
    <t>Финансовый контроль</t>
  </si>
  <si>
    <t xml:space="preserve">Важным элементом бюджетного процесса является муниципальный финансовый контроль, призванный обеспечить законность, рациональность и эффективность использования муниципальных средств. В разделе оценивается открытость данных о деятельности органов внешнего и внутреннего муниципального финансового контроля МО. Показатели раздела в полной мере согласуются с требованиями Бюджетного кодекса РФ, Федерального закона от 9 февраля 2009 г. №8-ФЗ «Об обеспечении доступа к информации о деятельности государственных органов и органов местного самоуправления», Федерального закона от 7 февраля 2011 г. № 6-ФЗ «Об общих принципах организации и деятельности контрольно-счетных органов субъектов Российской Федерации и муниципальных образований».
В целях оценки показателей раздела учитываются сведения, опубликованные в открытом доступе для оценки показателей 10.1 и 10.2 - на портале (сайте) органа внешнего муниципального финансового контроля МО;
На портале (сайте) МО, предназначенном для публикации бюджетных данных, должен быть установлен баннер с активной ссылкой на портал (сайт) органа внешнего муниципального финансового контроля МО и на портал (сайт) органа внутреннего финансового контроля в сфере бюджетных правоотношений (в случае, если полномочия по осуществлению внутреннего финансового контроля в сфере бюджетных правоотношений осуществляет не финансовый орган). Если баннер не установлен, к соответствующим показателям применяется понижающий коэффициент за затрудненный поиск.
</t>
  </si>
  <si>
    <t>10.1</t>
  </si>
  <si>
    <t>Опубликован ли план контрольных мероприятий органа внешнего муниципального финансового контроля МО на отчетный год?</t>
  </si>
  <si>
    <t>В целях оценки показателя учитываются планы контрольных мероприятий, удовлетворяющие следующим требованиям:
а) опубликован официальный документ, подписанный уполномоченным лицом (допускается публикация плана контрольных мероприятий в графическом формате), или указаны следующие сведения: вид документа, которым утвержден план, дата его подписания, номер (при наличии), должность, фамилия и инициалы лица, подписавшего документ;
б) в плане указаны наименования контрольных мероприятий с указанием проверяемого объекта или целевого назначения проверяемых средств;
в) для каждого контрольного мероприятия указана дата его проведения: месяц или квартал. 
В случае несоблюдения указанных требований оценка показателя принимает значение 0 баллов.
План контрольных мероприятий на отчетный год должен быть опубликован до 1 января отчетного года.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Если на момент проведения мониторинга план не обнаружен, оценка показателя принимает значение 0 баллов.</t>
  </si>
  <si>
    <t>10.2</t>
  </si>
  <si>
    <t>Публикуется ли информация о проведенных в отчетном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t>
  </si>
  <si>
    <t xml:space="preserve">В целях оценки показателя учитываются контрольные мероприятия, предусмотренные планом контрольных мероприятий на отчетный год, срок реализации которых на дату проведения мониторинга завершен. Если план контрольных мероприятий не опубликован или он не отвечает требованиям, указанным в пункте 10.1 настоящей анкеты, оценка показателя принимает значение 0 баллов.
Информация о проведенном контрольном мероприятии должна быть опубликована в течении 3 месяцев с даты завершения контрольного мероприятия, указанного в плане.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t>
  </si>
  <si>
    <r>
      <t>Да, публикуется для всех мероприятий, предусмотренных планом</t>
    </r>
    <r>
      <rPr>
        <sz val="12"/>
        <color indexed="8"/>
        <rFont val="Times New Roman"/>
        <family val="1"/>
        <charset val="204"/>
      </rPr>
      <t xml:space="preserve"> </t>
    </r>
    <r>
      <rPr>
        <sz val="9"/>
        <color indexed="8"/>
        <rFont val="Times New Roman"/>
        <family val="1"/>
        <charset val="204"/>
      </rPr>
      <t>на отчетный год</t>
    </r>
  </si>
  <si>
    <t>Да, публикуется для большей части мероприятий, предусмотренных планом на отчетный год</t>
  </si>
  <si>
    <t>Нет, не публикуется, или публикуется для меньшей части мероприятий, предусмотренных планом на отчетный год</t>
  </si>
  <si>
    <t>11</t>
  </si>
  <si>
    <t xml:space="preserve">Проект бюджета и материалы к нему </t>
  </si>
  <si>
    <t xml:space="preserve">Оценка производится в отношении Проекта бюджета.
В целях оценки показателей раздела учитываются сведения, опубликованные в открытом доступе на портале (сайте) МО, предназначенном для публикации информации о бюджетных данных, пакетом документов. Под пакетом документов понимается публикация сведений комплексно, в одном разделе портала (сайта). Допускается обеспечение доступа  к отдельным документам по ссылкам из раздела, где опубликован проект бюджета и материалы к нему.  
Проект бюджета и материалы к нему должны быть опубликованы и сохраняться, как минимум, до принятия годового отчета об исполнении бюджета за соответствующий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сведения не обнаружены, оценка показателя принимает значение 0 баллов.
</t>
  </si>
  <si>
    <t>11.1</t>
  </si>
  <si>
    <t>Опубликован ли Проект бюджета в открытом доступе на портале (сайте) МО, предназначенном для публикации информации о бюджетных данных?</t>
  </si>
  <si>
    <t>В целях оценки показателя учитывается публикация Проекта бюджета в полном объеме, включая текстовую часть и все приложения к Проекту бюджета.  В случае, если указанное требование не выполняется (опубликованы отдельные составляющие), оценка показателя принимает значение 0 баллов. Для максимальной оценки показателя требуется публикация Проекта бюджета в структурированном виде.</t>
  </si>
  <si>
    <t>11.2</t>
  </si>
  <si>
    <t>Опубликованы ли в составе материалов к Проекту бюджета сведения о доходах бюджета по видам доходов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t>
  </si>
  <si>
    <t xml:space="preserve">Информация о бюджетных данных за предшествующие годы является важным ориентиром для оценки проекта бюджета и бюджетной политики, реализуемой ОМСУ. Поэтому в материалах к Проекту бюджета важно представлять сопоставление планов на будущее с фактическими данными за предшествующие годы.Виды доходов, объем которых составляет менее 10% от общего объема доходов бюджета, допускается агрегировать в категорию «иные» в разрезе групп доходов. </t>
  </si>
  <si>
    <t>Нет, сведения не опубликованы или не отвечают требованиям</t>
  </si>
  <si>
    <t>11.3</t>
  </si>
  <si>
    <t>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t>
  </si>
  <si>
    <t>В целях оценки показателя учитываются сведения, представленные по разделам и подразделам классификации расходов бюджетов. Если сведения представлены частично, оценка показателя принимает значение 0 баллов.</t>
  </si>
  <si>
    <t xml:space="preserve">Да, опубликованы </t>
  </si>
  <si>
    <t>11.4</t>
  </si>
  <si>
    <t>Опубликованы ли в составе материалов к Проекту бюджета сведения о планируемых на год, следующий за отчетным, объемах оказания муниципальных услуг (работ),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t>
  </si>
  <si>
    <t xml:space="preserve">Муниципальные услуги (работы) должны быть включены в базовые (отраслевые) перечни государственных и муниципальных услуг и работ, утвержденные в установленном порядке;  </t>
  </si>
  <si>
    <r>
      <t xml:space="preserve">Да, опубликованы сведения о планируемых объемах муниципальных услуг (работ) и </t>
    </r>
    <r>
      <rPr>
        <sz val="9"/>
        <color indexed="8"/>
        <rFont val="Times New Roman"/>
        <family val="1"/>
        <charset val="204"/>
      </rPr>
      <t xml:space="preserve">объемах субсидий на финансовое обеспечение выполнения </t>
    </r>
    <r>
      <rPr>
        <sz val="9"/>
        <color indexed="8"/>
        <rFont val="Times New Roman"/>
        <family val="1"/>
        <charset val="204"/>
      </rPr>
      <t>муниципаль</t>
    </r>
    <r>
      <rPr>
        <sz val="9"/>
        <color indexed="8"/>
        <rFont val="Times New Roman"/>
        <family val="1"/>
        <charset val="204"/>
      </rPr>
      <t xml:space="preserve">ных заданий на оказание соответствующих </t>
    </r>
    <r>
      <rPr>
        <sz val="9"/>
        <color indexed="8"/>
        <rFont val="Times New Roman"/>
        <family val="1"/>
        <charset val="204"/>
      </rPr>
      <t>муниципаль</t>
    </r>
    <r>
      <rPr>
        <sz val="9"/>
        <color indexed="8"/>
        <rFont val="Times New Roman"/>
        <family val="1"/>
        <charset val="204"/>
      </rPr>
      <t>ных услуг (выполнение работ)</t>
    </r>
  </si>
  <si>
    <t>Да, опубликованы сведения о планируемых объемах муниципальных услуг (работ)</t>
  </si>
  <si>
    <t>12</t>
  </si>
  <si>
    <t xml:space="preserve">Бюджет для граждан (Проект бюджета) </t>
  </si>
  <si>
    <t xml:space="preserve">В данном разделе оцениваются бюджеты для граждан, разработанные на основе Проекта бюджета. Бюджеты для граждан, разработанные на основе иных источников информации, или если невозможно определить, что является источником бюджетных данных, в целях оценки показателей данного раздела не учитываются. </t>
  </si>
  <si>
    <t>12.1</t>
  </si>
  <si>
    <t>Опубликован ли в сети Интернет бюджет для граждан, разработанный на основе Проекта бюджета?</t>
  </si>
  <si>
    <t xml:space="preserve">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Годового отчета о бюджете.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
в) контактная информация, которую граждане могут использовать для дальнейшего обсуждения и участия в бюджетном процессе. 
Бюджет для граждан, разработанный на основе Проекта бюджета, должен сохраняться, как минимум, до утверждения отчета об исполнении бюджета за соответствующий год. В случае, если на момент проведения мониторинга бюджет для граждан, разработанный на основе Проекта бюджета не обнаружен, оценка показателя принимает значение 0 баллов.
</t>
  </si>
  <si>
    <t xml:space="preserve">Да, опубликован </t>
  </si>
  <si>
    <t> 0,5</t>
  </si>
  <si>
    <t>13</t>
  </si>
  <si>
    <t>В данном разделе оцениваются предоставляемые ОМСУ возможности для общественного участия и контроля в сфере управления общественными финансами по итогам работы за II полугодие отчетного года.</t>
  </si>
  <si>
    <t>13.1</t>
  </si>
  <si>
    <t xml:space="preserve">Опубликовано ли информационное сообщение для граждан о проведении публичных слушаний по Проекту бюджета? </t>
  </si>
  <si>
    <t xml:space="preserve">В целях оценки показателя публичными слушаниями признаются мероприятия, соответствующие требованиям статьи 25 Федерального закона от 21 июля 2014 г. №212-ФЗ «Об основах общественного контроля в Российской Федерации». 
Информационное сообщение о проведении публичных слушаний в обязательном порядке должно быть опубликовано на портале (сайте) организатора публичных слушаний. Если информационное сообщение отсутствует на портале (сайте) организатора публичных слушаний, оценка показателя принимает значение 0 баллов.
В случае, если портал (сайт) организатора публичных слушаний и портал (сайт), где публикуются бюджетные данные, не совпадают, рекомендуется дополнительно сообщать о проведении публичных слушаний на портале (сайте) МО, предназначенном для публикации бюджетных данных. Если информация о проведении публичных слушаний отсутствует на портале (сайте) для публикации бюджетных данных, применяется понижающий коэффициент за затрудненный поиск. 
В информационном сообщении организатора публичных слушаний в обязательном порядке должны быть указаны  дата, время и место проведения публичных слушаний.
Для максимальной оценки показателя в информационном сообщении о проведении публичных слушаний должна содержаться ссылка (адрес) на раздел (страницу) портала (сайта), где опубликован Проект бюджета и материалы к нему. Информационное сообщение о проведении публичных слушаний по проекту бюджета должно быть опубликовано не менее, чем за 7 календарных дней до дня проведения публичных слушаний.
</t>
  </si>
  <si>
    <t xml:space="preserve">Да, опубликовано и содержит информацию о том, где можно ознакомиться с Проектом бюджета </t>
  </si>
  <si>
    <t>Да, опубликовано, но не содержит информацию о том, где можно ознакомиться с Проектом бюджета</t>
  </si>
  <si>
    <t>Нет, не опубликовано или не отвечает требованиям</t>
  </si>
  <si>
    <t>13.2</t>
  </si>
  <si>
    <t>Проводились ли во II полугодии отчетного года ОМСУ опросы общественного мнения по бюджетной тематике в он-лайн режиме?</t>
  </si>
  <si>
    <t xml:space="preserve">Целью проведения опросов по бюджетной тематике должно быть изучение общественного мнения для последующего учета полученных результатов в процессе управления общественными финансами и принятия решений по бюджетным вопросам.
В целях оценки показателя учитываются опросы, которые проводятся в режиме он-лайн на порталах (сайтах) МО, предназначенных для публикации бюджетных данных или иных сайтах МО (в группах МО в социальных сетях) в случае, если сведения о проведении опроса содержатся на портале (сайте) МО, предназначенном для публикации бюджетных данных;
В целях оценки показателя учитываются опросы, соответствующие следующим требованиям:
1) опрос проводится по бюджетной тематике; 
2) с момента начала проведения опроса указаны дата начала его проведения и дата окончания его проведения (в том числе день, месяц и год);
3) результаты опроса отражаются он-лайн в течение всего срока проведения опроса и как, минимум, в течение месяца после его завершения, в том числе, с указанием общего количества участников опроса и количества проголосовавших за тот или иной вариант ответа;
4) к результатам опроса обеспечен доступ неограниченное количество раз для любого человека, который один раз ответил на вопросы;
5) опрос завершен в период с 1 июля по 31 декабря отчетного года;
6) число участников опроса составило не менее 50 человек.
Если хотя бы одно из указанных требований не выполняется, оценка показателя принимает значение 0 баллов.
В целях оценки показателя достаточным является проведение хотя бы одного опроса, удовлетворяющего указанным требованиям.
В случае выявления недостоверных данных, оценка показателя принимает значение 0 баллов.
</t>
  </si>
  <si>
    <t>Нет, опросы не проводились или не соответствуют требованиям</t>
  </si>
  <si>
    <t>13.3</t>
  </si>
  <si>
    <t>Проводились ли во II полугодии отчетного года заседания Общественного совета МО и опубликованы ли итоговые протоколы этих заседаний?</t>
  </si>
  <si>
    <t xml:space="preserve">Общественные советы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МО. Достаточным для оценки показателя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</si>
  <si>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t>
  </si>
  <si>
    <t>Оценка показателя 8.1</t>
  </si>
  <si>
    <t>http://сыктывкар.рф/administration/departament-finansov/byudzhet/proekty-byudzhetov</t>
  </si>
  <si>
    <t>http://finupr.adminta.ru/index.php/byudzhet-mogo-inta/proekt-byudzheta</t>
  </si>
  <si>
    <t>http://fin.mouhta.ru/byudzhet/byudzhet_uhta/</t>
  </si>
  <si>
    <t>http://kojgorodok.ru/finansyi/proekt-byudzheta/proektyi-vneseniya-izmenenij/</t>
  </si>
  <si>
    <t>http://syktyvdin.ru/ru/page/residents.finance.Budget/</t>
  </si>
  <si>
    <t>https://ustvymskij.ru/index.php/finansovoe-upravlenie/proekty-reshenij-o-byudzhete</t>
  </si>
  <si>
    <t>http://fin.mrust-cilma.ru/proektyi-resheniy/</t>
  </si>
  <si>
    <t>Оценка показателя 8.2</t>
  </si>
  <si>
    <t>Источник данных</t>
  </si>
  <si>
    <t>Оценка показателя 8.3</t>
  </si>
  <si>
    <t>Оценка показателя 8.4</t>
  </si>
  <si>
    <t>Да, опубликована актуализированная версия Бюджета с учетом всех принятых изменений в Бюджет в структурированном виде</t>
  </si>
  <si>
    <t>Нет, актуализированная версия Бюджета не публикуется или актуализация Бюджета носит несистемный характер (публикуются актуализированные версии Бюджета с учетом отдельных изменений в Бюджет)</t>
  </si>
  <si>
    <t>Оценка показателя 9.1</t>
  </si>
  <si>
    <t xml:space="preserve">К3            несоблюдение сроков     </t>
  </si>
  <si>
    <t>http://xn--80adypkng.xn--p1ai/about/budget-mo-th-vorkuta/otchyet-ob-ispolnenii-byudzheta/2018-god/</t>
  </si>
  <si>
    <t>http://администрация-усинск.рф/?p=22360</t>
  </si>
  <si>
    <t>http://www.mrk11.ru/page/bjudzhet_mr_knyazhpogostskiy.ispolnenie_bjudzhetov/</t>
  </si>
  <si>
    <t>http://kortfo.ucoz.org/index/2018/0-50</t>
  </si>
  <si>
    <t>http://www.trpk.ru/page/finuprav.bjudzhet.2018_god.otchety_ob_ispolnenii_bjudzheta_mr_2018/</t>
  </si>
  <si>
    <t>http://www.udora.info/byudzhet</t>
  </si>
  <si>
    <t>https://ustvymskij.ru/index.php/finansovoe-upravlenie/itogi-ispolneniya-byudzheta</t>
  </si>
  <si>
    <t>Оценка показателя 9.2</t>
  </si>
  <si>
    <t xml:space="preserve">http://сыктывкар.рф/administration/departament-finansov/byudzhet/otchety-ob-ispolnenii-byudzheta  </t>
  </si>
  <si>
    <t>http://fin.mouhta.ru/byudzhet/otchet/</t>
  </si>
  <si>
    <t>http://www.mrk11.ru/page/bjudzhet_mr_knyazhpogostskiy.Ispol/</t>
  </si>
  <si>
    <t>Оценка показателя 9.3</t>
  </si>
  <si>
    <t>http://сыктывкар.рф/administration/departament-finansov/byudzhet/otchety-ob-ispolnenii-byudzheta</t>
  </si>
  <si>
    <t>Оценка показателя 9.4</t>
  </si>
  <si>
    <t>http://fuizhma.ru/byudzhet-rayona-2/munitsipalnyiy-dolg</t>
  </si>
  <si>
    <t>http://www.mrk11.ru/page/bjudzhet_mr_knyazhpogostskiy.munitsipalnyy_dolg/</t>
  </si>
  <si>
    <t>http://syktyvdin.ru/ru/page/residents.finance.Munizipalnyi_dolg/</t>
  </si>
  <si>
    <t>http://www.trpk.ru/page/finuprav.munitsipalnyy_dolg_mr_troitsko_pechorskiy/</t>
  </si>
  <si>
    <t>Оценка показателя 9.5</t>
  </si>
  <si>
    <t>Оценка показателя 9.6</t>
  </si>
  <si>
    <t>Оценка показателя 10.1</t>
  </si>
  <si>
    <t>Да, публикуется для всех мероприятий, предусмотренных планом на отчетный год</t>
  </si>
  <si>
    <t>Оценка показателя 11.1</t>
  </si>
  <si>
    <t>http://администрация-усинск.рф/?p=18093</t>
  </si>
  <si>
    <t>http://kojgorodok.ru/finansyi/proekt-byudzheta/</t>
  </si>
  <si>
    <t>http://kortfo.ucoz.org/index/bjudzhet_na_2019_2021/0-56</t>
  </si>
  <si>
    <t>http://sosnogorsk.org/adm/budget/budget/2019/projects-budget/</t>
  </si>
  <si>
    <t>http://усть-кулом.рф/city/byudzhet-rayona/byudzhet-na-2019-god/</t>
  </si>
  <si>
    <t xml:space="preserve">http://fin.mrust-cilma.ru/proektyi-resheniy/ </t>
  </si>
  <si>
    <t>Оценка показателя 11.2</t>
  </si>
  <si>
    <t>Оценка показателя 11.3</t>
  </si>
  <si>
    <t xml:space="preserve">http://сыктывкар.рф/administration/departament-finansov/byudzhet/proekty-byudzhetov </t>
  </si>
  <si>
    <t>Оценка показателя 11.4</t>
  </si>
  <si>
    <t>Да, опубликованы сведения о планируемых объемах муниципальных услуг (работ) и объемах субсидий на финансовое обеспечение выполнения муниципальных заданий на оказание соответствующих муниципальных услуг (выполнение работ)</t>
  </si>
  <si>
    <t xml:space="preserve">http://www.udora.info </t>
  </si>
  <si>
    <t>Оценка показателя 12.1</t>
  </si>
  <si>
    <t>1) общие суммы доходов и расходов бюджета</t>
  </si>
  <si>
    <t>2)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t>
  </si>
  <si>
    <t>3) контактная информация, которую граждане могут использовать для дальнейшего обсуждения и участия в бюджетном процессе</t>
  </si>
  <si>
    <t>http://администрация-усинск.рф/?p=96524</t>
  </si>
  <si>
    <t>http://fin.mouhta.ru/byudzhet/grazhdan/2019/</t>
  </si>
  <si>
    <t>Оценка показателя 13.1</t>
  </si>
  <si>
    <t>Содержание информационного сообщения для граждан о проведении публичных слушаний по Проекту бюджета</t>
  </si>
  <si>
    <t>К2 затрудненный поиск</t>
  </si>
  <si>
    <t xml:space="preserve">К3 несоблюдение сроков     </t>
  </si>
  <si>
    <t>1) дата, время и место проведения публичных слушаний</t>
  </si>
  <si>
    <t>2) ссылка (адрес) на раздел (страницу) портала (сайта), где опубликован Проект бюджета и материалы к нему</t>
  </si>
  <si>
    <t>http://www.mrk11.ru/page/bjudzhet_mr_knyazhpogostskiy.publichnye_slushaniya/</t>
  </si>
  <si>
    <t>http://sosnogorsk.org/sovet/meropr/events/</t>
  </si>
  <si>
    <t>нет информации на сайте</t>
  </si>
  <si>
    <t>Оценка показателя 13.2</t>
  </si>
  <si>
    <t>+</t>
  </si>
  <si>
    <t>Оценка показателя 13.3</t>
  </si>
  <si>
    <t>нет состава участников, только количество</t>
  </si>
  <si>
    <t xml:space="preserve">нет </t>
  </si>
  <si>
    <t>http://усть-кулом.рф/city/byudzhet-rayona/byudzhet-dlya-grazhdan.php</t>
  </si>
  <si>
    <t>Рейтинг муниципальных районов и городских округов Республики Коми по уровню открытости бюджетных данных</t>
  </si>
  <si>
    <t>Общественное участие (II полугодие)</t>
  </si>
  <si>
    <t>Оценка показателей раздела осуществляется на основе статистических отчетов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N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
Оценка показателей раздела производится в отношении документов, характеризующих плановые показатели деятельности муниципальных учреждений МО на отчетный год (на отчетный год и плановый период).
В целях расчета показателей обособленные структурные подразделения (филиалы, представительства) не учитываются</t>
  </si>
  <si>
    <t>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муниципальные задания на отчетный год (на отчетный год и плановый период), в процентах от общего количества муниципальных бюджетных и автономных учреждений МО</t>
  </si>
  <si>
    <t>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t>
  </si>
  <si>
    <t>Бюджет является основным финансово-экономическим документом, характеризующим деятельность властей. Его публикация в открытом доступе, а также наличие в нем важной информации и степень ее детализации свидетельствуют об открытости бюджетных данных. Содержащиеся в нем сведения имеют особое значение с точки зрения открытости бюджетных данны.</t>
  </si>
  <si>
    <t>В целях оценки показателя учитывается публикация Бюджета в полном объеме, включая текстовую часть и все приложения. В случае, если указанное требование не выполняется (опубликованы отдельные составляющие Бюджета), оценка показателя принимает значение 0 баллов</t>
  </si>
  <si>
    <t>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или ведомственной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t>
  </si>
  <si>
    <t>Под бюджетом для граждан понимается специально разработанная версия бюджета для передачи бюджетной информации гражданам в доступной и понятной для большой части населения форме. Чтобы обеспечить граждан информацией об управлении финансами в течение всего бюджетного цикла, бюджет для граждан рекомендуется выпускать на всех этапах бюджетного цикла</t>
  </si>
  <si>
    <t>Общественное участие (I полугодие)</t>
  </si>
  <si>
    <t>В данном разделе оцениваются предоставляемые ОМСУ возможности для общественного участия и контроля в сфере управления муниципальными финансами, а также их востребованность гражданами по итогам работы за I полугодие отчетного года</t>
  </si>
  <si>
    <t>Проводились ли в I полугодии отчетного года ОМСУ опросы общественного мнения по бюджетной тематике в онлайн режиме?</t>
  </si>
  <si>
    <t>Проводились ли в I полугодии отчетного года заседания Общественного совета МО и опубликованы ли итоговые протоколы этих заседаний?</t>
  </si>
  <si>
    <t>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Бюджета.
В составе сведений, как минимум, должны содержаться:
1) общие суммы доходов и расходов Бюджета;
2)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
3) контактная информация, которую граждане могут использовать для дальнейшего обсуждения и участия в бюджетном процессе.
Бюджет для граждан должен быть опубликован в течение 14 календарных дней после принятия Бюджета и сохраняться, как минимум, до утверждения отчета об исполнении бюджета за соответствующий год</t>
  </si>
  <si>
    <t>Годовой отчет об исполнении бюджета является основным отчетным документом, характеризующим деятельность ОМСУ. С точки зрения открытости бюджетных данных Годовой отчет об исполнении бюджета должен содержать сведения и объяснять различия между планами и фактическими результатами исполнения бюджета.
В целях оценки показателей раздела учитываются сведения, опубликованные в открытом доступе на портале (сайте) МО, предназначенном для публикации информации о бюджетных данных пакетом документов. Под пакетом документов понимается публикация сведений комплексно, в одном разделе портала (сайта). Допускается обеспечение доступа к взаимосвязанным документам по ссылке из раздела, где опубликован основной документ.
Сохраняться в открытом доступе указанные документы должны, как минимум, до принятия бюджета на очередной год. В случае установления факта нарушения указанных сроков для показателей раздела применяется понижающий коэффициент за несоблюдение сроков обеспечения доступа к бюджетным данным. В случае, если на момент проведения мониторинга документ не обнаружен, оценка показателя принимает значение 0 баллов</t>
  </si>
  <si>
    <t>В целях оценки показателя учитывается публикация проекта Годового отчета об исполнении бюджета в полном объеме, включая текстовую часть и все приложения к проекту. В случае, если указанное требование не выполняется, оценка показателя принимает значение 0 баллов.
Для максимальной оценки показателя требуется публикация проекта в структурированном виде</t>
  </si>
  <si>
    <t>Проведение публичных слушаний в МО предусмотрено Федеральным законом от 6 октября 2003 г. N 131-ФЗ "Об общих принципах организации местного самоуправления в Российской Федерации".
Учитывается итоговый документ (протокол), опубликованный в составе материалов к проекту Годового отчета об исполнении бюджета или доступный по ссылке из раздела, в котором опубликован проект. Рекомендуется публиковать итоговый документ (протокол), принятый по результатам публичных слушаний в графическом формате. Итоговый документ (протокол), принятый по итогам публичных слушаний, для положительной оценки должен содержать не менее 2 из следующих составляющих:
а) дату и место проведения публичных слушаний;
б) обобщенную информацию о ходе публичных слушаний, в том числе о мнениях их участников, поступивших предложениях и заявлениях;
в) одобренных большинством участников слушаний рекомендациях;
г) должность, фамилию и инициалы лица, подписавшего документ</t>
  </si>
  <si>
    <t>Целью проведения опросов по бюджетной тематике должно быть изучение общественного мнения для последующего учета полученных результатов в процессе управления общественными финансами и принятия решений по бюджетным вопросам.
В целях оценки показателя учитываются опросы, которые проводятся в режиме онлайн на порталах (сайтах) МО, предназначенных для публикации бюджетных данных или иных сайтах МО (в группах МО в социальных сетях) в случае, если сведения о проведении опроса содержатся на портале (сайте) МО, предназначенном для публикации бюджетных данных.
В целях оценки показателя учитываются опросы, соответствующие следующим требованиям:
1) опрос проводится по бюджетной тематике;
2) с момента начала проведения опроса указаны дата начала его проведения и дата окончания его проведения (в том числе день, месяц и год);
3) результаты опроса отражаются онлайн в течение всего срока проведения опроса и как, минимум, в течение месяца после его завершения, в том числе, с указанием общего количества участников опроса и количества проголосовавших за тот или иной вариант ответа;
4) к результатам опроса обеспечен доступ неограниченное количество раз для любого человека, который один раз ответил на вопросы;
5) опрос завершен в период с 1 января по 30 июня отчетного года;
6) число участников опроса составило не менее 50 человек.
Если хотя бы одно из указанных требований не выполняется, оценка показателя принимает значение 0 баллов.
В целях оценки показателя достаточным является проведение хотя бы одного опроса, удовлетворяющего указанным требованиям.
В случае выявления недостоверных данных, оценка показателя принимает значение 0 баллов</t>
  </si>
  <si>
    <t>Общественные советы в качестве субъектов общественного контроля предусмотрены Федеральным законом от 21 июля 2014 г. N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МО. Достаточным для оценки показателя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t>
  </si>
  <si>
    <t xml:space="preserve">Для оценки показателя должны быть представлены сведения о расходах по разделам и подразделам классификации расходов: а) первоначально утвержденные расходы; б) уточненные значения с учетом внесенных изменений (в случае внесения изменений); в) фактически произведенные расходы. Если указанные требования не выполняются, оценка показателя принимает значение 0 баллов.  
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первоначально утвержденного значения.
В целях оценки показателя учитываются сведения, опубликованные в составе материалов к проекту Годового отчета об исполнении бюджета. </t>
  </si>
  <si>
    <t>Первоначально принятый Бюджет и Бюджет с учетом внесенных в него изменений могут сильно отличаются друг от друга. Данные обстоятельства требуют особого внимания к открытости бюджетных данных, связанных с внесением изменений в бюджет.</t>
  </si>
  <si>
    <t>http://www.priluzie.ru/administracija/otdely-komitety-upravlenija/mu-upravlenie-finansov-administracii-municipalnogo/bjudzhet-municipalnogo-rajona-priluzskij/bjudzhet-municipalnogo-rajona-priluzskij-na-22398/</t>
  </si>
  <si>
    <t>Доля казенных учреждений МО, опубликовавших на официальном сайте РФ для размещения информации о государственных (муниципальных) учреждениях (bus.gov.ru) бюджетную смету на отчетный год (на отчетный год и плановый период), в процентах от общего количества казенных учреждений МО</t>
  </si>
  <si>
    <t>http://fuizhma.ru/byudzhet-rayona-2/byudzhet/byudzhet-na-2019-god-i-planovyiy-period-2020-i-2021-godov</t>
  </si>
  <si>
    <t>http://воркута.рф/about/budget-mo-th-vorkuta/byudzhet/resheniya-ob-utverzhdenii/2019-god/</t>
  </si>
  <si>
    <t>http://fin.mouhta.ru/byudzhet/byudzhet_uhta/reshenie_2019/index.php</t>
  </si>
  <si>
    <t>http://vuktyl.com/itembyudzhet/itemfin-14/8824-reshenie-soveta-gorodskogo-okruga-vuktyl-ot-13-dekabrya-2018-g-355-o-byudzhete-mo-go-vuktyl-na-2019-god-i-planovyj-period-2020-i-2021-godov.html</t>
  </si>
  <si>
    <t>http://kojgorodok.ru/finansyi/utverzhdennyij-byudzhet/resheniya-soveta-munitsipalnogo-rajona-kojgorodskij-o-byudzhete-munitsipalnogo-obrazovaniya-munitsipalnogo-rajona-kojgorodskij-na-2019-god-i-planovyij-period-2020-i-2021-godov/</t>
  </si>
  <si>
    <t>http://kortfo.ucoz.org/3/utverzhdennyj_bjudzhet.rar</t>
  </si>
  <si>
    <t>http://www.ufmrpechora.ru/page/levoe_menju.resheniya_o_mestnyh_bjudzhetov.resheniya_o_bjudzhete_mo_mr_pechora.reshenie_o_bjudzhete_mo_mr_pechora_2019_god.utverzhdennyy_bjudzhet_mo_mr_pechora_na_2019_2021_gg/</t>
  </si>
  <si>
    <t>http://sosnogorsk.org/adm/budget/budget/2019/</t>
  </si>
  <si>
    <t>http://syktyvdin.ru/ru/page/residents.finance.resheniy_2019-2021</t>
  </si>
  <si>
    <t>http://www.сысола-адм.рф/budget_rayon.php</t>
  </si>
  <si>
    <t>http://www.trpk.ru/page/finuprav.2019_god.bjudzhet_2019/</t>
  </si>
  <si>
    <t xml:space="preserve">https://cloud.mail.ru/public/97EH/Bpna79t5e  </t>
  </si>
  <si>
    <t>https://yadi.sk/d/_x_lAi5dzzioFg</t>
  </si>
  <si>
    <t>http://xn--80adypkng.xn--p1ai/about/budget-mo-th-vorkuta/byudzhet/resheniya-ob-utverzhdenii/2019-god/</t>
  </si>
  <si>
    <t>http://fuizhma.ru/proektyi-resheniy/proekt-resheniya-o-byudzhete-munitsipalnogo-obrazovaniya-munitsipalnogo-rayona-izhemskiy-na-2019-god-i-planovyiy-period-2020-i-2021-godov</t>
  </si>
  <si>
    <t>Источник данных в бюджете МО на 2019 год (2019 год и плановый период)</t>
  </si>
  <si>
    <t>http://www.udora.info; Меню информации/Бюджет/ бюджета МО МР "Удорский"/ Бюджет муниципального района "Удорский" на 2019 год/ Решение о бюджете на 2019-2021 годы/ приложение к решению</t>
  </si>
  <si>
    <t>2019-2021</t>
  </si>
  <si>
    <t>http://сыктывкар.рф/administration/departament-finansov/byudzhet/proekty-byudzhetov 
Проект решения Совета МО ГО "Сыктывкар" "О бюджете муниципального образования городского округа "Сыктывкар" на 2019 год и плановый период 2020 и 2021 годов"(Документы и материалы – 
Сведения о доходах и расходах 2017-2021 (лист Расходы))</t>
  </si>
  <si>
    <t>http://xn----8sb2aujigq.xn--p1ai/index.php?id=55</t>
  </si>
  <si>
    <t>http://sosnogorsk.org/adm/budget/budget/2019/projects-budget/ Пояснительная записка к материалам, приложение 2,3)</t>
  </si>
  <si>
    <t>http://www.сысола-адм.рф/proekt_budget.php</t>
  </si>
  <si>
    <t>Дата утверждения бюджета на  2019 год (на 2019 год и плановый период 2020 и 2021 годов)</t>
  </si>
  <si>
    <t>http://сыктывкар.рф/component/attachments/download/21348, https://vk.com/wall-72481435_1425?w=wall-72481435_1425, https://vk.com/wall-77018336_10988?w=wall-77018336_10988</t>
  </si>
  <si>
    <t>http://воркута.рф/city/socs/the-budget-for-citizens/</t>
  </si>
  <si>
    <t>http://finupr.adminta.ru/index.php/byudzhet-dlya-grazhdan/na-osnove-resheniya-soveta-o-byudzhete</t>
  </si>
  <si>
    <t>http://vuktyl.com/itembyudzhet/itemfin-2/9020-informatsionnaya-broshyura-byudzhet-dlya-grazhdan-k-resheniyu-soveta-go-vuktyl-ot-13-12-2018-355-o-byudzhete-munitsipalnogo-obrazovaniya-gorodskogo-okruga-vuktyl-na-2019-god-i-planovyj-period-2020-i-2021-godov.html</t>
  </si>
  <si>
    <t>http://kortfo.ucoz.org/4/bjudzhet_2019-2021.pptx</t>
  </si>
  <si>
    <t>http://www.ufmrpechora.ru/page/levoe_menju.otkrytyi_bydget.bjudzhet_dlya_grazhdan_prezentatsii_broshjury.bjudzhet_dlya_grazhdan_k_resheniju_o_bjudzhete.2019_2020_gg.mo_mr_pechora_na_2019_2021_gg/</t>
  </si>
  <si>
    <t>http://www.priluzie.ru/bjudzhet-dlja-grazhdan/bjudzhet-municipalnogo-rajona-priluzskij-na-22402/</t>
  </si>
  <si>
    <t>http://www.sosnogorsk.org/adm/budget/budget/2019/the-decision-on-budget/</t>
  </si>
  <si>
    <t>http://www.сысола-адм.рф/budget.php</t>
  </si>
  <si>
    <t>https://yadi.sk/i/XXFOD7T29fpsPQ</t>
  </si>
  <si>
    <t>для поиска документа необходимо произвести свыше пяти переходов ("кликов") с основной страницы портала (сайта), включая раскрытие архивов</t>
  </si>
  <si>
    <t xml:space="preserve">http://fin.mrust-cilma.ru/1_byudzhet-po-resheniyu-soveta-mo-mr-ust-tsilemskiy-ot-17-12-2018-250-25-na-2019-god-i-planovyiy-period-2020-i-2021-godov/ </t>
  </si>
  <si>
    <t>Дата утверждения годового отчета об исполнении бюджета за 2018 год</t>
  </si>
  <si>
    <t>5) контактная информация, которую граждане могут использовать для дальнейшего обсуждения Годового отчета об исполнении бюджета за 2018 год</t>
  </si>
  <si>
    <t>http://xn--80adypkng.xn--p1ai/city/socs/the-budget-for-citizens/files/%D0%98%D0%A1%D0%9F%D0%9E%D0%9B%D0%9D%D0%95%D0%9D%D0%98%D0%95%20%D0%91%D0%AE%D0%94%D0%96%D0%95%D0%A2%D0%90_2018%20%D0%B3%D0%BE%D0%B4.pdf</t>
  </si>
  <si>
    <t>http://сыктывкар.рф/component/attachments/download/24073</t>
  </si>
  <si>
    <t>http://finupr.adminta.ru/index.php/byudzhet-dlya-grazhdan/na-osnove-otcheta-ob-ispolnenii-byudzheta</t>
  </si>
  <si>
    <t>в брошюре для граждан нет полной контактной информации</t>
  </si>
  <si>
    <t>необходимо открывать отдельно каждую страницу многостраничных документов</t>
  </si>
  <si>
    <t>дата не установ.</t>
  </si>
  <si>
    <t>дата не установ</t>
  </si>
  <si>
    <t>http://fin.mouhta.ru/byudzhet/grazhdan/2018/</t>
  </si>
  <si>
    <t>http://vuktyl.com/itembyudzhet/itemfin-2/10962-informatsionnaya-broshyura-byudzhet-dlya-grazhdan-k-resheniyu-soveta-go-vuktyl-ot-30-05-2019g-400-ob-utverzhdenii-otcheta-ob-ispolnenii-byudzheta-munitsipalnogo-obrazovaniya-gorodskogo-okruga-vuktyl-za-2018-god.html</t>
  </si>
  <si>
    <t>http://www.mrk11.ru/content/menu/519/Byudghet-dlya-graghdan-ispolnenie-byudgheta-za-2018-god.pptx</t>
  </si>
  <si>
    <t>http://kortfo.ucoz.org/_budg/utverzhdennyj_otchetispolnenie_bjudzheta_rajon_201.pptm</t>
  </si>
  <si>
    <t>не соблюдение сроков публикации</t>
  </si>
  <si>
    <t>http://ufmrpechora.ru/page/levoe_menju.otkrytyi_bydget.bjudzhet_dlya_grazhdan_prezentatsii_broshjury/</t>
  </si>
  <si>
    <t>http://www.priluzie.ru/bjudzhet-dlja-grazhdan/bjudzhet-municipalnogo-rajona-priluzskij-na-22225/otchet-ob-ispolnenii-bjudzheta-mr/</t>
  </si>
  <si>
    <t>https://ustvymskij.ru/index.php/finansovoe-upravlenie/byudzhet-dlya-grazhdan</t>
  </si>
  <si>
    <t>усть-кулом.рф/city/byudzhet-rayona/byudzhet-dlya-grazhdan.php</t>
  </si>
  <si>
    <t xml:space="preserve">http://fin.mrust-cilma.ru/otchet-ob-ispolnenii-byudzheta-munitsipalnogo-rayona-ust-tsilemskiy/ </t>
  </si>
  <si>
    <t>1101166036, 1101484737</t>
  </si>
  <si>
    <t>1106033470,1106028424,106024540,1106017990,1106024500,1106029185</t>
  </si>
  <si>
    <t>1117004785,1117004739,1117003975,1117003100,1117003446,1117003541,1117003510</t>
  </si>
  <si>
    <t>1111002936,1111002728,111102710,1111002069, 1111002037</t>
  </si>
  <si>
    <t>1113003999,1113003830.1116003861,1113003685,1113003910,1113004181,1113003734,1113004150.1113003822,1113003950</t>
  </si>
  <si>
    <t>1115011795,1105023053,1105015648</t>
  </si>
  <si>
    <t>1112005344,1112003820,1112004830,1112005376,1112005175,1112004982,1112004686,1112004809,1112004904,1112003033,1112006725,1112005009,1112004661,1112004651,1112004647,1112004421,1112004125,1112007180,1109013401,1112007581,1112004319,1112004291,1112004823</t>
  </si>
  <si>
    <t>1110004377</t>
  </si>
  <si>
    <t>1114004628</t>
  </si>
  <si>
    <t>1101166036</t>
  </si>
  <si>
    <t>1106033470</t>
  </si>
  <si>
    <t>1106033470,1106029185,1106028424,1106017990</t>
  </si>
  <si>
    <t>1113003734,11134150.</t>
  </si>
  <si>
    <t>1115023053,1105015648,</t>
  </si>
  <si>
    <t>1112005344,1112004830,1112005175,1112004686,1112004615,1112004647</t>
  </si>
  <si>
    <t>1105022853,1105015013,1105022420</t>
  </si>
  <si>
    <t>1112007574</t>
  </si>
  <si>
    <t>1116008794,1121025957,1116009893,1116009903,1118003061,1118005188</t>
  </si>
  <si>
    <t>1101430675</t>
  </si>
  <si>
    <t>1104007884,1104007820,1104008077,1104006591,1104007549</t>
  </si>
  <si>
    <t>1106033470,1106029185,1106028424,1106015390,1106024540,1106017990,1106023257</t>
  </si>
  <si>
    <t>1107004384</t>
  </si>
  <si>
    <t>1107004352,1107004384,1107004610</t>
  </si>
  <si>
    <t>1117004785,1117005764,1117003975,1117003100,1117003446,1117003541,1117003510</t>
  </si>
  <si>
    <t>1111002936,1111002728,1111002037,1111002710,1111002069</t>
  </si>
  <si>
    <t>1113003830,1113004181,1113003734,1113004150,1113003950</t>
  </si>
  <si>
    <t>1105023053,1105020422,1105015648,1105019240,1105001028,1105022853,1105022935,1105015013,1105022420,1105023046</t>
  </si>
  <si>
    <t>1112005344,1112004830,1112005376,1112005175,1112004982,1112004686,1112004809,1112007567,1112004904,1112003033,1112006725,1112005009,1112004661,1112004615,1112004647,1112004421,1112004125,1112007180,1109013401,1112004319,1112004291,1112004823,1112007574</t>
  </si>
  <si>
    <t>1109005256,1109006002,1109008190,1109005288,1109005344,1109005471,1109005810,1109005792,1109005351,1109005739,1109005506,1109005802,1109005440,1109006147,1109005898,1109005778,1109005552,1109009878,1109005880,1109005577,1109009250,1109005680,1109009860,1109005337,1109005390,1109005665,1109005760,1109005418,1109011891</t>
  </si>
  <si>
    <t>1109014878,1109014885</t>
  </si>
  <si>
    <t>1118002822,1118003167,1118002928,1118003150,1118003022,1116008794,1118003135,1118003181,1118003960,1118003142,1116010306,1121025957,1116007600,1118003551,1118003544,1118002491,1118003618,1116009893,1116009903,1118003061,1118005090,1118002727,1118002710,1118002702,1118003093,1118003103</t>
  </si>
  <si>
    <t>11014830675,1101486420,1101484173</t>
  </si>
  <si>
    <t>1104007820/1104008077</t>
  </si>
  <si>
    <t>1106033470,1106029185,1106028424,1106024540,1106017990,1106015390</t>
  </si>
  <si>
    <t>1117003975,1117003100</t>
  </si>
  <si>
    <t>1113004181,1113003734,1113004150,1113003780</t>
  </si>
  <si>
    <t>1105023053,1105015648,1105022853,1105023046</t>
  </si>
  <si>
    <t>1118002822,1118002928,1118003150,1116008794,1118003960,1118003142,1121025957,1116007600,1116009893,1116009903,1118003061,1118005090,1118002710</t>
  </si>
  <si>
    <t>1112005344,1112004830,1112005376,1112005175,1112004982,1112004686,1112004809,1112004904,1112003033,1112006725,1112005009,1112004661,1112004615,1112004647,1112004421,1112004125,1112007180,1109013401,1112004319,1112004291,1112004823,1112007574</t>
  </si>
  <si>
    <t>https://syktyvkar-sovet.ru/ksp_documents/</t>
  </si>
  <si>
    <t>https://syktyvkar-sovet.ru/informaciya-o-deyatelnosti/</t>
  </si>
  <si>
    <t>http://www.kskvork.ru/deyatelnost/plan-raboty/</t>
  </si>
  <si>
    <t>http://www.kskvork.ru/deyatelnost/informaciya-o-provedennyh-kontrolnyh-i-ekspertno-analiticheskih-meropriyatiyah-i-vyyavlennyh-narusheniyah/itogovye-otchety-po-proverkam-2019-goda/</t>
  </si>
  <si>
    <t>http://adminta.ru/city/kontrolno-schetnaya-palata/deyatelnost/plan-raboty/</t>
  </si>
  <si>
    <t>http://adminta.ru/city/kontrolno-schetnaya-palata/deyatelnost/informatsiya-o-provedennykh-kontrolnykh-meropriyatiyakh/</t>
  </si>
  <si>
    <t>http://ксп-усинск.рф/service/1/</t>
  </si>
  <si>
    <t>http://ксп-усинск.рф/service/3/</t>
  </si>
  <si>
    <t>опубликован 18.01.2019 (срок до 01.01.)</t>
  </si>
  <si>
    <t>http://xn----8sb2aujigq.xn--p1ai/index.php?id=256</t>
  </si>
  <si>
    <t xml:space="preserve"> http://ksp.amr.local/deyatelnost-ksp/%D0%BF%D0%BB%D0%B0%D0%BD-%D1%80%D0%B0%D0%B1%D0%BE%D1%82%D1%8B/plan-raboty-na-2018-god-2.html</t>
  </si>
  <si>
    <t xml:space="preserve">http://ksp.vuktyl.com/%D0%B8%D0%BD%D1%84%D0%BE%D1%80%D0%BC%D0%B0%D1%86%D0%B8%D0%BE%D0%BD%D0%BD%D0%B0%D1%8F-%D0%BF%D1%80%D0%B5%D1%81%D1%81-%D1%81%D0%BB%D1%83%D0%B6%D0%B1%D0%B0/%D0%BA%D0%BE%D0%BD%D1%82%D1%80%D0%BE%D0%BB%D1%8C%D0%BD%D1%8B%D0%B5-%D0%BC%D0%B5%D1%80%D0%BE%D0%BF%D1%80%D0%B8%D1%8F%D1%82%D0%B8%D1%8F/2018-2.html   </t>
  </si>
  <si>
    <t>http://www.admizhma.ru/ru/page/content_b.kontrolno_schetnaya_komissiya.plan_raboty_ksk/</t>
  </si>
  <si>
    <t>http://www.admizhma.ru/ru/page/content_b.kontrolno_schetnaya_komissiya.godovye_otchety_o_deyatelnosti_ksk/</t>
  </si>
  <si>
    <t>http://www.mrk11.ru/page/administratsiya_rayona.ksp_KSP.inaya/</t>
  </si>
  <si>
    <t>опубликован 13.05.2019</t>
  </si>
  <si>
    <t>http://www.mrk11.ru/page/administratsiya_rayona.ksp_KSP.deya/</t>
  </si>
  <si>
    <t>http://kojgorodok.ru/msu/kontrolno-revizionnaya-komissiya-kontrolno-schetnogo-organa-mo-mr-kojgorodskij/deyatelnost-kontrolno-revizionnoj-komissii/planyi-rabotyi/planyi-na-2019-god/</t>
  </si>
  <si>
    <t>http://kojgorodok.ru/msu/kontrolno-revizionnaya-komissiya-kontrolno-schetnogo-organa-mo-mr-kojgorodskij/deyatelnost-kontrolno-revizionnoj-komissii/rezultatyi-kontrolnyih-meropriyatij/</t>
  </si>
  <si>
    <t>http://www.kortkeros.ru/plan-osnovnykh-meropriyatiy-kontrolno-schetnoy-palaty</t>
  </si>
  <si>
    <t>http://kortkeros.ru/informatsiya-o-provedennykh-kontrolnykh-i-ekspertno-analiticheskikh-meropriyatiyakh</t>
  </si>
  <si>
    <t>http://www.pechoraonline.ru/ru/page/content.kontrolno_schjotnaya_komissiya.plany_raboty_komissiya/</t>
  </si>
  <si>
    <t>опубликован 09.01.2019</t>
  </si>
  <si>
    <t>опубликован 05.02.2019</t>
  </si>
  <si>
    <t>http://www.pechoraonline.ru/ru/page/content.kontrolno_schjotnaya_komissiya.informatsiya_po_rezultatam_provedeniya_kontrolnyh_i_ekspertno_analiticheskih_meropriyatiyah/</t>
  </si>
  <si>
    <t>http://www.priluzie.ru/administracija/otdely-komitety-upravlenija/revizionnaja-komissija-kontrolnyj-organ-municipalnogo/dejatelnost/plany-raboty/</t>
  </si>
  <si>
    <t xml:space="preserve">информация размещена за I полугодие 2019 г., информация о проведенном КМ должна публиковаться в течении 3 мес. с даты завершения КМ </t>
  </si>
  <si>
    <t>http://sosnogorsk.org/revkom/operation/the-work-plan/</t>
  </si>
  <si>
    <t>опубликован 04.06.2019</t>
  </si>
  <si>
    <t>http://sosnogorsk.org/revkom/operation/control-activities/</t>
  </si>
  <si>
    <t>опубликован 21.01.2020</t>
  </si>
  <si>
    <t>http://www.ksp-syktyvdin.ru/deatelnost-ksp</t>
  </si>
  <si>
    <t>http://xn----7sbbq5akixa3h.xn--p1ai/krk.php</t>
  </si>
  <si>
    <t>http://www.trpk.ru/page/kontrolno_schetnaya_palata.plan_raboty.2019_godaiavpip/</t>
  </si>
  <si>
    <t>http://www.trpk.ru/page/kontrolno_schetnaya_palata.deyatelnost/</t>
  </si>
  <si>
    <t>http://www.udora.info</t>
  </si>
  <si>
    <t>https://ustvymskij.ru/index.php/kontrolno-schetnaya-palata/informatsiya-obshchego-kharaktera</t>
  </si>
  <si>
    <t>опубликован 29.01.2019</t>
  </si>
  <si>
    <t>https://ustvymskij.ru/index.php/kontrolno-schetnaya-palata/deyatelnost-ksp/otchety-rezultaty-proverok</t>
  </si>
  <si>
    <t>http://xn----ttbdejohge1g.xn--p1ai/about/info/news/%D0%9F%D0%BB%D0%B0%D0%BD%20%D0%BF%D1%80%D0%BE%D0%B2%D0%B5%D1%80%D0%BE%D0%BA.pdf</t>
  </si>
  <si>
    <t>http://xn----ttbdejohge1g.xn--p1ai/kontrolno-schetnaya-komissiya/deyatelnost/proverki/kontrolnye-meropriyatiya.php</t>
  </si>
  <si>
    <t xml:space="preserve">http://ksp-ust-cilma.ru/deyatelnost </t>
  </si>
  <si>
    <t xml:space="preserve">http://ksp-ust-cilma.ru/informatsiya-o-provedennykh-kontrolnykh-ekspertno-analiticheskikh-meropriyatiyakh </t>
  </si>
  <si>
    <t>http://finupr.adminta.ru/index.php/byudzhet-dlya-grazhdan/byudzhet-dlya-grazhdan-na-osnove-proekta-byudzheta</t>
  </si>
  <si>
    <t>http://xn----7sbapuabbsnmf8anecjw8c5k.xn--p1ai/?p=96524</t>
  </si>
  <si>
    <t>http://fin.mouhta.ru/byudzhet/grazhdan/2020/</t>
  </si>
  <si>
    <t>http://vuktyl.com/itembyudzhet/itemfin-2/13063-informatsionnaya-broshyura-byudzhet-dlya-grazhdan-k-resheniyu-soveta-go-vuktyl-ot-12-12-2019-430-o-byudzhete-munitsipalnogo-obrazovaniya-gorodskogo-okruga-vuktyl-na-2020-god-i-planovyj-period-2021-i-2022-godov.html</t>
  </si>
  <si>
    <t>http://kortfo.ucoz.org/2/proekt.rar</t>
  </si>
  <si>
    <t>http://www.priluzie.ru/bjudzhet-dlja-grazhdan/bjudzhet-municipalnogo-rajona-priluzskij-na-22556/</t>
  </si>
  <si>
    <t>http://sosnogorsk.org/adm/budget/budget/the-budget-of-the-municipality-municipal-district-sosnogorsk-in-2020/projects-budget/</t>
  </si>
  <si>
    <t>не опубликован</t>
  </si>
  <si>
    <t>http://fin.mrust-cilma.ru/proekt-byudzheta-munitsipalnogo-rayona-ust-tsilemskiy-na-2019-god-i-planovyiy-period-2020-i-2021-godov/</t>
  </si>
  <si>
    <t xml:space="preserve"> </t>
  </si>
  <si>
    <t>Информационное сообщение о проведении публичных слушаний по проекту бюджета МО ГО "Вуктыл" на 2019 год и плановый период 2020 и 2021 годов опубликовано http://vuktyl.com/itembyudzhet/itemfin-32/8535-111.html</t>
  </si>
  <si>
    <t>http://vuktyl.com/itemobchsovet-0/deyatelnost-obshchestvennogo-soveta-pri-administratsii-go-vuktyl-2019-2021/protokoly-zasedanij.html</t>
  </si>
  <si>
    <t>http://www.mrk11.ru/page/obschestvennyy_sovet_munitsipalnogo_rayona_knyazhpogostskiy/</t>
  </si>
  <si>
    <t>http://www.pechoraonline.ru/ru/news/7056/</t>
  </si>
  <si>
    <t>http://ufmrpechora.ru/page/levoe_menju.otkrytyi_bydget.sovet_obschestvennosti_mr_pechora/</t>
  </si>
  <si>
    <t>http://www.priluzie.ru/podvedeny-itogi-oprosa-naselenija-po-4770?offset=20</t>
  </si>
  <si>
    <t>http://www.priluzie.ru/ftpgetfile.php?id=28458</t>
  </si>
  <si>
    <t>http://www.priluzie.ru/informacija-o-provedenii-publichnyh-slushanij</t>
  </si>
  <si>
    <t>http://sosnogorsk.org/upr/ossr/protocol/2019/</t>
  </si>
  <si>
    <t>не проводились</t>
  </si>
  <si>
    <t>http://kojgorodok.ru/finansyi/</t>
  </si>
  <si>
    <t xml:space="preserve">нет протокола </t>
  </si>
  <si>
    <t>http://syktyvdin.ru/ru/page/municipal_authority._council_mr.Info_sovet/</t>
  </si>
  <si>
    <t>http://syktyvdin.ru/ru/page/vote/</t>
  </si>
  <si>
    <t>http://www.сысола-адм.рф/budget_pub.php</t>
  </si>
  <si>
    <t>http://www.сысола-адм.рф/sovob.php</t>
  </si>
  <si>
    <t>нет подписи в протоколе</t>
  </si>
  <si>
    <t>https://ustvymskij.ru/index.php/finansovoe-upravlenie</t>
  </si>
  <si>
    <t>https://ustvymskij.ru/index.php/finansovoe-upravlenie/oprosy-obshchestvennogo-mneniya</t>
  </si>
  <si>
    <t xml:space="preserve">http://xn----ttbdejohge1g.xn--p1ai/about/info/news/1874/      ; кроме того информация опубликована в газете "Парма гор" от 21 ноября 2019 г. № 47 (11466); на информационном стенде  АМР "Усть-Куломский";http://усть-кулом.рф/sovet/informatsionnyy-vestnik/ </t>
  </si>
  <si>
    <t>http://усть-кулом.рф/city/byudzhet-rayona/sotsialnyy-opros/</t>
  </si>
  <si>
    <t>http://xn----ttbdejohge1g.xn--p1ai/city/byudzhet-rayona/byudzhet-na-2020-god/</t>
  </si>
  <si>
    <t>http://fin.mrust-cilma.ru/2019-2/</t>
  </si>
  <si>
    <t xml:space="preserve">http://fin.mrust-cilma.ru/page_polls/ </t>
  </si>
  <si>
    <t>http://mrust-cilma.ru/index.php/obshchestvennyj-sovet/3930-protokoly-zasedanij-obshchestvennogo-soveta-2019-god</t>
  </si>
  <si>
    <t>http://www.trpk.ru/news/page/46/</t>
  </si>
  <si>
    <t>размещена инфор 03.12.2019,а пуб. слуш. 06.12.2019</t>
  </si>
  <si>
    <t>https://ustvymskij.ru/index.php/inye-organizatsii/obshchestvennyj-sovet</t>
  </si>
  <si>
    <t>http://kortfo.ucoz.org/news/publichnye_slushanija/2019-11-15-28</t>
  </si>
  <si>
    <t>http://kortfo.ucoz.org/index/protocola_2019/0-61</t>
  </si>
  <si>
    <t>нет решения в протоколе</t>
  </si>
  <si>
    <t>http://fin.mouhta.ru/news/147/</t>
  </si>
  <si>
    <t>http://fin.mouhta.ru/opros/rez_2_2019.php</t>
  </si>
  <si>
    <t>нет решения в протоколе по второму вопросу</t>
  </si>
  <si>
    <t>http://администрация-усинск.рф/?p=123334</t>
  </si>
  <si>
    <t>http://xn----7sbapuabbsnmf8anecjw8c5k.xn--p1ai/?p=54264</t>
  </si>
  <si>
    <t>http://finupr.adminta.ru/index.php/232-informatsiya-o-provedenii-publichnykh-slushanij</t>
  </si>
  <si>
    <t>http://finupr.adminta.ru/index.php/finansovaya-gramotnost/opros-obshchestvennogo-mneniya</t>
  </si>
  <si>
    <t>http://воркута.рф/about/budget-mo-th-vorkuta/proekt-byudzheta-na-ocherednoy-finansovyy-god-i-planovyy-period/na-2020-2022-gody/</t>
  </si>
  <si>
    <t>http://воркута.рф/vote/vote_list.php</t>
  </si>
  <si>
    <t>http://воркута.рф/public-owl/protokoly-zasedaniy-obshchestvennogo-soveta/2019-god/</t>
  </si>
  <si>
    <t>http://сыктывкар.рф/sfery-deyatelnosti/publichnye-slushaniya/publichnye-slushaniya-po-raznym-voprosam     https://vk.com/syktdepfin?w=wall-72481435_1998</t>
  </si>
  <si>
    <t>http://сыктывкар.рф/component/attachments/download/25021   https://vk.com/syktdepfin?w=wall-72481435_1828  https://vk.com/syktdepfin?w=wall-72481435_1823</t>
  </si>
  <si>
    <t>http://сыктывкар.рф/component/attachments/download/26179</t>
  </si>
  <si>
    <t xml:space="preserve">Меню для информации"Бюджет"/ "Бюджет для граждан"/Результаты опросов граждан по бюджетной тематике/ ; http://www.udora.info </t>
  </si>
  <si>
    <t>количество учасников менее 50 человек</t>
  </si>
  <si>
    <t xml:space="preserve">Меню информации/Независимая оценка качества работы учреждений/Деятельность Общественного Совета/Протоколы заседаний/ http://www.udora.info </t>
  </si>
  <si>
    <t>Исходные данные и оценка показателя Опубликован ли проект Годового отчета об исполнении бюджета в открытом доступе на портале (сайте) МО, предназначенном для публикации бюджетных данных?</t>
  </si>
  <si>
    <t>http://fin.mouhta.ru/byudzhet/otchet/proekt_2018/index.php</t>
  </si>
  <si>
    <t>http://vuktyl.com/itembyudzhet/itemfin-13/10839-proekt-otcheta-ob-ispolnenii-byudzheta-mo-go-vuktyl-za-2018-god.html</t>
  </si>
  <si>
    <t>http://www.ufmrpechora.ru/page/levoe_menju.ispolneniya_mestnyh_bjudzhetov.ispolnenie_za_2018_god.godovoy_otchet_ob_ispolnenii_bjudzheta_mo_mr_pechora_za_2018_god/</t>
  </si>
  <si>
    <t>http://syktyvdin.ru/ru/page/residents.finance.Budget.reshenie_2019_god_1-1</t>
  </si>
  <si>
    <t>http://www.сысола-адм.рф/mun_finans.php#budg</t>
  </si>
  <si>
    <t>http://www.udora.info/byudzhet/byudzhet-mr-udorskij</t>
  </si>
  <si>
    <t>http://xn----ttbdejohge1g.xn--p1ai/city/byudzhet-rayona/otchet-ob-ispolnenii-byudzheta/proekt-otcheta-ob-ispolnenii-byudzheta-rayona/</t>
  </si>
  <si>
    <t xml:space="preserve">http://fin.mrust-cilma.ru/godovoe/ </t>
  </si>
  <si>
    <t>http://сыктывкар.рф/sfery-deyatelnosti/publichnye-slushaniya/publichnye-slushaniya-po-raznym-voprosam</t>
  </si>
  <si>
    <t>не указана должность лиц подписавших протокол</t>
  </si>
  <si>
    <t>http://fin.mouhta.ru/byudzhet/otchet/doc_2018/index.php</t>
  </si>
  <si>
    <t>http://kortfo.ucoz.org/6/reshenija_i_protokol_po_godovomu_otchetu_ob_ispoln.zip</t>
  </si>
  <si>
    <t>http://xn----ttbdejohge1g.xn--p1ai/New%20Folder/%D0%BF%D1%80%D0%BE%D1%82%D0%BE%D0%BA%D0%BE%D0%BB%2023.05.2019%2015.pdf</t>
  </si>
  <si>
    <t>для открытия документа необходимо сделать свыше 5 переходов (включая раскрытие архивов)</t>
  </si>
  <si>
    <t>http://www.priluzie.ru/administracija/otdely-komitety-upravlenija/mu-upravlenie-finansov-administracii-municipalnogo/otchety-ob-ispolnenii-bjudzheta-municipalnogo/proekt-godovogo-otcheta/</t>
  </si>
  <si>
    <t xml:space="preserve">http://sosnogorsk.org/adm/budget/execution/annual/ </t>
  </si>
  <si>
    <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t>
  </si>
  <si>
    <t>для открытия документа необходимо сделать более 5 кликов</t>
  </si>
  <si>
    <t>более 5 кликов</t>
  </si>
  <si>
    <t>нет информации об объеме долга на начало периода</t>
  </si>
  <si>
    <t>http://www.xn----7sbbq5akixa3h.xn--p1ai/mun_finans.php#budg</t>
  </si>
  <si>
    <t>http://сыктывкар.рф/administration/departament-finansov/byudzhet/proekty-byudzhetov Проект решения Совета МО ГО "Сыктывкар" "О бюджете муниципального образования городского округа "Сыктывкар" на 2020 год и плановый период 2021 и 2022 годов " (Документы и материалы – 
Информация об объемах муниципальных заданий)</t>
  </si>
  <si>
    <t>http://fin.mouhta.ru/byudzhet/byudzhet_uhta/proekt_2020/index.php</t>
  </si>
  <si>
    <t>В документах и материалах к проекту бюджета опубликованы сведения о планируемых на 2019 год объемах оказания муниципальных услуг (работ) и объемах субсидий бюджетным и автономным учреждениям МО ГО "Вуктыл" на финансовое обеспечение выполнения муниципальных заданий   http://vuktyl.com/itembyudzhet/itemfin-14/8520-proekt-resheniya-soveta-gorodskogo-okruga-vuktyl-o-byudzhete-munitsipalnogo-obrazovaniya-gorodskogo-okruga-vuktyl-na-2019-god-i-planovyj-period-2020-i-2021-godov-s-dokumentami-i-materialami-k-proektu-byudzhet</t>
  </si>
  <si>
    <t>http://fuizhma.ru/proektyi-resheniy/proekt-resheniya-o-byudzhete-munitsipalnogo-obrazovaniya-munitsipalnogo-rayona-izhemskiy-na-2020-god-i-planovyiy-period-2021-i-2022-godov</t>
  </si>
  <si>
    <t>http://kortfo.ucoz.org/index/bjudzhet_na_2020_2022/0-28</t>
  </si>
  <si>
    <t>http://ufmrpechora.ru/page/levoe_menju.resheniya_o_mestnyh_bjudzhetov.resheniya_o_bjudzhete_mo_mr_pechora.reshenie_o_bjudzhete_mo_mr_pechora_na_2020_god.proekt_resheniya_o_bjudzhete_mo_mr_pechora_na_2020_2022_gg/</t>
  </si>
  <si>
    <t>http://www.priluzie.ru/administracija/otdely-komitety-upravlenija/mu-upravlenie-finansov-administracii-municipalnogo/bjudzhet-municipalnogo-rajona-priluzskij/bjudzhet-municipalnogo-rajona-priluzskij-na/</t>
  </si>
  <si>
    <t>http://syktyvdin.ru/ru/page/residents.finance.proekt_resheniy_2020_1</t>
  </si>
  <si>
    <t>http://www.trpk.ru/page/finuprav.2020_god.bjudzhet/</t>
  </si>
  <si>
    <t xml:space="preserve">Меню информации /Бюджет МО МР "Удорский"/Проекты первонально утвержденного бюджета и проекты отчетов/проект решения о бюджете  2020-2021/ Дополнительные материалы/Проект по муниципальному заданию/http://www.udora.info </t>
  </si>
  <si>
    <t>http://сыктывкар.рф/component/attachments/download/23937         http://сыктывкар.рф/component/attachments/download/22769      https://vk.com/syktdepfin?w=wall-72481435_1715          https://vk.com/syktdepfin?w=wall-72481435_1712    https://vk.com/syktdepfin?w=wall-72481435_1708    https://vk.com/syktdepfin?w=wall-72481435_1698   https://vk.com/syktdepfin?w=wall-72481435_1581     https://vk.com/syktdepfin?w=wall-72481435_1518   https://vk.com/syktdepfin?w=wall-72481435_1508   https://vk.com/syktdepfin?w=wall-72481435_1492   https://vk.com/syktdepfin?w=wall-72481435_1484</t>
  </si>
  <si>
    <t>http://fin.mouhta.ru/opros/rez_1_2019.php</t>
  </si>
  <si>
    <t>http://fuizhma.ru/opros-obshhestvennogo-mneniya-po-byudzhetnoy-tematike</t>
  </si>
  <si>
    <t>http://www.priluzie.ru/podvedeny-itogi-oprosa-naselenija-po?offset=420</t>
  </si>
  <si>
    <t>Меню для информации"Бюджет"/ "Бюджет для граждан"/ Результаты опросов граждан по бюджетной тематике; http://www.udora.info
http://udora.info/byudzhet/byudzhet-dlya-grazhdan</t>
  </si>
  <si>
    <t>http://сыктывкар.рф/component/attachments/download/23767</t>
  </si>
  <si>
    <t>не соблюдено требование № 4</t>
  </si>
  <si>
    <t xml:space="preserve">При наличии приложений к итоговому документу (протоколу) они не опубликованы
</t>
  </si>
  <si>
    <t>http://www.priluzie.ru/bjudzhet-dlja-grazhdan/bjudzhet-municipalnogo-rajona-priluzskij-na-22225/obschestvennyj-sovet-po-otchetu-ob/</t>
  </si>
  <si>
    <t>Меню информации/Независимая оценка качества работы учреждений/Деятельность Общественного Совета/Протоколы заседаний/ http://www.udora.info</t>
  </si>
  <si>
    <t>не соблюдено требование № 2</t>
  </si>
  <si>
    <t>https://yadi.sk/d/ejknAD8YChXsCQ</t>
  </si>
  <si>
    <t>http://xn--80adxb5abi4ec.xn--p1ai/administration/departament-finansov/byudzhet/proekty-byudzhetov</t>
  </si>
  <si>
    <t>http://xn--80adypkng.xn--p1ai/about/budget-mo-th-vorkuta/byudzhet/proekty-resheniy/2019-god/</t>
  </si>
  <si>
    <t>http://vuktyl.com/itembyudzhet/itemfin-14.html</t>
  </si>
  <si>
    <t>http://www.ufmrpechora.ru/page/levoe_menju.resheniya_o_mestnyh_bjudzhetov.resheniya_o_bjudzhete_mo_mr_pechora.reshenie_o_bjudzhete_mo_mr_pechora_2019_god.vnesenie_izmeneniy_v_bjudzhet_mo_mr_pechora_na_2019_2021_gg/</t>
  </si>
  <si>
    <t>http://www.priluzie.ru/administracija/otdely-komitety-upravlenija/mu-upravlenie-finansov-administracii-municipalnogo/bjudzhet-municipalnogo-rajona-priluzskij/bjudzhet-municipalnogo-rajona-priluzskij-na-22398/proekty-vnesenija-izmenenij-v-bjudzhet/</t>
  </si>
  <si>
    <t>http://www.xn----7sbbq5akixa3h.xn--p1ai/proekt_budget.php</t>
  </si>
  <si>
    <t>http://udora.info/byudzhet</t>
  </si>
  <si>
    <t>http://xn----ttbdejohge1g.xn--p1ai/city/byudzhet-rayona/byudzhet-na-2019-god/</t>
  </si>
  <si>
    <t>не размещен проект Решения за декабрь</t>
  </si>
  <si>
    <t>http://xn----7sbapuabbsnmf8anecjw8c5k.xn--p1ai/?p=18093</t>
  </si>
  <si>
    <t>в проекте изменений на мартовскую сессию нет пояснительной записки. По остальным свыше 5 переходов</t>
  </si>
  <si>
    <t>Отсутсвует Пояснительная записка в материалах к изменениям на июльску сессию.</t>
  </si>
  <si>
    <t>нет ПЗ в проектах за май, апрель, май</t>
  </si>
  <si>
    <t>https://cloud.mail.ru/public/97EH/Bpna79t5e/%D0%9F%D1%80%D0%BE%D0%B5%D0%BA%D1%82%D1%8B%20%D1%80%D0%B5%D1%88%D0%B5%D0%BD%D0%B8%D0%B9%20%D0%BE%20%D0%B2%D0%BD%D0%B5%D1%81%D0%B5%D0%BD%D0%B8%D0%B8%20%D0%B8%D0%B7%D0%BC%D0%B5%D0%BD%D0%B5%D0%BD%D0%B8%D0%B9%20%D0%B2%20%D0%B1%D1%8E%D0%B4%D0%B6%D0%B5%D1%82%202019%20%D0%B3%D0%BE%D0%B4/</t>
  </si>
  <si>
    <t>http://xn--80adxb5abi4ec.xn--p1ai/administration/departament-finansov/byudzhet/resheniya-ob-utverzhdenii-byudzheta</t>
  </si>
  <si>
    <t>http://sosnogorsk.org/adm/budget/budget/2019/the-decision-on-budget/</t>
  </si>
  <si>
    <t>http://www.xn----7sbbq5akixa3h.xn--p1ai/budget_rayon.php</t>
  </si>
  <si>
    <t>https://cloud.mail.ru/public/97EH/Bpna79t5e/%D0%A0%D0%B5%D1%88%D0%B5%D0%BD%D0%B8%D1%8F%20%D0%BE%20%D0%B2%D0%BD%D0%B5%D1%81%D0%B5%D0%BD%D0%B8%D0%B8%20%D0%B8%D0%B7%D0%BC%D0%B5%D0%BD%D0%B5%D0%BD%D0%B8%D0%B9%20%D0%B2%20%D0%B1%D1%8E%D0%B4%D0%B6%D0%B5%D1%82%202019%20%D0%B3%D0%BE%D0%B4/</t>
  </si>
  <si>
    <t>http://xn--80adypkng.xn--p1ai/about/budget-mo-th-vorkuta/byudzhet/aktualizirovannyy-byudzhet/2019-god/</t>
  </si>
  <si>
    <t xml:space="preserve">не опубликован актуализированный бюджет с учетом Решения Совета МОГО "Ухта" от 20.12.2019 № 399 </t>
  </si>
  <si>
    <t>для открытия документа необходимо сделать свыше 5 переходов (включая раскрытие архивов), кроме того н указано в каком разделе представлен актуализированный бюджет</t>
  </si>
  <si>
    <t>нет, актуализированная версия Бюджета не публикуется или актуализация Бюджета носит несистемный характер (публикуются актуализированные версии Бюджета с учетом отдельных изменений в Бюджет)</t>
  </si>
  <si>
    <t>не опубликован актуализированный бюджет с учетом Решения от 25.12.2019 года № 5-41/1</t>
  </si>
  <si>
    <t>http://www.priluzie.ru/administracija/otdely-komitety-upravlenija/mu-upravlenie-finansov-administracii-municipalnogo/bjudzhet-municipalnogo-rajona-priluzskij/bjudzhet-municipalnogo-rajona-priluzskij-na-22398/aktualizirovannyj-bjudzhet/</t>
  </si>
  <si>
    <t>не опубликован актуализированный бюджет с учетом Решения от 26 декабря 2019 года №VI-51/280</t>
  </si>
  <si>
    <t>не опубликован актуализированный бюджет с учетом Решения за ноябрь, декабрь</t>
  </si>
  <si>
    <t>http://www.trpk.ru/page/finuprav.2019_god.aktualizirovannye_versii_bjudzheta_2019/</t>
  </si>
  <si>
    <t>не опубликован актуализированный бюджет с учетом Решения за декабрь</t>
  </si>
  <si>
    <t>http://xn--80adypkng.xn--p1ai/about/budget-mo-th-vorkuta/otchyet-ob-ispolnenii-byudzheta/2019-god/?clear_cache=Y</t>
  </si>
  <si>
    <t>http://finupr.adminta.ru/index.php/byudzhet-mogo-inta/ispolnenie-byudzheta/171-2019</t>
  </si>
  <si>
    <t>http://xn----7sbapuabbsnmf8anecjw8c5k.xn--p1ai/?p=22360</t>
  </si>
  <si>
    <t>информация за 1 квартал, полугодие. 9 мес.  размещена 06.12.2019</t>
  </si>
  <si>
    <t>http://fin.mouhta.ru/byudzhet/otchet/postanov_2019/index.php</t>
  </si>
  <si>
    <t>http://vuktyl.com/itembyudzhet/itemfin-13.html</t>
  </si>
  <si>
    <t>http://kortfo.ucoz.org/index/2019/0-62</t>
  </si>
  <si>
    <t>http://ufmrpechora.ru/page/levoe_menju.ispolneniya_mestnyh_bjudzhetov.ispolnenie_za_2019_god.ezhemesyachnoe_ispolnenie_bjudzheta_mo_mr_pechora_za_2019_g/</t>
  </si>
  <si>
    <t>для открытия документа требуется более 5 кликов</t>
  </si>
  <si>
    <t>http://sosnogorsk.org/adm/budget/execution/quarterly/2019-th/</t>
  </si>
  <si>
    <t>http://www.xn----7sbbq5akixa3h.xn--p1ai/mun_finans.php</t>
  </si>
  <si>
    <t>http://www.trpk.ru/page/finuprav.2019_god.otchety_ob_ispolnenii_bjudzheta_mr_2019/</t>
  </si>
  <si>
    <t>https://cloud.mail.ru/public/97EH/Bpna79t5e/%D0%9E%D1%82%D1%87%D0%B5%D1%82%20%D0%BE%D0%B1%20%D0%B8%D1%81%D0%BF%D0%BE%D0%BB%D0%BD%D0%B5%D0%BD%D0%B8%D0%B8%20%D0%B1%D1%8E%D0%B4%D0%B6%D0%B5%D1%82%D0%B0%202019%20%D0%B3%D0%BE%D0%B4%20(%D1%84.0503317)/</t>
  </si>
  <si>
    <t>http://xn----ttbdejohge1g.xn--p1ai/city/byudzhet-rayona/otchet-ob-ispolnenii-byudzheta/ezhekvartalnye-otchety.php</t>
  </si>
  <si>
    <t>http://fin.mrust-cilma.ru/ezhekvartalnoe/</t>
  </si>
  <si>
    <t xml:space="preserve">информация за 1 квартал, полугодие, 9 мес. опубликована 08.11.2019 г.  </t>
  </si>
  <si>
    <t>http://xn----7sbapuabbsnmf8anecjw8c5k.xn--p1ai/?p=18101</t>
  </si>
  <si>
    <t>информация за 1 квартал лпубликована 14.05.2019, за 9 месяцев - 05.11.2019</t>
  </si>
  <si>
    <t>1) для открытия документа требуется более 5 кликов, 2)информация за 1 полугодие опубликована 26.09.2019</t>
  </si>
  <si>
    <t>http://www.trpk.ru/page/finuprav.2019_god.otchety_ob_ispolnenii_konsolidirovannogo_bjudzheta_mr_2019/</t>
  </si>
  <si>
    <t>http://xn----ttbdejohge1g.xn--p1ai/city/byudzhet-rayona/otchet-ob-ispolnenii-byudzheta/analiticheskie-dannye-o-postupleniyakh-v-byudzhet-i-raskhodakh-byudzheta.php</t>
  </si>
  <si>
    <t>за 1 квартал выложено 25.05.2019</t>
  </si>
  <si>
    <t>информация за 1 квартал опубликована 14.05.2019, за 9 месяцев - 05.11.2019</t>
  </si>
  <si>
    <t>http://xn--80adxb5abi4ec.xn--p1ai/administration/departament-finansov/munitsipalnyj-dolg-mo-go-qsyktyvkarq</t>
  </si>
  <si>
    <t>http://xn--80adypkng.xn--p1ai/about/budget-mo-th-vorkuta/munitsipalnyy-dolg/2019-god/</t>
  </si>
  <si>
    <t>http://xn----7sbapuabbsnmf8anecjw8c5k.xn--p1ai/?p=22367</t>
  </si>
  <si>
    <t>http://fin.mouhta.ru/dolg/2019/</t>
  </si>
  <si>
    <t>за 1 полугодие опубликовано 23.09.2019</t>
  </si>
  <si>
    <t>http://kortfo.ucoz.org/index/obem_municipalnogo_dolga_i_raskhodov_na_ego_obsluzhivanie_za_2019_god/0-66</t>
  </si>
  <si>
    <t>информацию за 9 мес. опубликована 26.11.2019</t>
  </si>
  <si>
    <t>http://ufmrpechora.ru/page/levoe_menju.normativnaya_baza.munitsipalnyy_dolg.munitsipalnaya_dolgovaya_kniga_mo_mr_pechora.2019_god/</t>
  </si>
  <si>
    <t xml:space="preserve">информация за 1 квартал и 1 полугодие опубликована 15.10.2019.  </t>
  </si>
  <si>
    <t>http://sosnogorsk.org/adm/budget/debt/</t>
  </si>
  <si>
    <t>http://xn----ttbdejohge1g.xn--p1ai/city/byudzhet-rayona/munitsipalnyy-dolg/2019.php</t>
  </si>
  <si>
    <t>http://fin.mrust-cilma.ru/munitsipalnyiy-dolg/</t>
  </si>
  <si>
    <t xml:space="preserve">данные 1 квартал, полугодие и 9 мес. опубликованы 08.11.2019 </t>
  </si>
  <si>
    <t>данные за 1 квартал, полугодие и 9 мес. опубликованы  8.11.2019</t>
  </si>
  <si>
    <t>информация за 1 квртал размещена 03.06.3019, за полугодие 01.11.2019</t>
  </si>
  <si>
    <t>http://ufmrpechora.ru/page/levoe_menju.ispolneniya_mestnyh_bjudzhetov.ispolnenie_za_2019_god.ezhemesyachnoe_ispolnenie_bjudzheta_mo_mr_pechora_za_2019_g.na_01102019_ispolnenie_iii_kvartal/</t>
  </si>
  <si>
    <t>Проект Решения Совета городского округа "Вуктыл" "О бюджете муниципального образования городского округа "Вуктыл" на 2019 год и плановый период 2020 и 2021 годов" (с документами и материалами к проекту бюджета МО ГО "Вуктыл")  http://vuktyl.com/itembyudzhet/itemfin-14/8520-proekt-resheniya-soveta-gorodskogo-okruga-vuktyl-o-byudzhete-munitsipalnogo-obrazovaniya-gorodskogo-okruga-vuktyl-na-2019-god-i-planovyj-period-2020-i-2021-godov-s-dokumentami-i-materialami-k-proektu-byudzhet</t>
  </si>
  <si>
    <t>http://sosnogorsk.org/adm/budget/budget/the-budget-of-the-municipality-municipal-district-sosnogorsk-in-2020/</t>
  </si>
  <si>
    <t>http://syktyvdin.ru/ru/page/residents.finance.proekt_resheniy_2020</t>
  </si>
  <si>
    <t xml:space="preserve">Меню информации /Бюджет МО МР "Удорский"/Проекты первонально утвержденного бюджета и проекты отчетов/проект решения о бюджете  2020-2021//http://www.udora.info </t>
  </si>
  <si>
    <t>http://сыктывкар.рф/administration/departament-finansov/byudzhet/proekty-byudzhetov Проект решения Совета МО ГО "Сыктывкар" "О бюджете муниципального образования городского округа "Сыктывкар" на 2020 год и плановый период 2021 и 2022 годов " (Документы и материалы – Сведения о доходах и расходах 2018-2022)</t>
  </si>
  <si>
    <t>Отсутствуют сведения о доходах бюджета по видам доходов за 2018 год</t>
  </si>
  <si>
    <t>В документах и материалах к проекту бюджета на 2019 год и плановый период 2020 и 2021 годов опубликованы сведения о доходах бюджета по видам доходов    http://vuktyl.com/itembyudzhet/itemfin-14/8520-proekt-resheniya-soveta-gorodskogo-okruga-vuktyl-o-byudzhete-munitsipalnogo-obrazovaniya-gorodskogo-okruga-vuktyl-na-2019-god-i-planovyj-period-2020-i-2021-godov-s-dokumentami-i-materialami-k-proektu-byudzhet</t>
  </si>
  <si>
    <t xml:space="preserve">Меню информации /Бюджет МО МР "Удорский"/Проекты первонально утвержденного бюджета и проекты отчетов/проект решения о бюджете  2020-2021/ Дополнительные материалы/седения о доходах/http://www.udora.info </t>
  </si>
  <si>
    <t>Отсутствуют сведения о доходах бюджета по видам доходов за 2018, 2019 годы</t>
  </si>
  <si>
    <t>http://сыктывкар.рф/administration/departament-finansov/byudzhet/proekty-byudzhetov  Проект решения Совета МО ГО "Сыктывкар" "О бюджете муниципального образования городского округа "Сыктывкар" на 2020 год и плановый период 2021 и 2022 годов " (Документы и материалы – Сведения о доходах и расходах 2018-2022)</t>
  </si>
  <si>
    <t>В документах и материалах к проекту бюджета на 2019 год и плановый период 2020 и 2021 годовопубликованы сведения о расходах бюджета по разделам и подразделам классификации расходов бюджета    http://vuktyl.com/itembyudzhet/itemfin-14/8520-proekt-resheniya-soveta-gorodskogo-okruga-vuktyl-o-byudzhete-munitsipalnogo-obrazovaniya-gorodskogo-okruga-vuktyl-na-2019-god-i-planovyj-period-2020-i-2021-godov-s-dokumentami-i-materialami-k-proektu-byudzhet</t>
  </si>
  <si>
    <t xml:space="preserve">Меню информации /Бюджет МО МР "Удорский"/Проекты первонально утвержденного бюджета и проекты отчетов/проект решения о бюджете  2020-2021/ Дополнительные материалы/седения о расходах/http://www.udora.info </t>
  </si>
  <si>
    <t>Отсутствуют сведения о расходах бюджета по разделам и подразделам классификации расходов за 2018, 2019 годы</t>
  </si>
  <si>
    <r>
      <t xml:space="preserve">первоначальный план опубликован 06.12.2019 </t>
    </r>
    <r>
      <rPr>
        <b/>
        <sz val="8"/>
        <rFont val="Times New Roman"/>
        <family val="1"/>
        <charset val="204"/>
      </rPr>
      <t>без приложений</t>
    </r>
  </si>
  <si>
    <t>не опубликована инф. для населения</t>
  </si>
  <si>
    <t>нет протокола во 2 полугодии</t>
  </si>
  <si>
    <t xml:space="preserve">Применен понижающий коэффициент за затрудненный поиск (К2), т.к. имеют место случаи 1, 4.
</t>
  </si>
  <si>
    <t>Применен понижающий коэффициент за затрудненный поиск (К2), т.к. имеют место случаи 1, 4.</t>
  </si>
  <si>
    <t>http://www.udora.info/ob-yavleniya/administratsiya-rajona/finansovoe-upravlenie/2599-19-11-2019-informatsionnoe-soobshchenie-o-provedenii-publichnykh-slushanij</t>
  </si>
  <si>
    <t>http://www.priluzie.ru/administracija/otdely-komitety-upravlenija/revizionnaja-komissija-kontrolnyj-organ-municipalnogo/dejatelnost/kontrolnaja-dejatelnost/</t>
  </si>
  <si>
    <t xml:space="preserve">Применен понижающий коэффициент за затрудненный поиск (К2), т.к. имеет место случай 4.
</t>
  </si>
  <si>
    <t xml:space="preserve">не опубликован актуализированный бюджет с учетом Решения Совета МО МР "Княжпогостский" от 18.12.2019 № 51 </t>
  </si>
  <si>
    <t>не опубликован актуализированный бюджет с учетом Решения Совета МО МР Ижемский от 10 декабря 2019 года № 6-3/1</t>
  </si>
  <si>
    <t>http://sosnogorsk.org/strukturnye/finupr/results-opros</t>
  </si>
  <si>
    <t xml:space="preserve">протокол опубликован в разделе, наименование которого не соответствует содержанию 
</t>
  </si>
  <si>
    <t>инфорация за 1 полугодие опубликована 14.08.2019 г.</t>
  </si>
  <si>
    <t>информацию за 1 квартал опубликовали 11.07.2019,  за 9 мес опубликовано 27.11.2019. Прикреплены пустые формы долговой книги - не проставлены 0</t>
  </si>
  <si>
    <t xml:space="preserve"> наименование ссылки на проект Решения от от 03.10.2019 N 6-38/426 не соответствует наименованию документа </t>
  </si>
  <si>
    <t xml:space="preserve">наименование ссылки на проект Решения от от 03.10.2019 N 6-38/426 не соответствует наименованию документа </t>
  </si>
  <si>
    <t xml:space="preserve">наименование ссылки на проект Решения от от 03.10.2019 N 6-38/426 не соответствует наименованию документа 
</t>
  </si>
  <si>
    <t xml:space="preserve">использование для публикации документов и материалов графического формата без подписи уполномоченного лица </t>
  </si>
  <si>
    <t>, 1104007820,1104008077</t>
  </si>
  <si>
    <t xml:space="preserve"> ,1114007820,1104008077</t>
  </si>
  <si>
    <t xml:space="preserve">1. Характеристика первоначально утвержденного бюджета </t>
  </si>
  <si>
    <t>2. Публичные сведения о плановых показателях деятельности муниципальных учреждений муниципального образования</t>
  </si>
  <si>
    <t xml:space="preserve">3. Бюджет для граждан (на основе утвержденного Бюджета) </t>
  </si>
  <si>
    <t>4. Годовой отчет об исполнении бюджета</t>
  </si>
  <si>
    <t>5. Публичные сведения о фактических результатах деятельности муниципальных учреждений Республики Коми</t>
  </si>
  <si>
    <t xml:space="preserve">6. Бюджет для граждан (Годовой отчет об исполнении бюджета) </t>
  </si>
  <si>
    <t>7. Общественное участие (I полугодие)</t>
  </si>
  <si>
    <t>8. Внесение изменений в Бюджет</t>
  </si>
  <si>
    <t>9. Промежуточная отчетность об исполнении Бюджета и аналитические данные</t>
  </si>
  <si>
    <t>10. Финансовый контроль</t>
  </si>
  <si>
    <t xml:space="preserve">11. Проект бюджета и материалы к нему </t>
  </si>
  <si>
    <t xml:space="preserve">12. Бюджет для граждан (Проект бюджета) </t>
  </si>
  <si>
    <t>13. Общественное участие (II полугодие)</t>
  </si>
  <si>
    <t>1.1. Опубликован ли Бюджет в открытом доступе на портале (сайте) МО, предназначенном для публикации бюджетных данных?</t>
  </si>
  <si>
    <t>1.2. Содержится ли в составе Бюджета или в составе материалов к Бюджету приложение о прогнозируемых объемах поступлений по видам доходов?</t>
  </si>
  <si>
    <t>1.3. 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t>
  </si>
  <si>
    <t>2.1.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муниципальные задания на отчетный год (на отчетный год и плановый период), в процентах от общего количества муниципальных бюджетных и автономных учреждений МО</t>
  </si>
  <si>
    <t>2.2.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t>
  </si>
  <si>
    <t>2.3. Доля казенных учреждений МО, опубликовавших на официальном сайте РФ для размещения информации о государственных (муниципальных) учреждениях (bus.gov.ru) бюджетную смету на отчетный год (на отчетный год и плановый период), в процентах от общего количества казенных учреждений МО</t>
  </si>
  <si>
    <t>3.1. Опубликован ли в сети Интернет бюджет для граждан, разработанный на основе Бюджета?</t>
  </si>
  <si>
    <t>4.1. Опубликован ли проект Годового отчета об исполнении бюджета в открытом доступе на портале (сайте) МО, предназначенном для публикации бюджетных данных?</t>
  </si>
  <si>
    <t>4.2. Проводились ли в МО публичные слушания по Годовому отчету об исполнении бюджета и опубликован ли в составе материалов к проекту Годового отчета об исполнении бюджета итоговый документ (протокол), принятый по результатам публичных слушаний?</t>
  </si>
  <si>
    <t>4.3. Опубликованы ли в составе материалов к проекту Годового отчета об исполнении бюджета сведения о фактических поступлениях доходов по видам доходов в сравнении с первоначально утвержденными значениями и с уточненными значениями с учетом внесенных изменений?</t>
  </si>
  <si>
    <t>4.4. Опубликованы ли в составе материалов к проекту Годового отчета об исполнении бюджета сведения о фактически произведенных расходах по разделам и подразделам классификации расходов в сравнении с первоначально утвержденными и с уточненными значениями с учетом внесенных изменений?</t>
  </si>
  <si>
    <t>4.5. Опубликованы ли в составе материалов к проекту Годового отчета об исполнении бюджета сведения об объеме муниципального долга?</t>
  </si>
  <si>
    <t>4.6. Опубликованы ли в составе материалов к проекту Годового отчета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объемах субсидий на финансовое обеспечение выполнения муниципальных заданий?</t>
  </si>
  <si>
    <t>5.1.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t>
  </si>
  <si>
    <t>5.2.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баланс учреждения (форма 0503130 для казенных учреждений; форма 0503730 для бюджетных и автономных учреждений), в процентах от общего количества муниципальных бюджетных и автономных учреждений МО</t>
  </si>
  <si>
    <t>6.1. Опубликован ли в сети Интернет бюджет для граждан, разработанный на основе Годового отчета об исполнении бюджета?</t>
  </si>
  <si>
    <t>7.1. Проводились ли в I полугодии отчетного года ОМСУ опросы общественного мнения по бюджетной тематике в онлайн режиме?</t>
  </si>
  <si>
    <t>7.2. Проводились ли в I полугодии отчетного года заседания Общественного совета МО и опубликованы ли итоговые протоколы этих заседаний?</t>
  </si>
  <si>
    <t>8.1. Публикуются ли в открытом доступе на портале (сайте) МО, предназначенном для публикации информации о бюджетных данных, проекты изменений в Бюджет?</t>
  </si>
  <si>
    <t>8.2. Публикуются ли в составе материалов к проектам изменений в Бюджет пояснительные записки?</t>
  </si>
  <si>
    <t>8.3. Публикуются ли в открытом доступе на портале (сайте) МО, предназначенном для публикации бюджетных данных, принятые акты о внесении изменений в Бюджет?</t>
  </si>
  <si>
    <t>8.4. Публикуются ли в открытом доступе на портале (сайте) МО, предназначенном для публикации информации о бюджетных данных, актуализированные версии Бюджета с учетом внесенных изменений?</t>
  </si>
  <si>
    <t>9.1. Публикуются ли отчеты об исполнении бюджета МО за первый квартал, полугодие, девять месяцев отчетного года?</t>
  </si>
  <si>
    <t>9.2. 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t>
  </si>
  <si>
    <t>9.3. 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</si>
  <si>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9.4. Публикуются ли ежеквартально сведения об объеме муниципального долга МО на начало и на конец отчетного периода?</t>
  </si>
  <si>
    <t>9.5. Публикуются ли ежеквартально аналитические данные о поступлении доходов в бюджет МО по видам доходов за отчетный период текущего финансового года в сравнении с соответствующим периодом прошлого года?</t>
  </si>
  <si>
    <t>9.6. Публикуются ли ежеквартально аналитические данные о расходах бюджета МО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t>
  </si>
  <si>
    <t>10.1. Опубликован ли план контрольных мероприятий органа внешнего муниципального финансового контроля МО на отчетный год?</t>
  </si>
  <si>
    <t>10.2. Публикуется ли информация о проведенных в отчетном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t>
  </si>
  <si>
    <t>11.1. Опубликован ли Проект бюджета в открытом доступе на портале (сайте) МО, предназначенном для публикации информации о бюджетных данных?</t>
  </si>
  <si>
    <t>11.2. Опубликованы ли в составе материалов к Проекту бюджета сведения о доходах бюджета по видам доходов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t>
  </si>
  <si>
    <t>11.3. 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t>
  </si>
  <si>
    <t>11.4. Опубликованы ли в составе материалов к Проекту бюджета сведения о планируемых на год, следующий за отчетным, объемах оказания муниципальных услуг (работ),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t>
  </si>
  <si>
    <t>12.1. Опубликован ли в сети Интернет бюджет для граждан, разработанный на основе Проекта бюджета?</t>
  </si>
  <si>
    <t xml:space="preserve">13.1. Опубликовано ли информационное сообщение для граждан о проведении публичных слушаний по Проекту бюджета? </t>
  </si>
  <si>
    <t>13.2. Проводились ли во II полугодии отчетного года ОМСУ опросы общественного мнения по бюджетной тематике в он-лайн режиме?</t>
  </si>
  <si>
    <t>13.3. Проводились ли во II полугодии отчетного года заседания Общественного совета МО и опубликованы ли итоговые протоколы этих заседаний?</t>
  </si>
  <si>
    <t>1-6</t>
  </si>
  <si>
    <t>1-18</t>
  </si>
  <si>
    <t>8-13</t>
  </si>
  <si>
    <t>1-2</t>
  </si>
  <si>
    <t>1-11</t>
  </si>
  <si>
    <t>2-5</t>
  </si>
  <si>
    <t>13-18</t>
  </si>
  <si>
    <t>1-15</t>
  </si>
  <si>
    <t>1-4</t>
  </si>
  <si>
    <t>1-7</t>
  </si>
  <si>
    <t>1-8</t>
  </si>
  <si>
    <t>1-12</t>
  </si>
  <si>
    <t>1-10</t>
  </si>
  <si>
    <t>15-16</t>
  </si>
  <si>
    <t>1-19</t>
  </si>
  <si>
    <t>1</t>
  </si>
  <si>
    <t>3-6</t>
  </si>
  <si>
    <t>12-19</t>
  </si>
  <si>
    <t>20</t>
  </si>
  <si>
    <t>9-10</t>
  </si>
  <si>
    <t>3-4</t>
  </si>
  <si>
    <t>7-11</t>
  </si>
  <si>
    <t>6-7</t>
  </si>
  <si>
    <t>10-12</t>
  </si>
  <si>
    <t>19</t>
  </si>
  <si>
    <t>5-6</t>
  </si>
  <si>
    <t>13-17</t>
  </si>
  <si>
    <t>18-20</t>
  </si>
  <si>
    <t>18-19</t>
  </si>
  <si>
    <t>11-16</t>
  </si>
  <si>
    <t>18</t>
  </si>
  <si>
    <t>11-15</t>
  </si>
  <si>
    <t>15-17</t>
  </si>
  <si>
    <t>17</t>
  </si>
  <si>
    <t>14</t>
  </si>
  <si>
    <t>12-16</t>
  </si>
  <si>
    <t>12-15</t>
  </si>
  <si>
    <t>1-5</t>
  </si>
  <si>
    <t>10-13</t>
  </si>
  <si>
    <t>1-9</t>
  </si>
  <si>
    <t>6-9</t>
  </si>
  <si>
    <t>11-12</t>
  </si>
  <si>
    <t>1-13</t>
  </si>
  <si>
    <t>16-17</t>
  </si>
  <si>
    <t>6-10</t>
  </si>
  <si>
    <t>9-11</t>
  </si>
  <si>
    <t>13-14</t>
  </si>
  <si>
    <t>19-20</t>
  </si>
  <si>
    <t>5-7</t>
  </si>
  <si>
    <t>12-14</t>
  </si>
  <si>
    <t>8-11</t>
  </si>
  <si>
    <t>8-10</t>
  </si>
  <si>
    <t>16</t>
  </si>
  <si>
    <t>12-13</t>
  </si>
  <si>
    <t>10-11</t>
  </si>
  <si>
    <t>1-3</t>
  </si>
  <si>
    <t>17-18</t>
  </si>
  <si>
    <t>15</t>
  </si>
  <si>
    <t>7-8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</si>
</sst>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8" x14ac:knownFonts="1">
    <font>
      <sz val="11"/>
      <color theme="1"/>
      <name val="Calibri"/>
      <family val="2"/>
      <charset val="204"/>
      <scheme val="minor"/>
    </font>
    <font>
      <sz val="11"/>
      <color indexed="8"/>
      <name val="Calibri"/>
      <family val="2"/>
      <charset val="204"/>
    </font>
    <font>
      <b/>
      <sz val="8"/>
      <name val="Times New Roman"/>
      <family val="1"/>
      <charset val="204"/>
    </font>
    <font>
      <sz val="8"/>
      <name val="Times New Roman"/>
      <family val="1"/>
      <charset val="204"/>
    </font>
    <font>
      <i/>
      <sz val="8"/>
      <name val="Times New Roman"/>
      <family val="1"/>
      <charset val="204"/>
    </font>
    <font>
      <sz val="11"/>
      <color indexed="8"/>
      <name val="Calibri"/>
      <family val="2"/>
      <charset val="204"/>
    </font>
    <font>
      <sz val="9"/>
      <name val="Times New Roman"/>
      <family val="1"/>
      <charset val="204"/>
    </font>
    <font>
      <i/>
      <sz val="9"/>
      <name val="Times New Roman"/>
      <family val="1"/>
      <charset val="204"/>
    </font>
    <font>
      <b/>
      <sz val="9"/>
      <name val="Times New Roman"/>
      <family val="1"/>
      <charset val="204"/>
    </font>
    <font>
      <sz val="10"/>
      <name val="Arial"/>
      <family val="2"/>
      <charset val="204"/>
    </font>
    <font>
      <u/>
      <sz val="8"/>
      <name val="Times New Roman"/>
      <family val="1"/>
      <charset val="204"/>
    </font>
    <font>
      <b/>
      <u/>
      <sz val="8"/>
      <name val="Times New Roman"/>
      <family val="1"/>
      <charset val="204"/>
    </font>
    <font>
      <b/>
      <sz val="10"/>
      <name val="Times New Roman"/>
      <family val="1"/>
      <charset val="204"/>
    </font>
    <font>
      <sz val="11"/>
      <name val="Times New Roman"/>
      <family val="1"/>
      <charset val="204"/>
    </font>
    <font>
      <sz val="10"/>
      <name val="Times New Roman"/>
      <family val="1"/>
      <charset val="204"/>
    </font>
    <font>
      <i/>
      <sz val="10"/>
      <name val="Times New Roman"/>
      <family val="1"/>
      <charset val="204"/>
    </font>
    <font>
      <b/>
      <i/>
      <sz val="10"/>
      <name val="Times New Roman"/>
      <family val="1"/>
      <charset val="204"/>
    </font>
    <font>
      <sz val="10"/>
      <name val="Arial"/>
      <family val="2"/>
      <charset val="204"/>
    </font>
    <font>
      <sz val="11"/>
      <name val="Calibri"/>
      <family val="2"/>
      <charset val="204"/>
    </font>
    <font>
      <b/>
      <sz val="11"/>
      <name val="Calibri"/>
      <family val="2"/>
      <charset val="204"/>
    </font>
    <font>
      <sz val="9"/>
      <color indexed="8"/>
      <name val="Times New Roman"/>
      <family val="1"/>
      <charset val="204"/>
    </font>
    <font>
      <sz val="12"/>
      <color indexed="8"/>
      <name val="Times New Roman"/>
      <family val="1"/>
      <charset val="204"/>
    </font>
    <font>
      <b/>
      <i/>
      <sz val="9"/>
      <name val="Times New Roman"/>
      <family val="1"/>
      <charset val="204"/>
    </font>
    <font>
      <b/>
      <sz val="11"/>
      <name val="Times New Roman"/>
      <family val="1"/>
      <charset val="204"/>
    </font>
    <font>
      <sz val="11"/>
      <color theme="1"/>
      <name val="Calibri"/>
      <family val="2"/>
      <charset val="204"/>
      <scheme val="minor"/>
    </font>
    <font>
      <u/>
      <sz val="11"/>
      <color theme="10"/>
      <name val="Calibri"/>
      <family val="2"/>
      <charset val="204"/>
      <scheme val="minor"/>
    </font>
    <font>
      <b/>
      <sz val="11"/>
      <color theme="1"/>
      <name val="Calibri"/>
      <family val="2"/>
      <charset val="204"/>
      <scheme val="minor"/>
    </font>
    <font>
      <u/>
      <sz val="11"/>
      <color theme="11"/>
      <name val="Calibri"/>
      <family val="2"/>
      <charset val="204"/>
      <scheme val="minor"/>
    </font>
    <font>
      <sz val="11"/>
      <color rgb="FFFF0000"/>
      <name val="Calibri"/>
      <family val="2"/>
      <charset val="204"/>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1"/>
      <name val="Calibri"/>
      <family val="2"/>
      <charset val="204"/>
      <scheme val="minor"/>
    </font>
    <font>
      <sz val="9"/>
      <color theme="1"/>
      <name val="Times New Roman"/>
      <family val="1"/>
      <charset val="204"/>
    </font>
    <font>
      <i/>
      <sz val="9"/>
      <color theme="1"/>
      <name val="Times New Roman"/>
      <family val="1"/>
      <charset val="204"/>
    </font>
    <font>
      <b/>
      <sz val="9"/>
      <color theme="1"/>
      <name val="Times New Roman"/>
      <family val="1"/>
      <charset val="204"/>
    </font>
    <font>
      <sz val="8"/>
      <color rgb="FFC00000"/>
      <name val="Times New Roman"/>
      <family val="1"/>
      <charset val="204"/>
    </font>
    <font>
      <b/>
      <sz val="8"/>
      <name val="Calibri"/>
      <family val="2"/>
      <charset val="204"/>
      <scheme val="minor"/>
    </font>
    <font>
      <sz val="10"/>
      <color theme="1"/>
      <name val="Calibri"/>
      <family val="2"/>
      <charset val="204"/>
      <scheme val="minor"/>
    </font>
    <font>
      <sz val="8"/>
      <color rgb="FFFF0000"/>
      <name val="Times New Roman"/>
      <family val="1"/>
      <charset val="204"/>
    </font>
    <font>
      <sz val="11"/>
      <color theme="1"/>
      <name val="Calibri"/>
      <family val="2"/>
      <charset val="204"/>
    </font>
    <font>
      <u/>
      <sz val="11"/>
      <color theme="10"/>
      <name val="Calibri"/>
      <family val="2"/>
      <charset val="204"/>
    </font>
    <font>
      <sz val="11"/>
      <color rgb="FFC00000"/>
      <name val="Calibri"/>
      <family val="2"/>
      <charset val="204"/>
    </font>
    <font>
      <sz val="9"/>
      <color rgb="FFFF0000"/>
      <name val="Times New Roman"/>
      <family val="1"/>
      <charset val="204"/>
    </font>
    <font>
      <sz val="9"/>
      <color rgb="FF000000"/>
      <name val="Times New Roman"/>
      <family val="1"/>
      <charset val="204"/>
    </font>
    <font>
      <b/>
      <sz val="9"/>
      <color rgb="FF000000"/>
      <name val="Times New Roman"/>
      <family val="1"/>
      <charset val="204"/>
    </font>
    <font>
      <i/>
      <sz val="10"/>
      <color theme="1"/>
      <name val="Times New Roman"/>
      <family val="1"/>
      <charset val="204"/>
    </font>
    <font>
      <b/>
      <i/>
      <sz val="10"/>
      <color theme="1"/>
      <name val="Times New Roman"/>
      <family val="1"/>
      <charset val="204"/>
    </font>
    <font>
      <b/>
      <i/>
      <sz val="9"/>
      <color theme="1"/>
      <name val="Times New Roman"/>
      <family val="1"/>
      <charset val="204"/>
    </font>
    <font>
      <u/>
      <sz val="11"/>
      <name val="Calibri"/>
      <family val="2"/>
      <charset val="204"/>
      <scheme val="minor"/>
    </font>
    <font>
      <sz val="8"/>
      <color rgb="FF3E3E3E"/>
      <name val="Times New Roman"/>
      <family val="1"/>
      <charset val="204"/>
    </font>
    <font>
      <b/>
      <sz val="10"/>
      <color theme="1"/>
      <name val="Times New Roman"/>
      <family val="1"/>
      <charset val="204"/>
    </font>
    <font>
      <b/>
      <sz val="11"/>
      <color theme="1"/>
      <name val="Times New Roman"/>
      <family val="1"/>
      <charset val="204"/>
    </font>
    <font>
      <b/>
      <sz val="9"/>
      <color rgb="FFFF0000"/>
      <name val="Times New Roman"/>
      <family val="1"/>
      <charset val="204"/>
    </font>
    <font>
      <i/>
      <sz val="11"/>
      <color theme="1"/>
      <name val="Calibri"/>
      <family val="2"/>
      <charset val="204"/>
      <scheme val="minor"/>
    </font>
    <font>
      <b/>
      <sz val="8"/>
      <color theme="1"/>
      <name val="Times New Roman"/>
      <family val="1"/>
      <charset val="204"/>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7CAAC"/>
        <bgColor indexed="64"/>
      </patternFill>
    </fill>
    <fill>
      <patternFill patternType="solid">
        <fgColor rgb="FFFDE9D9"/>
        <bgColor indexed="64"/>
      </patternFill>
    </fill>
    <fill>
      <patternFill patternType="solid">
        <fgColor theme="0"/>
        <bgColor indexed="26"/>
      </patternFill>
    </fill>
    <fill>
      <patternFill patternType="solid">
        <fgColor rgb="FFFFFF00"/>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theme="0" tint="-0.34998626667073579"/>
      </left>
      <right/>
      <top style="thin">
        <color theme="0" tint="-0.34998626667073579"/>
      </top>
      <bottom style="thin">
        <color theme="0" tint="-0.34998626667073579"/>
      </bottom>
      <diagonal/>
    </border>
    <border>
      <left style="thin">
        <color rgb="FFA6A6A6"/>
      </left>
      <right style="thin">
        <color rgb="FFA6A6A6"/>
      </right>
      <top/>
      <bottom/>
      <diagonal/>
    </border>
    <border>
      <left style="thin">
        <color rgb="FFA6A6A6"/>
      </left>
      <right style="thin">
        <color rgb="FFA6A6A6"/>
      </right>
      <top style="thin">
        <color rgb="FFA6A6A6"/>
      </top>
      <bottom/>
      <diagonal/>
    </border>
    <border>
      <left style="thin">
        <color rgb="FFA6A6A6"/>
      </left>
      <right style="thin">
        <color rgb="FFA6A6A6"/>
      </right>
      <top/>
      <bottom style="thin">
        <color rgb="FFA6A6A6"/>
      </bottom>
      <diagonal/>
    </border>
    <border>
      <left style="thin">
        <color theme="0" tint="-0.34998626667073579"/>
      </left>
      <right style="thin">
        <color theme="0" tint="-0.34998626667073579"/>
      </right>
      <top style="thin">
        <color theme="0" tint="-0.34998626667073579"/>
      </top>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style="medium">
        <color rgb="FFA6A6A6"/>
      </bottom>
      <diagonal/>
    </border>
    <border>
      <left style="thin">
        <color theme="0" tint="-0.34998626667073579"/>
      </left>
      <right style="thin">
        <color theme="0" tint="-0.34998626667073579"/>
      </right>
      <top/>
      <bottom style="thin">
        <color theme="0" tint="-0.34998626667073579"/>
      </bottom>
      <diagonal/>
    </border>
    <border>
      <left style="thin">
        <color indexed="8"/>
      </left>
      <right style="thin">
        <color indexed="64"/>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indexed="64"/>
      </right>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indexed="64"/>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14">
    <xf numFmtId="0" fontId="0" fillId="0" borderId="0"/>
    <xf numFmtId="0" fontId="25" fillId="0" borderId="0" applyNumberFormat="0" applyFill="0" applyBorder="0" applyAlignment="0" applyProtection="0"/>
    <xf numFmtId="0" fontId="5" fillId="0" borderId="0"/>
    <xf numFmtId="0" fontId="9" fillId="0" borderId="0"/>
    <xf numFmtId="0" fontId="1" fillId="0" borderId="0"/>
    <xf numFmtId="0" fontId="9" fillId="0" borderId="0"/>
    <xf numFmtId="0" fontId="17" fillId="0" borderId="0"/>
    <xf numFmtId="0" fontId="24" fillId="0" borderId="0"/>
    <xf numFmtId="0" fontId="9" fillId="0" borderId="0"/>
    <xf numFmtId="0" fontId="27" fillId="0" borderId="0" applyNumberFormat="0" applyFill="0" applyBorder="0" applyAlignment="0" applyProtection="0"/>
    <xf numFmtId="9" fontId="24"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571">
    <xf numFmtId="0" fontId="0" fillId="0" borderId="0" xfId="0"/>
    <xf numFmtId="0" fontId="29" fillId="0" borderId="0" xfId="0" applyFont="1"/>
    <xf numFmtId="0" fontId="30" fillId="0" borderId="0" xfId="0" applyFont="1"/>
    <xf numFmtId="0" fontId="31" fillId="0" borderId="0" xfId="0" applyFont="1"/>
    <xf numFmtId="0" fontId="32" fillId="0" borderId="0" xfId="0" applyFont="1"/>
    <xf numFmtId="0" fontId="3" fillId="2" borderId="9" xfId="0" applyFont="1" applyFill="1" applyBorder="1" applyAlignment="1">
      <alignment horizontal="left" vertical="center"/>
    </xf>
    <xf numFmtId="164" fontId="2" fillId="2" borderId="9"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33" fillId="0" borderId="0" xfId="0" applyFont="1"/>
    <xf numFmtId="0" fontId="0" fillId="0" borderId="0" xfId="0"/>
    <xf numFmtId="0" fontId="28" fillId="0" borderId="0" xfId="0" applyFont="1"/>
    <xf numFmtId="0" fontId="2" fillId="2" borderId="9" xfId="0" applyFont="1" applyFill="1" applyBorder="1" applyAlignment="1">
      <alignment vertical="center" wrapText="1"/>
    </xf>
    <xf numFmtId="165" fontId="2" fillId="0" borderId="9" xfId="0" applyNumberFormat="1" applyFont="1" applyBorder="1" applyAlignment="1">
      <alignment horizontal="center" vertical="center"/>
    </xf>
    <xf numFmtId="165" fontId="2" fillId="2" borderId="9" xfId="0" applyNumberFormat="1" applyFont="1" applyFill="1" applyBorder="1" applyAlignment="1">
      <alignment horizontal="center" vertical="center"/>
    </xf>
    <xf numFmtId="0" fontId="0" fillId="0" borderId="0" xfId="0" applyFill="1"/>
    <xf numFmtId="0" fontId="3"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9" xfId="0" applyFont="1" applyFill="1" applyBorder="1" applyAlignment="1">
      <alignment horizontal="left" vertical="center"/>
    </xf>
    <xf numFmtId="0" fontId="2" fillId="2" borderId="9" xfId="0" applyFont="1" applyFill="1" applyBorder="1" applyAlignment="1">
      <alignment horizontal="left" vertical="center"/>
    </xf>
    <xf numFmtId="0" fontId="3" fillId="0" borderId="9" xfId="0" applyFont="1" applyFill="1" applyBorder="1" applyAlignment="1">
      <alignment horizontal="center" vertical="center"/>
    </xf>
    <xf numFmtId="0" fontId="3" fillId="2" borderId="9" xfId="0" applyFont="1" applyFill="1" applyBorder="1" applyAlignment="1"/>
    <xf numFmtId="0" fontId="33" fillId="0" borderId="0" xfId="0" applyFont="1" applyFill="1"/>
    <xf numFmtId="0" fontId="34" fillId="0" borderId="0" xfId="0" applyFont="1" applyFill="1"/>
    <xf numFmtId="0" fontId="4" fillId="3" borderId="9" xfId="0" applyFont="1" applyFill="1" applyBorder="1" applyAlignment="1">
      <alignment horizontal="center" vertical="center" wrapText="1"/>
    </xf>
    <xf numFmtId="49" fontId="0" fillId="0" borderId="0" xfId="0" applyNumberFormat="1"/>
    <xf numFmtId="0" fontId="31" fillId="0" borderId="0" xfId="0" applyFont="1" applyAlignment="1">
      <alignment wrapText="1"/>
    </xf>
    <xf numFmtId="0" fontId="35" fillId="0" borderId="10" xfId="0" applyFont="1" applyBorder="1" applyAlignment="1">
      <alignment horizontal="center" vertical="center" wrapText="1"/>
    </xf>
    <xf numFmtId="49" fontId="35" fillId="0" borderId="10" xfId="0" applyNumberFormat="1" applyFont="1" applyBorder="1" applyAlignment="1">
      <alignment horizontal="center" vertical="center" wrapText="1"/>
    </xf>
    <xf numFmtId="0" fontId="35" fillId="0" borderId="10" xfId="0" applyFont="1" applyBorder="1" applyAlignment="1">
      <alignment horizontal="left" vertical="center" wrapText="1" indent="1"/>
    </xf>
    <xf numFmtId="49" fontId="35" fillId="0" borderId="10" xfId="0" applyNumberFormat="1" applyFont="1" applyBorder="1" applyAlignment="1">
      <alignment vertical="center" wrapText="1"/>
    </xf>
    <xf numFmtId="14" fontId="3" fillId="0" borderId="9" xfId="0" applyNumberFormat="1" applyFont="1" applyFill="1" applyBorder="1" applyAlignment="1">
      <alignment horizontal="center" vertical="center"/>
    </xf>
    <xf numFmtId="0" fontId="3" fillId="0" borderId="9" xfId="0" applyFont="1" applyFill="1" applyBorder="1" applyAlignment="1">
      <alignment vertical="center"/>
    </xf>
    <xf numFmtId="49" fontId="3" fillId="0" borderId="9" xfId="0" applyNumberFormat="1" applyFont="1" applyFill="1" applyBorder="1" applyAlignment="1">
      <alignment horizontal="left" vertical="center"/>
    </xf>
    <xf numFmtId="0" fontId="3" fillId="3" borderId="9" xfId="0" applyFont="1" applyFill="1" applyBorder="1" applyAlignment="1">
      <alignment vertical="center"/>
    </xf>
    <xf numFmtId="0" fontId="2" fillId="2" borderId="9" xfId="0" applyFont="1" applyFill="1" applyBorder="1" applyAlignment="1">
      <alignment vertical="center"/>
    </xf>
    <xf numFmtId="0" fontId="3" fillId="0" borderId="11" xfId="0" applyFont="1" applyFill="1" applyBorder="1" applyAlignment="1">
      <alignment horizontal="center" vertical="center"/>
    </xf>
    <xf numFmtId="0" fontId="31" fillId="0" borderId="0" xfId="0" applyFont="1" applyAlignment="1">
      <alignment horizontal="center"/>
    </xf>
    <xf numFmtId="0" fontId="36" fillId="4" borderId="12" xfId="0" applyFont="1" applyFill="1" applyBorder="1" applyAlignment="1">
      <alignment vertical="center" wrapText="1"/>
    </xf>
    <xf numFmtId="0" fontId="35" fillId="5" borderId="13" xfId="0" applyFont="1" applyFill="1" applyBorder="1" applyAlignment="1">
      <alignment vertical="center" wrapText="1"/>
    </xf>
    <xf numFmtId="0" fontId="36" fillId="5" borderId="12" xfId="0" applyFont="1" applyFill="1" applyBorder="1" applyAlignment="1">
      <alignment vertical="center" wrapText="1"/>
    </xf>
    <xf numFmtId="0" fontId="36" fillId="5" borderId="14" xfId="0" applyFont="1" applyFill="1" applyBorder="1" applyAlignment="1">
      <alignment vertical="center" wrapText="1"/>
    </xf>
    <xf numFmtId="0" fontId="37" fillId="4" borderId="13" xfId="0" applyFont="1" applyFill="1" applyBorder="1" applyAlignment="1">
      <alignment vertical="center" wrapText="1"/>
    </xf>
    <xf numFmtId="0" fontId="3" fillId="0" borderId="9" xfId="0" applyFont="1" applyFill="1" applyBorder="1" applyAlignment="1">
      <alignment horizontal="left" vertical="center"/>
    </xf>
    <xf numFmtId="0" fontId="2" fillId="3" borderId="9" xfId="0" applyFont="1" applyFill="1" applyBorder="1" applyAlignment="1">
      <alignment horizontal="center" vertical="center" wrapText="1"/>
    </xf>
    <xf numFmtId="0" fontId="3" fillId="0" borderId="0" xfId="0" applyFont="1" applyAlignment="1">
      <alignment vertical="center"/>
    </xf>
    <xf numFmtId="49" fontId="2" fillId="2" borderId="9" xfId="0" applyNumberFormat="1" applyFont="1" applyFill="1" applyBorder="1" applyAlignment="1">
      <alignment horizontal="left" vertical="center"/>
    </xf>
    <xf numFmtId="14" fontId="3" fillId="3" borderId="9" xfId="0" applyNumberFormat="1" applyFont="1" applyFill="1" applyBorder="1" applyAlignment="1">
      <alignment horizontal="center" vertical="center"/>
    </xf>
    <xf numFmtId="14" fontId="3" fillId="2" borderId="9" xfId="0" applyNumberFormat="1" applyFont="1" applyFill="1" applyBorder="1" applyAlignment="1">
      <alignment horizontal="center" vertical="center"/>
    </xf>
    <xf numFmtId="9" fontId="4" fillId="3"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5" fillId="5" borderId="10" xfId="0" applyFont="1" applyFill="1" applyBorder="1" applyAlignment="1">
      <alignment horizontal="center" vertical="center" wrapText="1"/>
    </xf>
    <xf numFmtId="49" fontId="35" fillId="5" borderId="10" xfId="0" applyNumberFormat="1" applyFont="1" applyFill="1" applyBorder="1" applyAlignment="1">
      <alignment horizontal="center" vertical="center" wrapText="1"/>
    </xf>
    <xf numFmtId="49" fontId="35" fillId="0" borderId="10"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 fillId="3"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9" fontId="35" fillId="0" borderId="10" xfId="0" applyNumberFormat="1" applyFont="1" applyBorder="1" applyAlignment="1">
      <alignment horizontal="left" vertical="center" wrapText="1" indent="1"/>
    </xf>
    <xf numFmtId="0" fontId="3" fillId="0" borderId="0" xfId="0" applyFont="1"/>
    <xf numFmtId="0" fontId="3" fillId="0" borderId="0" xfId="0" applyFont="1" applyAlignment="1"/>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center" wrapText="1"/>
    </xf>
    <xf numFmtId="164" fontId="3" fillId="0" borderId="0" xfId="0" applyNumberFormat="1" applyFont="1" applyAlignment="1">
      <alignment wrapText="1"/>
    </xf>
    <xf numFmtId="1" fontId="3" fillId="0" borderId="0" xfId="0" applyNumberFormat="1" applyFont="1" applyAlignment="1">
      <alignment wrapText="1"/>
    </xf>
    <xf numFmtId="0" fontId="3" fillId="0" borderId="0" xfId="0" applyFont="1" applyAlignment="1">
      <alignment horizontal="left"/>
    </xf>
    <xf numFmtId="0" fontId="3" fillId="0" borderId="0" xfId="0" applyFont="1" applyAlignment="1">
      <alignment horizontal="center"/>
    </xf>
    <xf numFmtId="0" fontId="38" fillId="0" borderId="0" xfId="0" applyFont="1" applyAlignment="1"/>
    <xf numFmtId="164" fontId="38" fillId="0" borderId="0" xfId="0" applyNumberFormat="1" applyFont="1" applyAlignment="1"/>
    <xf numFmtId="1" fontId="38" fillId="0" borderId="0" xfId="0" applyNumberFormat="1" applyFont="1" applyAlignment="1"/>
    <xf numFmtId="0" fontId="3" fillId="0" borderId="0" xfId="0" applyFont="1" applyFill="1"/>
    <xf numFmtId="14" fontId="10" fillId="3" borderId="9" xfId="1" applyNumberFormat="1" applyFont="1" applyFill="1" applyBorder="1" applyAlignment="1">
      <alignment horizontal="left" vertical="center"/>
    </xf>
    <xf numFmtId="14" fontId="3" fillId="3" borderId="9" xfId="0" applyNumberFormat="1" applyFont="1" applyFill="1" applyBorder="1" applyAlignment="1">
      <alignment horizontal="left" vertical="center"/>
    </xf>
    <xf numFmtId="14" fontId="3" fillId="3" borderId="9" xfId="0" applyNumberFormat="1" applyFont="1" applyFill="1" applyBorder="1" applyAlignment="1">
      <alignment vertical="center"/>
    </xf>
    <xf numFmtId="14" fontId="3" fillId="0" borderId="9" xfId="0" applyNumberFormat="1" applyFont="1" applyFill="1" applyBorder="1" applyAlignment="1">
      <alignment horizontal="left" vertical="center"/>
    </xf>
    <xf numFmtId="164" fontId="2" fillId="0" borderId="9" xfId="1" applyNumberFormat="1" applyFont="1" applyFill="1" applyBorder="1" applyAlignment="1">
      <alignment horizontal="center" vertical="center"/>
    </xf>
    <xf numFmtId="165" fontId="3" fillId="0" borderId="9" xfId="0" applyNumberFormat="1" applyFont="1" applyFill="1" applyBorder="1" applyAlignment="1">
      <alignment horizontal="center" vertical="center"/>
    </xf>
    <xf numFmtId="165" fontId="3" fillId="2" borderId="9" xfId="0" applyNumberFormat="1" applyFont="1" applyFill="1" applyBorder="1" applyAlignment="1">
      <alignment horizontal="center" vertical="center"/>
    </xf>
    <xf numFmtId="1" fontId="3" fillId="2" borderId="9" xfId="0" applyNumberFormat="1" applyFont="1" applyFill="1" applyBorder="1" applyAlignment="1">
      <alignment horizontal="center" vertical="center"/>
    </xf>
    <xf numFmtId="14" fontId="3" fillId="0" borderId="9" xfId="0" applyNumberFormat="1" applyFont="1" applyFill="1" applyBorder="1" applyAlignment="1">
      <alignment vertical="center"/>
    </xf>
    <xf numFmtId="1" fontId="3" fillId="0" borderId="9" xfId="0" applyNumberFormat="1" applyFont="1" applyFill="1" applyBorder="1" applyAlignment="1">
      <alignment horizontal="center" vertical="center"/>
    </xf>
    <xf numFmtId="0" fontId="3" fillId="0" borderId="0" xfId="0" applyFont="1" applyFill="1" applyAlignment="1">
      <alignment vertical="center"/>
    </xf>
    <xf numFmtId="0" fontId="3" fillId="2" borderId="9" xfId="0" applyFont="1" applyFill="1" applyBorder="1"/>
    <xf numFmtId="0" fontId="3" fillId="2" borderId="9" xfId="0" applyFont="1" applyFill="1" applyBorder="1" applyAlignment="1">
      <alignment horizontal="left" wrapText="1"/>
    </xf>
    <xf numFmtId="0" fontId="3" fillId="2" borderId="9" xfId="0" applyFont="1" applyFill="1" applyBorder="1" applyAlignment="1">
      <alignment horizontal="center" wrapText="1"/>
    </xf>
    <xf numFmtId="0" fontId="3" fillId="2" borderId="9" xfId="0" applyFont="1" applyFill="1" applyBorder="1" applyAlignment="1">
      <alignment wrapText="1"/>
    </xf>
    <xf numFmtId="0" fontId="11" fillId="2" borderId="9" xfId="1" applyFont="1" applyFill="1" applyBorder="1" applyAlignment="1">
      <alignment horizontal="left" vertical="center"/>
    </xf>
    <xf numFmtId="164" fontId="11" fillId="2" borderId="9" xfId="1" applyNumberFormat="1" applyFont="1" applyFill="1" applyBorder="1" applyAlignment="1">
      <alignment horizontal="left" vertical="center"/>
    </xf>
    <xf numFmtId="1" fontId="3" fillId="2" borderId="9" xfId="0" applyNumberFormat="1" applyFont="1" applyFill="1" applyBorder="1" applyAlignment="1">
      <alignment horizontal="center"/>
    </xf>
    <xf numFmtId="0" fontId="4" fillId="0"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2" fillId="3"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11" xfId="0" applyFont="1" applyBorder="1" applyAlignment="1">
      <alignment horizontal="center" vertical="center" wrapText="1"/>
    </xf>
    <xf numFmtId="49" fontId="35" fillId="0" borderId="10" xfId="0" applyNumberFormat="1" applyFont="1" applyBorder="1" applyAlignment="1">
      <alignment horizontal="center" vertical="center" wrapText="1"/>
    </xf>
    <xf numFmtId="0" fontId="35" fillId="0" borderId="10" xfId="0" applyFont="1" applyBorder="1" applyAlignment="1">
      <alignment horizontal="center" vertical="center" wrapText="1"/>
    </xf>
    <xf numFmtId="49" fontId="35" fillId="0" borderId="10"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4" fillId="0" borderId="9"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9" xfId="0" applyFont="1" applyFill="1" applyBorder="1" applyAlignment="1">
      <alignment horizontal="center" vertical="top" wrapText="1"/>
    </xf>
    <xf numFmtId="0" fontId="36" fillId="5" borderId="12" xfId="0" applyFont="1" applyFill="1" applyBorder="1" applyAlignment="1">
      <alignment vertical="top" wrapText="1"/>
    </xf>
    <xf numFmtId="0" fontId="35" fillId="0" borderId="10" xfId="0" applyFont="1" applyBorder="1" applyAlignment="1">
      <alignment horizontal="left" vertical="top" wrapText="1" indent="1"/>
    </xf>
    <xf numFmtId="0" fontId="3" fillId="0" borderId="9" xfId="0" applyFont="1" applyFill="1" applyBorder="1" applyAlignment="1">
      <alignment horizontal="center" vertical="center" wrapText="1"/>
    </xf>
    <xf numFmtId="0" fontId="25" fillId="0" borderId="9" xfId="1" applyFill="1" applyBorder="1" applyAlignment="1">
      <alignment horizontal="left" vertical="center" wrapText="1"/>
    </xf>
    <xf numFmtId="2" fontId="25" fillId="0" borderId="9" xfId="1" applyNumberFormat="1" applyFill="1" applyBorder="1" applyAlignment="1">
      <alignment horizontal="left" vertical="center" wrapText="1"/>
    </xf>
    <xf numFmtId="2" fontId="25" fillId="0" borderId="9" xfId="1" applyNumberFormat="1" applyBorder="1" applyAlignment="1">
      <alignment horizontal="left" vertical="center" wrapText="1"/>
    </xf>
    <xf numFmtId="2" fontId="39" fillId="2" borderId="9" xfId="0" applyNumberFormat="1" applyFont="1" applyFill="1" applyBorder="1" applyAlignment="1">
      <alignment horizontal="left" vertical="center" wrapText="1"/>
    </xf>
    <xf numFmtId="0" fontId="3" fillId="3" borderId="9" xfId="0" applyFont="1" applyFill="1" applyBorder="1" applyAlignment="1">
      <alignment horizontal="left" vertical="center" wrapText="1"/>
    </xf>
    <xf numFmtId="0" fontId="25" fillId="3" borderId="9" xfId="1" applyFill="1" applyBorder="1" applyAlignment="1">
      <alignment horizontal="left" vertical="center"/>
    </xf>
    <xf numFmtId="14" fontId="3" fillId="0" borderId="9" xfId="0" applyNumberFormat="1" applyFont="1" applyFill="1" applyBorder="1" applyAlignment="1">
      <alignment horizontal="left" vertical="center" wrapText="1"/>
    </xf>
    <xf numFmtId="0" fontId="3" fillId="0" borderId="9" xfId="0" applyFont="1" applyFill="1" applyBorder="1" applyAlignment="1">
      <alignment vertical="center" wrapText="1"/>
    </xf>
    <xf numFmtId="14" fontId="25" fillId="0" borderId="9" xfId="1" applyNumberFormat="1" applyFill="1" applyBorder="1" applyAlignment="1">
      <alignment horizontal="left" vertical="center" wrapText="1"/>
    </xf>
    <xf numFmtId="14" fontId="3" fillId="0" borderId="9" xfId="0" applyNumberFormat="1" applyFont="1" applyFill="1" applyBorder="1" applyAlignment="1">
      <alignment vertical="center" wrapText="1"/>
    </xf>
    <xf numFmtId="0" fontId="2" fillId="2" borderId="9" xfId="0" applyFont="1" applyFill="1" applyBorder="1" applyAlignment="1">
      <alignment horizontal="left" vertical="center" wrapText="1"/>
    </xf>
    <xf numFmtId="14" fontId="3" fillId="3" borderId="9" xfId="0" applyNumberFormat="1" applyFont="1" applyFill="1" applyBorder="1" applyAlignment="1">
      <alignment horizontal="left" vertical="center" wrapText="1"/>
    </xf>
    <xf numFmtId="14" fontId="3" fillId="3" borderId="9" xfId="0" applyNumberFormat="1" applyFont="1" applyFill="1" applyBorder="1" applyAlignment="1">
      <alignment vertical="center" wrapText="1"/>
    </xf>
    <xf numFmtId="14" fontId="25" fillId="3" borderId="9" xfId="1" applyNumberFormat="1" applyFill="1" applyBorder="1" applyAlignment="1">
      <alignment horizontal="left" vertical="center" wrapText="1"/>
    </xf>
    <xf numFmtId="0" fontId="25" fillId="3" borderId="9" xfId="1" applyFill="1" applyBorder="1" applyAlignment="1">
      <alignment horizontal="left" vertical="center" wrapText="1"/>
    </xf>
    <xf numFmtId="0" fontId="3" fillId="0" borderId="0" xfId="0" applyFont="1" applyFill="1" applyAlignment="1">
      <alignment vertical="center" wrapText="1"/>
    </xf>
    <xf numFmtId="14" fontId="25" fillId="0" borderId="9" xfId="1" applyNumberFormat="1" applyFill="1" applyBorder="1" applyAlignment="1">
      <alignment horizontal="left" vertical="center"/>
    </xf>
    <xf numFmtId="14" fontId="25" fillId="3" borderId="9" xfId="1" applyNumberFormat="1" applyFill="1" applyBorder="1" applyAlignment="1">
      <alignment horizontal="left" vertical="center"/>
    </xf>
    <xf numFmtId="14" fontId="3" fillId="0" borderId="9" xfId="0" applyNumberFormat="1" applyFont="1" applyFill="1" applyBorder="1" applyAlignment="1">
      <alignment horizontal="center" vertical="center" wrapText="1"/>
    </xf>
    <xf numFmtId="0" fontId="40" fillId="0" borderId="0" xfId="0" applyFont="1"/>
    <xf numFmtId="0" fontId="17" fillId="0" borderId="0" xfId="6"/>
    <xf numFmtId="0" fontId="9" fillId="0" borderId="0" xfId="3"/>
    <xf numFmtId="0" fontId="3" fillId="0" borderId="9" xfId="0" applyFont="1" applyFill="1" applyBorder="1" applyAlignment="1">
      <alignment horizontal="center" vertical="top" wrapText="1"/>
    </xf>
    <xf numFmtId="49" fontId="3" fillId="3" borderId="9" xfId="0" applyNumberFormat="1" applyFont="1" applyFill="1" applyBorder="1" applyAlignment="1">
      <alignment horizontal="left" vertical="center"/>
    </xf>
    <xf numFmtId="2" fontId="25" fillId="3" borderId="9" xfId="1" applyNumberFormat="1" applyFill="1" applyBorder="1" applyAlignment="1">
      <alignment horizontal="left" vertical="center" wrapText="1"/>
    </xf>
    <xf numFmtId="165" fontId="2" fillId="3" borderId="9" xfId="0" applyNumberFormat="1" applyFont="1" applyFill="1" applyBorder="1" applyAlignment="1">
      <alignment horizontal="center" vertical="center"/>
    </xf>
    <xf numFmtId="2" fontId="25" fillId="3" borderId="15" xfId="1" applyNumberFormat="1" applyFill="1" applyBorder="1" applyAlignment="1">
      <alignment horizontal="left" vertical="center" wrapText="1"/>
    </xf>
    <xf numFmtId="0" fontId="0" fillId="3" borderId="0" xfId="0" applyFill="1"/>
    <xf numFmtId="0" fontId="41" fillId="0" borderId="0" xfId="0" applyFont="1" applyFill="1"/>
    <xf numFmtId="0" fontId="28" fillId="3" borderId="0" xfId="0" applyFont="1" applyFill="1"/>
    <xf numFmtId="0" fontId="33" fillId="3" borderId="0" xfId="0" applyFont="1" applyFill="1"/>
    <xf numFmtId="0" fontId="34" fillId="3" borderId="0" xfId="0" applyFont="1" applyFill="1"/>
    <xf numFmtId="0" fontId="42" fillId="0" borderId="0" xfId="0" applyFont="1"/>
    <xf numFmtId="0" fontId="43" fillId="0" borderId="9" xfId="1" applyFont="1" applyFill="1" applyBorder="1" applyAlignment="1">
      <alignment horizontal="left" vertical="center" wrapText="1"/>
    </xf>
    <xf numFmtId="0" fontId="42" fillId="0" borderId="0" xfId="0" applyFont="1" applyAlignment="1">
      <alignment horizontal="left"/>
    </xf>
    <xf numFmtId="0" fontId="18" fillId="0" borderId="9" xfId="0" applyFont="1" applyBorder="1" applyAlignment="1">
      <alignment horizontal="left" vertical="center" wrapText="1"/>
    </xf>
    <xf numFmtId="0" fontId="18" fillId="2" borderId="9" xfId="0" applyFont="1" applyFill="1" applyBorder="1" applyAlignment="1">
      <alignment horizontal="left"/>
    </xf>
    <xf numFmtId="0" fontId="19" fillId="2" borderId="9" xfId="0" applyFont="1" applyFill="1" applyBorder="1" applyAlignment="1">
      <alignment horizontal="left" vertical="center" wrapText="1"/>
    </xf>
    <xf numFmtId="0" fontId="18" fillId="0" borderId="0" xfId="0" applyFont="1" applyAlignment="1">
      <alignment horizontal="left"/>
    </xf>
    <xf numFmtId="14" fontId="43" fillId="0" borderId="9" xfId="1" applyNumberFormat="1" applyFont="1" applyFill="1" applyBorder="1" applyAlignment="1">
      <alignment horizontal="left" vertical="center" wrapText="1"/>
    </xf>
    <xf numFmtId="14" fontId="43" fillId="3" borderId="9" xfId="1" applyNumberFormat="1" applyFont="1" applyFill="1" applyBorder="1" applyAlignment="1">
      <alignment horizontal="left" vertical="center" wrapText="1"/>
    </xf>
    <xf numFmtId="0" fontId="18" fillId="0" borderId="9" xfId="0" applyFont="1" applyBorder="1" applyAlignment="1">
      <alignment horizontal="center" vertical="center" wrapText="1"/>
    </xf>
    <xf numFmtId="0" fontId="18" fillId="2" borderId="9" xfId="0" applyFont="1" applyFill="1" applyBorder="1"/>
    <xf numFmtId="0" fontId="18" fillId="0" borderId="0" xfId="0" applyFont="1"/>
    <xf numFmtId="0" fontId="18" fillId="2" borderId="9" xfId="0" applyFont="1" applyFill="1" applyBorder="1" applyAlignment="1">
      <alignment wrapText="1"/>
    </xf>
    <xf numFmtId="0" fontId="43" fillId="3" borderId="9" xfId="1" applyFont="1" applyFill="1" applyBorder="1" applyAlignment="1">
      <alignment horizontal="left" vertical="center" wrapText="1"/>
    </xf>
    <xf numFmtId="0" fontId="18" fillId="0" borderId="0" xfId="0" applyFont="1" applyAlignment="1">
      <alignment wrapText="1"/>
    </xf>
    <xf numFmtId="0" fontId="44" fillId="0" borderId="0" xfId="0" applyFont="1" applyAlignment="1"/>
    <xf numFmtId="0" fontId="3" fillId="0" borderId="9" xfId="0" applyFont="1" applyFill="1" applyBorder="1" applyAlignment="1">
      <alignment horizontal="center" vertical="center" wrapText="1"/>
    </xf>
    <xf numFmtId="0" fontId="41" fillId="3" borderId="0" xfId="0" applyFont="1" applyFill="1"/>
    <xf numFmtId="2" fontId="25" fillId="3" borderId="9" xfId="1" applyNumberFormat="1" applyFill="1" applyBorder="1" applyAlignment="1">
      <alignment vertical="center" wrapText="1"/>
    </xf>
    <xf numFmtId="9" fontId="3" fillId="0" borderId="9" xfId="10" applyFont="1" applyFill="1" applyBorder="1" applyAlignment="1">
      <alignment horizontal="left" vertical="center"/>
    </xf>
    <xf numFmtId="9" fontId="2" fillId="2" borderId="9" xfId="10" applyFont="1" applyFill="1" applyBorder="1" applyAlignment="1">
      <alignment vertical="center"/>
    </xf>
    <xf numFmtId="1" fontId="3" fillId="3" borderId="9" xfId="0" applyNumberFormat="1" applyFont="1" applyFill="1" applyBorder="1" applyAlignment="1">
      <alignment horizontal="center" vertical="center"/>
    </xf>
    <xf numFmtId="165" fontId="3" fillId="3" borderId="9" xfId="0" applyNumberFormat="1" applyFont="1" applyFill="1" applyBorder="1" applyAlignment="1">
      <alignment horizontal="center" vertical="center"/>
    </xf>
    <xf numFmtId="164" fontId="2" fillId="3" borderId="9" xfId="1" applyNumberFormat="1" applyFont="1" applyFill="1" applyBorder="1" applyAlignment="1">
      <alignment horizontal="center" vertical="center"/>
    </xf>
    <xf numFmtId="0" fontId="2" fillId="2" borderId="11" xfId="0" applyFont="1" applyFill="1" applyBorder="1" applyAlignment="1">
      <alignment horizontal="left" vertical="center" wrapText="1"/>
    </xf>
    <xf numFmtId="0" fontId="3" fillId="0" borderId="9" xfId="0" applyFont="1" applyBorder="1" applyAlignment="1">
      <alignment horizontal="center" vertical="center" wrapText="1"/>
    </xf>
    <xf numFmtId="0" fontId="2" fillId="3"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49" fontId="45" fillId="0" borderId="10" xfId="0" applyNumberFormat="1" applyFont="1" applyBorder="1" applyAlignment="1">
      <alignment horizontal="center" vertical="center" wrapText="1"/>
    </xf>
    <xf numFmtId="0" fontId="46" fillId="0" borderId="16" xfId="0" applyFont="1" applyBorder="1" applyAlignment="1">
      <alignment horizontal="left" vertical="center" wrapText="1" indent="1"/>
    </xf>
    <xf numFmtId="0" fontId="46" fillId="0" borderId="16"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18" xfId="0" applyFont="1" applyBorder="1" applyAlignment="1">
      <alignment horizontal="center" vertical="center" wrapText="1"/>
    </xf>
    <xf numFmtId="0" fontId="46" fillId="0" borderId="19" xfId="0" applyFont="1" applyBorder="1" applyAlignment="1">
      <alignment horizontal="left" vertical="center" wrapText="1" indent="1"/>
    </xf>
    <xf numFmtId="0" fontId="46" fillId="0" borderId="19" xfId="0" applyFont="1" applyBorder="1" applyAlignment="1">
      <alignment horizontal="center" vertical="center" wrapText="1"/>
    </xf>
    <xf numFmtId="0" fontId="6" fillId="5" borderId="13" xfId="0" applyFont="1" applyFill="1" applyBorder="1" applyAlignment="1">
      <alignment vertical="center" wrapText="1"/>
    </xf>
    <xf numFmtId="0" fontId="7" fillId="5" borderId="12" xfId="0" applyFont="1" applyFill="1" applyBorder="1" applyAlignment="1">
      <alignment vertical="top" wrapText="1"/>
    </xf>
    <xf numFmtId="49" fontId="45" fillId="0" borderId="10" xfId="0" applyNumberFormat="1" applyFont="1" applyBorder="1" applyAlignment="1">
      <alignment vertical="center" wrapText="1"/>
    </xf>
    <xf numFmtId="0" fontId="7" fillId="5" borderId="14" xfId="0" applyFont="1" applyFill="1" applyBorder="1" applyAlignment="1">
      <alignment vertical="center" wrapText="1"/>
    </xf>
    <xf numFmtId="0" fontId="35" fillId="0" borderId="16" xfId="0" applyFont="1" applyBorder="1" applyAlignment="1">
      <alignment horizontal="left" vertical="center" wrapText="1" indent="1"/>
    </xf>
    <xf numFmtId="0" fontId="35" fillId="0" borderId="19" xfId="0" applyFont="1" applyBorder="1" applyAlignment="1">
      <alignment horizontal="left" vertical="center" wrapText="1" indent="1"/>
    </xf>
    <xf numFmtId="0" fontId="8" fillId="4" borderId="13" xfId="0" applyFont="1" applyFill="1" applyBorder="1" applyAlignment="1">
      <alignment vertical="center" wrapText="1"/>
    </xf>
    <xf numFmtId="0" fontId="7" fillId="4" borderId="12" xfId="0" applyFont="1" applyFill="1" applyBorder="1" applyAlignment="1">
      <alignment vertical="center" wrapText="1"/>
    </xf>
    <xf numFmtId="0" fontId="47" fillId="0" borderId="18" xfId="0" applyFont="1" applyBorder="1" applyAlignment="1">
      <alignment horizontal="center" vertical="center" wrapText="1"/>
    </xf>
    <xf numFmtId="0" fontId="7" fillId="5" borderId="12" xfId="0" applyFont="1" applyFill="1" applyBorder="1" applyAlignment="1">
      <alignment vertical="center" wrapText="1"/>
    </xf>
    <xf numFmtId="49" fontId="45" fillId="0" borderId="13" xfId="0" applyNumberFormat="1" applyFont="1" applyBorder="1" applyAlignment="1">
      <alignment horizontal="center" vertical="center" wrapText="1"/>
    </xf>
    <xf numFmtId="0" fontId="7" fillId="4" borderId="12" xfId="0" applyFont="1" applyFill="1" applyBorder="1" applyAlignment="1">
      <alignment vertical="top"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6" fillId="5" borderId="13" xfId="0" applyFont="1" applyFill="1" applyBorder="1" applyAlignment="1">
      <alignment vertical="top" wrapText="1"/>
    </xf>
    <xf numFmtId="0" fontId="3" fillId="3" borderId="9" xfId="0" applyFont="1" applyFill="1" applyBorder="1" applyAlignment="1">
      <alignment horizontal="left" vertical="top" wrapText="1"/>
    </xf>
    <xf numFmtId="49" fontId="3" fillId="0" borderId="9" xfId="0" applyNumberFormat="1" applyFont="1" applyFill="1" applyBorder="1" applyAlignment="1">
      <alignment horizontal="left" vertical="top" wrapText="1"/>
    </xf>
    <xf numFmtId="0" fontId="25" fillId="0" borderId="0" xfId="1" applyAlignment="1">
      <alignment vertical="top" wrapText="1"/>
    </xf>
    <xf numFmtId="2" fontId="25" fillId="0" borderId="9" xfId="1" applyNumberFormat="1" applyFill="1" applyBorder="1" applyAlignment="1">
      <alignment horizontal="left" vertical="top" wrapText="1"/>
    </xf>
    <xf numFmtId="0" fontId="3" fillId="0" borderId="9" xfId="0" applyFont="1" applyFill="1" applyBorder="1" applyAlignment="1">
      <alignment horizontal="left" vertical="top" wrapText="1"/>
    </xf>
    <xf numFmtId="2" fontId="25" fillId="0" borderId="9" xfId="1" applyNumberFormat="1" applyBorder="1" applyAlignment="1">
      <alignment horizontal="left" vertical="top" wrapText="1"/>
    </xf>
    <xf numFmtId="0" fontId="34" fillId="0" borderId="0" xfId="0" applyFont="1"/>
    <xf numFmtId="0" fontId="3" fillId="2" borderId="9" xfId="0" applyFont="1" applyFill="1" applyBorder="1" applyAlignment="1">
      <alignment horizontal="center" vertical="top" wrapText="1"/>
    </xf>
    <xf numFmtId="2" fontId="11" fillId="2" borderId="9" xfId="0" applyNumberFormat="1" applyFont="1" applyFill="1" applyBorder="1" applyAlignment="1">
      <alignment horizontal="left" vertical="top" wrapText="1"/>
    </xf>
    <xf numFmtId="0" fontId="0" fillId="0" borderId="0" xfId="0" applyFill="1" applyBorder="1"/>
    <xf numFmtId="49" fontId="2" fillId="2" borderId="9" xfId="0" applyNumberFormat="1" applyFont="1" applyFill="1" applyBorder="1" applyAlignment="1">
      <alignment horizontal="left" vertical="top" wrapText="1"/>
    </xf>
    <xf numFmtId="0" fontId="34" fillId="0" borderId="0" xfId="0" applyFont="1" applyFill="1" applyBorder="1"/>
    <xf numFmtId="0" fontId="14" fillId="0" borderId="0" xfId="0" applyFont="1"/>
    <xf numFmtId="0" fontId="3" fillId="2" borderId="9" xfId="0" applyFont="1" applyFill="1" applyBorder="1" applyAlignment="1">
      <alignment horizontal="left" vertical="top" wrapText="1"/>
    </xf>
    <xf numFmtId="9" fontId="4" fillId="3" borderId="9" xfId="0" applyNumberFormat="1" applyFont="1" applyFill="1" applyBorder="1" applyAlignment="1">
      <alignment horizontal="center" vertical="top" wrapText="1"/>
    </xf>
    <xf numFmtId="0" fontId="4" fillId="3" borderId="9" xfId="0" applyFont="1" applyFill="1" applyBorder="1" applyAlignment="1">
      <alignment horizontal="center" vertical="top" wrapText="1"/>
    </xf>
    <xf numFmtId="0" fontId="2" fillId="2" borderId="20" xfId="0" applyFont="1" applyFill="1" applyBorder="1" applyAlignment="1">
      <alignment vertical="center" wrapText="1"/>
    </xf>
    <xf numFmtId="0" fontId="2" fillId="2" borderId="20" xfId="0" applyFont="1" applyFill="1" applyBorder="1" applyAlignment="1">
      <alignment horizontal="center" vertical="center" wrapText="1"/>
    </xf>
    <xf numFmtId="164" fontId="2" fillId="2" borderId="20" xfId="0" applyNumberFormat="1" applyFont="1" applyFill="1" applyBorder="1" applyAlignment="1">
      <alignment horizontal="center" vertical="center"/>
    </xf>
    <xf numFmtId="0" fontId="3" fillId="2" borderId="20" xfId="0" applyFont="1" applyFill="1" applyBorder="1" applyAlignment="1">
      <alignment horizontal="left" vertical="center"/>
    </xf>
    <xf numFmtId="9" fontId="3" fillId="3" borderId="9" xfId="0" applyNumberFormat="1" applyFont="1" applyFill="1" applyBorder="1" applyAlignment="1">
      <alignment horizontal="left" vertical="top" wrapText="1"/>
    </xf>
    <xf numFmtId="0" fontId="25" fillId="0" borderId="0" xfId="1" applyAlignment="1">
      <alignment wrapText="1"/>
    </xf>
    <xf numFmtId="0" fontId="25" fillId="0" borderId="0" xfId="1"/>
    <xf numFmtId="2" fontId="25" fillId="0" borderId="9" xfId="1" applyNumberFormat="1" applyFill="1" applyBorder="1" applyAlignment="1">
      <alignment horizontal="left" wrapText="1"/>
    </xf>
    <xf numFmtId="2" fontId="25" fillId="0" borderId="9" xfId="1" applyNumberFormat="1" applyBorder="1" applyAlignment="1">
      <alignment horizontal="left" wrapText="1"/>
    </xf>
    <xf numFmtId="2" fontId="11" fillId="2" borderId="9" xfId="0" applyNumberFormat="1" applyFont="1" applyFill="1" applyBorder="1" applyAlignment="1">
      <alignment horizontal="left" wrapText="1"/>
    </xf>
    <xf numFmtId="0" fontId="25" fillId="0" borderId="9" xfId="1" applyFill="1" applyBorder="1" applyAlignment="1">
      <alignment horizontal="left" vertical="top" wrapText="1"/>
    </xf>
    <xf numFmtId="0" fontId="2" fillId="2" borderId="9" xfId="0" applyFont="1" applyFill="1" applyBorder="1" applyAlignment="1">
      <alignment horizontal="left" vertical="top" wrapText="1"/>
    </xf>
    <xf numFmtId="0" fontId="11" fillId="2" borderId="9" xfId="0" applyFont="1" applyFill="1" applyBorder="1" applyAlignment="1">
      <alignment horizontal="left" vertical="top" wrapText="1"/>
    </xf>
    <xf numFmtId="0" fontId="3" fillId="0" borderId="0" xfId="0" applyFont="1" applyFill="1" applyAlignment="1">
      <alignment horizontal="left" vertical="top" wrapText="1"/>
    </xf>
    <xf numFmtId="0" fontId="25" fillId="3" borderId="9" xfId="1" applyFill="1" applyBorder="1" applyAlignment="1">
      <alignment horizontal="left" vertical="top" wrapText="1"/>
    </xf>
    <xf numFmtId="0" fontId="3" fillId="3" borderId="11" xfId="0" applyFont="1" applyFill="1" applyBorder="1" applyAlignment="1">
      <alignment horizontal="center" vertical="center" wrapText="1"/>
    </xf>
    <xf numFmtId="0" fontId="10" fillId="0" borderId="9" xfId="0" applyFont="1" applyFill="1" applyBorder="1" applyAlignment="1">
      <alignment horizontal="left" vertical="top" wrapText="1"/>
    </xf>
    <xf numFmtId="0" fontId="10" fillId="3" borderId="9" xfId="0" applyFont="1" applyFill="1" applyBorder="1" applyAlignment="1">
      <alignment horizontal="left" vertical="top" wrapText="1"/>
    </xf>
    <xf numFmtId="0" fontId="3" fillId="2" borderId="9" xfId="0" applyNumberFormat="1" applyFont="1" applyFill="1" applyBorder="1"/>
    <xf numFmtId="0" fontId="3" fillId="0" borderId="9" xfId="0" applyNumberFormat="1" applyFont="1" applyFill="1" applyBorder="1" applyAlignment="1">
      <alignment horizontal="center" vertical="center"/>
    </xf>
    <xf numFmtId="0" fontId="2" fillId="2" borderId="9" xfId="0" applyFont="1" applyFill="1" applyBorder="1" applyAlignment="1">
      <alignment horizontal="center" vertical="top" wrapText="1"/>
    </xf>
    <xf numFmtId="0" fontId="2" fillId="2" borderId="9" xfId="0" applyNumberFormat="1" applyFont="1" applyFill="1" applyBorder="1" applyAlignment="1">
      <alignment horizontal="center" vertical="center"/>
    </xf>
    <xf numFmtId="0" fontId="3" fillId="0" borderId="0" xfId="0" applyFont="1" applyFill="1" applyAlignment="1">
      <alignment horizontal="center" vertical="top" wrapText="1"/>
    </xf>
    <xf numFmtId="0" fontId="3" fillId="3" borderId="9" xfId="0" applyNumberFormat="1" applyFont="1" applyFill="1" applyBorder="1" applyAlignment="1">
      <alignment horizontal="center" vertical="center"/>
    </xf>
    <xf numFmtId="0" fontId="3" fillId="3" borderId="9" xfId="0" applyFont="1" applyFill="1" applyBorder="1" applyAlignment="1">
      <alignment horizontal="center" vertical="top" wrapText="1"/>
    </xf>
    <xf numFmtId="0" fontId="10" fillId="3" borderId="9" xfId="1" applyNumberFormat="1" applyFont="1" applyFill="1" applyBorder="1" applyAlignment="1">
      <alignment horizontal="center" vertical="center"/>
    </xf>
    <xf numFmtId="0" fontId="3" fillId="0" borderId="0" xfId="0" applyNumberFormat="1" applyFont="1"/>
    <xf numFmtId="0" fontId="3" fillId="0" borderId="11" xfId="0" applyFont="1" applyBorder="1" applyAlignment="1">
      <alignment horizontal="center" vertical="top" wrapText="1"/>
    </xf>
    <xf numFmtId="0" fontId="3" fillId="0" borderId="0" xfId="0" applyFont="1" applyFill="1" applyAlignment="1">
      <alignment vertical="top"/>
    </xf>
    <xf numFmtId="0" fontId="3" fillId="0" borderId="0" xfId="0" applyFont="1" applyFill="1" applyAlignment="1">
      <alignment vertical="top" wrapText="1"/>
    </xf>
    <xf numFmtId="0" fontId="25" fillId="3" borderId="0" xfId="1" applyFill="1"/>
    <xf numFmtId="49" fontId="25" fillId="0" borderId="9" xfId="1" applyNumberFormat="1" applyFill="1" applyBorder="1" applyAlignment="1">
      <alignment horizontal="left" vertical="center" wrapText="1"/>
    </xf>
    <xf numFmtId="49" fontId="25" fillId="3" borderId="9" xfId="1" applyNumberFormat="1" applyFill="1" applyBorder="1" applyAlignment="1">
      <alignment horizontal="left" vertical="center" wrapText="1"/>
    </xf>
    <xf numFmtId="0" fontId="25" fillId="2" borderId="9" xfId="1" applyFill="1" applyBorder="1" applyAlignment="1">
      <alignment horizontal="center" vertical="center" wrapText="1"/>
    </xf>
    <xf numFmtId="0" fontId="25" fillId="0" borderId="9" xfId="1" applyFill="1" applyBorder="1" applyAlignment="1">
      <alignment vertical="center" wrapText="1"/>
    </xf>
    <xf numFmtId="0" fontId="25" fillId="3" borderId="1" xfId="1" applyFill="1" applyBorder="1" applyAlignment="1">
      <alignment vertical="center" wrapText="1"/>
    </xf>
    <xf numFmtId="0" fontId="25" fillId="3" borderId="2" xfId="1" applyFill="1" applyBorder="1" applyAlignment="1">
      <alignment vertical="center" wrapText="1"/>
    </xf>
    <xf numFmtId="0" fontId="25" fillId="6" borderId="21" xfId="1" applyFill="1" applyBorder="1" applyAlignment="1">
      <alignment vertical="top" wrapText="1"/>
    </xf>
    <xf numFmtId="2" fontId="25" fillId="2" borderId="11" xfId="1" applyNumberFormat="1" applyFill="1" applyBorder="1" applyAlignment="1">
      <alignment vertical="center" wrapText="1"/>
    </xf>
    <xf numFmtId="2" fontId="25" fillId="3" borderId="22" xfId="1" applyNumberFormat="1" applyFill="1" applyBorder="1" applyAlignment="1">
      <alignment vertical="center" wrapText="1"/>
    </xf>
    <xf numFmtId="0" fontId="25" fillId="3" borderId="23" xfId="1" applyFill="1" applyBorder="1" applyAlignment="1">
      <alignment vertical="center" wrapText="1"/>
    </xf>
    <xf numFmtId="2" fontId="25" fillId="3" borderId="9" xfId="1" applyNumberFormat="1" applyFill="1" applyBorder="1" applyAlignment="1">
      <alignment vertical="center"/>
    </xf>
    <xf numFmtId="0" fontId="25" fillId="3" borderId="24" xfId="1" applyFill="1" applyBorder="1" applyAlignment="1">
      <alignment vertical="center" wrapText="1"/>
    </xf>
    <xf numFmtId="0" fontId="12"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2" fillId="3" borderId="2" xfId="0" applyFont="1" applyFill="1" applyBorder="1" applyAlignment="1">
      <alignment horizontal="center" vertical="center" wrapText="1"/>
    </xf>
    <xf numFmtId="165" fontId="16" fillId="3" borderId="2" xfId="0" applyNumberFormat="1" applyFont="1" applyFill="1" applyBorder="1" applyAlignment="1">
      <alignment horizontal="center" vertical="center" wrapText="1"/>
    </xf>
    <xf numFmtId="165" fontId="48" fillId="0" borderId="2" xfId="0" applyNumberFormat="1" applyFont="1" applyBorder="1" applyAlignment="1">
      <alignment horizontal="center" vertical="center" wrapText="1"/>
    </xf>
    <xf numFmtId="165" fontId="49" fillId="0" borderId="2" xfId="0" applyNumberFormat="1" applyFont="1" applyBorder="1" applyAlignment="1">
      <alignment horizontal="center" vertical="center" wrapText="1"/>
    </xf>
    <xf numFmtId="165" fontId="36" fillId="0" borderId="2" xfId="0" applyNumberFormat="1" applyFont="1" applyBorder="1" applyAlignment="1">
      <alignment horizontal="center" vertical="center" wrapText="1"/>
    </xf>
    <xf numFmtId="165" fontId="50" fillId="0" borderId="2" xfId="0" applyNumberFormat="1" applyFont="1" applyBorder="1" applyAlignment="1">
      <alignment horizontal="center" vertical="center" wrapText="1"/>
    </xf>
    <xf numFmtId="0" fontId="12" fillId="2" borderId="2" xfId="0" applyFont="1" applyFill="1" applyBorder="1" applyAlignment="1">
      <alignment vertical="center" wrapText="1"/>
    </xf>
    <xf numFmtId="0" fontId="8" fillId="2" borderId="2" xfId="0" applyFont="1" applyFill="1" applyBorder="1" applyAlignment="1">
      <alignment vertical="center" wrapText="1"/>
    </xf>
    <xf numFmtId="165" fontId="8" fillId="2" borderId="2" xfId="0" applyNumberFormat="1" applyFont="1" applyFill="1" applyBorder="1" applyAlignment="1">
      <alignment vertical="center" wrapText="1"/>
    </xf>
    <xf numFmtId="164" fontId="8" fillId="2" borderId="2" xfId="0" applyNumberFormat="1" applyFont="1" applyFill="1" applyBorder="1" applyAlignment="1">
      <alignment horizontal="center" vertical="center"/>
    </xf>
    <xf numFmtId="1" fontId="8" fillId="3" borderId="2" xfId="0" applyNumberFormat="1" applyFont="1" applyFill="1" applyBorder="1" applyAlignment="1">
      <alignment horizontal="center" vertical="center" wrapText="1"/>
    </xf>
    <xf numFmtId="165" fontId="8" fillId="3" borderId="2" xfId="0" applyNumberFormat="1" applyFont="1" applyFill="1" applyBorder="1" applyAlignment="1">
      <alignment horizontal="center" vertical="center" wrapText="1"/>
    </xf>
    <xf numFmtId="165" fontId="12" fillId="3" borderId="2"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165" fontId="37" fillId="0" borderId="2" xfId="0" applyNumberFormat="1" applyFont="1" applyBorder="1" applyAlignment="1">
      <alignment horizontal="center" vertical="center" wrapText="1"/>
    </xf>
    <xf numFmtId="0" fontId="12" fillId="2" borderId="2" xfId="0" applyFont="1" applyFill="1" applyBorder="1" applyAlignment="1">
      <alignment vertical="center"/>
    </xf>
    <xf numFmtId="0" fontId="14" fillId="3" borderId="2" xfId="0" applyNumberFormat="1" applyFont="1" applyFill="1" applyBorder="1" applyAlignment="1">
      <alignment horizontal="center" vertical="center" wrapText="1"/>
    </xf>
    <xf numFmtId="0" fontId="12" fillId="3" borderId="2"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top" wrapText="1"/>
    </xf>
    <xf numFmtId="0" fontId="3" fillId="3" borderId="9"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3" fillId="3" borderId="9" xfId="0" applyFont="1" applyFill="1" applyBorder="1" applyAlignment="1">
      <alignment vertical="center" wrapText="1"/>
    </xf>
    <xf numFmtId="49" fontId="3" fillId="3" borderId="9" xfId="0" applyNumberFormat="1" applyFont="1" applyFill="1" applyBorder="1" applyAlignment="1">
      <alignment horizontal="left" vertical="top" wrapText="1"/>
    </xf>
    <xf numFmtId="2" fontId="25" fillId="3" borderId="9" xfId="1" applyNumberFormat="1" applyFill="1" applyBorder="1" applyAlignment="1">
      <alignment horizontal="left" wrapText="1"/>
    </xf>
    <xf numFmtId="0" fontId="2" fillId="3" borderId="15" xfId="0" applyFont="1" applyFill="1" applyBorder="1" applyAlignment="1">
      <alignment horizontal="center" vertical="center" wrapText="1"/>
    </xf>
    <xf numFmtId="2" fontId="27" fillId="3" borderId="9" xfId="9" applyNumberFormat="1" applyFill="1" applyBorder="1" applyAlignment="1">
      <alignment horizontal="left" vertical="center" wrapText="1"/>
    </xf>
    <xf numFmtId="14" fontId="3" fillId="7" borderId="9" xfId="0" applyNumberFormat="1" applyFont="1" applyFill="1" applyBorder="1" applyAlignment="1">
      <alignment horizontal="center" vertical="center"/>
    </xf>
    <xf numFmtId="0" fontId="31" fillId="3" borderId="0" xfId="0" applyFont="1" applyFill="1" applyAlignment="1">
      <alignment wrapText="1"/>
    </xf>
    <xf numFmtId="14" fontId="43" fillId="3" borderId="9" xfId="1" applyNumberFormat="1" applyFont="1" applyFill="1" applyBorder="1" applyAlignment="1">
      <alignment horizontal="center" vertical="center" wrapText="1"/>
    </xf>
    <xf numFmtId="0" fontId="31" fillId="3" borderId="0" xfId="0" applyFont="1" applyFill="1"/>
    <xf numFmtId="0" fontId="31" fillId="3" borderId="0" xfId="0" applyFont="1" applyFill="1" applyAlignment="1">
      <alignment horizontal="center" vertical="top" wrapText="1"/>
    </xf>
    <xf numFmtId="14" fontId="3" fillId="7" borderId="0" xfId="0" applyNumberFormat="1" applyFont="1" applyFill="1" applyAlignment="1">
      <alignment horizontal="center" wrapText="1"/>
    </xf>
    <xf numFmtId="0" fontId="0" fillId="0" borderId="0" xfId="0" applyBorder="1" applyAlignment="1">
      <alignment wrapText="1"/>
    </xf>
    <xf numFmtId="0" fontId="28" fillId="0" borderId="0" xfId="0" applyFont="1" applyBorder="1"/>
    <xf numFmtId="0" fontId="33" fillId="0" borderId="0" xfId="0" applyFont="1" applyFill="1" applyBorder="1"/>
    <xf numFmtId="49" fontId="3" fillId="0" borderId="9" xfId="0" applyNumberFormat="1" applyFont="1" applyFill="1" applyBorder="1" applyAlignment="1">
      <alignment horizontal="left" vertical="center" wrapText="1"/>
    </xf>
    <xf numFmtId="0" fontId="30" fillId="0" borderId="3" xfId="0" applyFont="1" applyBorder="1" applyAlignment="1">
      <alignment wrapText="1"/>
    </xf>
    <xf numFmtId="0" fontId="30" fillId="0" borderId="3" xfId="0" applyFont="1" applyBorder="1" applyAlignment="1">
      <alignment horizontal="left" wrapText="1"/>
    </xf>
    <xf numFmtId="0" fontId="0" fillId="0" borderId="0" xfId="0" applyBorder="1"/>
    <xf numFmtId="0" fontId="0" fillId="0" borderId="0" xfId="0" applyBorder="1" applyAlignment="1">
      <alignment horizontal="left" wrapText="1"/>
    </xf>
    <xf numFmtId="0" fontId="33" fillId="0" borderId="0" xfId="0" applyFont="1" applyBorder="1"/>
    <xf numFmtId="0" fontId="30" fillId="0" borderId="0" xfId="0" applyFont="1" applyAlignment="1">
      <alignment horizontal="left"/>
    </xf>
    <xf numFmtId="0" fontId="2" fillId="2" borderId="11" xfId="0" applyFont="1" applyFill="1" applyBorder="1" applyAlignment="1">
      <alignment vertical="center"/>
    </xf>
    <xf numFmtId="2" fontId="25" fillId="0" borderId="9" xfId="1" applyNumberFormat="1" applyBorder="1" applyAlignment="1">
      <alignment horizontal="center" vertical="center" wrapText="1"/>
    </xf>
    <xf numFmtId="0" fontId="25" fillId="0" borderId="0" xfId="1" applyAlignment="1">
      <alignment horizontal="center" wrapText="1"/>
    </xf>
    <xf numFmtId="14" fontId="13" fillId="0" borderId="9" xfId="0" applyNumberFormat="1" applyFont="1" applyFill="1" applyBorder="1" applyAlignment="1">
      <alignment horizontal="center" vertical="center" wrapText="1"/>
    </xf>
    <xf numFmtId="0" fontId="25" fillId="0" borderId="0" xfId="1" applyFont="1" applyAlignment="1">
      <alignment horizontal="center" wrapText="1"/>
    </xf>
    <xf numFmtId="0" fontId="23" fillId="2" borderId="9" xfId="0" applyFont="1" applyFill="1" applyBorder="1" applyAlignment="1">
      <alignment horizontal="left" vertical="center"/>
    </xf>
    <xf numFmtId="14" fontId="25" fillId="0" borderId="9" xfId="1" applyNumberFormat="1" applyFill="1" applyBorder="1" applyAlignment="1">
      <alignment horizontal="center" vertical="center" wrapText="1"/>
    </xf>
    <xf numFmtId="14" fontId="25" fillId="3" borderId="9" xfId="1" applyNumberFormat="1" applyFill="1" applyBorder="1" applyAlignment="1">
      <alignment horizontal="center" vertical="center" wrapText="1"/>
    </xf>
    <xf numFmtId="14" fontId="14" fillId="0" borderId="9" xfId="0" applyNumberFormat="1" applyFont="1" applyFill="1" applyBorder="1" applyAlignment="1">
      <alignment horizontal="center" vertical="center" wrapText="1"/>
    </xf>
    <xf numFmtId="0" fontId="13" fillId="0" borderId="0" xfId="0" applyFont="1" applyFill="1" applyAlignment="1">
      <alignment vertical="top" wrapText="1"/>
    </xf>
    <xf numFmtId="0" fontId="25" fillId="7" borderId="9" xfId="1" applyFill="1" applyBorder="1" applyAlignment="1">
      <alignment horizontal="left" vertical="top" wrapText="1"/>
    </xf>
    <xf numFmtId="0" fontId="3" fillId="3" borderId="9" xfId="0" applyFont="1" applyFill="1" applyBorder="1" applyAlignment="1">
      <alignment horizontal="center" vertical="center" wrapText="1"/>
    </xf>
    <xf numFmtId="0" fontId="0" fillId="0" borderId="0" xfId="0"/>
    <xf numFmtId="0" fontId="2" fillId="2" borderId="9" xfId="0" applyFont="1" applyFill="1" applyBorder="1" applyAlignment="1">
      <alignment horizontal="center" vertical="center" wrapText="1"/>
    </xf>
    <xf numFmtId="0" fontId="2" fillId="2" borderId="9" xfId="0" applyFont="1" applyFill="1" applyBorder="1" applyAlignment="1">
      <alignment vertical="center" wrapText="1"/>
    </xf>
    <xf numFmtId="0" fontId="3" fillId="0" borderId="9" xfId="0" applyFont="1" applyFill="1" applyBorder="1" applyAlignment="1">
      <alignment horizontal="center" vertical="center"/>
    </xf>
    <xf numFmtId="0" fontId="3" fillId="0" borderId="9" xfId="0" applyFont="1" applyFill="1" applyBorder="1" applyAlignment="1">
      <alignment vertical="center"/>
    </xf>
    <xf numFmtId="0" fontId="3" fillId="0" borderId="9" xfId="0" applyFont="1" applyFill="1" applyBorder="1" applyAlignment="1">
      <alignment horizontal="left" vertical="center"/>
    </xf>
    <xf numFmtId="0" fontId="3" fillId="0" borderId="9" xfId="0" applyFont="1" applyFill="1" applyBorder="1" applyAlignment="1">
      <alignment horizontal="center" vertical="center" wrapText="1"/>
    </xf>
    <xf numFmtId="0" fontId="38" fillId="0" borderId="0" xfId="0" applyFont="1" applyAlignment="1"/>
    <xf numFmtId="164" fontId="38" fillId="0" borderId="0" xfId="0" applyNumberFormat="1" applyFont="1" applyAlignment="1"/>
    <xf numFmtId="1" fontId="38" fillId="0" borderId="0" xfId="0" applyNumberFormat="1" applyFont="1" applyAlignment="1"/>
    <xf numFmtId="164" fontId="2" fillId="0" borderId="9" xfId="1" applyNumberFormat="1" applyFont="1" applyFill="1" applyBorder="1" applyAlignment="1">
      <alignment horizontal="center" vertical="center"/>
    </xf>
    <xf numFmtId="165"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0" fontId="3" fillId="2" borderId="9" xfId="0" applyFont="1" applyFill="1" applyBorder="1" applyAlignment="1">
      <alignment wrapText="1"/>
    </xf>
    <xf numFmtId="0" fontId="4" fillId="0" borderId="9" xfId="0" applyFont="1" applyFill="1" applyBorder="1" applyAlignment="1">
      <alignment horizontal="center" vertical="center" wrapText="1"/>
    </xf>
    <xf numFmtId="0" fontId="2" fillId="3" borderId="9" xfId="0" applyFont="1" applyFill="1" applyBorder="1" applyAlignment="1">
      <alignment horizontal="center" vertical="top" wrapText="1"/>
    </xf>
    <xf numFmtId="0" fontId="25" fillId="0" borderId="9" xfId="1" applyFill="1" applyBorder="1" applyAlignment="1">
      <alignment horizontal="left" vertical="center" wrapText="1"/>
    </xf>
    <xf numFmtId="0" fontId="3" fillId="0" borderId="9" xfId="0" applyFont="1" applyFill="1" applyBorder="1" applyAlignment="1">
      <alignment vertical="center" wrapText="1"/>
    </xf>
    <xf numFmtId="0" fontId="3" fillId="0" borderId="9"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5" fillId="0" borderId="0" xfId="1" applyAlignment="1">
      <alignment wrapText="1"/>
    </xf>
    <xf numFmtId="1" fontId="3" fillId="2" borderId="9" xfId="0" applyNumberFormat="1" applyFont="1" applyFill="1" applyBorder="1" applyAlignment="1">
      <alignment horizontal="center" wrapText="1"/>
    </xf>
    <xf numFmtId="164" fontId="11" fillId="2" borderId="9" xfId="1" applyNumberFormat="1" applyFont="1" applyFill="1" applyBorder="1" applyAlignment="1">
      <alignment horizontal="left" vertical="center" wrapText="1"/>
    </xf>
    <xf numFmtId="0" fontId="11" fillId="2" borderId="9" xfId="1" applyFont="1" applyFill="1" applyBorder="1" applyAlignment="1">
      <alignment horizontal="left" vertical="center" wrapText="1"/>
    </xf>
    <xf numFmtId="0" fontId="3" fillId="0" borderId="0" xfId="0" applyFont="1" applyFill="1" applyAlignment="1">
      <alignment wrapText="1"/>
    </xf>
    <xf numFmtId="1" fontId="3" fillId="0" borderId="9"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164" fontId="2" fillId="0" borderId="9" xfId="1" applyNumberFormat="1" applyFont="1" applyFill="1" applyBorder="1" applyAlignment="1">
      <alignment horizontal="center" vertical="center" wrapText="1"/>
    </xf>
    <xf numFmtId="0" fontId="25" fillId="0" borderId="0" xfId="1" applyFill="1" applyAlignment="1">
      <alignment wrapText="1"/>
    </xf>
    <xf numFmtId="165" fontId="3" fillId="2" borderId="9"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0" xfId="0" applyFont="1" applyFill="1"/>
    <xf numFmtId="14" fontId="51" fillId="3" borderId="9" xfId="1" applyNumberFormat="1" applyFont="1" applyFill="1" applyBorder="1" applyAlignment="1">
      <alignment horizontal="left" vertical="center"/>
    </xf>
    <xf numFmtId="14" fontId="51" fillId="3" borderId="9" xfId="1" applyNumberFormat="1" applyFont="1" applyFill="1" applyBorder="1" applyAlignment="1">
      <alignment horizontal="left" vertical="center" wrapText="1"/>
    </xf>
    <xf numFmtId="0" fontId="51" fillId="3" borderId="9" xfId="1" applyFont="1" applyFill="1" applyBorder="1" applyAlignment="1">
      <alignment horizontal="left" vertical="center" wrapText="1"/>
    </xf>
    <xf numFmtId="0" fontId="25" fillId="3" borderId="0" xfId="1" applyFill="1" applyAlignment="1">
      <alignment wrapText="1"/>
    </xf>
    <xf numFmtId="0" fontId="3" fillId="3" borderId="0" xfId="0" applyFont="1" applyFill="1" applyAlignment="1">
      <alignment vertical="center"/>
    </xf>
    <xf numFmtId="0" fontId="3" fillId="3" borderId="0" xfId="0" applyFont="1" applyFill="1" applyAlignment="1">
      <alignment wrapText="1"/>
    </xf>
    <xf numFmtId="1" fontId="3" fillId="3" borderId="0" xfId="0" applyNumberFormat="1" applyFont="1" applyFill="1" applyAlignment="1">
      <alignment wrapText="1"/>
    </xf>
    <xf numFmtId="164" fontId="3" fillId="3" borderId="0" xfId="0" applyNumberFormat="1" applyFont="1" applyFill="1" applyAlignment="1">
      <alignment wrapText="1"/>
    </xf>
    <xf numFmtId="0" fontId="3" fillId="3" borderId="0" xfId="0" applyFont="1" applyFill="1" applyAlignment="1">
      <alignment horizontal="left"/>
    </xf>
    <xf numFmtId="0" fontId="3" fillId="3" borderId="0" xfId="0" applyFont="1" applyFill="1" applyAlignment="1"/>
    <xf numFmtId="0" fontId="0" fillId="3" borderId="0" xfId="0" applyFill="1" applyBorder="1"/>
    <xf numFmtId="0" fontId="34" fillId="3" borderId="0" xfId="0" applyFont="1" applyFill="1" applyBorder="1"/>
    <xf numFmtId="165" fontId="2" fillId="3" borderId="9" xfId="0" applyNumberFormat="1" applyFont="1" applyFill="1" applyBorder="1" applyAlignment="1">
      <alignment horizontal="center" vertical="center" wrapText="1"/>
    </xf>
    <xf numFmtId="0" fontId="52" fillId="3" borderId="0" xfId="0" applyFont="1" applyFill="1"/>
    <xf numFmtId="165" fontId="2" fillId="3" borderId="11" xfId="0" applyNumberFormat="1" applyFont="1" applyFill="1" applyBorder="1" applyAlignment="1">
      <alignment horizontal="center" vertical="center"/>
    </xf>
    <xf numFmtId="0" fontId="0" fillId="0" borderId="0" xfId="0"/>
    <xf numFmtId="0" fontId="31" fillId="0" borderId="0" xfId="0" applyFont="1"/>
    <xf numFmtId="0" fontId="33" fillId="0" borderId="0" xfId="0" applyFont="1"/>
    <xf numFmtId="0" fontId="2" fillId="2" borderId="9" xfId="0" applyFont="1" applyFill="1" applyBorder="1" applyAlignment="1">
      <alignment horizontal="center" vertical="center" wrapText="1"/>
    </xf>
    <xf numFmtId="0" fontId="28" fillId="0" borderId="0" xfId="0" applyFont="1"/>
    <xf numFmtId="0" fontId="2" fillId="2" borderId="9" xfId="0" applyFont="1" applyFill="1" applyBorder="1" applyAlignment="1">
      <alignment vertical="center" wrapText="1"/>
    </xf>
    <xf numFmtId="165" fontId="2" fillId="0" borderId="9" xfId="0" applyNumberFormat="1" applyFont="1" applyBorder="1" applyAlignment="1">
      <alignment horizontal="center" vertical="center"/>
    </xf>
    <xf numFmtId="165" fontId="2" fillId="2" borderId="9" xfId="0" applyNumberFormat="1" applyFont="1" applyFill="1" applyBorder="1" applyAlignment="1">
      <alignment horizontal="center" vertical="center"/>
    </xf>
    <xf numFmtId="0" fontId="0" fillId="0" borderId="0" xfId="0" applyFill="1"/>
    <xf numFmtId="0" fontId="3"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9" xfId="0" applyFont="1" applyFill="1" applyBorder="1" applyAlignment="1">
      <alignment horizontal="left" vertical="center"/>
    </xf>
    <xf numFmtId="0" fontId="2" fillId="2" borderId="9" xfId="0" applyFont="1" applyFill="1" applyBorder="1" applyAlignment="1">
      <alignment horizontal="left" vertical="center"/>
    </xf>
    <xf numFmtId="0" fontId="3" fillId="0" borderId="9" xfId="0" applyFont="1" applyFill="1" applyBorder="1" applyAlignment="1">
      <alignment horizontal="center" vertical="center"/>
    </xf>
    <xf numFmtId="0" fontId="3" fillId="2" borderId="9" xfId="0" applyFont="1" applyFill="1" applyBorder="1" applyAlignment="1"/>
    <xf numFmtId="0" fontId="33" fillId="0" borderId="0" xfId="0" applyFont="1" applyFill="1"/>
    <xf numFmtId="0" fontId="34" fillId="0" borderId="0" xfId="0" applyFont="1" applyFill="1"/>
    <xf numFmtId="0" fontId="31" fillId="0" borderId="0" xfId="0" applyFont="1" applyAlignment="1">
      <alignment wrapText="1"/>
    </xf>
    <xf numFmtId="14" fontId="3" fillId="0" borderId="9" xfId="0" applyNumberFormat="1" applyFont="1" applyFill="1" applyBorder="1" applyAlignment="1">
      <alignment horizontal="center" vertical="center"/>
    </xf>
    <xf numFmtId="0" fontId="3" fillId="0" borderId="9" xfId="0" applyFont="1" applyFill="1" applyBorder="1" applyAlignment="1">
      <alignment vertical="center"/>
    </xf>
    <xf numFmtId="0" fontId="3" fillId="3" borderId="9" xfId="0" applyFont="1" applyFill="1" applyBorder="1" applyAlignment="1">
      <alignment vertical="center"/>
    </xf>
    <xf numFmtId="0" fontId="2" fillId="2" borderId="9" xfId="0" applyFont="1" applyFill="1" applyBorder="1" applyAlignment="1">
      <alignment vertical="center"/>
    </xf>
    <xf numFmtId="0" fontId="3" fillId="0" borderId="9" xfId="0" applyFont="1" applyFill="1" applyBorder="1" applyAlignment="1">
      <alignment horizontal="left" vertical="center"/>
    </xf>
    <xf numFmtId="14" fontId="3" fillId="3" borderId="9" xfId="0" applyNumberFormat="1" applyFont="1" applyFill="1" applyBorder="1" applyAlignment="1">
      <alignment horizontal="center" vertical="center"/>
    </xf>
    <xf numFmtId="14" fontId="3" fillId="2" borderId="9"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14" fontId="3" fillId="3" borderId="9" xfId="0" applyNumberFormat="1" applyFont="1" applyFill="1" applyBorder="1" applyAlignment="1">
      <alignment horizontal="left" vertical="center"/>
    </xf>
    <xf numFmtId="14" fontId="3" fillId="3" borderId="9" xfId="0" applyNumberFormat="1" applyFont="1" applyFill="1" applyBorder="1" applyAlignment="1">
      <alignment vertical="center"/>
    </xf>
    <xf numFmtId="14" fontId="3" fillId="0" borderId="9" xfId="0" applyNumberFormat="1" applyFont="1" applyFill="1" applyBorder="1" applyAlignment="1">
      <alignment horizontal="left" vertical="center"/>
    </xf>
    <xf numFmtId="164" fontId="2" fillId="0" borderId="9" xfId="1" applyNumberFormat="1" applyFont="1" applyFill="1" applyBorder="1" applyAlignment="1">
      <alignment horizontal="center" vertical="center"/>
    </xf>
    <xf numFmtId="165" fontId="3" fillId="0" borderId="9" xfId="0" applyNumberFormat="1" applyFont="1" applyFill="1" applyBorder="1" applyAlignment="1">
      <alignment horizontal="center" vertical="center"/>
    </xf>
    <xf numFmtId="165" fontId="3" fillId="2" borderId="9" xfId="0" applyNumberFormat="1" applyFont="1" applyFill="1" applyBorder="1" applyAlignment="1">
      <alignment horizontal="center" vertical="center"/>
    </xf>
    <xf numFmtId="14" fontId="3" fillId="0" borderId="9" xfId="0" applyNumberFormat="1" applyFont="1" applyFill="1" applyBorder="1" applyAlignment="1">
      <alignment vertical="center"/>
    </xf>
    <xf numFmtId="1" fontId="3" fillId="0" borderId="9" xfId="0" applyNumberFormat="1" applyFont="1" applyFill="1" applyBorder="1" applyAlignment="1">
      <alignment horizontal="center" vertical="center"/>
    </xf>
    <xf numFmtId="0" fontId="3" fillId="2" borderId="9" xfId="0" applyFont="1" applyFill="1" applyBorder="1"/>
    <xf numFmtId="0" fontId="3" fillId="2" borderId="9" xfId="0" applyFont="1" applyFill="1" applyBorder="1" applyAlignment="1">
      <alignment horizontal="left" wrapText="1"/>
    </xf>
    <xf numFmtId="0" fontId="3" fillId="2" borderId="9" xfId="0" applyFont="1" applyFill="1" applyBorder="1" applyAlignment="1">
      <alignment horizontal="center" wrapText="1"/>
    </xf>
    <xf numFmtId="0" fontId="3" fillId="2" borderId="9" xfId="0" applyFont="1" applyFill="1" applyBorder="1" applyAlignment="1">
      <alignment wrapText="1"/>
    </xf>
    <xf numFmtId="0" fontId="11" fillId="2" borderId="9" xfId="1" applyFont="1" applyFill="1" applyBorder="1" applyAlignment="1">
      <alignment horizontal="left" vertical="center"/>
    </xf>
    <xf numFmtId="164" fontId="11" fillId="2" borderId="9" xfId="1" applyNumberFormat="1" applyFont="1" applyFill="1" applyBorder="1" applyAlignment="1">
      <alignment horizontal="left" vertical="center"/>
    </xf>
    <xf numFmtId="1" fontId="3" fillId="2" borderId="9" xfId="0" applyNumberFormat="1" applyFont="1" applyFill="1" applyBorder="1" applyAlignment="1">
      <alignment horizontal="center"/>
    </xf>
    <xf numFmtId="0" fontId="25" fillId="0" borderId="9" xfId="1" applyFill="1" applyBorder="1" applyAlignment="1">
      <alignment horizontal="left" vertical="center" wrapText="1"/>
    </xf>
    <xf numFmtId="0" fontId="3" fillId="3"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5" fillId="3" borderId="9" xfId="1" applyFill="1" applyBorder="1" applyAlignment="1">
      <alignment horizontal="left" vertical="center" wrapText="1"/>
    </xf>
    <xf numFmtId="0" fontId="3" fillId="0" borderId="9" xfId="0" applyFont="1" applyFill="1" applyBorder="1" applyAlignment="1">
      <alignment horizontal="center" vertical="top" wrapText="1"/>
    </xf>
    <xf numFmtId="165" fontId="2" fillId="3" borderId="9" xfId="0" applyNumberFormat="1" applyFont="1" applyFill="1" applyBorder="1" applyAlignment="1">
      <alignment horizontal="center" vertical="center"/>
    </xf>
    <xf numFmtId="0" fontId="0" fillId="3" borderId="0" xfId="0" applyFill="1"/>
    <xf numFmtId="0" fontId="41" fillId="0" borderId="0" xfId="0" applyFont="1" applyFill="1"/>
    <xf numFmtId="0" fontId="28" fillId="3" borderId="0" xfId="0" applyFont="1" applyFill="1"/>
    <xf numFmtId="0" fontId="33" fillId="3" borderId="0" xfId="0" applyFont="1" applyFill="1"/>
    <xf numFmtId="0" fontId="34" fillId="3" borderId="0" xfId="0" applyFont="1" applyFill="1"/>
    <xf numFmtId="1" fontId="3" fillId="3" borderId="9" xfId="0" applyNumberFormat="1" applyFont="1" applyFill="1" applyBorder="1" applyAlignment="1">
      <alignment horizontal="center" vertical="center"/>
    </xf>
    <xf numFmtId="165" fontId="3" fillId="3" borderId="9" xfId="0" applyNumberFormat="1" applyFont="1" applyFill="1" applyBorder="1" applyAlignment="1">
      <alignment horizontal="center" vertical="center"/>
    </xf>
    <xf numFmtId="164" fontId="2" fillId="3" borderId="9" xfId="1" applyNumberFormat="1" applyFont="1" applyFill="1" applyBorder="1" applyAlignment="1">
      <alignment horizontal="center" vertical="center"/>
    </xf>
    <xf numFmtId="0" fontId="3" fillId="3" borderId="9" xfId="0" applyFont="1" applyFill="1" applyBorder="1" applyAlignment="1">
      <alignment horizontal="left" vertical="top" wrapText="1"/>
    </xf>
    <xf numFmtId="49" fontId="3" fillId="0" borderId="9" xfId="0" applyNumberFormat="1" applyFont="1" applyFill="1" applyBorder="1" applyAlignment="1">
      <alignment horizontal="left" vertical="top" wrapText="1"/>
    </xf>
    <xf numFmtId="0" fontId="25" fillId="0" borderId="0" xfId="1" applyAlignment="1">
      <alignment vertical="top" wrapText="1"/>
    </xf>
    <xf numFmtId="2" fontId="25" fillId="0" borderId="9" xfId="1" applyNumberFormat="1" applyFill="1" applyBorder="1" applyAlignment="1">
      <alignment horizontal="left" vertical="top" wrapText="1"/>
    </xf>
    <xf numFmtId="0" fontId="3" fillId="0" borderId="9" xfId="0" applyFont="1" applyFill="1" applyBorder="1" applyAlignment="1">
      <alignment horizontal="left" vertical="top" wrapText="1"/>
    </xf>
    <xf numFmtId="2" fontId="25" fillId="0" borderId="9" xfId="1" applyNumberFormat="1" applyBorder="1" applyAlignment="1">
      <alignment horizontal="left" vertical="top" wrapText="1"/>
    </xf>
    <xf numFmtId="2" fontId="25" fillId="0" borderId="15" xfId="1" applyNumberFormat="1" applyFill="1" applyBorder="1" applyAlignment="1">
      <alignment horizontal="left" vertical="top" wrapText="1"/>
    </xf>
    <xf numFmtId="49" fontId="2" fillId="2" borderId="9" xfId="0" applyNumberFormat="1" applyFont="1" applyFill="1" applyBorder="1" applyAlignment="1">
      <alignment horizontal="left" vertical="top"/>
    </xf>
    <xf numFmtId="0" fontId="3" fillId="2" borderId="9" xfId="0" applyFont="1" applyFill="1" applyBorder="1" applyAlignment="1">
      <alignment horizontal="center" vertical="top" wrapText="1"/>
    </xf>
    <xf numFmtId="2" fontId="11" fillId="2" borderId="9"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3" fillId="2" borderId="9" xfId="0" applyFont="1" applyFill="1" applyBorder="1" applyAlignment="1">
      <alignment horizontal="left" vertical="top" wrapText="1"/>
    </xf>
    <xf numFmtId="9" fontId="3" fillId="3" borderId="9" xfId="0" applyNumberFormat="1" applyFont="1" applyFill="1" applyBorder="1" applyAlignment="1">
      <alignment horizontal="left" vertical="top" wrapText="1"/>
    </xf>
    <xf numFmtId="2" fontId="2" fillId="2" borderId="9" xfId="0" applyNumberFormat="1" applyFont="1" applyFill="1" applyBorder="1" applyAlignment="1">
      <alignment horizontal="left" vertical="top" wrapText="1"/>
    </xf>
    <xf numFmtId="0" fontId="3" fillId="3" borderId="9" xfId="0" applyNumberFormat="1" applyFont="1" applyFill="1" applyBorder="1" applyAlignment="1">
      <alignment horizontal="center" vertical="center"/>
    </xf>
    <xf numFmtId="0" fontId="3" fillId="3" borderId="9" xfId="0" applyFont="1" applyFill="1" applyBorder="1" applyAlignment="1">
      <alignment horizontal="center" vertical="top" wrapText="1"/>
    </xf>
    <xf numFmtId="0" fontId="25" fillId="3" borderId="0" xfId="1" applyFill="1"/>
    <xf numFmtId="0" fontId="25" fillId="3" borderId="0" xfId="1" applyFill="1" applyAlignment="1">
      <alignment horizontal="center" vertical="center" wrapText="1"/>
    </xf>
    <xf numFmtId="0" fontId="3" fillId="3" borderId="9" xfId="0" applyFont="1" applyFill="1" applyBorder="1" applyAlignment="1">
      <alignment vertical="center" wrapText="1"/>
    </xf>
    <xf numFmtId="2" fontId="25" fillId="3" borderId="9" xfId="1" applyNumberFormat="1" applyFill="1" applyBorder="1" applyAlignment="1">
      <alignment horizontal="left" vertical="top" wrapText="1"/>
    </xf>
    <xf numFmtId="49" fontId="3" fillId="3" borderId="9" xfId="0" applyNumberFormat="1" applyFont="1" applyFill="1" applyBorder="1" applyAlignment="1">
      <alignment horizontal="left" vertical="top" wrapText="1"/>
    </xf>
    <xf numFmtId="0" fontId="25" fillId="3" borderId="0" xfId="1" applyFill="1" applyAlignment="1">
      <alignment vertical="top" wrapText="1"/>
    </xf>
    <xf numFmtId="0" fontId="31" fillId="3" borderId="0" xfId="0" applyFont="1" applyFill="1" applyAlignment="1">
      <alignment wrapText="1"/>
    </xf>
    <xf numFmtId="0" fontId="31" fillId="3" borderId="0" xfId="0" applyFont="1" applyFill="1"/>
    <xf numFmtId="0" fontId="34" fillId="3" borderId="9" xfId="0" applyFont="1" applyFill="1" applyBorder="1" applyAlignment="1">
      <alignment horizontal="left" vertical="center" wrapText="1"/>
    </xf>
    <xf numFmtId="165" fontId="2" fillId="2" borderId="11" xfId="0" applyNumberFormat="1" applyFont="1" applyFill="1" applyBorder="1" applyAlignment="1">
      <alignment horizontal="center" vertical="center"/>
    </xf>
    <xf numFmtId="0" fontId="25" fillId="3" borderId="25" xfId="1" applyFill="1" applyBorder="1" applyAlignment="1">
      <alignment vertical="top" wrapText="1"/>
    </xf>
    <xf numFmtId="0" fontId="25" fillId="3" borderId="4" xfId="1" applyFill="1" applyBorder="1" applyAlignment="1">
      <alignment wrapText="1"/>
    </xf>
    <xf numFmtId="2" fontId="11" fillId="2" borderId="26" xfId="0" applyNumberFormat="1" applyFont="1" applyFill="1" applyBorder="1" applyAlignment="1">
      <alignment horizontal="left" vertical="top" wrapText="1"/>
    </xf>
    <xf numFmtId="2" fontId="25" fillId="3" borderId="26" xfId="1" applyNumberFormat="1" applyFill="1" applyBorder="1" applyAlignment="1">
      <alignment horizontal="left" vertical="top" wrapText="1"/>
    </xf>
    <xf numFmtId="2" fontId="25" fillId="3" borderId="26" xfId="1" applyNumberFormat="1" applyFill="1" applyBorder="1" applyAlignment="1">
      <alignment horizontal="center" vertical="top"/>
    </xf>
    <xf numFmtId="0" fontId="25" fillId="3" borderId="5" xfId="1" applyFill="1" applyBorder="1" applyAlignment="1">
      <alignment wrapText="1"/>
    </xf>
    <xf numFmtId="0" fontId="3" fillId="3" borderId="11" xfId="0" applyFont="1" applyFill="1" applyBorder="1" applyAlignment="1">
      <alignment horizontal="center" vertical="center"/>
    </xf>
    <xf numFmtId="49" fontId="41" fillId="3" borderId="9" xfId="0" applyNumberFormat="1" applyFont="1" applyFill="1" applyBorder="1" applyAlignment="1">
      <alignment horizontal="left" vertical="top" wrapText="1"/>
    </xf>
    <xf numFmtId="0" fontId="3" fillId="3" borderId="9" xfId="0" applyFont="1" applyFill="1" applyBorder="1" applyAlignment="1">
      <alignment vertical="top" wrapText="1"/>
    </xf>
    <xf numFmtId="0" fontId="25" fillId="8" borderId="9" xfId="1" applyFill="1" applyBorder="1" applyAlignment="1">
      <alignment horizontal="left" vertical="top" wrapText="1"/>
    </xf>
    <xf numFmtId="0" fontId="14" fillId="3" borderId="2" xfId="0" applyFont="1" applyFill="1" applyBorder="1" applyAlignment="1">
      <alignment horizontal="center" vertical="center" wrapText="1"/>
    </xf>
    <xf numFmtId="0" fontId="54" fillId="0" borderId="0" xfId="0" applyFont="1" applyBorder="1" applyAlignment="1">
      <alignment horizontal="right" vertical="top"/>
    </xf>
    <xf numFmtId="165" fontId="2" fillId="0" borderId="9"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165" fontId="6" fillId="0" borderId="2" xfId="4" applyNumberFormat="1" applyFont="1" applyFill="1" applyBorder="1" applyAlignment="1">
      <alignment horizontal="center" vertical="center"/>
    </xf>
    <xf numFmtId="0" fontId="3" fillId="3" borderId="9" xfId="0" applyFont="1" applyFill="1" applyBorder="1" applyAlignment="1">
      <alignment horizontal="center" vertical="center" wrapText="1"/>
    </xf>
    <xf numFmtId="0" fontId="13" fillId="7" borderId="2" xfId="0" applyFont="1" applyFill="1" applyBorder="1" applyAlignment="1">
      <alignment vertical="center"/>
    </xf>
    <xf numFmtId="0" fontId="3" fillId="3" borderId="0" xfId="1" applyFont="1" applyFill="1" applyAlignment="1">
      <alignment horizontal="left" vertical="top" wrapText="1"/>
    </xf>
    <xf numFmtId="0" fontId="3" fillId="3" borderId="35" xfId="1" applyFont="1" applyFill="1" applyBorder="1" applyAlignment="1">
      <alignment horizontal="left" vertical="top" wrapText="1"/>
    </xf>
    <xf numFmtId="0" fontId="25" fillId="3" borderId="0" xfId="1" applyFill="1" applyAlignment="1">
      <alignment horizontal="left" wrapText="1"/>
    </xf>
    <xf numFmtId="14" fontId="3" fillId="3" borderId="9" xfId="0" applyNumberFormat="1" applyFont="1" applyFill="1" applyBorder="1" applyAlignment="1">
      <alignment horizontal="center" vertical="center" wrapText="1"/>
    </xf>
    <xf numFmtId="9" fontId="3" fillId="3" borderId="9" xfId="10" applyFont="1" applyFill="1" applyBorder="1" applyAlignment="1">
      <alignment horizontal="left" vertical="center"/>
    </xf>
    <xf numFmtId="49" fontId="12" fillId="3" borderId="2" xfId="0" applyNumberFormat="1"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7" xfId="0" applyFont="1" applyBorder="1" applyAlignment="1">
      <alignment horizontal="center" vertical="center" wrapText="1"/>
    </xf>
    <xf numFmtId="0" fontId="53" fillId="0" borderId="8" xfId="0" applyFont="1" applyBorder="1" applyAlignment="1">
      <alignment horizontal="center" vertical="center" wrapText="1"/>
    </xf>
    <xf numFmtId="49" fontId="8" fillId="3" borderId="2"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35" fillId="5" borderId="10" xfId="0" applyNumberFormat="1" applyFont="1" applyFill="1" applyBorder="1" applyAlignment="1">
      <alignment horizontal="center" vertical="center" wrapText="1"/>
    </xf>
    <xf numFmtId="0" fontId="35" fillId="5" borderId="10" xfId="0" applyFont="1" applyFill="1" applyBorder="1" applyAlignment="1">
      <alignment horizontal="center" vertical="center" wrapText="1"/>
    </xf>
    <xf numFmtId="0" fontId="37" fillId="4" borderId="10" xfId="0" applyFont="1" applyFill="1" applyBorder="1" applyAlignment="1">
      <alignment horizontal="center" vertical="center" wrapText="1"/>
    </xf>
    <xf numFmtId="49" fontId="54" fillId="0" borderId="0" xfId="0" applyNumberFormat="1" applyFont="1" applyAlignment="1">
      <alignment horizontal="center" vertical="center" wrapText="1"/>
    </xf>
    <xf numFmtId="0" fontId="54" fillId="0" borderId="0" xfId="0" applyFont="1" applyAlignment="1">
      <alignment horizontal="center" vertical="center"/>
    </xf>
    <xf numFmtId="49" fontId="35" fillId="0" borderId="10" xfId="0" applyNumberFormat="1" applyFont="1" applyBorder="1" applyAlignment="1">
      <alignment horizontal="center" vertical="center" wrapText="1"/>
    </xf>
    <xf numFmtId="0" fontId="35" fillId="0" borderId="10" xfId="0" applyFont="1" applyBorder="1" applyAlignment="1">
      <alignment horizontal="center" vertical="center" wrapText="1"/>
    </xf>
    <xf numFmtId="49" fontId="37" fillId="4" borderId="10" xfId="0" applyNumberFormat="1" applyFont="1" applyFill="1" applyBorder="1" applyAlignment="1">
      <alignment horizontal="center" vertical="center" wrapText="1"/>
    </xf>
    <xf numFmtId="49" fontId="37" fillId="4" borderId="13" xfId="0" applyNumberFormat="1" applyFont="1" applyFill="1" applyBorder="1" applyAlignment="1">
      <alignment horizontal="center" vertical="center" wrapText="1"/>
    </xf>
    <xf numFmtId="49" fontId="37" fillId="4" borderId="14" xfId="0" applyNumberFormat="1" applyFont="1" applyFill="1" applyBorder="1" applyAlignment="1">
      <alignment horizontal="center" vertical="center" wrapText="1"/>
    </xf>
    <xf numFmtId="49" fontId="6" fillId="5" borderId="10" xfId="0" applyNumberFormat="1" applyFont="1" applyFill="1" applyBorder="1" applyAlignment="1">
      <alignment horizontal="center" vertical="center" wrapText="1"/>
    </xf>
    <xf numFmtId="0" fontId="45" fillId="5" borderId="10" xfId="0" applyFont="1" applyFill="1" applyBorder="1" applyAlignment="1">
      <alignment horizontal="center" vertical="center" wrapText="1"/>
    </xf>
    <xf numFmtId="49" fontId="8" fillId="4" borderId="13" xfId="0" applyNumberFormat="1" applyFont="1" applyFill="1" applyBorder="1" applyAlignment="1">
      <alignment horizontal="center" vertical="center" wrapText="1"/>
    </xf>
    <xf numFmtId="49" fontId="8" fillId="4" borderId="14" xfId="0" applyNumberFormat="1" applyFont="1" applyFill="1" applyBorder="1" applyAlignment="1">
      <alignment horizontal="center" vertical="center" wrapText="1"/>
    </xf>
    <xf numFmtId="0" fontId="8" fillId="4" borderId="10" xfId="0" applyFont="1" applyFill="1" applyBorder="1" applyAlignment="1">
      <alignment horizontal="center" vertical="center" wrapText="1"/>
    </xf>
    <xf numFmtId="0" fontId="55" fillId="4" borderId="10"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37" fillId="0" borderId="0" xfId="0" applyFont="1" applyAlignment="1">
      <alignment horizontal="center" vertical="center" wrapText="1"/>
    </xf>
    <xf numFmtId="0" fontId="3" fillId="3" borderId="1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7" fillId="0" borderId="30" xfId="0" applyFont="1" applyBorder="1" applyAlignment="1">
      <alignment horizontal="left" vertical="center" wrapText="1"/>
    </xf>
    <xf numFmtId="0" fontId="3" fillId="0" borderId="1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0"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7" fillId="0" borderId="0" xfId="0" applyFont="1" applyAlignment="1">
      <alignment horizontal="left" vertical="center" wrapText="1"/>
    </xf>
    <xf numFmtId="0" fontId="3" fillId="3"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7" fillId="0" borderId="30" xfId="0" applyFont="1" applyBorder="1" applyAlignment="1">
      <alignment horizontal="center" vertical="center" wrapText="1"/>
    </xf>
    <xf numFmtId="0" fontId="3" fillId="0" borderId="15" xfId="0" applyFont="1" applyFill="1" applyBorder="1" applyAlignment="1">
      <alignment horizontal="center" vertical="center" wrapText="1"/>
    </xf>
    <xf numFmtId="0" fontId="0" fillId="0" borderId="20" xfId="0" applyBorder="1" applyAlignment="1">
      <alignment horizontal="center" vertical="center" wrapText="1"/>
    </xf>
    <xf numFmtId="0" fontId="3" fillId="0" borderId="9" xfId="0" applyFont="1" applyFill="1" applyBorder="1" applyAlignment="1">
      <alignment horizontal="center" vertical="center" wrapText="1"/>
    </xf>
    <xf numFmtId="0" fontId="3" fillId="0" borderId="30" xfId="0" applyFont="1" applyBorder="1" applyAlignment="1">
      <alignment horizontal="center" vertical="center" wrapText="1"/>
    </xf>
    <xf numFmtId="0" fontId="8" fillId="0" borderId="0" xfId="0" applyFont="1" applyBorder="1" applyAlignment="1">
      <alignment horizontal="center" vertical="center"/>
    </xf>
    <xf numFmtId="0" fontId="3" fillId="0" borderId="9" xfId="0" applyFont="1" applyBorder="1" applyAlignment="1">
      <alignment horizontal="center"/>
    </xf>
    <xf numFmtId="1" fontId="3" fillId="3" borderId="9"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29" xfId="0" applyBorder="1" applyAlignment="1">
      <alignment horizontal="center" vertical="center" wrapText="1"/>
    </xf>
    <xf numFmtId="0" fontId="0" fillId="0" borderId="27" xfId="0" applyBorder="1" applyAlignment="1">
      <alignment horizontal="center" vertical="center" wrapText="1"/>
    </xf>
    <xf numFmtId="0" fontId="8" fillId="0" borderId="0" xfId="0" applyFont="1" applyBorder="1" applyAlignment="1">
      <alignment horizontal="center" vertical="center" wrapText="1"/>
    </xf>
    <xf numFmtId="0" fontId="3" fillId="0" borderId="30" xfId="0" applyFont="1" applyBorder="1" applyAlignment="1">
      <alignment horizontal="center" vertical="top" wrapText="1"/>
    </xf>
    <xf numFmtId="0" fontId="3" fillId="3" borderId="31" xfId="0" applyFont="1" applyFill="1" applyBorder="1" applyAlignment="1">
      <alignment horizontal="center" vertical="center" wrapText="1"/>
    </xf>
    <xf numFmtId="0" fontId="3" fillId="0" borderId="32"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3" fillId="0" borderId="31" xfId="0" applyFont="1" applyBorder="1" applyAlignment="1">
      <alignment horizontal="center" vertical="center" wrapText="1"/>
    </xf>
    <xf numFmtId="0" fontId="3" fillId="0" borderId="29" xfId="0" applyFont="1" applyBorder="1" applyAlignment="1">
      <alignment horizontal="center" wrapText="1"/>
    </xf>
    <xf numFmtId="0" fontId="3" fillId="0" borderId="27" xfId="0" applyFont="1" applyBorder="1" applyAlignment="1">
      <alignment horizontal="center" wrapText="1"/>
    </xf>
    <xf numFmtId="0" fontId="37" fillId="0" borderId="0" xfId="0" applyFont="1" applyAlignment="1">
      <alignment horizontal="center" vertical="top" wrapText="1"/>
    </xf>
    <xf numFmtId="0" fontId="3" fillId="0" borderId="28"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Fill="1" applyBorder="1" applyAlignment="1">
      <alignment horizontal="center" vertical="center" wrapText="1"/>
    </xf>
    <xf numFmtId="0" fontId="7" fillId="0" borderId="30" xfId="0" applyFont="1" applyBorder="1" applyAlignment="1">
      <alignment horizontal="left" vertical="top" wrapText="1"/>
    </xf>
    <xf numFmtId="0" fontId="0" fillId="0" borderId="0" xfId="0" applyAlignment="1"/>
    <xf numFmtId="0" fontId="36" fillId="0" borderId="0" xfId="0" applyFont="1" applyBorder="1" applyAlignment="1">
      <alignment horizontal="left" vertical="top" wrapText="1"/>
    </xf>
    <xf numFmtId="0" fontId="56" fillId="0" borderId="0" xfId="0" applyFont="1" applyBorder="1" applyAlignment="1">
      <alignment horizontal="left" vertical="top" wrapText="1"/>
    </xf>
    <xf numFmtId="0" fontId="0" fillId="0" borderId="9" xfId="0" applyBorder="1" applyAlignment="1"/>
    <xf numFmtId="0" fontId="0" fillId="0" borderId="9" xfId="0" applyBorder="1" applyAlignment="1">
      <alignment horizontal="center" vertical="center" wrapText="1"/>
    </xf>
    <xf numFmtId="0" fontId="26" fillId="0" borderId="9" xfId="0" applyFont="1" applyBorder="1" applyAlignment="1"/>
    <xf numFmtId="0" fontId="37" fillId="0" borderId="0" xfId="0" applyFont="1" applyBorder="1" applyAlignment="1">
      <alignment horizontal="center" vertical="top" wrapText="1"/>
    </xf>
    <xf numFmtId="0" fontId="0" fillId="0" borderId="0" xfId="0" applyAlignment="1">
      <alignment vertical="top"/>
    </xf>
    <xf numFmtId="0" fontId="57" fillId="0" borderId="9" xfId="0" applyFont="1" applyBorder="1" applyAlignment="1">
      <alignment horizontal="center" vertical="center" wrapText="1"/>
    </xf>
    <xf numFmtId="0" fontId="2" fillId="3" borderId="28" xfId="0" applyFont="1" applyFill="1" applyBorder="1" applyAlignment="1">
      <alignment horizontal="center" vertical="center" wrapText="1"/>
    </xf>
    <xf numFmtId="0" fontId="57" fillId="0" borderId="15" xfId="0" applyFont="1" applyBorder="1" applyAlignment="1">
      <alignment horizontal="center" vertical="center" wrapText="1"/>
    </xf>
    <xf numFmtId="0" fontId="57" fillId="0" borderId="28" xfId="0" applyFont="1" applyBorder="1" applyAlignment="1">
      <alignment horizontal="center" vertical="center" wrapText="1"/>
    </xf>
    <xf numFmtId="0" fontId="57" fillId="0" borderId="20" xfId="0" applyFont="1" applyBorder="1" applyAlignment="1">
      <alignment horizontal="center" vertical="center" wrapText="1"/>
    </xf>
    <xf numFmtId="0" fontId="25" fillId="0" borderId="2" xfId="1" applyBorder="1" applyAlignment="1">
      <alignment horizontal="center" vertical="center" wrapText="1"/>
    </xf>
    <xf numFmtId="0" fontId="30" fillId="0" borderId="2" xfId="0" applyFont="1" applyBorder="1" applyAlignment="1">
      <alignment horizontal="center" vertical="center" wrapText="1"/>
    </xf>
    <xf numFmtId="0" fontId="3" fillId="0" borderId="30" xfId="0" applyFont="1" applyBorder="1" applyAlignment="1">
      <alignment horizontal="left" vertical="top" wrapText="1"/>
    </xf>
    <xf numFmtId="1" fontId="3" fillId="3" borderId="15" xfId="0" applyNumberFormat="1" applyFont="1" applyFill="1" applyBorder="1" applyAlignment="1">
      <alignment horizontal="center" vertical="center" wrapText="1"/>
    </xf>
    <xf numFmtId="1" fontId="3" fillId="3" borderId="20"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0" fillId="0" borderId="28" xfId="0" applyBorder="1" applyAlignment="1">
      <alignment horizontal="center" vertical="center" wrapText="1"/>
    </xf>
    <xf numFmtId="1" fontId="3" fillId="3" borderId="28" xfId="0" applyNumberFormat="1" applyFont="1" applyFill="1" applyBorder="1" applyAlignment="1">
      <alignment horizontal="center" vertical="center" wrapText="1"/>
    </xf>
    <xf numFmtId="164" fontId="2" fillId="3" borderId="15" xfId="0" applyNumberFormat="1" applyFont="1" applyFill="1" applyBorder="1" applyAlignment="1">
      <alignment horizontal="center" vertical="center" wrapText="1"/>
    </xf>
    <xf numFmtId="164" fontId="2" fillId="3" borderId="28" xfId="0" applyNumberFormat="1" applyFont="1" applyFill="1" applyBorder="1" applyAlignment="1">
      <alignment horizontal="center" vertical="center" wrapText="1"/>
    </xf>
    <xf numFmtId="164" fontId="2" fillId="3" borderId="20" xfId="0" applyNumberFormat="1" applyFont="1" applyFill="1" applyBorder="1" applyAlignment="1">
      <alignment horizontal="center" vertical="center" wrapText="1"/>
    </xf>
    <xf numFmtId="0" fontId="3" fillId="3" borderId="15" xfId="0" applyNumberFormat="1" applyFont="1" applyFill="1" applyBorder="1" applyAlignment="1">
      <alignment horizontal="center" vertical="center" wrapText="1"/>
    </xf>
    <xf numFmtId="0" fontId="3" fillId="3" borderId="28" xfId="0" applyNumberFormat="1" applyFont="1" applyFill="1" applyBorder="1" applyAlignment="1">
      <alignment horizontal="center" vertical="center" wrapText="1"/>
    </xf>
  </cellXfs>
  <cellStyles count="14">
    <cellStyle name="Гиперссылка" xfId="1" builtinId="8"/>
    <cellStyle name="Обычный" xfId="0" builtinId="0"/>
    <cellStyle name="Обычный 2" xfId="2"/>
    <cellStyle name="Обычный 2 2" xfId="3"/>
    <cellStyle name="Обычный 2 3" xfId="4"/>
    <cellStyle name="Обычный 3" xfId="5"/>
    <cellStyle name="Обычный 4" xfId="6"/>
    <cellStyle name="Обычный 4 2" xfId="7"/>
    <cellStyle name="Обычный 4 3" xfId="8"/>
    <cellStyle name="Открывавшаяся гиперссылка" xfId="9" builtinId="9"/>
    <cellStyle name="Процентный" xfId="10" builtinId="5"/>
    <cellStyle name="Процентный 2" xfId="11"/>
    <cellStyle name="Процентный 2 2" xfId="12"/>
    <cellStyle name="Процентный 3" xfId="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11-sp.nifi.ru/nd/centre_mezshbudjet/Shared%20Documents/02.%20&#1088;&#1077;&#1081;&#1090;&#1080;&#1085;&#1075;%20&#1089;&#1091;&#1073;&#1098;&#1077;&#1082;&#1090;&#1086;&#1074;%20&#1056;&#1060;/&#1056;&#1072;&#1073;&#1086;&#1090;&#1072;/2015/I%20&#1101;&#1090;&#1072;&#1087;/&#1054;&#1082;&#1086;&#1085;&#1095;&#1072;&#1090;&#1077;&#1083;&#1100;&#1085;&#1099;&#1081;%20&#1074;&#1072;&#1088;&#1080;&#1072;&#1085;&#1090;/&#1053;&#1072;%20&#1089;&#1072;&#1081;&#1090;/&#1056;&#1072;&#1079;&#1076;&#1077;&#1083;%201%202015%20-%20&#1076;&#1083;&#1103;%20&#1088;&#1072;&#1073;&#1086;&#1090;&#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sp006/AppData/Local/Microsoft/Windows/Temporary%20Internet%20Files/Content.Outlook/RO0OXD4K/FORMA_dlya_zapoln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Admin/LOCALS~1/Temp/Rar$DI81.109/&#1056;&#1072;&#1079;&#1076;&#1077;&#1083;%201%202015%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ZONE~1/AppData/Local/Temp/&#1057;&#1074;&#1077;&#1090;&#1072;%20&#1088;&#1072;&#1073;&#1086;&#1095;&#1080;&#1081;%20&#1092;&#1072;&#1081;&#108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ZONE~1/AppData/Local/Temp/&#1054;&#1083;&#1100;&#1075;&#1072;%20&#1088;&#1072;&#1073;&#1086;&#1095;&#1080;&#1081;%20&#1092;&#1072;&#1081;&#1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Параметры"/>
    </sheetNames>
    <sheetDataSet>
      <sheetData sheetId="0" refreshError="1"/>
      <sheetData sheetId="1" refreshError="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Параметры"/>
    </sheetNames>
    <sheetDataSet>
      <sheetData sheetId="0" refreshError="1"/>
      <sheetData sheetId="1" refreshError="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Лист1"/>
      <sheetName val="Параметры"/>
    </sheetNames>
    <sheetDataSet>
      <sheetData sheetId="0"/>
      <sheetData sheetId="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row r="8">
          <cell r="C8">
            <v>0</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Методика"/>
      <sheetName val="1.1"/>
      <sheetName val="1.2"/>
      <sheetName val="1.3"/>
      <sheetName val="2.1"/>
      <sheetName val="2.2"/>
      <sheetName val="2.3"/>
      <sheetName val="3.1"/>
      <sheetName val="4.1"/>
      <sheetName val="4.2"/>
      <sheetName val="4.3"/>
      <sheetName val="4.4"/>
      <sheetName val="4.5"/>
      <sheetName val="4.6"/>
      <sheetName val="5.1"/>
      <sheetName val="5.2"/>
      <sheetName val="6.1"/>
      <sheetName val="7.1"/>
      <sheetName val="7.2"/>
      <sheetName val="8.1"/>
      <sheetName val="8.2"/>
      <sheetName val="8.3"/>
      <sheetName val="8.4"/>
      <sheetName val="9.1"/>
      <sheetName val="9.2"/>
      <sheetName val="9.3"/>
      <sheetName val="9.4"/>
      <sheetName val="9.5"/>
      <sheetName val="9.6"/>
      <sheetName val="10.1"/>
      <sheetName val="10.2"/>
      <sheetName val="11.1"/>
      <sheetName val="11.2"/>
      <sheetName val="11.3"/>
      <sheetName val="11.4"/>
      <sheetName val="12.1"/>
      <sheetName val="13.1"/>
      <sheetName val="13.2"/>
      <sheetName val="13.3"/>
    </sheetNames>
    <sheetDataSet>
      <sheetData sheetId="0"/>
      <sheetData sheetId="1">
        <row r="50">
          <cell r="B50" t="str">
            <v>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все указанные в показателе составляющие</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Методика"/>
      <sheetName val="1.1"/>
      <sheetName val="1.2"/>
      <sheetName val="1.3"/>
      <sheetName val="2.1"/>
      <sheetName val="2.2"/>
      <sheetName val="2.3"/>
      <sheetName val="3.1"/>
      <sheetName val="4.1"/>
      <sheetName val="4.2"/>
      <sheetName val="4.3"/>
      <sheetName val="4.4"/>
      <sheetName val="4.5"/>
      <sheetName val="4.6"/>
      <sheetName val="5.1"/>
      <sheetName val="5.2"/>
      <sheetName val="6.1"/>
      <sheetName val="7.1"/>
      <sheetName val="7.2"/>
      <sheetName val="8.1"/>
      <sheetName val="8.2"/>
      <sheetName val="8.3"/>
      <sheetName val="8.4"/>
      <sheetName val="9.1"/>
      <sheetName val="9.2"/>
      <sheetName val="9.3"/>
      <sheetName val="9.4"/>
      <sheetName val="9.5"/>
      <sheetName val="9.6"/>
      <sheetName val="10.1"/>
      <sheetName val="10.2"/>
      <sheetName val="11.1"/>
      <sheetName val="11.2"/>
      <sheetName val="11.3"/>
      <sheetName val="11.4"/>
      <sheetName val="12.1"/>
      <sheetName val="13.1"/>
      <sheetName val="13.2"/>
      <sheetName val="13.3"/>
    </sheetNames>
    <sheetDataSet>
      <sheetData sheetId="0"/>
      <sheetData sheetId="1">
        <row r="96">
          <cell r="B96" t="str">
            <v>Да, в опросе приняли участие более 150 человек</v>
          </cell>
        </row>
        <row r="97">
          <cell r="B97" t="str">
            <v>Да, в опросе приняли участие от 100 до 150 человек</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osnogorsk.org/adm/budget/execution/annual/" TargetMode="External"/><Relationship Id="rId13" Type="http://schemas.openxmlformats.org/officeDocument/2006/relationships/hyperlink" Target="http://www.mrk11.ru/page/bjudzhet_mr_knyazhpogostskiy.proekty_resheniy_soveta_mr_knyazhpogostskiy/" TargetMode="External"/><Relationship Id="rId18" Type="http://schemas.openxmlformats.org/officeDocument/2006/relationships/hyperlink" Target="http://finupr.adminta.ru/index.php/byudzhet-mogo-inta/godovoj-otchet-ob-ispolnenii-byudzheta" TargetMode="External"/><Relationship Id="rId3" Type="http://schemas.openxmlformats.org/officeDocument/2006/relationships/hyperlink" Target="http://&#1091;&#1089;&#1090;&#1100;-&#1082;&#1091;&#1083;&#1086;&#1084;.&#1088;&#1092;/city/byudzhet-rayona/otchet-ob-ispolnenii-byudzheta/proekt-otcheta-ob-ispolnenii-byudzheta-rayona/" TargetMode="External"/><Relationship Id="rId7" Type="http://schemas.openxmlformats.org/officeDocument/2006/relationships/hyperlink" Target="http://syktyvdin.ru/ru/page/residents.finance.Budget.reshenie_2019_god_1-1" TargetMode="External"/><Relationship Id="rId12" Type="http://schemas.openxmlformats.org/officeDocument/2006/relationships/hyperlink" Target="http://kojgorodok.ru/finansyi/proekt-otcheta-ob-ispolnenii-byudzheta/" TargetMode="External"/><Relationship Id="rId17" Type="http://schemas.openxmlformats.org/officeDocument/2006/relationships/hyperlink" Target="http://&#1072;&#1076;&#1084;&#1080;&#1085;&#1080;&#1089;&#1090;&#1088;&#1072;&#1094;&#1080;&#1103;-&#1091;&#1089;&#1080;&#1085;&#1089;&#1082;.&#1088;&#1092;/?p=22360" TargetMode="External"/><Relationship Id="rId2" Type="http://schemas.openxmlformats.org/officeDocument/2006/relationships/hyperlink" Target="http://fin.mrust-cilma.ru/godovoe/" TargetMode="External"/><Relationship Id="rId16" Type="http://schemas.openxmlformats.org/officeDocument/2006/relationships/hyperlink" Target="http://fin.mouhta.ru/byudzhet/otchet/proekt_2018/index.php" TargetMode="External"/><Relationship Id="rId20" Type="http://schemas.openxmlformats.org/officeDocument/2006/relationships/hyperlink" Target="http://&#1089;&#1099;&#1082;&#1090;&#1099;&#1074;&#1082;&#1072;&#1088;.&#1088;&#1092;/administration/departament-finansov/byudzhet/ispolnenie-byudzheta-arkhiv" TargetMode="External"/><Relationship Id="rId1" Type="http://schemas.openxmlformats.org/officeDocument/2006/relationships/hyperlink" Target="https://ustvymskij.ru/index.php/finansovoe-upravlenie/proekty-reshenij-o-byudzhete" TargetMode="External"/><Relationship Id="rId6" Type="http://schemas.openxmlformats.org/officeDocument/2006/relationships/hyperlink" Target="http://www.&#1089;&#1099;&#1089;&#1086;&#1083;&#1072;-&#1072;&#1076;&#1084;.&#1088;&#1092;/mun_finans.php" TargetMode="External"/><Relationship Id="rId11" Type="http://schemas.openxmlformats.org/officeDocument/2006/relationships/hyperlink" Target="http://kortfo.ucoz.org/index/2018/0-50" TargetMode="External"/><Relationship Id="rId5" Type="http://schemas.openxmlformats.org/officeDocument/2006/relationships/hyperlink" Target="http://www.trpk.ru/page/finuprav.bjudzhet.2018_god.otchety_ob_ispolnenii_bjudzheta_mr_2018/" TargetMode="External"/><Relationship Id="rId15" Type="http://schemas.openxmlformats.org/officeDocument/2006/relationships/hyperlink" Target="http://vuktyl.com/itembyudzhet/itemfin-13/10839-proekt-otcheta-ob-ispolnenii-byudzheta-mo-go-vuktyl-za-2018-god.html" TargetMode="External"/><Relationship Id="rId10" Type="http://schemas.openxmlformats.org/officeDocument/2006/relationships/hyperlink" Target="http://www.ufmrpechora.ru/page/levoe_menju.ispolneniya_mestnyh_bjudzhetov.ispolnenie_za_2018_god.godovoy_otchet_ob_ispolnenii_bjudzheta_mo_mr_pechora_za_2018_god/" TargetMode="External"/><Relationship Id="rId19" Type="http://schemas.openxmlformats.org/officeDocument/2006/relationships/hyperlink" Target="http://&#1074;&#1086;&#1088;&#1082;&#1091;&#1090;&#1072;.&#1088;&#1092;/about/budget-mo-th-vorkuta/otchyet-ob-ispolnenii-byudzheta/2018-god/" TargetMode="External"/><Relationship Id="rId4" Type="http://schemas.openxmlformats.org/officeDocument/2006/relationships/hyperlink" Target="http://www.udora.info/byudzhet/byudzhet-mr-udorskij" TargetMode="External"/><Relationship Id="rId9" Type="http://schemas.openxmlformats.org/officeDocument/2006/relationships/hyperlink" Target="http://www.priluzie.ru/administracija/otdely-komitety-upravlenija/mu-upravlenie-finansov-administracii-municipalnogo/otchety-ob-ispolnenii-bjudzheta-municipalnogo/" TargetMode="External"/><Relationship Id="rId14" Type="http://schemas.openxmlformats.org/officeDocument/2006/relationships/hyperlink" Target="http://fuizhma.ru/byudzhet-rayona-2/otchet-ob-ispolnenii-byudzheta"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fin.mouhta.ru/byudzhet/otchet/doc_2018/index.php" TargetMode="External"/><Relationship Id="rId18" Type="http://schemas.openxmlformats.org/officeDocument/2006/relationships/hyperlink" Target="http://vuktyl.com/itembyudzhet/itemfin-13/10839-proekt-otcheta-ob-ispolnenii-byudzheta-mo-go-vuktyl-za-2018-god.html" TargetMode="External"/><Relationship Id="rId26" Type="http://schemas.openxmlformats.org/officeDocument/2006/relationships/hyperlink" Target="http://kojgorodok.ru/finansyi/proekt-otcheta-ob-ispolnenii-byudzheta/" TargetMode="External"/><Relationship Id="rId39" Type="http://schemas.openxmlformats.org/officeDocument/2006/relationships/hyperlink" Target="http://&#1074;&#1086;&#1088;&#1082;&#1091;&#1090;&#1072;.&#1088;&#1092;/about/budget-mo-th-vorkuta/otchyet-ob-ispolnenii-byudzheta/2018-god/" TargetMode="External"/><Relationship Id="rId21" Type="http://schemas.openxmlformats.org/officeDocument/2006/relationships/hyperlink" Target="http://www.mrk11.ru/page/bjudzhet_mr_knyazhpogostskiy.publichnye_slushaniya/" TargetMode="External"/><Relationship Id="rId34" Type="http://schemas.openxmlformats.org/officeDocument/2006/relationships/hyperlink" Target="http://www.ufmrpechora.ru/page/levoe_menju.ispolneniya_mestnyh_bjudzhetov.ispolnenie_za_2018_god.godovoy_otchet_ob_ispolnenii_bjudzheta_mo_mr_pechora_za_2018_god/" TargetMode="External"/><Relationship Id="rId42" Type="http://schemas.openxmlformats.org/officeDocument/2006/relationships/hyperlink" Target="http://&#1089;&#1099;&#1082;&#1090;&#1099;&#1074;&#1082;&#1072;&#1088;.&#1088;&#1092;/sfery-deyatelnosti/publichnye-slushaniya/publichnye-slushaniya-po-raznym-voprosam" TargetMode="External"/><Relationship Id="rId47" Type="http://schemas.openxmlformats.org/officeDocument/2006/relationships/hyperlink" Target="http://www.udora.info/byudzhet/byudzhet-mr-udorskij" TargetMode="External"/><Relationship Id="rId50" Type="http://schemas.openxmlformats.org/officeDocument/2006/relationships/hyperlink" Target="http://www.udora.info/byudzhet/byudzhet-mr-udorskij" TargetMode="External"/><Relationship Id="rId55" Type="http://schemas.openxmlformats.org/officeDocument/2006/relationships/hyperlink" Target="http://&#1091;&#1089;&#1090;&#1100;-&#1082;&#1091;&#1083;&#1086;&#1084;.&#1088;&#1092;/New%20Folder/%D0%BF%D1%80%D0%BE%D1%82%D0%BE%D0%BA%D0%BE%D0%BB%2023.05.2019%2015.pdf" TargetMode="External"/><Relationship Id="rId63" Type="http://schemas.openxmlformats.org/officeDocument/2006/relationships/hyperlink" Target="https://ustvymskij.ru/index.php/finansovoe-upravlenie/proekty-reshenij-o-byudzhete" TargetMode="External"/><Relationship Id="rId7" Type="http://schemas.openxmlformats.org/officeDocument/2006/relationships/hyperlink" Target="http://&#1072;&#1076;&#1084;&#1080;&#1085;&#1080;&#1089;&#1090;&#1088;&#1072;&#1094;&#1080;&#1103;-&#1091;&#1089;&#1080;&#1085;&#1089;&#1082;.&#1088;&#1092;/?p=22360" TargetMode="External"/><Relationship Id="rId2" Type="http://schemas.openxmlformats.org/officeDocument/2006/relationships/hyperlink" Target="http://finupr.adminta.ru/index.php/byudzhet-mogo-inta/godovoj-otchet-ob-ispolnenii-byudzheta" TargetMode="External"/><Relationship Id="rId16" Type="http://schemas.openxmlformats.org/officeDocument/2006/relationships/hyperlink" Target="http://vuktyl.com/itembyudzhet/itemfin-13/10839-proekt-otcheta-ob-ispolnenii-byudzheta-mo-go-vuktyl-za-2018-god.html" TargetMode="External"/><Relationship Id="rId29" Type="http://schemas.openxmlformats.org/officeDocument/2006/relationships/hyperlink" Target="http://kortfo.ucoz.org/6/reshenija_i_protokol_po_godovomu_otchetu_ob_ispoln.zip" TargetMode="External"/><Relationship Id="rId1" Type="http://schemas.openxmlformats.org/officeDocument/2006/relationships/hyperlink" Target="http://finupr.adminta.ru/index.php/byudzhet-mogo-inta/godovoj-otchet-ob-ispolnenii-byudzheta" TargetMode="External"/><Relationship Id="rId6" Type="http://schemas.openxmlformats.org/officeDocument/2006/relationships/hyperlink" Target="http://&#1072;&#1076;&#1084;&#1080;&#1085;&#1080;&#1089;&#1090;&#1088;&#1072;&#1094;&#1080;&#1103;-&#1091;&#1089;&#1080;&#1085;&#1089;&#1082;.&#1088;&#1092;/?p=22360" TargetMode="External"/><Relationship Id="rId11" Type="http://schemas.openxmlformats.org/officeDocument/2006/relationships/hyperlink" Target="http://fin.mouhta.ru/byudzhet/otchet/doc_2018/index.php" TargetMode="External"/><Relationship Id="rId24" Type="http://schemas.openxmlformats.org/officeDocument/2006/relationships/hyperlink" Target="http://www.mrk11.ru/page/bjudzhet_mr_knyazhpogostskiy.publichnye_slushaniya/" TargetMode="External"/><Relationship Id="rId32" Type="http://schemas.openxmlformats.org/officeDocument/2006/relationships/hyperlink" Target="http://www.ufmrpechora.ru/page/levoe_menju.ispolneniya_mestnyh_bjudzhetov.ispolnenie_za_2018_god.godovoy_otchet_ob_ispolnenii_bjudzheta_mo_mr_pechora_za_2018_god/" TargetMode="External"/><Relationship Id="rId37" Type="http://schemas.openxmlformats.org/officeDocument/2006/relationships/hyperlink" Target="http://&#1074;&#1086;&#1088;&#1082;&#1091;&#1090;&#1072;.&#1088;&#1092;/about/budget-mo-th-vorkuta/otchyet-ob-ispolnenii-byudzheta/2018-god/" TargetMode="External"/><Relationship Id="rId40" Type="http://schemas.openxmlformats.org/officeDocument/2006/relationships/hyperlink" Target="http://&#1074;&#1086;&#1088;&#1082;&#1091;&#1090;&#1072;.&#1088;&#1092;/about/budget-mo-th-vorkuta/otchyet-ob-ispolnenii-byudzheta/2018-god/" TargetMode="External"/><Relationship Id="rId45" Type="http://schemas.openxmlformats.org/officeDocument/2006/relationships/hyperlink" Target="http://syktyvdin.ru/ru/page/residents.finance.Budget.reshenie_2019_god_1-1" TargetMode="External"/><Relationship Id="rId53" Type="http://schemas.openxmlformats.org/officeDocument/2006/relationships/hyperlink" Target="http://&#1091;&#1089;&#1090;&#1100;-&#1082;&#1091;&#1083;&#1086;&#1084;.&#1088;&#1092;/New%20Folder/%D0%BF%D1%80%D0%BE%D1%82%D0%BE%D0%BA%D0%BE%D0%BB%2023.05.2019%2015.pdf" TargetMode="External"/><Relationship Id="rId58" Type="http://schemas.openxmlformats.org/officeDocument/2006/relationships/hyperlink" Target="http://fin.mrust-cilma.ru/proektyi-resheniy/" TargetMode="External"/><Relationship Id="rId66" Type="http://schemas.openxmlformats.org/officeDocument/2006/relationships/hyperlink" Target="http://sosnogorsk.org/adm/budget/execution/annual/" TargetMode="External"/><Relationship Id="rId5" Type="http://schemas.openxmlformats.org/officeDocument/2006/relationships/hyperlink" Target="http://finupr.adminta.ru/index.php/byudzhet-mogo-inta/godovoj-otchet-ob-ispolnenii-byudzheta" TargetMode="External"/><Relationship Id="rId15" Type="http://schemas.openxmlformats.org/officeDocument/2006/relationships/hyperlink" Target="http://fin.mouhta.ru/byudzhet/otchet/doc_2018/index.php" TargetMode="External"/><Relationship Id="rId23" Type="http://schemas.openxmlformats.org/officeDocument/2006/relationships/hyperlink" Target="http://www.mrk11.ru/page/bjudzhet_mr_knyazhpogostskiy.publichnye_slushaniya/" TargetMode="External"/><Relationship Id="rId28" Type="http://schemas.openxmlformats.org/officeDocument/2006/relationships/hyperlink" Target="http://kortfo.ucoz.org/6/reshenija_i_protokol_po_godovomu_otchetu_ob_ispoln.zip" TargetMode="External"/><Relationship Id="rId36" Type="http://schemas.openxmlformats.org/officeDocument/2006/relationships/hyperlink" Target="http://www.priluzie.ru/bjudzhet-dlja-grazhdan/bjudzhet-municipalnogo-rajona-priluzskij-na-22225/otchet-ob-ispolnenii-bjudzheta-mr/" TargetMode="External"/><Relationship Id="rId49" Type="http://schemas.openxmlformats.org/officeDocument/2006/relationships/hyperlink" Target="http://www.udora.info/byudzhet/byudzhet-mr-udorskij" TargetMode="External"/><Relationship Id="rId57" Type="http://schemas.openxmlformats.org/officeDocument/2006/relationships/hyperlink" Target="http://fin.mrust-cilma.ru/proektyi-resheniy/" TargetMode="External"/><Relationship Id="rId61" Type="http://schemas.openxmlformats.org/officeDocument/2006/relationships/hyperlink" Target="https://ustvymskij.ru/index.php/finansovoe-upravlenie/proekty-reshenij-o-byudzhete" TargetMode="External"/><Relationship Id="rId10" Type="http://schemas.openxmlformats.org/officeDocument/2006/relationships/hyperlink" Target="http://&#1072;&#1076;&#1084;&#1080;&#1085;&#1080;&#1089;&#1090;&#1088;&#1072;&#1094;&#1080;&#1103;-&#1091;&#1089;&#1080;&#1085;&#1089;&#1082;.&#1088;&#1092;/?p=22360" TargetMode="External"/><Relationship Id="rId19" Type="http://schemas.openxmlformats.org/officeDocument/2006/relationships/hyperlink" Target="http://vuktyl.com/itembyudzhet/itemfin-13/10839-proekt-otcheta-ob-ispolnenii-byudzheta-mo-go-vuktyl-za-2018-god.html" TargetMode="External"/><Relationship Id="rId31" Type="http://schemas.openxmlformats.org/officeDocument/2006/relationships/hyperlink" Target="http://kortfo.ucoz.org/6/reshenija_i_protokol_po_godovomu_otchetu_ob_ispoln.zip" TargetMode="External"/><Relationship Id="rId44" Type="http://schemas.openxmlformats.org/officeDocument/2006/relationships/hyperlink" Target="http://sosnogorsk.org/adm/budget/execution/annual/" TargetMode="External"/><Relationship Id="rId52" Type="http://schemas.openxmlformats.org/officeDocument/2006/relationships/hyperlink" Target="http://fin.mrust-cilma.ru/proektyi-resheniy/" TargetMode="External"/><Relationship Id="rId60" Type="http://schemas.openxmlformats.org/officeDocument/2006/relationships/hyperlink" Target="http://fin.mrust-cilma.ru/proektyi-resheniy/" TargetMode="External"/><Relationship Id="rId65" Type="http://schemas.openxmlformats.org/officeDocument/2006/relationships/hyperlink" Target="https://ustvymskij.ru/index.php/finansovoe-upravlenie/proekty-reshenij-o-byudzhete" TargetMode="External"/><Relationship Id="rId4" Type="http://schemas.openxmlformats.org/officeDocument/2006/relationships/hyperlink" Target="http://finupr.adminta.ru/index.php/byudzhet-mogo-inta/godovoj-otchet-ob-ispolnenii-byudzheta" TargetMode="External"/><Relationship Id="rId9" Type="http://schemas.openxmlformats.org/officeDocument/2006/relationships/hyperlink" Target="http://&#1072;&#1076;&#1084;&#1080;&#1085;&#1080;&#1089;&#1090;&#1088;&#1072;&#1094;&#1080;&#1103;-&#1091;&#1089;&#1080;&#1085;&#1089;&#1082;.&#1088;&#1092;/?p=22360" TargetMode="External"/><Relationship Id="rId14" Type="http://schemas.openxmlformats.org/officeDocument/2006/relationships/hyperlink" Target="http://fin.mouhta.ru/byudzhet/otchet/doc_2018/index.php" TargetMode="External"/><Relationship Id="rId22" Type="http://schemas.openxmlformats.org/officeDocument/2006/relationships/hyperlink" Target="http://www.mrk11.ru/page/bjudzhet_mr_knyazhpogostskiy.publichnye_slushaniya/" TargetMode="External"/><Relationship Id="rId27" Type="http://schemas.openxmlformats.org/officeDocument/2006/relationships/hyperlink" Target="http://kortfo.ucoz.org/6/reshenija_i_protokol_po_godovomu_otchetu_ob_ispoln.zip" TargetMode="External"/><Relationship Id="rId30" Type="http://schemas.openxmlformats.org/officeDocument/2006/relationships/hyperlink" Target="http://kortfo.ucoz.org/6/reshenija_i_protokol_po_godovomu_otchetu_ob_ispoln.zip" TargetMode="External"/><Relationship Id="rId35" Type="http://schemas.openxmlformats.org/officeDocument/2006/relationships/hyperlink" Target="http://www.ufmrpechora.ru/page/levoe_menju.ispolneniya_mestnyh_bjudzhetov.ispolnenie_za_2018_god.godovoy_otchet_ob_ispolnenii_bjudzheta_mo_mr_pechora_za_2018_god/" TargetMode="External"/><Relationship Id="rId43" Type="http://schemas.openxmlformats.org/officeDocument/2006/relationships/hyperlink" Target="http://&#1089;&#1099;&#1082;&#1090;&#1099;&#1074;&#1082;&#1072;&#1088;.&#1088;&#1092;/sfery-deyatelnosti/publichnye-slushaniya/publichnye-slushaniya-po-raznym-voprosam" TargetMode="External"/><Relationship Id="rId48" Type="http://schemas.openxmlformats.org/officeDocument/2006/relationships/hyperlink" Target="http://www.udora.info/byudzhet/byudzhet-mr-udorskij" TargetMode="External"/><Relationship Id="rId56" Type="http://schemas.openxmlformats.org/officeDocument/2006/relationships/hyperlink" Target="http://&#1091;&#1089;&#1090;&#1100;-&#1082;&#1091;&#1083;&#1086;&#1084;.&#1088;&#1092;/New%20Folder/%D0%BF%D1%80%D0%BE%D1%82%D0%BE%D0%BA%D0%BE%D0%BB%2023.05.2019%2015.pdf" TargetMode="External"/><Relationship Id="rId64" Type="http://schemas.openxmlformats.org/officeDocument/2006/relationships/hyperlink" Target="https://ustvymskij.ru/index.php/finansovoe-upravlenie/proekty-reshenij-o-byudzhete" TargetMode="External"/><Relationship Id="rId8" Type="http://schemas.openxmlformats.org/officeDocument/2006/relationships/hyperlink" Target="http://&#1072;&#1076;&#1084;&#1080;&#1085;&#1080;&#1089;&#1090;&#1088;&#1072;&#1094;&#1080;&#1103;-&#1091;&#1089;&#1080;&#1085;&#1089;&#1082;.&#1088;&#1092;/?p=22360" TargetMode="External"/><Relationship Id="rId51" Type="http://schemas.openxmlformats.org/officeDocument/2006/relationships/hyperlink" Target="http://www.udora.info/byudzhet/byudzhet-mr-udorskij" TargetMode="External"/><Relationship Id="rId3" Type="http://schemas.openxmlformats.org/officeDocument/2006/relationships/hyperlink" Target="http://finupr.adminta.ru/index.php/byudzhet-mogo-inta/godovoj-otchet-ob-ispolnenii-byudzheta" TargetMode="External"/><Relationship Id="rId12" Type="http://schemas.openxmlformats.org/officeDocument/2006/relationships/hyperlink" Target="http://fin.mouhta.ru/byudzhet/otchet/doc_2018/index.php" TargetMode="External"/><Relationship Id="rId17" Type="http://schemas.openxmlformats.org/officeDocument/2006/relationships/hyperlink" Target="http://vuktyl.com/itembyudzhet/itemfin-13/10839-proekt-otcheta-ob-ispolnenii-byudzheta-mo-go-vuktyl-za-2018-god.html" TargetMode="External"/><Relationship Id="rId25" Type="http://schemas.openxmlformats.org/officeDocument/2006/relationships/hyperlink" Target="http://www.mrk11.ru/page/bjudzhet_mr_knyazhpogostskiy.publichnye_slushaniya/" TargetMode="External"/><Relationship Id="rId33" Type="http://schemas.openxmlformats.org/officeDocument/2006/relationships/hyperlink" Target="http://www.ufmrpechora.ru/page/levoe_menju.ispolneniya_mestnyh_bjudzhetov.ispolnenie_za_2018_god.godovoy_otchet_ob_ispolnenii_bjudzheta_mo_mr_pechora_za_2018_god/" TargetMode="External"/><Relationship Id="rId38" Type="http://schemas.openxmlformats.org/officeDocument/2006/relationships/hyperlink" Target="http://&#1074;&#1086;&#1088;&#1082;&#1091;&#1090;&#1072;.&#1088;&#1092;/about/budget-mo-th-vorkuta/otchyet-ob-ispolnenii-byudzheta/2018-god/" TargetMode="External"/><Relationship Id="rId46" Type="http://schemas.openxmlformats.org/officeDocument/2006/relationships/hyperlink" Target="http://www.&#1089;&#1099;&#1089;&#1086;&#1083;&#1072;-&#1072;&#1076;&#1084;.&#1088;&#1092;/mun_finans.php" TargetMode="External"/><Relationship Id="rId59" Type="http://schemas.openxmlformats.org/officeDocument/2006/relationships/hyperlink" Target="http://fin.mrust-cilma.ru/proektyi-resheniy/" TargetMode="External"/><Relationship Id="rId67" Type="http://schemas.openxmlformats.org/officeDocument/2006/relationships/printerSettings" Target="../printerSettings/printerSettings8.bin"/><Relationship Id="rId20" Type="http://schemas.openxmlformats.org/officeDocument/2006/relationships/hyperlink" Target="http://fuizhma.ru/publichnyie-slushaniya" TargetMode="External"/><Relationship Id="rId41" Type="http://schemas.openxmlformats.org/officeDocument/2006/relationships/hyperlink" Target="http://&#1074;&#1086;&#1088;&#1082;&#1091;&#1090;&#1072;.&#1088;&#1092;/about/budget-mo-th-vorkuta/otchyet-ob-ispolnenii-byudzheta/2018-god/" TargetMode="External"/><Relationship Id="rId54" Type="http://schemas.openxmlformats.org/officeDocument/2006/relationships/hyperlink" Target="http://&#1091;&#1089;&#1090;&#1100;-&#1082;&#1091;&#1083;&#1086;&#1084;.&#1088;&#1092;/New%20Folder/%D0%BF%D1%80%D0%BE%D1%82%D0%BE%D0%BA%D0%BE%D0%BB%2023.05.2019%2015.pdf" TargetMode="External"/><Relationship Id="rId62" Type="http://schemas.openxmlformats.org/officeDocument/2006/relationships/hyperlink" Target="https://ustvymskij.ru/index.php/finansovoe-upravlenie/proekty-reshenij-o-byudzhete"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kojgorodok.ru/finansyi/proekt-otcheta-ob-ispolnenii-byudzheta/" TargetMode="External"/><Relationship Id="rId13" Type="http://schemas.openxmlformats.org/officeDocument/2006/relationships/hyperlink" Target="http://fuizhma.ru/proektyi-resheniy" TargetMode="External"/><Relationship Id="rId18" Type="http://schemas.openxmlformats.org/officeDocument/2006/relationships/hyperlink" Target="http://www.ufmrpechora.ru/page/levoe_menju.ispolneniya_mestnyh_bjudzhetov.ispolnenie_za_2018_god.godovoy_otchet_ob_ispolnenii_bjudzheta_mo_mr_pechora_za_2018_god/" TargetMode="External"/><Relationship Id="rId26" Type="http://schemas.openxmlformats.org/officeDocument/2006/relationships/hyperlink" Target="http://www.&#1089;&#1099;&#1089;&#1086;&#1083;&#1072;-&#1072;&#1076;&#1084;.&#1088;&#1092;/mun_finans.php" TargetMode="External"/><Relationship Id="rId39" Type="http://schemas.openxmlformats.org/officeDocument/2006/relationships/hyperlink" Target="http://fin.mrust-cilma.ru/proektyi-resheniy/" TargetMode="External"/><Relationship Id="rId3" Type="http://schemas.openxmlformats.org/officeDocument/2006/relationships/hyperlink" Target="http://syktyvdin.ru/ru/page/residents.finance.Budget.project_2017/" TargetMode="External"/><Relationship Id="rId21"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34"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42" Type="http://schemas.openxmlformats.org/officeDocument/2006/relationships/hyperlink" Target="http://fin.mrust-cilma.ru/proektyi-resheniy/" TargetMode="External"/><Relationship Id="rId7" Type="http://schemas.openxmlformats.org/officeDocument/2006/relationships/hyperlink" Target="http://&#1072;&#1076;&#1084;&#1080;&#1085;&#1080;&#1089;&#1090;&#1088;&#1072;&#1094;&#1080;&#1103;-&#1091;&#1089;&#1080;&#1085;&#1089;&#1082;.&#1088;&#1092;/?p=22360" TargetMode="External"/><Relationship Id="rId12" Type="http://schemas.openxmlformats.org/officeDocument/2006/relationships/hyperlink" Target="http://kortfo.ucoz.org/index/2018/0-50" TargetMode="External"/><Relationship Id="rId17" Type="http://schemas.openxmlformats.org/officeDocument/2006/relationships/hyperlink" Target="http://www.ufmrpechora.ru/page/levoe_menju.ispolneniya_mestnyh_bjudzhetov.ispolnenie_za_2018_god.godovoy_otchet_ob_ispolnenii_bjudzheta_mo_mr_pechora_za_2018_god/" TargetMode="External"/><Relationship Id="rId25" Type="http://schemas.openxmlformats.org/officeDocument/2006/relationships/hyperlink" Target="http://sosnogorsk.org/adm/budget/execution/annual/" TargetMode="External"/><Relationship Id="rId33"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38" Type="http://schemas.openxmlformats.org/officeDocument/2006/relationships/hyperlink" Target="https://ustvymskij.ru/index.php/finansovoe-upravlenie/proekty-reshenij-o-byudzhete" TargetMode="External"/><Relationship Id="rId2" Type="http://schemas.openxmlformats.org/officeDocument/2006/relationships/hyperlink" Target="http://kojgorodok.ru/finansyi/proekt-otcheta-ob-ispolnenii-byudzheta/" TargetMode="External"/><Relationship Id="rId16" Type="http://schemas.openxmlformats.org/officeDocument/2006/relationships/hyperlink" Target="http://fuizhma.ru/proektyi-resheniy" TargetMode="External"/><Relationship Id="rId20" Type="http://schemas.openxmlformats.org/officeDocument/2006/relationships/hyperlink" Target="http://www.ufmrpechora.ru/page/levoe_menju.ispolneniya_mestnyh_bjudzhetov.ispolnenie_za_2018_god.godovoy_otchet_ob_ispolnenii_bjudzheta_mo_mr_pechora_za_2018_god/" TargetMode="External"/><Relationship Id="rId29" Type="http://schemas.openxmlformats.org/officeDocument/2006/relationships/hyperlink" Target="http://www.trpk.ru/page/finuprav.bjudzhet.2018_god.otchety_ob_ispolnenii_bjudzheta_mr_2018/" TargetMode="External"/><Relationship Id="rId41" Type="http://schemas.openxmlformats.org/officeDocument/2006/relationships/hyperlink" Target="http://fin.mrust-cilma.ru/proektyi-resheniy/" TargetMode="External"/><Relationship Id="rId1" Type="http://schemas.openxmlformats.org/officeDocument/2006/relationships/hyperlink" Target="http://syktyvdin.ru/ru/page/residents.finance.Budget.project_2017/" TargetMode="External"/><Relationship Id="rId6" Type="http://schemas.openxmlformats.org/officeDocument/2006/relationships/hyperlink" Target="http://&#1074;&#1086;&#1088;&#1082;&#1091;&#1090;&#1072;.&#1088;&#1092;/about/budget-mo-th-vorkuta/otchyet-ob-ispolnenii-byudzheta/2018-god/" TargetMode="External"/><Relationship Id="rId11" Type="http://schemas.openxmlformats.org/officeDocument/2006/relationships/hyperlink" Target="http://kortfo.ucoz.org/index/2018/0-50" TargetMode="External"/><Relationship Id="rId24"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32"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37" Type="http://schemas.openxmlformats.org/officeDocument/2006/relationships/hyperlink" Target="https://ustvymskij.ru/index.php/finansovoe-upravlenie/proekty-reshenij-o-byudzhete" TargetMode="External"/><Relationship Id="rId40" Type="http://schemas.openxmlformats.org/officeDocument/2006/relationships/hyperlink" Target="http://fin.mrust-cilma.ru/proektyi-resheniy/" TargetMode="External"/><Relationship Id="rId5" Type="http://schemas.openxmlformats.org/officeDocument/2006/relationships/hyperlink" Target="http://syktyvdin.ru/ru/page/residents.finance.Budget.project_2017/" TargetMode="External"/><Relationship Id="rId15" Type="http://schemas.openxmlformats.org/officeDocument/2006/relationships/hyperlink" Target="http://fuizhma.ru/proektyi-resheniy" TargetMode="External"/><Relationship Id="rId23"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28" Type="http://schemas.openxmlformats.org/officeDocument/2006/relationships/hyperlink" Target="http://www.trpk.ru/page/finuprav.bjudzhet.2018_god.otchety_ob_ispolnenii_bjudzheta_mr_2018/" TargetMode="External"/><Relationship Id="rId36" Type="http://schemas.openxmlformats.org/officeDocument/2006/relationships/hyperlink" Target="https://ustvymskij.ru/index.php/finansovoe-upravlenie/proekty-reshenij-o-byudzhete" TargetMode="External"/><Relationship Id="rId10" Type="http://schemas.openxmlformats.org/officeDocument/2006/relationships/hyperlink" Target="http://kortfo.ucoz.org/index/2018/0-50" TargetMode="External"/><Relationship Id="rId19" Type="http://schemas.openxmlformats.org/officeDocument/2006/relationships/hyperlink" Target="http://www.ufmrpechora.ru/page/levoe_menju.ispolneniya_mestnyh_bjudzhetov.ispolnenie_za_2018_god.godovoy_otchet_ob_ispolnenii_bjudzheta_mo_mr_pechora_za_2018_god/" TargetMode="External"/><Relationship Id="rId31"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4" Type="http://schemas.openxmlformats.org/officeDocument/2006/relationships/hyperlink" Target="http://syktyvdin.ru/ru/page/residents.finance.Budget.project_2017/" TargetMode="External"/><Relationship Id="rId9" Type="http://schemas.openxmlformats.org/officeDocument/2006/relationships/hyperlink" Target="http://kortfo.ucoz.org/index/2018/0-50" TargetMode="External"/><Relationship Id="rId14" Type="http://schemas.openxmlformats.org/officeDocument/2006/relationships/hyperlink" Target="http://fuizhma.ru/proektyi-resheniy" TargetMode="External"/><Relationship Id="rId22"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27" Type="http://schemas.openxmlformats.org/officeDocument/2006/relationships/hyperlink" Target="http://www.trpk.ru/page/finuprav.bjudzhet.2018_god.otchety_ob_ispolnenii_bjudzheta_mr_2018/" TargetMode="External"/><Relationship Id="rId30" Type="http://schemas.openxmlformats.org/officeDocument/2006/relationships/hyperlink" Target="http://www.trpk.ru/page/finuprav.bjudzhet.2018_god.otchety_ob_ispolnenii_bjudzheta_mr_2018/" TargetMode="External"/><Relationship Id="rId35" Type="http://schemas.openxmlformats.org/officeDocument/2006/relationships/hyperlink" Target="https://ustvymskij.ru/index.php/finansovoe-upravlenie/proekty-reshenij-o-byudzhete" TargetMode="External"/><Relationship Id="rId43"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8" Type="http://schemas.openxmlformats.org/officeDocument/2006/relationships/hyperlink" Target="http://fuizhma.ru/proektyi-resheniy" TargetMode="External"/><Relationship Id="rId13" Type="http://schemas.openxmlformats.org/officeDocument/2006/relationships/hyperlink" Target="http://www.ufmrpechora.ru/page/levoe_menju.ispolneniya_mestnyh_bjudzhetov.ispolnenie_za_2018_god.godovoy_otchet_ob_ispolnenii_bjudzheta_mo_mr_pechora_za_2018_god/" TargetMode="External"/><Relationship Id="rId18" Type="http://schemas.openxmlformats.org/officeDocument/2006/relationships/hyperlink" Target="http://syktyvdin.ru/ru/page/residents.finance.Budget.reshenie_2019_god_1-1" TargetMode="External"/><Relationship Id="rId26"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3" Type="http://schemas.openxmlformats.org/officeDocument/2006/relationships/hyperlink" Target="http://kortfo.ucoz.org/index/2018/0-50" TargetMode="External"/><Relationship Id="rId21" Type="http://schemas.openxmlformats.org/officeDocument/2006/relationships/hyperlink" Target="http://www.trpk.ru/page/finuprav.bjudzhet.2018_god.otchety_ob_ispolnenii_bjudzheta_mr_2018/" TargetMode="External"/><Relationship Id="rId34" Type="http://schemas.openxmlformats.org/officeDocument/2006/relationships/hyperlink" Target="http://fin.mrust-cilma.ru/proektyi-resheniy/" TargetMode="External"/><Relationship Id="rId7" Type="http://schemas.openxmlformats.org/officeDocument/2006/relationships/hyperlink" Target="http://fuizhma.ru/proektyi-resheniy" TargetMode="External"/><Relationship Id="rId12" Type="http://schemas.openxmlformats.org/officeDocument/2006/relationships/hyperlink" Target="http://www.ufmrpechora.ru/page/levoe_menju.ispolneniya_mestnyh_bjudzhetov.ispolnenie_za_2018_god.godovoy_otchet_ob_ispolnenii_bjudzheta_mo_mr_pechora_za_2018_god/" TargetMode="External"/><Relationship Id="rId17"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25"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33" Type="http://schemas.openxmlformats.org/officeDocument/2006/relationships/hyperlink" Target="http://fin.mrust-cilma.ru/proektyi-resheniy/" TargetMode="External"/><Relationship Id="rId2" Type="http://schemas.openxmlformats.org/officeDocument/2006/relationships/hyperlink" Target="http://kortfo.ucoz.org/index/2018/0-50" TargetMode="External"/><Relationship Id="rId16"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20" Type="http://schemas.openxmlformats.org/officeDocument/2006/relationships/hyperlink" Target="http://www.trpk.ru/page/finuprav.bjudzhet.2018_god.otchety_ob_ispolnenii_bjudzheta_mr_2018/" TargetMode="External"/><Relationship Id="rId29" Type="http://schemas.openxmlformats.org/officeDocument/2006/relationships/hyperlink" Target="https://ustvymskij.ru/index.php/finansovoe-upravlenie/proekty-reshenij-o-byudzhete" TargetMode="External"/><Relationship Id="rId1" Type="http://schemas.openxmlformats.org/officeDocument/2006/relationships/hyperlink" Target="http://&#1089;&#1099;&#1082;&#1090;&#1099;&#1074;&#1082;&#1072;&#1088;.&#1088;&#1092;/administration/departament-finansov/byudzhet/ispolnenie-byudzheta-arkhiv" TargetMode="External"/><Relationship Id="rId6" Type="http://schemas.openxmlformats.org/officeDocument/2006/relationships/hyperlink" Target="http://fuizhma.ru/proektyi-resheniy" TargetMode="External"/><Relationship Id="rId11" Type="http://schemas.openxmlformats.org/officeDocument/2006/relationships/hyperlink" Target="http://www.ufmrpechora.ru/page/levoe_menju.ispolneniya_mestnyh_bjudzhetov.ispolnenie_za_2018_god.godovoy_otchet_ob_ispolnenii_bjudzheta_mo_mr_pechora_za_2018_god/" TargetMode="External"/><Relationship Id="rId24"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32" Type="http://schemas.openxmlformats.org/officeDocument/2006/relationships/hyperlink" Target="http://fin.mrust-cilma.ru/proektyi-resheniy/" TargetMode="External"/><Relationship Id="rId5" Type="http://schemas.openxmlformats.org/officeDocument/2006/relationships/hyperlink" Target="http://kortfo.ucoz.org/index/2018/0-50" TargetMode="External"/><Relationship Id="rId15"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23"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28" Type="http://schemas.openxmlformats.org/officeDocument/2006/relationships/hyperlink" Target="https://ustvymskij.ru/index.php/finansovoe-upravlenie/proekty-reshenij-o-byudzhete" TargetMode="External"/><Relationship Id="rId10" Type="http://schemas.openxmlformats.org/officeDocument/2006/relationships/hyperlink" Target="http://www.ufmrpechora.ru/page/levoe_menju.ispolneniya_mestnyh_bjudzhetov.ispolnenie_za_2018_god.godovoy_otchet_ob_ispolnenii_bjudzheta_mo_mr_pechora_za_2018_god/" TargetMode="External"/><Relationship Id="rId19" Type="http://schemas.openxmlformats.org/officeDocument/2006/relationships/hyperlink" Target="http://www.trpk.ru/page/finuprav.bjudzhet.2018_god.otchety_ob_ispolnenii_bjudzheta_mr_2018/" TargetMode="External"/><Relationship Id="rId31" Type="http://schemas.openxmlformats.org/officeDocument/2006/relationships/hyperlink" Target="http://fin.mrust-cilma.ru/proektyi-resheniy/" TargetMode="External"/><Relationship Id="rId4" Type="http://schemas.openxmlformats.org/officeDocument/2006/relationships/hyperlink" Target="http://kortfo.ucoz.org/index/2018/0-50" TargetMode="External"/><Relationship Id="rId9" Type="http://schemas.openxmlformats.org/officeDocument/2006/relationships/hyperlink" Target="http://fuizhma.ru/proektyi-resheniy" TargetMode="External"/><Relationship Id="rId14"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22" Type="http://schemas.openxmlformats.org/officeDocument/2006/relationships/hyperlink" Target="http://www.trpk.ru/page/finuprav.bjudzhet.2018_god.otchety_ob_ispolnenii_bjudzheta_mr_2018/" TargetMode="External"/><Relationship Id="rId27" Type="http://schemas.openxmlformats.org/officeDocument/2006/relationships/hyperlink" Target="https://ustvymskij.ru/index.php/finansovoe-upravlenie/proekty-reshenij-o-byudzhete" TargetMode="External"/><Relationship Id="rId30" Type="http://schemas.openxmlformats.org/officeDocument/2006/relationships/hyperlink" Target="https://ustvymskij.ru/index.php/finansovoe-upravlenie/proekty-reshenij-o-byudzhete" TargetMode="External"/><Relationship Id="rId35" Type="http://schemas.openxmlformats.org/officeDocument/2006/relationships/hyperlink" Target="http://&#1074;&#1086;&#1088;&#1082;&#1091;&#1090;&#1072;.&#1088;&#1092;/about/budget-mo-th-vorkuta/otchyet-ob-ispolnenii-byudzheta/2018-god/"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ustvymskij.ru/index.php/finansovoe-upravlenie/proekty-reshenij-o-byudzhete" TargetMode="External"/><Relationship Id="rId13" Type="http://schemas.openxmlformats.org/officeDocument/2006/relationships/hyperlink" Target="http://www.mrk11.ru/page/bjudzhet_mr_knyazhpogostskiy.proekty_resheniy_soveta_mr_knyazhpogostskiy/" TargetMode="External"/><Relationship Id="rId3" Type="http://schemas.openxmlformats.org/officeDocument/2006/relationships/hyperlink" Target="http://www.ufmrpechora.ru/page/levoe_menju.ispolneniya_mestnyh_bjudzhetov.ispolnenie_za_2018_god.godovoy_otchet_ob_ispolnenii_bjudzheta_mo_mr_pechora_za_2018_god/" TargetMode="External"/><Relationship Id="rId7"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12" Type="http://schemas.openxmlformats.org/officeDocument/2006/relationships/hyperlink" Target="http://fin.mouhta.ru/byudzhet/otchet/doc_2018/index.php" TargetMode="External"/><Relationship Id="rId2" Type="http://schemas.openxmlformats.org/officeDocument/2006/relationships/hyperlink" Target="http://fuizhma.ru/proektyi-resheniy" TargetMode="External"/><Relationship Id="rId1" Type="http://schemas.openxmlformats.org/officeDocument/2006/relationships/hyperlink" Target="http://kortfo.ucoz.org/index/2018/0-50" TargetMode="External"/><Relationship Id="rId6" Type="http://schemas.openxmlformats.org/officeDocument/2006/relationships/hyperlink" Target="http://www.trpk.ru/page/finuprav.bjudzhet.2018_god.otchety_ob_ispolnenii_bjudzheta_mr_2018/" TargetMode="External"/><Relationship Id="rId11" Type="http://schemas.openxmlformats.org/officeDocument/2006/relationships/hyperlink" Target="http://vuktyl.com/itembyudzhet/itemfin-13/10839-proekt-otcheta-ob-ispolnenii-byudzheta-mo-go-vuktyl-za-2018-god.html" TargetMode="External"/><Relationship Id="rId5" Type="http://schemas.openxmlformats.org/officeDocument/2006/relationships/hyperlink" Target="http://www.&#1089;&#1099;&#1089;&#1086;&#1083;&#1072;-&#1072;&#1076;&#1084;.&#1088;&#1092;/mun_finans.php" TargetMode="External"/><Relationship Id="rId15" Type="http://schemas.openxmlformats.org/officeDocument/2006/relationships/printerSettings" Target="../printerSettings/printerSettings10.bin"/><Relationship Id="rId10" Type="http://schemas.openxmlformats.org/officeDocument/2006/relationships/hyperlink" Target="http://kojgorodok.ru/finansyi/proekt-otcheta-ob-ispolnenii-byudzheta/" TargetMode="External"/><Relationship Id="rId4"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9" Type="http://schemas.openxmlformats.org/officeDocument/2006/relationships/hyperlink" Target="http://fin.mrust-cilma.ru/proektyi-resheniy/" TargetMode="External"/><Relationship Id="rId14" Type="http://schemas.openxmlformats.org/officeDocument/2006/relationships/hyperlink" Target="http://&#1074;&#1086;&#1088;&#1082;&#1091;&#1090;&#1072;.&#1088;&#1092;/about/budget-mo-th-vorkuta/otchyet-ob-ispolnenii-byudzheta/2018-god/"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13" Type="http://schemas.openxmlformats.org/officeDocument/2006/relationships/hyperlink" Target="http://www.&#1089;&#1099;&#1089;&#1086;&#1083;&#1072;-&#1072;&#1076;&#1084;.&#1088;&#1092;/mun_finans.php" TargetMode="External"/><Relationship Id="rId18"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26" Type="http://schemas.openxmlformats.org/officeDocument/2006/relationships/hyperlink" Target="http://&#1089;&#1099;&#1082;&#1090;&#1099;&#1074;&#1082;&#1072;&#1088;.&#1088;&#1092;/administration/departament-finansov/byudzhet/ispolnenie-byudzheta-arkhiv" TargetMode="External"/><Relationship Id="rId3" Type="http://schemas.openxmlformats.org/officeDocument/2006/relationships/hyperlink" Target="http://fuizhma.ru/proektyi-resheniy" TargetMode="External"/><Relationship Id="rId21" Type="http://schemas.openxmlformats.org/officeDocument/2006/relationships/hyperlink" Target="https://ustvymskij.ru/index.php/finansovoe-upravlenie/proekty-reshenij-o-byudzhete" TargetMode="External"/><Relationship Id="rId7" Type="http://schemas.openxmlformats.org/officeDocument/2006/relationships/hyperlink" Target="http://www.ufmrpechora.ru/page/levoe_menju.ispolneniya_mestnyh_bjudzhetov.ispolnenie_za_2018_god.godovoy_otchet_ob_ispolnenii_bjudzheta_mo_mr_pechora_za_2018_god/" TargetMode="External"/><Relationship Id="rId12" Type="http://schemas.openxmlformats.org/officeDocument/2006/relationships/hyperlink" Target="http://www.&#1089;&#1099;&#1089;&#1086;&#1083;&#1072;-&#1072;&#1076;&#1084;.&#1088;&#1092;/mun_finans.php" TargetMode="External"/><Relationship Id="rId17" Type="http://schemas.openxmlformats.org/officeDocument/2006/relationships/hyperlink" Target="http://www.trpk.ru/page/finuprav.bjudzhet.2018_god.otchety_ob_ispolnenii_bjudzheta_mr_2018/" TargetMode="External"/><Relationship Id="rId25" Type="http://schemas.openxmlformats.org/officeDocument/2006/relationships/hyperlink" Target="http://fin.mrust-cilma.ru/proektyi-resheniy/" TargetMode="External"/><Relationship Id="rId2" Type="http://schemas.openxmlformats.org/officeDocument/2006/relationships/hyperlink" Target="http://fuizhma.ru/proektyi-resheniy" TargetMode="External"/><Relationship Id="rId16" Type="http://schemas.openxmlformats.org/officeDocument/2006/relationships/hyperlink" Target="http://www.trpk.ru/page/finuprav.bjudzhet.2018_god.otchety_ob_ispolnenii_bjudzheta_mr_2018/" TargetMode="External"/><Relationship Id="rId20" Type="http://schemas.openxmlformats.org/officeDocument/2006/relationships/hyperlink" Target="https://ustvymskij.ru/index.php/finansovoe-upravlenie/proekty-reshenij-o-byudzhete" TargetMode="External"/><Relationship Id="rId29" Type="http://schemas.openxmlformats.org/officeDocument/2006/relationships/printerSettings" Target="../printerSettings/printerSettings11.bin"/><Relationship Id="rId1" Type="http://schemas.openxmlformats.org/officeDocument/2006/relationships/hyperlink" Target="http://&#1072;&#1076;&#1084;&#1080;&#1085;&#1080;&#1089;&#1090;&#1088;&#1072;&#1094;&#1080;&#1103;-&#1091;&#1089;&#1080;&#1085;&#1089;&#1082;.&#1088;&#1092;/?p=22360" TargetMode="External"/><Relationship Id="rId6" Type="http://schemas.openxmlformats.org/officeDocument/2006/relationships/hyperlink" Target="http://www.ufmrpechora.ru/page/levoe_menju.ispolneniya_mestnyh_bjudzhetov.ispolnenie_za_2018_god.godovoy_otchet_ob_ispolnenii_bjudzheta_mo_mr_pechora_za_2018_god/" TargetMode="External"/><Relationship Id="rId11" Type="http://schemas.openxmlformats.org/officeDocument/2006/relationships/hyperlink" Target="http://sosnogorsk.org/adm/budget/execution/annual/" TargetMode="External"/><Relationship Id="rId24" Type="http://schemas.openxmlformats.org/officeDocument/2006/relationships/hyperlink" Target="http://fin.mrust-cilma.ru/proektyi-resheniy/" TargetMode="External"/><Relationship Id="rId5" Type="http://schemas.openxmlformats.org/officeDocument/2006/relationships/hyperlink" Target="http://www.ufmrpechora.ru/page/levoe_menju.ispolneniya_mestnyh_bjudzhetov.ispolnenie_za_2018_god.godovoy_otchet_ob_ispolnenii_bjudzheta_mo_mr_pechora_za_2018_god/" TargetMode="External"/><Relationship Id="rId15" Type="http://schemas.openxmlformats.org/officeDocument/2006/relationships/hyperlink" Target="http://www.trpk.ru/page/finuprav.bjudzhet.2018_god.otchety_ob_ispolnenii_bjudzheta_mr_2018/" TargetMode="External"/><Relationship Id="rId23" Type="http://schemas.openxmlformats.org/officeDocument/2006/relationships/hyperlink" Target="http://fin.mrust-cilma.ru/proektyi-resheniy/" TargetMode="External"/><Relationship Id="rId28" Type="http://schemas.openxmlformats.org/officeDocument/2006/relationships/hyperlink" Target="http://syktyvdin.ru/ru/page/residents.finance.Budget.reshenie_2019_god_1-1" TargetMode="External"/><Relationship Id="rId10"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19" Type="http://schemas.openxmlformats.org/officeDocument/2006/relationships/hyperlink" Target="https://cloud.mail.ru/public/KBph/jLpWAmCjq/%D0%9F%D1%80%D0%BE%D0%B5%D0%BA%D1%82%20%D1%80%D0%B5%D1%88%D0%B5%D0%BD%D0%B8%D1%8F%20%D0%BE%D0%B1%20%D1%83%D1%82%D0%B2%D0%B5%D1%80%D0%B6%D0%B4%D0%B5%D0%BD%D0%B8%D0%B8%20%D0%BE%D1%82%D1%87%D0%B5%D1%82%D0%B0%20%D0%BE%D0%B1%20%D0%B8%D1%81%D0%BF%D0%BE%D0%BB%D0%BD%D0%B5%D0%BD%D0%B8%D0%B8%20%D0%B1%D1%8E%D0%B4%D0%B6%D0%B5%D1%82%D0%B0%20%D0%B7%D0%B0%202018%20%D0%B3%D0%BE%D0%B4/%D0%94%D0%BE%D0%BF%D0%BE%D0%BB%D0%BD%D0%B8%D1%82%D0%B5%D0%BB%D1%8C%D0%BD%D1%8B%D0%B5%20%D0%BC%D0%B0%D1%82%D0%B5%D1%80%D0%B8%D0%B0%D0%BB%D1%8B%20%D0%BA%20%D1%80%D0%B5%D1%88%D0%B5%D0%BD%D0%B8%D1%8E%20%D0%BE%D0%B1%20%D1%83%D1%82%D0%B2%D0%B5%D1%80%D0%B6%D0%B4%D0%B5%D0%BD%D0%B8%D0%B8%20%D0%BE%D1%82%D1%87%D0%B5%D1%82%D0%B0%20%D0%BE%D0%B1%20%D0%B8%D1%81%D0%BF%D0%BE%D0%BB%D0%BD%D0%B5%D0%BD%D0%B8%D0%B8%20%D0%B1%D1%8E%D0%B4%D0%B6%D0%B5%D1%82%D0%B0%20%D0%B7%D0%B0%202018%20%D0%B3%D0%BE%D0%B4/" TargetMode="External"/><Relationship Id="rId4" Type="http://schemas.openxmlformats.org/officeDocument/2006/relationships/hyperlink" Target="http://fuizhma.ru/proektyi-resheniy" TargetMode="External"/><Relationship Id="rId9" Type="http://schemas.openxmlformats.org/officeDocument/2006/relationships/hyperlink" Target="http://www.priluzie.ru/administracija/otdely-komitety-upravlenija/mu-upravlenie-finansov-administracii-municipalnogo/otchety-ob-ispolnenii-bjudzheta-municipalnogo/proekt-godovogo-otcheta/" TargetMode="External"/><Relationship Id="rId14" Type="http://schemas.openxmlformats.org/officeDocument/2006/relationships/hyperlink" Target="http://www.&#1089;&#1099;&#1089;&#1086;&#1083;&#1072;-&#1072;&#1076;&#1084;.&#1088;&#1092;/mun_finans.php" TargetMode="External"/><Relationship Id="rId22" Type="http://schemas.openxmlformats.org/officeDocument/2006/relationships/hyperlink" Target="https://ustvymskij.ru/index.php/finansovoe-upravlenie/proekty-reshenij-o-byudzhete" TargetMode="External"/><Relationship Id="rId27" Type="http://schemas.openxmlformats.org/officeDocument/2006/relationships/hyperlink" Target="http://&#1074;&#1086;&#1088;&#1082;&#1091;&#1090;&#1072;.&#1088;&#1092;/about/budget-mo-th-vorkuta/otchyet-ob-ispolnenii-byudzheta/2018-god/"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8" Type="http://schemas.openxmlformats.org/officeDocument/2006/relationships/hyperlink" Target="http://www.mrk11.ru/content/menu/519/Byudghet-dlya-graghdan-ispolnenie-byudgheta-za-2018-god.pptx" TargetMode="External"/><Relationship Id="rId13" Type="http://schemas.openxmlformats.org/officeDocument/2006/relationships/hyperlink" Target="https://ustvymskij.ru/index.php/finansovoe-upravlenie/byudzhet-dlya-grazhdan" TargetMode="External"/><Relationship Id="rId3" Type="http://schemas.openxmlformats.org/officeDocument/2006/relationships/hyperlink" Target="http://fin.mouhta.ru/byudzhet/grazhdan/2018/" TargetMode="External"/><Relationship Id="rId7" Type="http://schemas.openxmlformats.org/officeDocument/2006/relationships/hyperlink" Target="http://fuizhma.ru/byudzhet-dlya-grazhdan" TargetMode="External"/><Relationship Id="rId12" Type="http://schemas.openxmlformats.org/officeDocument/2006/relationships/hyperlink" Target="https://ustvymskij.ru/index.php/finansovoe-upravlenie/byudzhet-dlya-grazhdan" TargetMode="External"/><Relationship Id="rId2" Type="http://schemas.openxmlformats.org/officeDocument/2006/relationships/hyperlink" Target="http://fin.mouhta.ru/byudzhet/grazhdan/2018/" TargetMode="External"/><Relationship Id="rId1" Type="http://schemas.openxmlformats.org/officeDocument/2006/relationships/hyperlink" Target="http://&#1074;&#1086;&#1088;&#1082;&#1091;&#1090;&#1072;.&#1088;&#1092;/city/socs/the-budget-for-citizens/files/%D0%98%D0%A1%D0%9F%D0%9E%D0%9B%D0%9D%D0%95%D0%9D%D0%98%D0%95%20%D0%91%D0%AE%D0%94%D0%96%D0%95%D0%A2%D0%90_2018%20%D0%B3%D0%BE%D0%B4.pdf" TargetMode="External"/><Relationship Id="rId6" Type="http://schemas.openxmlformats.org/officeDocument/2006/relationships/hyperlink" Target="http://kortfo.ucoz.org/_budg/utverzhdennyj_otchetispolnenie_bjudzheta_rajon_201.pptm" TargetMode="External"/><Relationship Id="rId11" Type="http://schemas.openxmlformats.org/officeDocument/2006/relationships/hyperlink" Target="http://syktyvdin.ru/ru/page/residents.finance.Budget_dla_gragdan/" TargetMode="External"/><Relationship Id="rId5" Type="http://schemas.openxmlformats.org/officeDocument/2006/relationships/hyperlink" Target="http://sosnogorsk.org/adm/budget/execution/annual/" TargetMode="External"/><Relationship Id="rId10" Type="http://schemas.openxmlformats.org/officeDocument/2006/relationships/hyperlink" Target="http://sosnogorsk.org/adm/budget/execution/annual/" TargetMode="External"/><Relationship Id="rId4" Type="http://schemas.openxmlformats.org/officeDocument/2006/relationships/hyperlink" Target="http://kojgorodok.ru/finansyi/byudzhet-dlya-grazhdan/" TargetMode="External"/><Relationship Id="rId9" Type="http://schemas.openxmlformats.org/officeDocument/2006/relationships/hyperlink" Target="http://kortfo.ucoz.org/_budg/utverzhdennyj_otchetispolnenie_bjudzheta_rajon_201.pptm" TargetMode="External"/><Relationship Id="rId14"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8" Type="http://schemas.openxmlformats.org/officeDocument/2006/relationships/hyperlink" Target="http://fin.mrust-cilma.ru/page_polls/" TargetMode="External"/><Relationship Id="rId13" Type="http://schemas.openxmlformats.org/officeDocument/2006/relationships/hyperlink" Target="https://ustvymskij.ru/index.php/finansovoe-upravlenie/oprosy-obshchestvennogo-mneniya" TargetMode="External"/><Relationship Id="rId3" Type="http://schemas.openxmlformats.org/officeDocument/2006/relationships/hyperlink" Target="http://ufmrpechora.ru/page/levoe_menju.opros_obschestvennogo_mneniya_po_bjudzhetnoy_tematike/" TargetMode="External"/><Relationship Id="rId7" Type="http://schemas.openxmlformats.org/officeDocument/2006/relationships/hyperlink" Target="http://&#1091;&#1089;&#1090;&#1100;-&#1082;&#1091;&#1083;&#1086;&#1084;.&#1088;&#1092;/city/byudzhet-rayona/sotsialnyy-opros/" TargetMode="External"/><Relationship Id="rId12" Type="http://schemas.openxmlformats.org/officeDocument/2006/relationships/hyperlink" Target="http://fuizhma.ru/opros-obshhestvennogo-mneniya-po-byudzhetnoy-tematike" TargetMode="External"/><Relationship Id="rId2" Type="http://schemas.openxmlformats.org/officeDocument/2006/relationships/hyperlink" Target="http://finupr.adminta.ru/index.php/finansovaya-gramotnost/opros-obshchestvennogo-mneniya" TargetMode="External"/><Relationship Id="rId1" Type="http://schemas.openxmlformats.org/officeDocument/2006/relationships/hyperlink" Target="http://&#1074;&#1086;&#1088;&#1082;&#1091;&#1090;&#1072;.&#1088;&#1092;/vote/vote_list.php" TargetMode="External"/><Relationship Id="rId6" Type="http://schemas.openxmlformats.org/officeDocument/2006/relationships/hyperlink" Target="http://syktyvdin.ru/ru/page/oprosy/" TargetMode="External"/><Relationship Id="rId11" Type="http://schemas.openxmlformats.org/officeDocument/2006/relationships/hyperlink" Target="http://&#1089;&#1099;&#1082;&#1090;&#1099;&#1074;&#1082;&#1072;&#1088;.&#1088;&#1092;/attachments/article/32979/1.pdf" TargetMode="External"/><Relationship Id="rId5" Type="http://schemas.openxmlformats.org/officeDocument/2006/relationships/hyperlink" Target="http://sosnogorsk.org/strukturnye/finupr/results-opros/" TargetMode="External"/><Relationship Id="rId10" Type="http://schemas.openxmlformats.org/officeDocument/2006/relationships/hyperlink" Target="http://www.mrk11.ru/page/bjudzhet_mr_knyazhpogostskiy.oprosnik/" TargetMode="External"/><Relationship Id="rId4" Type="http://schemas.openxmlformats.org/officeDocument/2006/relationships/hyperlink" Target="http://www.priluzie.ru/podvedeny-itogi-oprosa-naselenija-po?offset=420" TargetMode="External"/><Relationship Id="rId9" Type="http://schemas.openxmlformats.org/officeDocument/2006/relationships/hyperlink" Target="http://fin.mouhta.ru/opros/rez_1_2019.php" TargetMode="External"/><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1091;&#1089;&#1090;&#1100;-&#1082;&#1091;&#1083;&#1086;&#1084;.&#1088;&#1092;/city/byudzhet-rayona/byudzhet-na-2019-god/" TargetMode="External"/><Relationship Id="rId13" Type="http://schemas.openxmlformats.org/officeDocument/2006/relationships/hyperlink" Target="http://www.priluzie.ru/bjudzhet-dlja-grazhdan/bjudzhet-municipalnogo-rajona-priluzskij-na-22225/obschestvennyj-sovet-po-otchetu-ob/" TargetMode="External"/><Relationship Id="rId3" Type="http://schemas.openxmlformats.org/officeDocument/2006/relationships/hyperlink" Target="http://&#1074;&#1086;&#1088;&#1082;&#1091;&#1090;&#1072;.&#1088;&#1092;/public-owl/protokoly-zasedaniy-obshchestvennogo-soveta/2019-god/" TargetMode="External"/><Relationship Id="rId7" Type="http://schemas.openxmlformats.org/officeDocument/2006/relationships/hyperlink" Target="http://syktyvdin.ru/ru/page/o_rayone.social_agency/" TargetMode="External"/><Relationship Id="rId12" Type="http://schemas.openxmlformats.org/officeDocument/2006/relationships/hyperlink" Target="https://yadi.sk/d/ejknAD8YChXsCQ" TargetMode="External"/><Relationship Id="rId17" Type="http://schemas.openxmlformats.org/officeDocument/2006/relationships/printerSettings" Target="../printerSettings/printerSettings15.bin"/><Relationship Id="rId2" Type="http://schemas.openxmlformats.org/officeDocument/2006/relationships/hyperlink" Target="http://www.admizhma.ru/ru/page/content_b.obschestvennyy_sovet_mo_mr_izhemskiy.informatsiya_o_deyatelnosti/" TargetMode="External"/><Relationship Id="rId16" Type="http://schemas.openxmlformats.org/officeDocument/2006/relationships/hyperlink" Target="http://www.&#1089;&#1099;&#1089;&#1086;&#1083;&#1072;-&#1072;&#1076;&#1084;.&#1088;&#1092;/sovob.php" TargetMode="External"/><Relationship Id="rId1" Type="http://schemas.openxmlformats.org/officeDocument/2006/relationships/hyperlink" Target="http://vuktyl.com/itemobchsovet-0/deyatelnost-obshchestvennogo-soveta-pri-administratsii-go-vuktyl-2019-2021/protokoly-zasedanij.html" TargetMode="External"/><Relationship Id="rId6" Type="http://schemas.openxmlformats.org/officeDocument/2006/relationships/hyperlink" Target="http://sosnogorsk.org/upr/ossr/protocol/2019/" TargetMode="External"/><Relationship Id="rId11" Type="http://schemas.openxmlformats.org/officeDocument/2006/relationships/hyperlink" Target="http://&#1089;&#1099;&#1082;&#1090;&#1099;&#1074;&#1082;&#1072;&#1088;.&#1088;&#1092;/component/attachments/download/23767" TargetMode="External"/><Relationship Id="rId5" Type="http://schemas.openxmlformats.org/officeDocument/2006/relationships/hyperlink" Target="http://kortfo.ucoz.org/index/protocola_2019/0-61" TargetMode="External"/><Relationship Id="rId15" Type="http://schemas.openxmlformats.org/officeDocument/2006/relationships/hyperlink" Target="http://ufmrpechora.ru/page/levoe_menju.otkrytyi_bydget.sovet_obschestvennosti_mr_pechora/" TargetMode="External"/><Relationship Id="rId10" Type="http://schemas.openxmlformats.org/officeDocument/2006/relationships/hyperlink" Target="http://www.mrk11.ru/page/obschestvennyy_sovet_munitsipalnogo_rayona_knyazhpogostskiy/" TargetMode="External"/><Relationship Id="rId4" Type="http://schemas.openxmlformats.org/officeDocument/2006/relationships/hyperlink" Target="http://finupr.adminta.ru/index.php/byudzhet-mogo-inta/godovoj-otchet-ob-ispolnenii-byudzheta" TargetMode="External"/><Relationship Id="rId9" Type="http://schemas.openxmlformats.org/officeDocument/2006/relationships/hyperlink" Target="https://mouhta.ru/adm/osovet/osovet_3sozyv/" TargetMode="External"/><Relationship Id="rId14" Type="http://schemas.openxmlformats.org/officeDocument/2006/relationships/hyperlink" Target="http://mrust-cilma.ru/index.php/obshchestvennyj-sovet/3930-protokoly-zasedanij-obshchestvennogo-soveta-2019-god"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kojgorodok.ru/finansyi/proekt-byudzheta/proektyi-vneseniya-izmenenij/" TargetMode="External"/><Relationship Id="rId13" Type="http://schemas.openxmlformats.org/officeDocument/2006/relationships/hyperlink" Target="http://syktyvdin.ru/ru/page/residents.finance.Budget/" TargetMode="External"/><Relationship Id="rId18" Type="http://schemas.openxmlformats.org/officeDocument/2006/relationships/hyperlink" Target="http://&#1091;&#1089;&#1090;&#1100;-&#1082;&#1091;&#1083;&#1086;&#1084;.&#1088;&#1092;/city/byudzhet-rayona/byudzhet-na-2019-god/" TargetMode="External"/><Relationship Id="rId3" Type="http://schemas.openxmlformats.org/officeDocument/2006/relationships/hyperlink" Target="http://&#1074;&#1086;&#1088;&#1082;&#1091;&#1090;&#1072;.&#1088;&#1092;/about/budget-mo-th-vorkuta/byudzhet/proekty-resheniy/2019-god/" TargetMode="External"/><Relationship Id="rId7" Type="http://schemas.openxmlformats.org/officeDocument/2006/relationships/hyperlink" Target="http://www.mrk11.ru/page/bjudzhet_mr_knyazhpogostskiy.proekty_resheniy_soveta_mr_knyazhpogostskiy/" TargetMode="External"/><Relationship Id="rId12" Type="http://schemas.openxmlformats.org/officeDocument/2006/relationships/hyperlink" Target="http://sosnogorsk.org/adm/budget/budget/2019/projects-budget/" TargetMode="External"/><Relationship Id="rId17" Type="http://schemas.openxmlformats.org/officeDocument/2006/relationships/hyperlink" Target="https://ustvymskij.ru/index.php/finansovoe-upravlenie/proekty-reshenij-o-byudzhete" TargetMode="External"/><Relationship Id="rId2" Type="http://schemas.openxmlformats.org/officeDocument/2006/relationships/hyperlink" Target="http://&#1089;&#1099;&#1082;&#1090;&#1099;&#1074;&#1082;&#1072;&#1088;.&#1088;&#1092;/administration/departament-finansov/byudzhet/proekty-byudzhetov" TargetMode="External"/><Relationship Id="rId16" Type="http://schemas.openxmlformats.org/officeDocument/2006/relationships/hyperlink" Target="http://udora.info/byudzhet" TargetMode="External"/><Relationship Id="rId20" Type="http://schemas.openxmlformats.org/officeDocument/2006/relationships/printerSettings" Target="../printerSettings/printerSettings16.bin"/><Relationship Id="rId1" Type="http://schemas.openxmlformats.org/officeDocument/2006/relationships/hyperlink" Target="http://beldepfin.ru/?page_id=4202" TargetMode="External"/><Relationship Id="rId6" Type="http://schemas.openxmlformats.org/officeDocument/2006/relationships/hyperlink" Target="http://vuktyl.com/itembyudzhet/itemfin-14.html" TargetMode="External"/><Relationship Id="rId11" Type="http://schemas.openxmlformats.org/officeDocument/2006/relationships/hyperlink" Target="http://www.priluzie.ru/administracija/otdely-komitety-upravlenija/mu-upravlenie-finansov-administracii-municipalnogo/bjudzhet-municipalnogo-rajona-priluzskij/bjudzhet-municipalnogo-rajona-priluzskij-na-22398/proekty-vnesenija-izmenenij-v-bjudzhet/" TargetMode="External"/><Relationship Id="rId5" Type="http://schemas.openxmlformats.org/officeDocument/2006/relationships/hyperlink" Target="http://&#1072;&#1076;&#1084;&#1080;&#1085;&#1080;&#1089;&#1090;&#1088;&#1072;&#1094;&#1080;&#1103;-&#1091;&#1089;&#1080;&#1085;&#1089;&#1082;.&#1088;&#1092;/?p=18093" TargetMode="External"/><Relationship Id="rId15" Type="http://schemas.openxmlformats.org/officeDocument/2006/relationships/hyperlink" Target="http://www.trpk.ru/page/finuprav.2019_god.bjudzhet_2019/" TargetMode="External"/><Relationship Id="rId10" Type="http://schemas.openxmlformats.org/officeDocument/2006/relationships/hyperlink" Target="http://www.ufmrpechora.ru/page/levoe_menju.resheniya_o_mestnyh_bjudzhetov.resheniya_o_bjudzhete_mo_mr_pechora.reshenie_o_bjudzhete_mo_mr_pechora_2019_god.vnesenie_izmeneniy_v_bjudzhet_mo_mr_pechora_na_2019_2021_gg/" TargetMode="External"/><Relationship Id="rId19" Type="http://schemas.openxmlformats.org/officeDocument/2006/relationships/hyperlink" Target="http://fin.mrust-cilma.ru/proektyi-resheniy/" TargetMode="External"/><Relationship Id="rId4" Type="http://schemas.openxmlformats.org/officeDocument/2006/relationships/hyperlink" Target="http://finupr.adminta.ru/index.php/byudzhet-mogo-inta/proekt-byudzheta" TargetMode="External"/><Relationship Id="rId9" Type="http://schemas.openxmlformats.org/officeDocument/2006/relationships/hyperlink" Target="http://kortfo.ucoz.org/index/bjudzhet_na_2019_2021/0-56" TargetMode="External"/><Relationship Id="rId14" Type="http://schemas.openxmlformats.org/officeDocument/2006/relationships/hyperlink" Target="http://www.&#1089;&#1099;&#1089;&#1086;&#1083;&#1072;-&#1072;&#1076;&#1084;.&#1088;&#1092;/proekt_budget.php"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fuizhma.ru/byudzhet-rayona-2/byudzhet/byudzhet-na-2019-god-i-planovyiy-period-2020-i-2021-godov" TargetMode="External"/><Relationship Id="rId13" Type="http://schemas.openxmlformats.org/officeDocument/2006/relationships/hyperlink" Target="http://www.priluzie.ru/administracija/otdely-komitety-upravlenija/mu-upravlenie-finansov-administracii-municipalnogo/bjudzhet-municipalnogo-rajona-priluzskij/bjudzhet-municipalnogo-rajona-priluzskij-na-22398/proekty-vnesenija-izmenenij-v-bjudzhet/" TargetMode="External"/><Relationship Id="rId18" Type="http://schemas.openxmlformats.org/officeDocument/2006/relationships/hyperlink" Target="https://cloud.mail.ru/public/97EH/Bpna79t5e/%D0%9F%D1%80%D0%BE%D0%B5%D0%BA%D1%82%D1%8B%20%D1%80%D0%B5%D1%88%D0%B5%D0%BD%D0%B8%D0%B9%20%D0%BE%20%D0%B2%D0%BD%D0%B5%D1%81%D0%B5%D0%BD%D0%B8%D0%B8%20%D0%B8%D0%B7%D0%BC%D0%B5%D0%BD%D0%B5%D0%BD%D0%B8%D0%B9%20%D0%B2%20%D0%B1%D1%8E%D0%B4%D0%B6%D0%B5%D1%82%202019%20%D0%B3%D0%BE%D0%B4/" TargetMode="External"/><Relationship Id="rId3" Type="http://schemas.openxmlformats.org/officeDocument/2006/relationships/hyperlink" Target="http://&#1074;&#1086;&#1088;&#1082;&#1091;&#1090;&#1072;.&#1088;&#1092;/about/budget-mo-th-vorkuta/byudzhet/proekty-resheniy/2019-god/" TargetMode="External"/><Relationship Id="rId21" Type="http://schemas.openxmlformats.org/officeDocument/2006/relationships/hyperlink" Target="http://fin.mrust-cilma.ru/proektyi-resheniy/" TargetMode="External"/><Relationship Id="rId7" Type="http://schemas.openxmlformats.org/officeDocument/2006/relationships/hyperlink" Target="http://vuktyl.com/itembyudzhet/itemfin-14.html" TargetMode="External"/><Relationship Id="rId12" Type="http://schemas.openxmlformats.org/officeDocument/2006/relationships/hyperlink" Target="http://www.ufmrpechora.ru/page/levoe_menju.resheniya_o_mestnyh_bjudzhetov.resheniya_o_bjudzhete_mo_mr_pechora.reshenie_o_bjudzhete_mo_mr_pechora_2019_god.vnesenie_izmeneniy_v_bjudzhet_mo_mr_pechora_na_2019_2021_gg/" TargetMode="External"/><Relationship Id="rId17" Type="http://schemas.openxmlformats.org/officeDocument/2006/relationships/hyperlink" Target="http://www.trpk.ru/page/finuprav.2019_god.bjudzhet_2019/" TargetMode="External"/><Relationship Id="rId2" Type="http://schemas.openxmlformats.org/officeDocument/2006/relationships/hyperlink" Target="http://&#1089;&#1099;&#1082;&#1090;&#1099;&#1074;&#1082;&#1072;&#1088;.&#1088;&#1092;/administration/departament-finansov/byudzhet/proekty-byudzhetov" TargetMode="External"/><Relationship Id="rId16" Type="http://schemas.openxmlformats.org/officeDocument/2006/relationships/hyperlink" Target="http://www.&#1089;&#1099;&#1089;&#1086;&#1083;&#1072;-&#1072;&#1076;&#1084;.&#1088;&#1092;/proekt_budget.php" TargetMode="External"/><Relationship Id="rId20" Type="http://schemas.openxmlformats.org/officeDocument/2006/relationships/hyperlink" Target="http://&#1091;&#1089;&#1090;&#1100;-&#1082;&#1091;&#1083;&#1086;&#1084;.&#1088;&#1092;/city/byudzhet-rayona/byudzhet-na-2019-god/"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byudzhet_uhta/" TargetMode="External"/><Relationship Id="rId11" Type="http://schemas.openxmlformats.org/officeDocument/2006/relationships/hyperlink" Target="http://kortfo.ucoz.org/index/bjudzhet_na_2019_2021/0-56" TargetMode="External"/><Relationship Id="rId5" Type="http://schemas.openxmlformats.org/officeDocument/2006/relationships/hyperlink" Target="http://&#1072;&#1076;&#1084;&#1080;&#1085;&#1080;&#1089;&#1090;&#1088;&#1072;&#1094;&#1080;&#1103;-&#1091;&#1089;&#1080;&#1085;&#1089;&#1082;.&#1088;&#1092;/?p=18093" TargetMode="External"/><Relationship Id="rId15" Type="http://schemas.openxmlformats.org/officeDocument/2006/relationships/hyperlink" Target="http://syktyvdin.ru/ru/page/residents.finance.Budget/" TargetMode="External"/><Relationship Id="rId10" Type="http://schemas.openxmlformats.org/officeDocument/2006/relationships/hyperlink" Target="http://kojgorodok.ru/finansyi/proekt-byudzheta/proektyi-vneseniya-izmenenij/" TargetMode="External"/><Relationship Id="rId19" Type="http://schemas.openxmlformats.org/officeDocument/2006/relationships/hyperlink" Target="https://ustvymskij.ru/index.php/finansovoe-upravlenie/proekty-reshenij-o-byudzhete" TargetMode="External"/><Relationship Id="rId4" Type="http://schemas.openxmlformats.org/officeDocument/2006/relationships/hyperlink" Target="http://finupr.adminta.ru/index.php/byudzhet-mogo-inta/proekt-byudzheta" TargetMode="External"/><Relationship Id="rId9" Type="http://schemas.openxmlformats.org/officeDocument/2006/relationships/hyperlink" Target="http://www.mrk11.ru/page/bjudzhet_mr_knyazhpogostskiy.proekty_resheniy_soveta_mr_knyazhpogostskiy/" TargetMode="External"/><Relationship Id="rId14" Type="http://schemas.openxmlformats.org/officeDocument/2006/relationships/hyperlink" Target="http://sosnogorsk.org/adm/budget/budget/2019/projects-budget/" TargetMode="External"/><Relationship Id="rId22"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8" Type="http://schemas.openxmlformats.org/officeDocument/2006/relationships/hyperlink" Target="http://fuizhma.ru/byudzhet-rayona-2/byudzhet/byudzhet-na-2019-god-i-planovyiy-period-2020-i-2021-godov" TargetMode="External"/><Relationship Id="rId13" Type="http://schemas.openxmlformats.org/officeDocument/2006/relationships/hyperlink" Target="http://www.priluzie.ru/administracija/otdely-komitety-upravlenija/mu-upravlenie-finansov-administracii-municipalnogo/bjudzhet-municipalnogo-rajona-priluzskij/bjudzhet-municipalnogo-rajona-priluzskij-na-22398/" TargetMode="External"/><Relationship Id="rId18" Type="http://schemas.openxmlformats.org/officeDocument/2006/relationships/hyperlink" Target="https://cloud.mail.ru/public/97EH/Bpna79t5e/%D0%A0%D0%B5%D1%88%D0%B5%D0%BD%D0%B8%D1%8F%20%D0%BE%20%D0%B2%D0%BD%D0%B5%D1%81%D0%B5%D0%BD%D0%B8%D0%B8%20%D0%B8%D0%B7%D0%BC%D0%B5%D0%BD%D0%B5%D0%BD%D0%B8%D0%B9%20%D0%B2%20%D0%B1%D1%8E%D0%B4%D0%B6%D0%B5%D1%82%202019%20%D0%B3%D0%BE%D0%B4/" TargetMode="External"/><Relationship Id="rId3" Type="http://schemas.openxmlformats.org/officeDocument/2006/relationships/hyperlink" Target="http://&#1074;&#1086;&#1088;&#1082;&#1091;&#1090;&#1072;.&#1088;&#1092;/about/budget-mo-th-vorkuta/byudzhet/proekty-resheniy/2019-god/" TargetMode="External"/><Relationship Id="rId21" Type="http://schemas.openxmlformats.org/officeDocument/2006/relationships/hyperlink" Target="http://fin.mrust-cilma.ru/resheniya/" TargetMode="External"/><Relationship Id="rId7" Type="http://schemas.openxmlformats.org/officeDocument/2006/relationships/hyperlink" Target="http://vuktyl.com/itembyudzhet/itemfin-14.html" TargetMode="External"/><Relationship Id="rId12" Type="http://schemas.openxmlformats.org/officeDocument/2006/relationships/hyperlink" Target="http://www.ufmrpechora.ru/page/levoe_menju.resheniya_o_mestnyh_bjudzhetov.resheniya_o_bjudzhete_mo_mr_pechora.reshenie_o_bjudzhete_mo_mr_pechora_2019_god.vnesenie_izmeneniy_v_bjudzhet_mo_mr_pechora_na_2019_2021_gg/" TargetMode="External"/><Relationship Id="rId17" Type="http://schemas.openxmlformats.org/officeDocument/2006/relationships/hyperlink" Target="http://www.&#1089;&#1099;&#1089;&#1086;&#1083;&#1072;-&#1072;&#1076;&#1084;.&#1088;&#1092;/budget_rayon.php" TargetMode="External"/><Relationship Id="rId2" Type="http://schemas.openxmlformats.org/officeDocument/2006/relationships/hyperlink" Target="http://&#1089;&#1099;&#1082;&#1090;&#1099;&#1074;&#1082;&#1072;&#1088;.&#1088;&#1092;/administration/departament-finansov/byudzhet/resheniya-ob-utverzhdenii-byudzheta" TargetMode="External"/><Relationship Id="rId16" Type="http://schemas.openxmlformats.org/officeDocument/2006/relationships/hyperlink" Target="http://www.trpk.ru/page/finuprav.2019_god.bjudzhet_2019/" TargetMode="External"/><Relationship Id="rId20" Type="http://schemas.openxmlformats.org/officeDocument/2006/relationships/hyperlink" Target="http://&#1091;&#1089;&#1090;&#1100;-&#1082;&#1091;&#1083;&#1086;&#1084;.&#1088;&#1092;/city/byudzhet-rayona/byudzhet-na-2019-god/"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byudzhet_uhta/" TargetMode="External"/><Relationship Id="rId11" Type="http://schemas.openxmlformats.org/officeDocument/2006/relationships/hyperlink" Target="http://kortfo.ucoz.org/index/bjudzhet_na_2019_2021/0-56" TargetMode="External"/><Relationship Id="rId5" Type="http://schemas.openxmlformats.org/officeDocument/2006/relationships/hyperlink" Target="http://&#1072;&#1076;&#1084;&#1080;&#1085;&#1080;&#1089;&#1090;&#1088;&#1072;&#1094;&#1080;&#1103;-&#1091;&#1089;&#1080;&#1085;&#1089;&#1082;.&#1088;&#1092;/?p=18093" TargetMode="External"/><Relationship Id="rId15" Type="http://schemas.openxmlformats.org/officeDocument/2006/relationships/hyperlink" Target="http://www.&#1089;&#1099;&#1089;&#1086;&#1083;&#1072;-&#1072;&#1076;&#1084;.&#1088;&#1092;/budget_rayon.php" TargetMode="External"/><Relationship Id="rId10" Type="http://schemas.openxmlformats.org/officeDocument/2006/relationships/hyperlink" Target="http://kojgorodok.ru/finansyi/utverzhdennyij-byudzhet/resheniya-soveta-munitsipalnogo-rajona-kojgorodskij-o-byudzhete-munitsipalnogo-obrazovaniya-munitsipalnogo-rajona-kojgorodskij-na-2019-god-i-planovyij-period-2020-i-2021-godov/" TargetMode="External"/><Relationship Id="rId19" Type="http://schemas.openxmlformats.org/officeDocument/2006/relationships/hyperlink" Target="https://ustvymskij.ru/index.php/finansovoe-upravlenie/resheniya-o-byudzhete" TargetMode="External"/><Relationship Id="rId4" Type="http://schemas.openxmlformats.org/officeDocument/2006/relationships/hyperlink" Target="http://finupr.adminta.ru/index.php/byudzhet-mogo-inta/utrverzhdennyj-byudzhet" TargetMode="External"/><Relationship Id="rId9" Type="http://schemas.openxmlformats.org/officeDocument/2006/relationships/hyperlink" Target="http://www.mrk11.ru/page/bjudzhet_mr_knyazhpogostskiy.resheniya_soveta_o_bjudzhete/" TargetMode="External"/><Relationship Id="rId14" Type="http://schemas.openxmlformats.org/officeDocument/2006/relationships/hyperlink" Target="http://sosnogorsk.org/adm/budget/budget/2019/the-decision-on-budget/" TargetMode="External"/><Relationship Id="rId22"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8" Type="http://schemas.openxmlformats.org/officeDocument/2006/relationships/hyperlink" Target="http://fuizhma.ru/byudzhet-rayona-2/byudzhet/byudzhet-na-2019-god-i-planovyiy-period-2020-i-2021-godov" TargetMode="External"/><Relationship Id="rId13" Type="http://schemas.openxmlformats.org/officeDocument/2006/relationships/hyperlink" Target="http://www.priluzie.ru/administracija/otdely-komitety-upravlenija/mu-upravlenie-finansov-administracii-municipalnogo/bjudzhet-municipalnogo-rajona-priluzskij/bjudzhet-municipalnogo-rajona-priluzskij-na-22398/aktualizirovannyj-bjudzhet/" TargetMode="External"/><Relationship Id="rId18" Type="http://schemas.openxmlformats.org/officeDocument/2006/relationships/hyperlink" Target="https://ustvymskij.ru/index.php/finansovoe-upravlenie/resheniya-o-byudzhete" TargetMode="External"/><Relationship Id="rId3" Type="http://schemas.openxmlformats.org/officeDocument/2006/relationships/hyperlink" Target="http://&#1074;&#1086;&#1088;&#1082;&#1091;&#1090;&#1072;.&#1088;&#1092;/about/budget-mo-th-vorkuta/byudzhet/aktualizirovannyy-byudzhet/2019-god/" TargetMode="External"/><Relationship Id="rId21" Type="http://schemas.openxmlformats.org/officeDocument/2006/relationships/hyperlink" Target="https://cloud.mail.ru/public/97EH/Bpna79t5e/%D0%A0%D0%B5%D1%88%D0%B5%D0%BD%D0%B8%D1%8F%20%D0%BE%20%D0%B2%D0%BD%D0%B5%D1%81%D0%B5%D0%BD%D0%B8%D0%B8%20%D0%B8%D0%B7%D0%BC%D0%B5%D0%BD%D0%B5%D0%BD%D0%B8%D0%B9%20%D0%B2%20%D0%B1%D1%8E%D0%B4%D0%B6%D0%B5%D1%82%202019%20%D0%B3%D0%BE%D0%B4/" TargetMode="External"/><Relationship Id="rId7" Type="http://schemas.openxmlformats.org/officeDocument/2006/relationships/hyperlink" Target="http://vuktyl.com/itembyudzhet/itemfin-14.html" TargetMode="External"/><Relationship Id="rId12" Type="http://schemas.openxmlformats.org/officeDocument/2006/relationships/hyperlink" Target="http://www.ufmrpechora.ru/page/levoe_menju.resheniya_o_mestnyh_bjudzhetov.resheniya_o_bjudzhete_mo_mr_pechora.reshenie_o_bjudzhete_mo_mr_pechora_2019_god.vnesenie_izmeneniy_v_bjudzhet_mo_mr_pechora_na_2019_2021_gg/" TargetMode="External"/><Relationship Id="rId17" Type="http://schemas.openxmlformats.org/officeDocument/2006/relationships/hyperlink" Target="http://www.trpk.ru/page/finuprav.2019_god.aktualizirovannye_versii_bjudzheta_2019/" TargetMode="External"/><Relationship Id="rId2" Type="http://schemas.openxmlformats.org/officeDocument/2006/relationships/hyperlink" Target="http://&#1089;&#1099;&#1082;&#1090;&#1099;&#1074;&#1082;&#1072;&#1088;.&#1088;&#1092;/administration/departament-finansov/byudzhet/resheniya-ob-utverzhdenii-byudzheta" TargetMode="External"/><Relationship Id="rId16" Type="http://schemas.openxmlformats.org/officeDocument/2006/relationships/hyperlink" Target="http://www.&#1089;&#1099;&#1089;&#1086;&#1083;&#1072;-&#1072;&#1076;&#1084;.&#1088;&#1092;/budget_rayon.php" TargetMode="External"/><Relationship Id="rId20" Type="http://schemas.openxmlformats.org/officeDocument/2006/relationships/hyperlink" Target="http://fin.mrust-cilma.ru/resheniya/"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byudzhet_uhta/" TargetMode="External"/><Relationship Id="rId11" Type="http://schemas.openxmlformats.org/officeDocument/2006/relationships/hyperlink" Target="http://kortfo.ucoz.org/index/bjudzhet_na_2019_2021/0-56" TargetMode="External"/><Relationship Id="rId5" Type="http://schemas.openxmlformats.org/officeDocument/2006/relationships/hyperlink" Target="http://&#1072;&#1076;&#1084;&#1080;&#1085;&#1080;&#1089;&#1090;&#1088;&#1072;&#1094;&#1080;&#1103;-&#1091;&#1089;&#1080;&#1085;&#1089;&#1082;.&#1088;&#1092;/?p=18093" TargetMode="External"/><Relationship Id="rId15" Type="http://schemas.openxmlformats.org/officeDocument/2006/relationships/hyperlink" Target="http://syktyvdin.ru/ru/page/residents.finance.Budget/" TargetMode="External"/><Relationship Id="rId10" Type="http://schemas.openxmlformats.org/officeDocument/2006/relationships/hyperlink" Target="http://kojgorodok.ru/finansyi/utverzhdennyij-byudzhet/resheniya-soveta-munitsipalnogo-rajona-kojgorodskij-o-byudzhete-munitsipalnogo-obrazovaniya-munitsipalnogo-rajona-kojgorodskij-na-2019-god-i-planovyij-period-2020-i-2021-godov/" TargetMode="External"/><Relationship Id="rId19" Type="http://schemas.openxmlformats.org/officeDocument/2006/relationships/hyperlink" Target="http://&#1091;&#1089;&#1090;&#1100;-&#1082;&#1091;&#1083;&#1086;&#1084;.&#1088;&#1092;/city/byudzhet-rayona/byudzhet-na-2019-god/" TargetMode="External"/><Relationship Id="rId4" Type="http://schemas.openxmlformats.org/officeDocument/2006/relationships/hyperlink" Target="http://finupr.adminta.ru/index.php/byudzhet-mogo-inta/utrverzhdennyj-byudzhet" TargetMode="External"/><Relationship Id="rId9" Type="http://schemas.openxmlformats.org/officeDocument/2006/relationships/hyperlink" Target="http://www.mrk11.ru/page/bjudzhet_mr_knyazhpogostskiy.resheniya_soveta_o_bjudzhete/" TargetMode="External"/><Relationship Id="rId14" Type="http://schemas.openxmlformats.org/officeDocument/2006/relationships/hyperlink" Target="http://sosnogorsk.org/adm/budget/budget/2019/the-decision-on-budget/" TargetMode="External"/><Relationship Id="rId22"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8" Type="http://schemas.openxmlformats.org/officeDocument/2006/relationships/hyperlink" Target="http://vuktyl.com/itembyudzhet/itemfin-13.html" TargetMode="External"/><Relationship Id="rId13" Type="http://schemas.openxmlformats.org/officeDocument/2006/relationships/hyperlink" Target="http://ufmrpechora.ru/page/levoe_menju.ispolneniya_mestnyh_bjudzhetov.ispolnenie_za_2019_god.ezhemesyachnoe_ispolnenie_bjudzheta_mo_mr_pechora_za_2019_g/" TargetMode="External"/><Relationship Id="rId18" Type="http://schemas.openxmlformats.org/officeDocument/2006/relationships/hyperlink" Target="http://www.trpk.ru/page/finuprav.2019_god.otchety_ob_ispolnenii_bjudzheta_mr_2019/" TargetMode="External"/><Relationship Id="rId3" Type="http://schemas.openxmlformats.org/officeDocument/2006/relationships/hyperlink" Target="https://cloud.mail.ru/public/97EH/Bpna79t5e/%D0%9E%D1%82%D1%87%D0%B5%D1%82%20%D0%BE%D0%B1%20%D0%B8%D1%81%D0%BF%D0%BE%D0%BB%D0%BD%D0%B5%D0%BD%D0%B8%D0%B8%20%D0%B1%D1%8E%D0%B4%D0%B6%D0%B5%D1%82%D0%B0%202019%20%D0%B3%D0%BE%D0%B4%20(%D1%84.0503317)/" TargetMode="External"/><Relationship Id="rId21" Type="http://schemas.openxmlformats.org/officeDocument/2006/relationships/hyperlink" Target="http://fin.mrust-cilma.ru/ezhekvartalnoe/" TargetMode="External"/><Relationship Id="rId7" Type="http://schemas.openxmlformats.org/officeDocument/2006/relationships/hyperlink" Target="http://fin.mouhta.ru/byudzhet/otchet/postanov_2019/index.php" TargetMode="External"/><Relationship Id="rId12" Type="http://schemas.openxmlformats.org/officeDocument/2006/relationships/hyperlink" Target="http://kortfo.ucoz.org/index/2019/0-62" TargetMode="External"/><Relationship Id="rId17" Type="http://schemas.openxmlformats.org/officeDocument/2006/relationships/hyperlink" Target="http://www.&#1089;&#1099;&#1089;&#1086;&#1083;&#1072;-&#1072;&#1076;&#1084;.&#1088;&#1092;/mun_finans.php" TargetMode="External"/><Relationship Id="rId2" Type="http://schemas.openxmlformats.org/officeDocument/2006/relationships/hyperlink" Target="http://www.udora.info/byudzhet" TargetMode="External"/><Relationship Id="rId16" Type="http://schemas.openxmlformats.org/officeDocument/2006/relationships/hyperlink" Target="http://syktyvdin.ru/ru/page/residents.finance.Budget/" TargetMode="External"/><Relationship Id="rId20" Type="http://schemas.openxmlformats.org/officeDocument/2006/relationships/hyperlink" Target="http://&#1091;&#1089;&#1090;&#1100;-&#1082;&#1091;&#1083;&#1086;&#1084;.&#1088;&#1092;/city/byudzhet-rayona/otchet-ob-ispolnenii-byudzheta/ezhekvartalnye-otchety.php" TargetMode="External"/><Relationship Id="rId1" Type="http://schemas.openxmlformats.org/officeDocument/2006/relationships/hyperlink" Target="http://beldepfin.ru/?page_id=4202" TargetMode="External"/><Relationship Id="rId6" Type="http://schemas.openxmlformats.org/officeDocument/2006/relationships/hyperlink" Target="http://&#1072;&#1076;&#1084;&#1080;&#1085;&#1080;&#1089;&#1090;&#1088;&#1072;&#1094;&#1080;&#1103;-&#1091;&#1089;&#1080;&#1085;&#1089;&#1082;.&#1088;&#1092;/?p=22360" TargetMode="External"/><Relationship Id="rId11" Type="http://schemas.openxmlformats.org/officeDocument/2006/relationships/hyperlink" Target="http://kojgorodok.ru/finansyi/otchet-ob-ispolnenii-byudzheta/" TargetMode="External"/><Relationship Id="rId5" Type="http://schemas.openxmlformats.org/officeDocument/2006/relationships/hyperlink" Target="http://finupr.adminta.ru/index.php/byudzhet-mogo-inta/ispolnenie-byudzheta/171-2019" TargetMode="External"/><Relationship Id="rId15" Type="http://schemas.openxmlformats.org/officeDocument/2006/relationships/hyperlink" Target="http://sosnogorsk.org/adm/budget/execution/quarterly/2019-th/" TargetMode="External"/><Relationship Id="rId10" Type="http://schemas.openxmlformats.org/officeDocument/2006/relationships/hyperlink" Target="http://www.mrk11.ru/page/bjudzhet_mr_knyazhpogostskiy.ispolnenie_bjudzhetov/" TargetMode="External"/><Relationship Id="rId19" Type="http://schemas.openxmlformats.org/officeDocument/2006/relationships/hyperlink" Target="https://ustvymskij.ru/index.php/finansovoe-upravlenie/itogi-ispolneniya-byudzheta" TargetMode="External"/><Relationship Id="rId4" Type="http://schemas.openxmlformats.org/officeDocument/2006/relationships/hyperlink" Target="http://&#1074;&#1086;&#1088;&#1082;&#1091;&#1090;&#1072;.&#1088;&#1092;/about/budget-mo-th-vorkuta/otchyet-ob-ispolnenii-byudzheta/2019-god/?clear_cache=Y" TargetMode="External"/><Relationship Id="rId9" Type="http://schemas.openxmlformats.org/officeDocument/2006/relationships/hyperlink" Target="http://fuizhma.ru/byudzhet-rayona-2/otchet-ob-ispolnenii-byudzheta" TargetMode="External"/><Relationship Id="rId14" Type="http://schemas.openxmlformats.org/officeDocument/2006/relationships/hyperlink" Target="http://www.priluzie.ru/administracija/otdely-komitety-upravlenija/mu-upravlenie-finansov-administracii-municipalnogo/otchety-ob-ispolnenii-bjudzheta-municipalnogo/" TargetMode="External"/><Relationship Id="rId22"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8" Type="http://schemas.openxmlformats.org/officeDocument/2006/relationships/hyperlink" Target="http://www.mrk11.ru/page/bjudzhet_mr_knyazhpogostskiy.ispolnenie_bjudzhetov/" TargetMode="External"/><Relationship Id="rId13" Type="http://schemas.openxmlformats.org/officeDocument/2006/relationships/hyperlink" Target="http://syktyvdin.ru/ru/page/residents.finance.Budget/" TargetMode="External"/><Relationship Id="rId18" Type="http://schemas.openxmlformats.org/officeDocument/2006/relationships/hyperlink" Target="http://fin.mrust-cilma.ru/ezhekvartalnoe/" TargetMode="External"/><Relationship Id="rId3" Type="http://schemas.openxmlformats.org/officeDocument/2006/relationships/hyperlink" Target="http://&#1074;&#1086;&#1088;&#1082;&#1091;&#1090;&#1072;.&#1088;&#1092;/about/budget-mo-th-vorkuta/otchyet-ob-ispolnenii-byudzheta/2019-god/?clear_cache=Y" TargetMode="External"/><Relationship Id="rId7" Type="http://schemas.openxmlformats.org/officeDocument/2006/relationships/hyperlink" Target="http://vuktyl.com/itembyudzhet/itemfin-13.html" TargetMode="External"/><Relationship Id="rId12" Type="http://schemas.openxmlformats.org/officeDocument/2006/relationships/hyperlink" Target="http://sosnogorsk.org/adm/budget/execution/quarterly/2019-th/" TargetMode="External"/><Relationship Id="rId17" Type="http://schemas.openxmlformats.org/officeDocument/2006/relationships/hyperlink" Target="http://&#1091;&#1089;&#1090;&#1100;-&#1082;&#1091;&#1083;&#1086;&#1084;.&#1088;&#1092;/city/byudzhet-rayona/otchet-ob-ispolnenii-byudzheta/analiticheskie-dannye-o-postupleniyakh-v-byudzhet-i-raskhodakh-byudzheta.php" TargetMode="External"/><Relationship Id="rId2" Type="http://schemas.openxmlformats.org/officeDocument/2006/relationships/hyperlink" Target="http://&#1089;&#1099;&#1082;&#1090;&#1099;&#1074;&#1082;&#1072;&#1088;.&#1088;&#1092;/administration/departament-finansov/byudzhet/otchety-ob-ispolnenii-byudzheta" TargetMode="External"/><Relationship Id="rId16" Type="http://schemas.openxmlformats.org/officeDocument/2006/relationships/hyperlink" Target="https://ustvymskij.ru/index.php/finansovoe-upravlenie/itogi-ispolneniya-byudzheta"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otchet/" TargetMode="External"/><Relationship Id="rId11" Type="http://schemas.openxmlformats.org/officeDocument/2006/relationships/hyperlink" Target="http://ufmrpechora.ru/page/levoe_menju.ispolneniya_mestnyh_bjudzhetov.ispolnenie_za_2019_god.ezhemesyachnoe_ispolnenie_bjudzheta_mo_mr_pechora_za_2019_g/" TargetMode="External"/><Relationship Id="rId5" Type="http://schemas.openxmlformats.org/officeDocument/2006/relationships/hyperlink" Target="http://&#1072;&#1076;&#1084;&#1080;&#1085;&#1080;&#1089;&#1090;&#1088;&#1072;&#1094;&#1080;&#1103;-&#1091;&#1089;&#1080;&#1085;&#1089;&#1082;.&#1088;&#1092;/?p=18101" TargetMode="External"/><Relationship Id="rId15" Type="http://schemas.openxmlformats.org/officeDocument/2006/relationships/hyperlink" Target="http://www.trpk.ru/page/finuprav.2019_god.otchety_ob_ispolnenii_konsolidirovannogo_bjudzheta_mr_2019/" TargetMode="External"/><Relationship Id="rId10" Type="http://schemas.openxmlformats.org/officeDocument/2006/relationships/hyperlink" Target="http://kortfo.ucoz.org/index/2019/0-62" TargetMode="External"/><Relationship Id="rId19" Type="http://schemas.openxmlformats.org/officeDocument/2006/relationships/printerSettings" Target="../printerSettings/printerSettings21.bin"/><Relationship Id="rId4" Type="http://schemas.openxmlformats.org/officeDocument/2006/relationships/hyperlink" Target="http://finupr.adminta.ru/index.php/byudzhet-mogo-inta/ispolnenie-byudzheta/171-2019" TargetMode="External"/><Relationship Id="rId9" Type="http://schemas.openxmlformats.org/officeDocument/2006/relationships/hyperlink" Target="http://kojgorodok.ru/finansyi/otchet-ob-ispolnenii-byudzheta/" TargetMode="External"/><Relationship Id="rId14" Type="http://schemas.openxmlformats.org/officeDocument/2006/relationships/hyperlink" Target="http://www.&#1089;&#1099;&#1089;&#1086;&#1083;&#1072;-&#1072;&#1076;&#1084;.&#1088;&#1092;/mun_finans.php"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kortfo.ucoz.org/index/2019/0-62" TargetMode="External"/><Relationship Id="rId13" Type="http://schemas.openxmlformats.org/officeDocument/2006/relationships/hyperlink" Target="http://www.&#1089;&#1099;&#1089;&#1086;&#1083;&#1072;-&#1072;&#1076;&#1084;.&#1088;&#1092;/mun_finans.php" TargetMode="External"/><Relationship Id="rId18" Type="http://schemas.openxmlformats.org/officeDocument/2006/relationships/printerSettings" Target="../printerSettings/printerSettings22.bin"/><Relationship Id="rId3" Type="http://schemas.openxmlformats.org/officeDocument/2006/relationships/hyperlink" Target="http://&#1074;&#1086;&#1088;&#1082;&#1091;&#1090;&#1072;.&#1088;&#1092;/about/budget-mo-th-vorkuta/otchyet-ob-ispolnenii-byudzheta/2019-god/?clear_cache=Y" TargetMode="External"/><Relationship Id="rId7" Type="http://schemas.openxmlformats.org/officeDocument/2006/relationships/hyperlink" Target="http://kojgorodok.ru/finansyi/otchet-ob-ispolnenii-byudzheta/" TargetMode="External"/><Relationship Id="rId12" Type="http://schemas.openxmlformats.org/officeDocument/2006/relationships/hyperlink" Target="http://&#1089;&#1099;&#1082;&#1090;&#1099;&#1074;&#1082;&#1072;&#1088;.&#1088;&#1092;/administration/departament-finansov/byudzhet/otchety-ob-ispolnenii-byudzheta" TargetMode="External"/><Relationship Id="rId17" Type="http://schemas.openxmlformats.org/officeDocument/2006/relationships/hyperlink" Target="http://fin.mrust-cilma.ru/ezhekvartalnoe/" TargetMode="External"/><Relationship Id="rId2" Type="http://schemas.openxmlformats.org/officeDocument/2006/relationships/hyperlink" Target="http://&#1072;&#1076;&#1084;&#1080;&#1085;&#1080;&#1089;&#1090;&#1088;&#1072;&#1094;&#1080;&#1103;-&#1091;&#1089;&#1080;&#1085;&#1089;&#1082;.&#1088;&#1092;/?p=22360" TargetMode="External"/><Relationship Id="rId16" Type="http://schemas.openxmlformats.org/officeDocument/2006/relationships/hyperlink" Target="http://&#1091;&#1089;&#1090;&#1100;-&#1082;&#1091;&#1083;&#1086;&#1084;.&#1088;&#1092;/city/byudzhet-rayona/otchet-ob-ispolnenii-byudzheta/analiticheskie-dannye-o-postupleniyakh-v-byudzhet-i-raskhodakh-byudzheta.php"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ispolnenie_bjudzhetov/" TargetMode="External"/><Relationship Id="rId11" Type="http://schemas.openxmlformats.org/officeDocument/2006/relationships/hyperlink" Target="http://syktyvdin.ru/ru/page/residents.finance.Budget/" TargetMode="External"/><Relationship Id="rId5" Type="http://schemas.openxmlformats.org/officeDocument/2006/relationships/hyperlink" Target="http://fin.mouhta.ru/byudzhet/otchet/" TargetMode="External"/><Relationship Id="rId15" Type="http://schemas.openxmlformats.org/officeDocument/2006/relationships/hyperlink" Target="https://ustvymskij.ru/index.php/finansovoe-upravlenie/itogi-ispolneniya-byudzheta" TargetMode="External"/><Relationship Id="rId10" Type="http://schemas.openxmlformats.org/officeDocument/2006/relationships/hyperlink" Target="http://sosnogorsk.org/adm/budget/execution/quarterly/2019-th/" TargetMode="External"/><Relationship Id="rId4" Type="http://schemas.openxmlformats.org/officeDocument/2006/relationships/hyperlink" Target="http://finupr.adminta.ru/index.php/byudzhet-mogo-inta/ispolnenie-byudzheta/171-2019" TargetMode="External"/><Relationship Id="rId9" Type="http://schemas.openxmlformats.org/officeDocument/2006/relationships/hyperlink" Target="http://ufmrpechora.ru/page/levoe_menju.ispolneniya_mestnyh_bjudzhetov.ispolnenie_za_2019_god.ezhemesyachnoe_ispolnenie_bjudzheta_mo_mr_pechora_za_2019_g/" TargetMode="External"/><Relationship Id="rId14" Type="http://schemas.openxmlformats.org/officeDocument/2006/relationships/hyperlink" Target="http://www.trpk.ru/page/finuprav.2019_god.otchety_ob_ispolnenii_konsolidirovannogo_bjudzheta_mr_2019/"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1074;&#1086;&#1088;&#1082;&#1091;&#1090;&#1072;.&#1088;&#1092;/about/budget-mo-th-vorkuta/munitsipalnyy-dolg/2019-god/" TargetMode="External"/><Relationship Id="rId13" Type="http://schemas.openxmlformats.org/officeDocument/2006/relationships/hyperlink" Target="http://ufmrpechora.ru/page/levoe_menju.normativnaya_baza.munitsipalnyy_dolg.munitsipalnaya_dolgovaya_kniga_mo_mr_pechora.2019_god/" TargetMode="External"/><Relationship Id="rId18" Type="http://schemas.openxmlformats.org/officeDocument/2006/relationships/hyperlink" Target="http://fin.mrust-cilma.ru/munitsipalnyiy-dolg/" TargetMode="External"/><Relationship Id="rId3" Type="http://schemas.openxmlformats.org/officeDocument/2006/relationships/hyperlink" Target="http://syktyvdin.ru/ru/page/residents.finance.Munizipalnyi_dolg/" TargetMode="External"/><Relationship Id="rId7" Type="http://schemas.openxmlformats.org/officeDocument/2006/relationships/hyperlink" Target="http://fin.mouhta.ru/dolg/2019/" TargetMode="External"/><Relationship Id="rId12" Type="http://schemas.openxmlformats.org/officeDocument/2006/relationships/hyperlink" Target="http://kortfo.ucoz.org/index/obem_municipalnogo_dolga_i_raskhodov_na_ego_obsluzhivanie_za_2019_god/0-66" TargetMode="External"/><Relationship Id="rId17" Type="http://schemas.openxmlformats.org/officeDocument/2006/relationships/hyperlink" Target="http://&#1091;&#1089;&#1090;&#1100;-&#1082;&#1091;&#1083;&#1086;&#1084;.&#1088;&#1092;/city/byudzhet-rayona/munitsipalnyy-dolg/2019.php" TargetMode="External"/><Relationship Id="rId2" Type="http://schemas.openxmlformats.org/officeDocument/2006/relationships/hyperlink" Target="http://&#1089;&#1099;&#1082;&#1090;&#1099;&#1074;&#1082;&#1072;&#1088;.&#1088;&#1092;/administration/departament-finansov/munitsipalnyj-dolg-mo-go-qsyktyvkarq" TargetMode="External"/><Relationship Id="rId16" Type="http://schemas.openxmlformats.org/officeDocument/2006/relationships/hyperlink" Target="https://ustvymskij.ru/index.php/finansovoe-upravlenie/itogi-ispolneniya-byudzheta" TargetMode="External"/><Relationship Id="rId1" Type="http://schemas.openxmlformats.org/officeDocument/2006/relationships/hyperlink" Target="http://beldepfin.ru/?page_id=4202" TargetMode="External"/><Relationship Id="rId6" Type="http://schemas.openxmlformats.org/officeDocument/2006/relationships/hyperlink" Target="http://&#1072;&#1076;&#1084;&#1080;&#1085;&#1080;&#1089;&#1090;&#1088;&#1072;&#1094;&#1080;&#1103;-&#1091;&#1089;&#1080;&#1085;&#1089;&#1082;.&#1088;&#1092;/?p=22367" TargetMode="External"/><Relationship Id="rId11" Type="http://schemas.openxmlformats.org/officeDocument/2006/relationships/hyperlink" Target="http://kojgorodok.ru/finansyi/otchet-ob-ispolnenii-byudzheta/" TargetMode="External"/><Relationship Id="rId5" Type="http://schemas.openxmlformats.org/officeDocument/2006/relationships/hyperlink" Target="http://finupr.adminta.ru/index.php/byudzhet-mogo-inta/ispolnenie-byudzheta/171-2019" TargetMode="External"/><Relationship Id="rId15" Type="http://schemas.openxmlformats.org/officeDocument/2006/relationships/hyperlink" Target="http://www.trpk.ru/page/finuprav.munitsipalnyy_dolg_mr_troitsko_pechorskiy/" TargetMode="External"/><Relationship Id="rId10" Type="http://schemas.openxmlformats.org/officeDocument/2006/relationships/hyperlink" Target="http://www.mrk11.ru/page/bjudzhet_mr_knyazhpogostskiy.munitsipalnyy_dolg/" TargetMode="External"/><Relationship Id="rId19" Type="http://schemas.openxmlformats.org/officeDocument/2006/relationships/printerSettings" Target="../printerSettings/printerSettings23.bin"/><Relationship Id="rId4" Type="http://schemas.openxmlformats.org/officeDocument/2006/relationships/hyperlink" Target="http://www.udora.info/byudzhet" TargetMode="External"/><Relationship Id="rId9" Type="http://schemas.openxmlformats.org/officeDocument/2006/relationships/hyperlink" Target="http://fuizhma.ru/byudzhet-rayona-2/munitsipalnyiy-dolg" TargetMode="External"/><Relationship Id="rId14" Type="http://schemas.openxmlformats.org/officeDocument/2006/relationships/hyperlink" Target="http://www.&#1089;&#1099;&#1089;&#1086;&#1083;&#1072;-&#1072;&#1076;&#1084;.&#1088;&#1092;/mun_finans.php"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kojgorodok.ru/finansyi/otchet-ob-ispolnenii-byudzheta/" TargetMode="External"/><Relationship Id="rId13" Type="http://schemas.openxmlformats.org/officeDocument/2006/relationships/hyperlink" Target="http://www.trpk.ru/page/finuprav.2019_god.otchety_ob_ispolnenii_konsolidirovannogo_bjudzheta_mr_2019/" TargetMode="External"/><Relationship Id="rId18" Type="http://schemas.openxmlformats.org/officeDocument/2006/relationships/printerSettings" Target="../printerSettings/printerSettings24.bin"/><Relationship Id="rId3" Type="http://schemas.openxmlformats.org/officeDocument/2006/relationships/hyperlink" Target="http://&#1074;&#1086;&#1088;&#1082;&#1091;&#1090;&#1072;.&#1088;&#1092;/about/budget-mo-th-vorkuta/otchyet-ob-ispolnenii-byudzheta/2019-god/?clear_cache=Y" TargetMode="External"/><Relationship Id="rId7" Type="http://schemas.openxmlformats.org/officeDocument/2006/relationships/hyperlink" Target="http://www.mrk11.ru/page/bjudzhet_mr_knyazhpogostskiy.Ispol/" TargetMode="External"/><Relationship Id="rId12" Type="http://schemas.openxmlformats.org/officeDocument/2006/relationships/hyperlink" Target="http://syktyvdin.ru/ru/page/residents.finance.Budget/" TargetMode="External"/><Relationship Id="rId17" Type="http://schemas.openxmlformats.org/officeDocument/2006/relationships/hyperlink" Target="http://fin.mrust-cilma.ru/ezhekvartalnoe/" TargetMode="External"/><Relationship Id="rId2" Type="http://schemas.openxmlformats.org/officeDocument/2006/relationships/hyperlink" Target="http://&#1089;&#1099;&#1082;&#1090;&#1099;&#1074;&#1082;&#1072;&#1088;.&#1088;&#1092;/administration/departament-finansov/byudzhet/otchety-ob-ispolnenii-byudzheta" TargetMode="External"/><Relationship Id="rId16" Type="http://schemas.openxmlformats.org/officeDocument/2006/relationships/hyperlink" Target="http://&#1091;&#1089;&#1090;&#1100;-&#1082;&#1091;&#1083;&#1086;&#1084;.&#1088;&#1092;/city/byudzhet-rayona/otchet-ob-ispolnenii-byudzheta/analiticheskie-dannye-o-postupleniyakh-v-byudzhet-i-raskhodakh-byudzheta.php"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otchet/" TargetMode="External"/><Relationship Id="rId11" Type="http://schemas.openxmlformats.org/officeDocument/2006/relationships/hyperlink" Target="http://sosnogorsk.org/adm/budget/execution/quarterly/2019-th/" TargetMode="External"/><Relationship Id="rId5" Type="http://schemas.openxmlformats.org/officeDocument/2006/relationships/hyperlink" Target="http://&#1072;&#1076;&#1084;&#1080;&#1085;&#1080;&#1089;&#1090;&#1088;&#1072;&#1094;&#1080;&#1103;-&#1091;&#1089;&#1080;&#1085;&#1089;&#1082;.&#1088;&#1092;/?p=18101" TargetMode="External"/><Relationship Id="rId15" Type="http://schemas.openxmlformats.org/officeDocument/2006/relationships/hyperlink" Target="https://ustvymskij.ru/index.php/finansovoe-upravlenie/itogi-ispolneniya-byudzheta" TargetMode="External"/><Relationship Id="rId10" Type="http://schemas.openxmlformats.org/officeDocument/2006/relationships/hyperlink" Target="http://ufmrpechora.ru/page/levoe_menju.ispolneniya_mestnyh_bjudzhetov.ispolnenie_za_2019_god.ezhemesyachnoe_ispolnenie_bjudzheta_mo_mr_pechora_za_2019_g/" TargetMode="External"/><Relationship Id="rId4" Type="http://schemas.openxmlformats.org/officeDocument/2006/relationships/hyperlink" Target="http://finupr.adminta.ru/index.php/byudzhet-mogo-inta/ispolnenie-byudzheta/171-2019" TargetMode="External"/><Relationship Id="rId9" Type="http://schemas.openxmlformats.org/officeDocument/2006/relationships/hyperlink" Target="http://kortfo.ucoz.org/index/2019/0-62" TargetMode="External"/><Relationship Id="rId14" Type="http://schemas.openxmlformats.org/officeDocument/2006/relationships/hyperlink" Target="http://www.&#1089;&#1099;&#1089;&#1086;&#1083;&#1072;-&#1072;&#1076;&#1084;.&#1088;&#1092;/mun_finans.ph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vuktyl.com/itembyudzhet/itemfin-14/8824-reshenie-soveta-gorodskogo-okruga-vuktyl-ot-13-dekabrya-2018-g-355-o-byudzhete-mo-go-vuktyl-na-2019-god-i-planovyj-period-2020-i-2021-godov.html" TargetMode="External"/><Relationship Id="rId13" Type="http://schemas.openxmlformats.org/officeDocument/2006/relationships/hyperlink" Target="http://www.priluzie.ru/administracija/otdely-komitety-upravlenija/mu-upravlenie-finansov-administracii-municipalnogo/bjudzhet-municipalnogo-rajona-priluzskij/bjudzhet-municipalnogo-rajona-priluzskij-na-22398/" TargetMode="External"/><Relationship Id="rId18" Type="http://schemas.openxmlformats.org/officeDocument/2006/relationships/hyperlink" Target="https://cloud.mail.ru/public/97EH/Bpna79t5e" TargetMode="External"/><Relationship Id="rId3" Type="http://schemas.openxmlformats.org/officeDocument/2006/relationships/hyperlink" Target="http://fuizhma.ru/byudzhet-rayona-2/byudzhet/byudzhet-na-2019-god-i-planovyiy-period-2020-i-2021-godov" TargetMode="External"/><Relationship Id="rId21" Type="http://schemas.openxmlformats.org/officeDocument/2006/relationships/hyperlink" Target="http://fin.mrust-cilma.ru/resheniya/" TargetMode="External"/><Relationship Id="rId7" Type="http://schemas.openxmlformats.org/officeDocument/2006/relationships/hyperlink" Target="http://fin.mouhta.ru/byudzhet/byudzhet_uhta/reshenie_2019/index.php" TargetMode="External"/><Relationship Id="rId12" Type="http://schemas.openxmlformats.org/officeDocument/2006/relationships/hyperlink" Target="http://www.ufmrpechora.ru/page/levoe_menju.resheniya_o_mestnyh_bjudzhetov.resheniya_o_bjudzhete_mo_mr_pechora.reshenie_o_bjudzhete_mo_mr_pechora_2019_god.utverzhdennyy_bjudzhet_mo_mr_pechora_na_2019_2021_gg/" TargetMode="External"/><Relationship Id="rId17" Type="http://schemas.openxmlformats.org/officeDocument/2006/relationships/hyperlink" Target="http://www.trpk.ru/page/finuprav.2019_god.bjudzhet_2019/" TargetMode="External"/><Relationship Id="rId2" Type="http://schemas.openxmlformats.org/officeDocument/2006/relationships/hyperlink" Target="http://&#1089;&#1099;&#1082;&#1090;&#1099;&#1074;&#1082;&#1072;&#1088;.&#1088;&#1092;/administration/departament-finansov/byudzhet/resheniya-ob-utverzhdenii-byudzheta" TargetMode="External"/><Relationship Id="rId16" Type="http://schemas.openxmlformats.org/officeDocument/2006/relationships/hyperlink" Target="http://www.&#1089;&#1099;&#1089;&#1086;&#1083;&#1072;-&#1072;&#1076;&#1084;.&#1088;&#1092;/budget_rayon.php" TargetMode="External"/><Relationship Id="rId20" Type="http://schemas.openxmlformats.org/officeDocument/2006/relationships/hyperlink" Target="http://&#1091;&#1089;&#1090;&#1100;-&#1082;&#1091;&#1083;&#1086;&#1084;.&#1088;&#1092;/city/byudzhet-rayona/byudzhet-na-2019-god/" TargetMode="External"/><Relationship Id="rId1" Type="http://schemas.openxmlformats.org/officeDocument/2006/relationships/hyperlink" Target="http://beldepfin.ru/?page_id=4202" TargetMode="External"/><Relationship Id="rId6" Type="http://schemas.openxmlformats.org/officeDocument/2006/relationships/hyperlink" Target="http://&#1072;&#1076;&#1084;&#1080;&#1085;&#1080;&#1089;&#1090;&#1088;&#1072;&#1094;&#1080;&#1103;-&#1091;&#1089;&#1080;&#1085;&#1089;&#1082;.&#1088;&#1092;/?p=18093" TargetMode="External"/><Relationship Id="rId11" Type="http://schemas.openxmlformats.org/officeDocument/2006/relationships/hyperlink" Target="http://kortfo.ucoz.org/3/utverzhdennyj_bjudzhet.rar" TargetMode="External"/><Relationship Id="rId5" Type="http://schemas.openxmlformats.org/officeDocument/2006/relationships/hyperlink" Target="http://finupr.adminta.ru/index.php/byudzhet-mogo-inta/utrverzhdennyj-byudzhet" TargetMode="External"/><Relationship Id="rId15" Type="http://schemas.openxmlformats.org/officeDocument/2006/relationships/hyperlink" Target="http://syktyvdin.ru/ru/page/residents.finance.resheniy_2019-2021" TargetMode="External"/><Relationship Id="rId10" Type="http://schemas.openxmlformats.org/officeDocument/2006/relationships/hyperlink" Target="http://kojgorodok.ru/finansyi/utverzhdennyij-byudzhet/resheniya-soveta-munitsipalnogo-rajona-kojgorodskij-o-byudzhete-munitsipalnogo-obrazovaniya-munitsipalnogo-rajona-kojgorodskij-na-2019-god-i-planovyij-period-2020-i-2021-godov/" TargetMode="External"/><Relationship Id="rId19" Type="http://schemas.openxmlformats.org/officeDocument/2006/relationships/hyperlink" Target="https://yadi.sk/d/_x_lAi5dzzioFg" TargetMode="External"/><Relationship Id="rId4" Type="http://schemas.openxmlformats.org/officeDocument/2006/relationships/hyperlink" Target="http://&#1074;&#1086;&#1088;&#1082;&#1091;&#1090;&#1072;.&#1088;&#1092;/about/budget-mo-th-vorkuta/byudzhet/resheniya-ob-utverzhdenii/2019-god/" TargetMode="External"/><Relationship Id="rId9" Type="http://schemas.openxmlformats.org/officeDocument/2006/relationships/hyperlink" Target="http://www.mrk11.ru/page/bjudzhet_mr_knyazhpogostskiy.resheniya_soveta_o_bjudzhete/" TargetMode="External"/><Relationship Id="rId14" Type="http://schemas.openxmlformats.org/officeDocument/2006/relationships/hyperlink" Target="http://sosnogorsk.org/adm/budget/budget/2019/" TargetMode="External"/><Relationship Id="rId22"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kojgorodok.ru/finansyi/otchet-ob-ispolnenii-byudzheta/" TargetMode="External"/><Relationship Id="rId13" Type="http://schemas.openxmlformats.org/officeDocument/2006/relationships/hyperlink" Target="http://www.trpk.ru/page/finuprav.2019_god.otchety_ob_ispolnenii_konsolidirovannogo_bjudzheta_mr_2019/" TargetMode="External"/><Relationship Id="rId18" Type="http://schemas.openxmlformats.org/officeDocument/2006/relationships/printerSettings" Target="../printerSettings/printerSettings25.bin"/><Relationship Id="rId3" Type="http://schemas.openxmlformats.org/officeDocument/2006/relationships/hyperlink" Target="http://&#1074;&#1086;&#1088;&#1082;&#1091;&#1090;&#1072;.&#1088;&#1092;/about/budget-mo-th-vorkuta/otchyet-ob-ispolnenii-byudzheta/2019-god/?clear_cache=Y" TargetMode="External"/><Relationship Id="rId7" Type="http://schemas.openxmlformats.org/officeDocument/2006/relationships/hyperlink" Target="http://www.mrk11.ru/page/bjudzhet_mr_knyazhpogostskiy.Ispol/" TargetMode="External"/><Relationship Id="rId12" Type="http://schemas.openxmlformats.org/officeDocument/2006/relationships/hyperlink" Target="http://syktyvdin.ru/ru/page/residents.finance.Budget/" TargetMode="External"/><Relationship Id="rId17" Type="http://schemas.openxmlformats.org/officeDocument/2006/relationships/hyperlink" Target="http://fin.mrust-cilma.ru/ezhekvartalnoe/" TargetMode="External"/><Relationship Id="rId2" Type="http://schemas.openxmlformats.org/officeDocument/2006/relationships/hyperlink" Target="http://&#1089;&#1099;&#1082;&#1090;&#1099;&#1074;&#1082;&#1072;&#1088;.&#1088;&#1092;/administration/departament-finansov/byudzhet/otchety-ob-ispolnenii-byudzheta" TargetMode="External"/><Relationship Id="rId16" Type="http://schemas.openxmlformats.org/officeDocument/2006/relationships/hyperlink" Target="http://&#1091;&#1089;&#1090;&#1100;-&#1082;&#1091;&#1083;&#1086;&#1084;.&#1088;&#1092;/city/byudzhet-rayona/otchet-ob-ispolnenii-byudzheta/analiticheskie-dannye-o-postupleniyakh-v-byudzhet-i-raskhodakh-byudzheta.php"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otchet/" TargetMode="External"/><Relationship Id="rId11" Type="http://schemas.openxmlformats.org/officeDocument/2006/relationships/hyperlink" Target="http://sosnogorsk.org/adm/budget/execution/quarterly/2019-th/" TargetMode="External"/><Relationship Id="rId5" Type="http://schemas.openxmlformats.org/officeDocument/2006/relationships/hyperlink" Target="http://&#1072;&#1076;&#1084;&#1080;&#1085;&#1080;&#1089;&#1090;&#1088;&#1072;&#1094;&#1080;&#1103;-&#1091;&#1089;&#1080;&#1085;&#1089;&#1082;.&#1088;&#1092;/?p=18101" TargetMode="External"/><Relationship Id="rId15" Type="http://schemas.openxmlformats.org/officeDocument/2006/relationships/hyperlink" Target="https://ustvymskij.ru/index.php/finansovoe-upravlenie/itogi-ispolneniya-byudzheta" TargetMode="External"/><Relationship Id="rId10" Type="http://schemas.openxmlformats.org/officeDocument/2006/relationships/hyperlink" Target="http://ufmrpechora.ru/page/levoe_menju.ispolneniya_mestnyh_bjudzhetov.ispolnenie_za_2019_god.ezhemesyachnoe_ispolnenie_bjudzheta_mo_mr_pechora_za_2019_g.na_01102019_ispolnenie_iii_kvartal/" TargetMode="External"/><Relationship Id="rId4" Type="http://schemas.openxmlformats.org/officeDocument/2006/relationships/hyperlink" Target="http://finupr.adminta.ru/index.php/byudzhet-mogo-inta/ispolnenie-byudzheta/171-2019" TargetMode="External"/><Relationship Id="rId9" Type="http://schemas.openxmlformats.org/officeDocument/2006/relationships/hyperlink" Target="http://kortfo.ucoz.org/index/2019/0-62" TargetMode="External"/><Relationship Id="rId14" Type="http://schemas.openxmlformats.org/officeDocument/2006/relationships/hyperlink" Target="http://www.&#1089;&#1099;&#1089;&#1086;&#1083;&#1072;-&#1072;&#1076;&#1084;.&#1088;&#1092;/mun_finans.php"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ksp-ust-cilma.ru/deyatelnost" TargetMode="External"/><Relationship Id="rId3" Type="http://schemas.openxmlformats.org/officeDocument/2006/relationships/hyperlink" Target="http://&#1082;&#1089;&#1087;-&#1091;&#1089;&#1080;&#1085;&#1089;&#1082;.&#1088;&#1092;/service/1/" TargetMode="External"/><Relationship Id="rId7" Type="http://schemas.openxmlformats.org/officeDocument/2006/relationships/hyperlink" Target="http://&#1091;&#1089;&#1090;&#1100;-&#1082;&#1091;&#1083;&#1086;&#1084;.&#1088;&#1092;/about/info/news/%D0%9F%D0%BB%D0%B0%D0%BD%20%D0%BF%D1%80%D0%BE%D0%B2%D0%B5%D1%80%D0%BE%D0%BA.pdf" TargetMode="External"/><Relationship Id="rId2" Type="http://schemas.openxmlformats.org/officeDocument/2006/relationships/hyperlink" Target="https://syktyvkar-sovet.ru/ksp_documents/" TargetMode="External"/><Relationship Id="rId1" Type="http://schemas.openxmlformats.org/officeDocument/2006/relationships/hyperlink" Target="http://beldepfin.ru/?page_id=4202" TargetMode="External"/><Relationship Id="rId6" Type="http://schemas.openxmlformats.org/officeDocument/2006/relationships/hyperlink" Target="http://www.trpk.ru/page/kontrolno_schetnaya_palata.plan_raboty.2019_godaiavpip/" TargetMode="External"/><Relationship Id="rId5" Type="http://schemas.openxmlformats.org/officeDocument/2006/relationships/hyperlink" Target="http://&#1089;&#1099;&#1089;&#1086;&#1083;&#1072;-&#1072;&#1076;&#1084;.&#1088;&#1092;/krk.php" TargetMode="External"/><Relationship Id="rId4" Type="http://schemas.openxmlformats.org/officeDocument/2006/relationships/hyperlink" Target="http://www.pechoraonline.ru/ru/page/content.kontrolno_schjotnaya_komissiya.plany_raboty_komissiya/" TargetMode="External"/><Relationship Id="rId9"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8" Type="http://schemas.openxmlformats.org/officeDocument/2006/relationships/hyperlink" Target="http://ksp-ust-cilma.ru/informatsiya-o-provedennykh-kontrolnykh-ekspertno-analiticheskikh-meropriyatiyakh" TargetMode="External"/><Relationship Id="rId3" Type="http://schemas.openxmlformats.org/officeDocument/2006/relationships/hyperlink" Target="http://&#1082;&#1089;&#1087;-&#1091;&#1093;&#1090;&#1072;.&#1088;&#1092;/index.php?id=256" TargetMode="External"/><Relationship Id="rId7" Type="http://schemas.openxmlformats.org/officeDocument/2006/relationships/hyperlink" Target="http://&#1091;&#1089;&#1090;&#1100;-&#1082;&#1091;&#1083;&#1086;&#1084;.&#1088;&#1092;/kontrolno-schetnaya-komissiya/deyatelnost/proverki/kontrolnye-meropriyatiya.php" TargetMode="External"/><Relationship Id="rId2" Type="http://schemas.openxmlformats.org/officeDocument/2006/relationships/hyperlink" Target="https://syktyvkar-sovet.ru/informaciya-o-deyatelnosti/" TargetMode="External"/><Relationship Id="rId1" Type="http://schemas.openxmlformats.org/officeDocument/2006/relationships/hyperlink" Target="http://beldepfin.ru/?page_id=4202" TargetMode="External"/><Relationship Id="rId6" Type="http://schemas.openxmlformats.org/officeDocument/2006/relationships/hyperlink" Target="http://sosnogorsk.org/revkom/operation/control-activities/" TargetMode="External"/><Relationship Id="rId5" Type="http://schemas.openxmlformats.org/officeDocument/2006/relationships/hyperlink" Target="http://www.pechoraonline.ru/ru/page/content.kontrolno_schjotnaya_komissiya.informatsiya_po_rezultatam_provedeniya_kontrolnyh_i_ekspertno_analiticheskih_meropriyatiyah/" TargetMode="External"/><Relationship Id="rId10" Type="http://schemas.openxmlformats.org/officeDocument/2006/relationships/printerSettings" Target="../printerSettings/printerSettings27.bin"/><Relationship Id="rId4" Type="http://schemas.openxmlformats.org/officeDocument/2006/relationships/hyperlink" Target="http://kortkeros.ru/informatsiya-o-provedennykh-kontrolnykh-i-ekspertno-analiticheskikh-meropriyatiyakh" TargetMode="External"/><Relationship Id="rId9" Type="http://schemas.openxmlformats.org/officeDocument/2006/relationships/hyperlink" Target="http://www.priluzie.ru/administracija/otdely-komitety-upravlenija/revizionnaja-komissija-kontrolnyj-organ-municipalnogo/dejatelnost/kontrolnaja-dejatelnost/"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www.mrk11.ru/page/bjudzhet_mr_knyazhpogostskiy.proekty_resheniy_soveta_mr_knyazhpogostskiy/" TargetMode="External"/><Relationship Id="rId13" Type="http://schemas.openxmlformats.org/officeDocument/2006/relationships/hyperlink" Target="http://sosnogorsk.org/adm/budget/budget/the-budget-of-the-municipality-municipal-district-sosnogorsk-in-2020/" TargetMode="External"/><Relationship Id="rId18" Type="http://schemas.openxmlformats.org/officeDocument/2006/relationships/hyperlink" Target="http://&#1091;&#1089;&#1090;&#1100;-&#1082;&#1091;&#1083;&#1086;&#1084;.&#1088;&#1092;/city/byudzhet-rayona/byudzhet-na-2020-god/" TargetMode="External"/><Relationship Id="rId3" Type="http://schemas.openxmlformats.org/officeDocument/2006/relationships/hyperlink" Target="http://&#1089;&#1099;&#1082;&#1090;&#1099;&#1074;&#1082;&#1072;&#1088;.&#1088;&#1092;/administration/departament-finansov/byudzhet/proekty-byudzhetov" TargetMode="External"/><Relationship Id="rId21" Type="http://schemas.openxmlformats.org/officeDocument/2006/relationships/printerSettings" Target="../printerSettings/printerSettings28.bin"/><Relationship Id="rId7" Type="http://schemas.openxmlformats.org/officeDocument/2006/relationships/hyperlink" Target="http://fuizhma.ru/proektyi-resheniy/proekt-resheniya-o-byudzhete-munitsipalnogo-obrazovaniya-munitsipalnogo-rayona-izhemskiy-na-2020-god-i-planovyiy-period-2021-i-2022-godov" TargetMode="External"/><Relationship Id="rId12" Type="http://schemas.openxmlformats.org/officeDocument/2006/relationships/hyperlink" Target="http://www.priluzie.ru/administracija/otdely-komitety-upravlenija/mu-upravlenie-finansov-administracii-municipalnogo/bjudzhet-municipalnogo-rajona-priluzskij/bjudzhet-municipalnogo-rajona-priluzskij-na/" TargetMode="External"/><Relationship Id="rId17" Type="http://schemas.openxmlformats.org/officeDocument/2006/relationships/hyperlink" Target="https://ustvymskij.ru/index.php/finansovoe-upravlenie/proekty-reshenij-o-byudzhete" TargetMode="External"/><Relationship Id="rId2" Type="http://schemas.openxmlformats.org/officeDocument/2006/relationships/hyperlink" Target="http://&#1072;&#1076;&#1084;&#1080;&#1085;&#1080;&#1089;&#1090;&#1088;&#1072;&#1094;&#1080;&#1103;-&#1091;&#1089;&#1080;&#1085;&#1089;&#1082;.&#1088;&#1092;/?p=18093" TargetMode="External"/><Relationship Id="rId16" Type="http://schemas.openxmlformats.org/officeDocument/2006/relationships/hyperlink" Target="http://www.trpk.ru/page/finuprav.2020_god.bjudzhet/" TargetMode="External"/><Relationship Id="rId20" Type="http://schemas.openxmlformats.org/officeDocument/2006/relationships/hyperlink" Target="http://www.udora.info/byudzhet"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byudzhet_uhta/proekt_2020/index.php" TargetMode="External"/><Relationship Id="rId11" Type="http://schemas.openxmlformats.org/officeDocument/2006/relationships/hyperlink" Target="http://ufmrpechora.ru/page/levoe_menju.resheniya_o_mestnyh_bjudzhetov.resheniya_o_bjudzhete_mo_mr_pechora.reshenie_o_bjudzhete_mo_mr_pechora_na_2020_god.proekt_resheniya_o_bjudzhete_mo_mr_pechora_na_2020_2022_gg/" TargetMode="External"/><Relationship Id="rId5" Type="http://schemas.openxmlformats.org/officeDocument/2006/relationships/hyperlink" Target="http://finupr.adminta.ru/index.php/byudzhet-mogo-inta/proekt-byudzheta" TargetMode="External"/><Relationship Id="rId15" Type="http://schemas.openxmlformats.org/officeDocument/2006/relationships/hyperlink" Target="http://www.&#1089;&#1099;&#1089;&#1086;&#1083;&#1072;-&#1072;&#1076;&#1084;.&#1088;&#1092;/proekt_budget.php" TargetMode="External"/><Relationship Id="rId10" Type="http://schemas.openxmlformats.org/officeDocument/2006/relationships/hyperlink" Target="http://kortfo.ucoz.org/index/bjudzhet_na_2020_2022/0-28" TargetMode="External"/><Relationship Id="rId19" Type="http://schemas.openxmlformats.org/officeDocument/2006/relationships/hyperlink" Target="http://fin.mrust-cilma.ru/proektyi-resheniy/" TargetMode="External"/><Relationship Id="rId4" Type="http://schemas.openxmlformats.org/officeDocument/2006/relationships/hyperlink" Target="http://&#1074;&#1086;&#1088;&#1082;&#1091;&#1090;&#1072;.&#1088;&#1092;/about/budget-mo-th-vorkuta/proekt-byudzheta-na-ocherednoy-finansovyy-god-i-planovyy-period/na-2020-2022-gody/" TargetMode="External"/><Relationship Id="rId9" Type="http://schemas.openxmlformats.org/officeDocument/2006/relationships/hyperlink" Target="http://kojgorodok.ru/finansyi/proekt-byudzheta/" TargetMode="External"/><Relationship Id="rId14" Type="http://schemas.openxmlformats.org/officeDocument/2006/relationships/hyperlink" Target="http://syktyvdin.ru/ru/page/residents.finance.proekt_resheniy_2020"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kojgorodok.ru/finansyi/proekt-byudzheta/" TargetMode="External"/><Relationship Id="rId13" Type="http://schemas.openxmlformats.org/officeDocument/2006/relationships/hyperlink" Target="http://www.&#1089;&#1099;&#1089;&#1086;&#1083;&#1072;-&#1072;&#1076;&#1084;.&#1088;&#1092;/proekt_budget.php" TargetMode="External"/><Relationship Id="rId18" Type="http://schemas.openxmlformats.org/officeDocument/2006/relationships/hyperlink" Target="http://kortfo.ucoz.org/index/bjudzhet_na_2020_2022/0-28" TargetMode="External"/><Relationship Id="rId3" Type="http://schemas.openxmlformats.org/officeDocument/2006/relationships/hyperlink" Target="http://&#1074;&#1086;&#1088;&#1082;&#1091;&#1090;&#1072;.&#1088;&#1092;/about/budget-mo-th-vorkuta/proekt-byudzheta-na-ocherednoy-finansovyy-god-i-planovyy-period/na-2020-2022-gody/" TargetMode="External"/><Relationship Id="rId7" Type="http://schemas.openxmlformats.org/officeDocument/2006/relationships/hyperlink" Target="http://www.mrk11.ru/page/bjudzhet_mr_knyazhpogostskiy.proekty_resheniy_soveta_mr_knyazhpogostskiy/" TargetMode="External"/><Relationship Id="rId12" Type="http://schemas.openxmlformats.org/officeDocument/2006/relationships/hyperlink" Target="http://syktyvdin.ru/ru/page/residents.finance.proekt_resheniy_2020_1" TargetMode="External"/><Relationship Id="rId17" Type="http://schemas.openxmlformats.org/officeDocument/2006/relationships/hyperlink" Target="http://fin.mrust-cilma.ru/proektyi-resheniy/" TargetMode="External"/><Relationship Id="rId2" Type="http://schemas.openxmlformats.org/officeDocument/2006/relationships/hyperlink" Target="http://&#1072;&#1076;&#1084;&#1080;&#1085;&#1080;&#1089;&#1090;&#1088;&#1072;&#1094;&#1080;&#1103;-&#1091;&#1089;&#1080;&#1085;&#1089;&#1082;.&#1088;&#1092;/?p=18093" TargetMode="External"/><Relationship Id="rId16" Type="http://schemas.openxmlformats.org/officeDocument/2006/relationships/hyperlink" Target="http://&#1091;&#1089;&#1090;&#1100;-&#1082;&#1091;&#1083;&#1086;&#1084;.&#1088;&#1092;/city/byudzhet-rayona/byudzhet-na-2020-god/" TargetMode="External"/><Relationship Id="rId20" Type="http://schemas.openxmlformats.org/officeDocument/2006/relationships/printerSettings" Target="../printerSettings/printerSettings29.bin"/><Relationship Id="rId1" Type="http://schemas.openxmlformats.org/officeDocument/2006/relationships/hyperlink" Target="http://beldepfin.ru/?page_id=4202" TargetMode="External"/><Relationship Id="rId6" Type="http://schemas.openxmlformats.org/officeDocument/2006/relationships/hyperlink" Target="http://fuizhma.ru/proektyi-resheniy/proekt-resheniya-o-byudzhete-munitsipalnogo-obrazovaniya-munitsipalnogo-rayona-izhemskiy-na-2020-god-i-planovyiy-period-2021-i-2022-godov" TargetMode="External"/><Relationship Id="rId11" Type="http://schemas.openxmlformats.org/officeDocument/2006/relationships/hyperlink" Target="http://sosnogorsk.org/adm/budget/budget/the-budget-of-the-municipality-municipal-district-sosnogorsk-in-2020/projects-budget/" TargetMode="External"/><Relationship Id="rId5" Type="http://schemas.openxmlformats.org/officeDocument/2006/relationships/hyperlink" Target="http://fin.mouhta.ru/byudzhet/byudzhet_uhta/proekt_2020/index.php" TargetMode="External"/><Relationship Id="rId15" Type="http://schemas.openxmlformats.org/officeDocument/2006/relationships/hyperlink" Target="https://ustvymskij.ru/index.php/finansovoe-upravlenie/proekty-reshenij-o-byudzhete" TargetMode="External"/><Relationship Id="rId10" Type="http://schemas.openxmlformats.org/officeDocument/2006/relationships/hyperlink" Target="http://www.priluzie.ru/administracija/otdely-komitety-upravlenija/mu-upravlenie-finansov-administracii-municipalnogo/bjudzhet-municipalnogo-rajona-priluzskij/bjudzhet-municipalnogo-rajona-priluzskij-na/" TargetMode="External"/><Relationship Id="rId19" Type="http://schemas.openxmlformats.org/officeDocument/2006/relationships/hyperlink" Target="http://www.udora.info/byudzhet" TargetMode="External"/><Relationship Id="rId4" Type="http://schemas.openxmlformats.org/officeDocument/2006/relationships/hyperlink" Target="http://finupr.adminta.ru/index.php/byudzhet-mogo-inta/proekt-byudzheta" TargetMode="External"/><Relationship Id="rId9" Type="http://schemas.openxmlformats.org/officeDocument/2006/relationships/hyperlink" Target="http://ufmrpechora.ru/page/levoe_menju.resheniya_o_mestnyh_bjudzhetov.resheniya_o_bjudzhete_mo_mr_pechora.reshenie_o_bjudzhete_mo_mr_pechora_na_2020_god.proekt_resheniya_o_bjudzhete_mo_mr_pechora_na_2020_2022_gg/" TargetMode="External"/><Relationship Id="rId14" Type="http://schemas.openxmlformats.org/officeDocument/2006/relationships/hyperlink" Target="http://www.trpk.ru/page/finuprav.2020_god.bjudzhet/"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ufmrpechora.ru/page/levoe_menju.resheniya_o_mestnyh_bjudzhetov.resheniya_o_bjudzhete_mo_mr_pechora.reshenie_o_bjudzhete_mo_mr_pechora_na_2020_god.proekt_resheniya_o_bjudzhete_mo_mr_pechora_na_2020_2022_gg/" TargetMode="External"/><Relationship Id="rId13" Type="http://schemas.openxmlformats.org/officeDocument/2006/relationships/hyperlink" Target="http://www.trpk.ru/page/finuprav.2020_god.bjudzhet/" TargetMode="External"/><Relationship Id="rId18" Type="http://schemas.openxmlformats.org/officeDocument/2006/relationships/hyperlink" Target="http://www.udora.info/byudzhet" TargetMode="External"/><Relationship Id="rId3" Type="http://schemas.openxmlformats.org/officeDocument/2006/relationships/hyperlink" Target="http://&#1074;&#1086;&#1088;&#1082;&#1091;&#1090;&#1072;.&#1088;&#1092;/about/budget-mo-th-vorkuta/proekt-byudzheta-na-ocherednoy-finansovyy-god-i-planovyy-period/na-2020-2022-gody/" TargetMode="External"/><Relationship Id="rId7" Type="http://schemas.openxmlformats.org/officeDocument/2006/relationships/hyperlink" Target="http://kortfo.ucoz.org/index/bjudzhet_na_2020_2022/0-28" TargetMode="External"/><Relationship Id="rId12" Type="http://schemas.openxmlformats.org/officeDocument/2006/relationships/hyperlink" Target="http://www.&#1089;&#1099;&#1089;&#1086;&#1083;&#1072;-&#1072;&#1076;&#1084;.&#1088;&#1092;/proekt_budget.php" TargetMode="External"/><Relationship Id="rId17" Type="http://schemas.openxmlformats.org/officeDocument/2006/relationships/hyperlink" Target="http://kojgorodok.ru/finansyi/proekt-byudzheta/" TargetMode="External"/><Relationship Id="rId2" Type="http://schemas.openxmlformats.org/officeDocument/2006/relationships/hyperlink" Target="http://&#1072;&#1076;&#1084;&#1080;&#1085;&#1080;&#1089;&#1090;&#1088;&#1072;&#1094;&#1080;&#1103;-&#1091;&#1089;&#1080;&#1085;&#1089;&#1082;.&#1088;&#1092;/?p=18093" TargetMode="External"/><Relationship Id="rId16" Type="http://schemas.openxmlformats.org/officeDocument/2006/relationships/hyperlink" Target="http://fin.mrust-cilma.ru/proektyi-resheniy/" TargetMode="External"/><Relationship Id="rId20" Type="http://schemas.openxmlformats.org/officeDocument/2006/relationships/printerSettings" Target="../printerSettings/printerSettings30.bin"/><Relationship Id="rId1" Type="http://schemas.openxmlformats.org/officeDocument/2006/relationships/hyperlink" Target="http://beldepfin.ru/?page_id=4202" TargetMode="External"/><Relationship Id="rId6" Type="http://schemas.openxmlformats.org/officeDocument/2006/relationships/hyperlink" Target="http://fuizhma.ru/proektyi-resheniy/proekt-resheniya-o-byudzhete-munitsipalnogo-obrazovaniya-munitsipalnogo-rayona-izhemskiy-na-2020-god-i-planovyiy-period-2021-i-2022-godov" TargetMode="External"/><Relationship Id="rId11" Type="http://schemas.openxmlformats.org/officeDocument/2006/relationships/hyperlink" Target="http://syktyvdin.ru/ru/page/residents.finance.proekt_resheniy_2020_1" TargetMode="External"/><Relationship Id="rId5" Type="http://schemas.openxmlformats.org/officeDocument/2006/relationships/hyperlink" Target="http://fin.mouhta.ru/byudzhet/byudzhet_uhta/proekt_2020/index.php" TargetMode="External"/><Relationship Id="rId15" Type="http://schemas.openxmlformats.org/officeDocument/2006/relationships/hyperlink" Target="http://&#1091;&#1089;&#1090;&#1100;-&#1082;&#1091;&#1083;&#1086;&#1084;.&#1088;&#1092;/city/byudzhet-rayona/byudzhet-na-2020-god/" TargetMode="External"/><Relationship Id="rId10" Type="http://schemas.openxmlformats.org/officeDocument/2006/relationships/hyperlink" Target="http://sosnogorsk.org/adm/budget/budget/the-budget-of-the-municipality-municipal-district-sosnogorsk-in-2020/projects-budget/" TargetMode="External"/><Relationship Id="rId19" Type="http://schemas.openxmlformats.org/officeDocument/2006/relationships/hyperlink" Target="http://www.mrk11.ru/page/bjudzhet_mr_knyazhpogostskiy.proekty_resheniy_soveta_mr_knyazhpogostskiy/" TargetMode="External"/><Relationship Id="rId4" Type="http://schemas.openxmlformats.org/officeDocument/2006/relationships/hyperlink" Target="http://finupr.adminta.ru/index.php/byudzhet-mogo-inta/proekt-byudzheta" TargetMode="External"/><Relationship Id="rId9" Type="http://schemas.openxmlformats.org/officeDocument/2006/relationships/hyperlink" Target="http://www.priluzie.ru/administracija/otdely-komitety-upravlenija/mu-upravlenie-finansov-administracii-municipalnogo/bjudzhet-municipalnogo-rajona-priluzskij/bjudzhet-municipalnogo-rajona-priluzskij-na/" TargetMode="External"/><Relationship Id="rId14" Type="http://schemas.openxmlformats.org/officeDocument/2006/relationships/hyperlink" Target="https://ustvymskij.ru/index.php/finansovoe-upravlenie/proekty-reshenij-o-byudzhete"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kortfo.ucoz.org/index/bjudzhet_na_2020_2022/0-28" TargetMode="External"/><Relationship Id="rId13" Type="http://schemas.openxmlformats.org/officeDocument/2006/relationships/hyperlink" Target="http://www.trpk.ru/page/finuprav.2020_god.bjudzhet/" TargetMode="External"/><Relationship Id="rId18" Type="http://schemas.openxmlformats.org/officeDocument/2006/relationships/hyperlink" Target="http://fin.mrust-cilma.ru/proektyi-resheniy/" TargetMode="External"/><Relationship Id="rId3" Type="http://schemas.openxmlformats.org/officeDocument/2006/relationships/hyperlink" Target="http://&#1074;&#1086;&#1088;&#1082;&#1091;&#1090;&#1072;.&#1088;&#1092;/about/budget-mo-th-vorkuta/proekt-byudzheta-na-ocherednoy-finansovyy-god-i-planovyy-period/na-2020-2022-gody/" TargetMode="External"/><Relationship Id="rId7" Type="http://schemas.openxmlformats.org/officeDocument/2006/relationships/hyperlink" Target="http://www.mrk11.ru/page/bjudzhet_mr_knyazhpogostskiy.proekty_resheniy_soveta_mr_knyazhpogostskiy/" TargetMode="External"/><Relationship Id="rId12" Type="http://schemas.openxmlformats.org/officeDocument/2006/relationships/hyperlink" Target="http://syktyvdin.ru/ru/page/residents.finance.proekt_resheniy_2020_1" TargetMode="External"/><Relationship Id="rId17" Type="http://schemas.openxmlformats.org/officeDocument/2006/relationships/hyperlink" Target="http://kojgorodok.ru/finansyi/proekt-byudzheta/" TargetMode="External"/><Relationship Id="rId2" Type="http://schemas.openxmlformats.org/officeDocument/2006/relationships/hyperlink" Target="http://&#1072;&#1076;&#1084;&#1080;&#1085;&#1080;&#1089;&#1090;&#1088;&#1072;&#1094;&#1080;&#1103;-&#1091;&#1089;&#1080;&#1085;&#1089;&#1082;.&#1088;&#1092;/?p=18093" TargetMode="External"/><Relationship Id="rId16" Type="http://schemas.openxmlformats.org/officeDocument/2006/relationships/hyperlink" Target="http://&#1091;&#1089;&#1090;&#1100;-&#1082;&#1091;&#1083;&#1086;&#1084;.&#1088;&#1092;/city/byudzhet-rayona/byudzhet-na-2020-god/" TargetMode="External"/><Relationship Id="rId1" Type="http://schemas.openxmlformats.org/officeDocument/2006/relationships/hyperlink" Target="http://beldepfin.ru/?page_id=4202" TargetMode="External"/><Relationship Id="rId6" Type="http://schemas.openxmlformats.org/officeDocument/2006/relationships/hyperlink" Target="http://fuizhma.ru/proektyi-resheniy/proekt-resheniya-o-byudzhete-munitsipalnogo-obrazovaniya-munitsipalnogo-rayona-izhemskiy-na-2020-god-i-planovyiy-period-2021-i-2022-godov" TargetMode="External"/><Relationship Id="rId11" Type="http://schemas.openxmlformats.org/officeDocument/2006/relationships/hyperlink" Target="http://sosnogorsk.org/adm/budget/budget/the-budget-of-the-municipality-municipal-district-sosnogorsk-in-2020/projects-budget/" TargetMode="External"/><Relationship Id="rId5" Type="http://schemas.openxmlformats.org/officeDocument/2006/relationships/hyperlink" Target="http://fin.mouhta.ru/byudzhet/byudzhet_uhta/proekt_2020/index.php" TargetMode="External"/><Relationship Id="rId15" Type="http://schemas.openxmlformats.org/officeDocument/2006/relationships/hyperlink" Target="https://ustvymskij.ru/index.php/finansovoe-upravlenie/proekty-reshenij-o-byudzhete" TargetMode="External"/><Relationship Id="rId10" Type="http://schemas.openxmlformats.org/officeDocument/2006/relationships/hyperlink" Target="http://www.priluzie.ru/administracija/otdely-komitety-upravlenija/mu-upravlenie-finansov-administracii-municipalnogo/bjudzhet-municipalnogo-rajona-priluzskij/bjudzhet-municipalnogo-rajona-priluzskij-na/" TargetMode="External"/><Relationship Id="rId19" Type="http://schemas.openxmlformats.org/officeDocument/2006/relationships/printerSettings" Target="../printerSettings/printerSettings31.bin"/><Relationship Id="rId4" Type="http://schemas.openxmlformats.org/officeDocument/2006/relationships/hyperlink" Target="http://finupr.adminta.ru/index.php/byudzhet-mogo-inta/proekt-byudzheta" TargetMode="External"/><Relationship Id="rId9" Type="http://schemas.openxmlformats.org/officeDocument/2006/relationships/hyperlink" Target="http://ufmrpechora.ru/page/levoe_menju.resheniya_o_mestnyh_bjudzhetov.resheniya_o_bjudzhete_mo_mr_pechora.reshenie_o_bjudzhete_mo_mr_pechora_na_2020_god.proekt_resheniya_o_bjudzhete_mo_mr_pechora_na_2020_2022_gg/" TargetMode="External"/><Relationship Id="rId14" Type="http://schemas.openxmlformats.org/officeDocument/2006/relationships/hyperlink" Target="http://www.udora.info/"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www.priluzie.ru/bjudzhet-dlja-grazhdan/bjudzhet-municipalnogo-rajona-priluzskij-na-22556/" TargetMode="External"/><Relationship Id="rId13" Type="http://schemas.openxmlformats.org/officeDocument/2006/relationships/hyperlink" Target="http://www.trpk.ru/page/finuprav.bjudzhet_dlya_grazhdan_o/" TargetMode="External"/><Relationship Id="rId3" Type="http://schemas.openxmlformats.org/officeDocument/2006/relationships/hyperlink" Target="http://vuktyl.com/itembyudzhet/itemfin-2/13063-informatsionnaya-broshyura-byudzhet-dlya-grazhdan-k-resheniyu-soveta-go-vuktyl-ot-12-12-2019-430-o-byudzhete-munitsipalnogo-obrazovaniya-gorodskogo-okruga-vuktyl-na-2020-god-i-planovyj-period-2021-i-2022-godov.html" TargetMode="External"/><Relationship Id="rId7" Type="http://schemas.openxmlformats.org/officeDocument/2006/relationships/hyperlink" Target="http://ufmrpechora.ru/page/levoe_menju.otkrytyi_bydget.bjudzhet_dlya_grazhdan_prezentatsii_broshjury/" TargetMode="External"/><Relationship Id="rId12" Type="http://schemas.openxmlformats.org/officeDocument/2006/relationships/hyperlink" Target="http://www.&#1089;&#1099;&#1089;&#1086;&#1083;&#1072;-&#1072;&#1076;&#1084;.&#1088;&#1092;/budget.php" TargetMode="External"/><Relationship Id="rId2" Type="http://schemas.openxmlformats.org/officeDocument/2006/relationships/hyperlink" Target="http://fin.mouhta.ru/byudzhet/grazhdan/2020/" TargetMode="External"/><Relationship Id="rId16" Type="http://schemas.openxmlformats.org/officeDocument/2006/relationships/printerSettings" Target="../printerSettings/printerSettings32.bin"/><Relationship Id="rId1" Type="http://schemas.openxmlformats.org/officeDocument/2006/relationships/hyperlink" Target="http://&#1072;&#1076;&#1084;&#1080;&#1085;&#1080;&#1089;&#1090;&#1088;&#1072;&#1094;&#1080;&#1103;-&#1091;&#1089;&#1080;&#1085;&#1089;&#1082;.&#1088;&#1092;/?p=96524" TargetMode="External"/><Relationship Id="rId6" Type="http://schemas.openxmlformats.org/officeDocument/2006/relationships/hyperlink" Target="http://kortfo.ucoz.org/2/proekt.rar" TargetMode="External"/><Relationship Id="rId11" Type="http://schemas.openxmlformats.org/officeDocument/2006/relationships/hyperlink" Target="http://syktyvdin.ru/ru/page/residents.finance.Budget_dla_gragdan/" TargetMode="External"/><Relationship Id="rId5" Type="http://schemas.openxmlformats.org/officeDocument/2006/relationships/hyperlink" Target="http://kojgorodok.ru/finansyi/byudzhet-dlya-grazhdan/" TargetMode="External"/><Relationship Id="rId15" Type="http://schemas.openxmlformats.org/officeDocument/2006/relationships/hyperlink" Target="http://fin.mrust-cilma.ru/proekt-byudzheta-munitsipalnogo-rayona-ust-tsilemskiy-na-2019-god-i-planovyiy-period-2020-i-2021-godov/" TargetMode="External"/><Relationship Id="rId10" Type="http://schemas.openxmlformats.org/officeDocument/2006/relationships/hyperlink" Target="https://syktyvkar-sovet.ru/informaciya-o-deyatelnosti/" TargetMode="External"/><Relationship Id="rId4" Type="http://schemas.openxmlformats.org/officeDocument/2006/relationships/hyperlink" Target="http://fuizhma.ru/byudzhet-dlya-grazhdan" TargetMode="External"/><Relationship Id="rId9" Type="http://schemas.openxmlformats.org/officeDocument/2006/relationships/hyperlink" Target="http://sosnogorsk.org/adm/budget/budget/the-budget-of-the-municipality-municipal-district-sosnogorsk-in-2020/projects-budget/" TargetMode="External"/><Relationship Id="rId14" Type="http://schemas.openxmlformats.org/officeDocument/2006/relationships/hyperlink" Target="http://www.udora.info/"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fin.mouhta.ru/news/147/" TargetMode="External"/><Relationship Id="rId13" Type="http://schemas.openxmlformats.org/officeDocument/2006/relationships/hyperlink" Target="http://kojgorodok.ru/finansyi/" TargetMode="External"/><Relationship Id="rId3" Type="http://schemas.openxmlformats.org/officeDocument/2006/relationships/hyperlink" Target="http://syktyvdin.ru/ru/page/municipal_authority._council_mr.Info_sovet/" TargetMode="External"/><Relationship Id="rId7" Type="http://schemas.openxmlformats.org/officeDocument/2006/relationships/hyperlink" Target="http://kortfo.ucoz.org/news/publichnye_slushanija/2019-11-15-28" TargetMode="External"/><Relationship Id="rId12" Type="http://schemas.openxmlformats.org/officeDocument/2006/relationships/hyperlink" Target="http://www.udora.info/ob-yavleniya/administratsiya-rajona/finansovoe-upravlenie/2599-19-11-2019-informatsionnoe-soobshchenie-o-provedenii-publichnykh-slushanij" TargetMode="External"/><Relationship Id="rId2" Type="http://schemas.openxmlformats.org/officeDocument/2006/relationships/hyperlink" Target="http://www.priluzie.ru/informacija-o-provedenii-publichnyh-slushanij" TargetMode="External"/><Relationship Id="rId1" Type="http://schemas.openxmlformats.org/officeDocument/2006/relationships/hyperlink" Target="http://www.mrk11.ru/page/bjudzhet_mr_knyazhpogostskiy.publichnye_slushaniya/" TargetMode="External"/><Relationship Id="rId6" Type="http://schemas.openxmlformats.org/officeDocument/2006/relationships/hyperlink" Target="http://www.trpk.ru/news/page/46/" TargetMode="External"/><Relationship Id="rId11" Type="http://schemas.openxmlformats.org/officeDocument/2006/relationships/hyperlink" Target="http://&#1074;&#1086;&#1088;&#1082;&#1091;&#1090;&#1072;.&#1088;&#1092;/about/budget-mo-th-vorkuta/proekt-byudzheta-na-ocherednoy-finansovyy-god-i-planovyy-period/na-2020-2022-gody/" TargetMode="External"/><Relationship Id="rId5" Type="http://schemas.openxmlformats.org/officeDocument/2006/relationships/hyperlink" Target="https://ustvymskij.ru/index.php/finansovoe-upravlenie" TargetMode="External"/><Relationship Id="rId10" Type="http://schemas.openxmlformats.org/officeDocument/2006/relationships/hyperlink" Target="http://finupr.adminta.ru/index.php/232-informatsiya-o-provedenii-publichnykh-slushanij" TargetMode="External"/><Relationship Id="rId4" Type="http://schemas.openxmlformats.org/officeDocument/2006/relationships/hyperlink" Target="http://www.&#1089;&#1099;&#1089;&#1086;&#1083;&#1072;-&#1072;&#1076;&#1084;.&#1088;&#1092;/budget_pub.php" TargetMode="External"/><Relationship Id="rId9" Type="http://schemas.openxmlformats.org/officeDocument/2006/relationships/hyperlink" Target="http://&#1072;&#1076;&#1084;&#1080;&#1085;&#1080;&#1089;&#1090;&#1088;&#1072;&#1094;&#1080;&#1103;-&#1091;&#1089;&#1080;&#1085;&#1089;&#1082;.&#1088;&#1092;/?p=123334" TargetMode="External"/><Relationship Id="rId14"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hyperlink" Target="http://www.priluzie.ru/podvedeny-itogi-oprosa-naselenija-po-4770?offset=20" TargetMode="External"/><Relationship Id="rId7" Type="http://schemas.openxmlformats.org/officeDocument/2006/relationships/hyperlink" Target="http://finupr.adminta.ru/index.php/finansovaya-gramotnost/opros-obshchestvennogo-mneniya" TargetMode="External"/><Relationship Id="rId2" Type="http://schemas.openxmlformats.org/officeDocument/2006/relationships/hyperlink" Target="https://vk.com/fuizhma" TargetMode="External"/><Relationship Id="rId1" Type="http://schemas.openxmlformats.org/officeDocument/2006/relationships/hyperlink" Target="http://www.mrk11.ru/page/bjudzhet_mr_knyazhpogostskiy.oprosnik/" TargetMode="External"/><Relationship Id="rId6" Type="http://schemas.openxmlformats.org/officeDocument/2006/relationships/hyperlink" Target="http://fin.mouhta.ru/opros/rez_2_2019.php" TargetMode="External"/><Relationship Id="rId5" Type="http://schemas.openxmlformats.org/officeDocument/2006/relationships/hyperlink" Target="http://&#1091;&#1089;&#1090;&#1100;-&#1082;&#1091;&#1083;&#1086;&#1084;.&#1088;&#1092;/city/byudzhet-rayona/sotsialnyy-opros/" TargetMode="External"/><Relationship Id="rId4" Type="http://schemas.openxmlformats.org/officeDocument/2006/relationships/hyperlink" Target="http://syktyvdin.ru/ru/page/vot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fuizhma.ru/proektyi-resheniy/proekt-resheniya-o-byudzhete-munitsipalnogo-obrazovaniya-munitsipalnogo-rayona-izhemskiy-na-2019-god-i-planovyiy-period-2020-i-2021-godov" TargetMode="External"/><Relationship Id="rId13" Type="http://schemas.openxmlformats.org/officeDocument/2006/relationships/hyperlink" Target="http://www.priluzie.ru/administracija/otdely-komitety-upravlenija/mu-upravlenie-finansov-administracii-municipalnogo/bjudzhet-municipalnogo-rajona-priluzskij/bjudzhet-municipalnogo-rajona-priluzskij-na-22398/" TargetMode="External"/><Relationship Id="rId18" Type="http://schemas.openxmlformats.org/officeDocument/2006/relationships/hyperlink" Target="http://www.udora.info;/" TargetMode="External"/><Relationship Id="rId3" Type="http://schemas.openxmlformats.org/officeDocument/2006/relationships/hyperlink" Target="http://&#1089;&#1099;&#1082;&#1090;&#1099;&#1074;&#1082;&#1072;&#1088;.&#1088;&#1092;/administration/departament-finansov/byudzhet/proekty-byudzhetov" TargetMode="External"/><Relationship Id="rId21" Type="http://schemas.openxmlformats.org/officeDocument/2006/relationships/hyperlink" Target="http://fin.mrust-cilma.ru/resheniya/" TargetMode="External"/><Relationship Id="rId7" Type="http://schemas.openxmlformats.org/officeDocument/2006/relationships/hyperlink" Target="http://vuktyl.com/itembyudzhet/itemfin-14/8824-reshenie-soveta-gorodskogo-okruga-vuktyl-ot-13-dekabrya-2018-g-355-o-byudzhete-mo-go-vuktyl-na-2019-god-i-planovyj-period-2020-i-2021-godov.html" TargetMode="External"/><Relationship Id="rId12" Type="http://schemas.openxmlformats.org/officeDocument/2006/relationships/hyperlink" Target="http://www.ufmrpechora.ru/page/levoe_menju.resheniya_o_mestnyh_bjudzhetov.resheniya_o_bjudzhete_mo_mr_pechora.reshenie_o_bjudzhete_mo_mr_pechora_2019_god.utverzhdennyy_bjudzhet_mo_mr_pechora_na_2019_2021_gg/" TargetMode="External"/><Relationship Id="rId17" Type="http://schemas.openxmlformats.org/officeDocument/2006/relationships/hyperlink" Target="http://www.trpk.ru/page/finuprav.2019_god.bjudzhet_2019/" TargetMode="External"/><Relationship Id="rId2" Type="http://schemas.openxmlformats.org/officeDocument/2006/relationships/hyperlink" Target="http://&#1074;&#1086;&#1088;&#1082;&#1091;&#1090;&#1072;.&#1088;&#1092;/about/budget-mo-th-vorkuta/byudzhet/resheniya-ob-utverzhdenii/2019-god/" TargetMode="External"/><Relationship Id="rId16" Type="http://schemas.openxmlformats.org/officeDocument/2006/relationships/hyperlink" Target="http://www.&#1089;&#1099;&#1089;&#1086;&#1083;&#1072;-&#1072;&#1076;&#1084;.&#1088;&#1092;/budget_rayon.php" TargetMode="External"/><Relationship Id="rId20" Type="http://schemas.openxmlformats.org/officeDocument/2006/relationships/hyperlink" Target="http://&#1091;&#1089;&#1090;&#1100;-&#1082;&#1091;&#1083;&#1086;&#1084;.&#1088;&#1092;/city/byudzhet-rayona/byudzhet-na-2019-god/" TargetMode="External"/><Relationship Id="rId1" Type="http://schemas.openxmlformats.org/officeDocument/2006/relationships/hyperlink" Target="http://beldepfin.ru/?page_id=4202" TargetMode="External"/><Relationship Id="rId6" Type="http://schemas.openxmlformats.org/officeDocument/2006/relationships/hyperlink" Target="http://fin.mouhta.ru/byudzhet/otchet/" TargetMode="External"/><Relationship Id="rId11" Type="http://schemas.openxmlformats.org/officeDocument/2006/relationships/hyperlink" Target="http://kortfo.ucoz.org/3/utverzhdennyj_bjudzhet.rar" TargetMode="External"/><Relationship Id="rId5" Type="http://schemas.openxmlformats.org/officeDocument/2006/relationships/hyperlink" Target="http://&#1072;&#1076;&#1084;&#1080;&#1085;&#1080;&#1089;&#1090;&#1088;&#1072;&#1094;&#1080;&#1103;-&#1091;&#1089;&#1080;&#1085;&#1089;&#1082;.&#1088;&#1092;/?p=18093" TargetMode="External"/><Relationship Id="rId15" Type="http://schemas.openxmlformats.org/officeDocument/2006/relationships/hyperlink" Target="http://syktyvdin.ru/ru/page/residents.finance.resheniy_2019-2021" TargetMode="External"/><Relationship Id="rId10" Type="http://schemas.openxmlformats.org/officeDocument/2006/relationships/hyperlink" Target="http://kojgorodok.ru/finansyi/utverzhdennyij-byudzhet/resheniya-soveta-munitsipalnogo-rajona-kojgorodskij-o-byudzhete-munitsipalnogo-obrazovaniya-munitsipalnogo-rajona-kojgorodskij-na-2019-god-i-planovyij-period-2020-i-2021-godov/" TargetMode="External"/><Relationship Id="rId19" Type="http://schemas.openxmlformats.org/officeDocument/2006/relationships/hyperlink" Target="https://yadi.sk/d/_x_lAi5dzzioFg" TargetMode="External"/><Relationship Id="rId4" Type="http://schemas.openxmlformats.org/officeDocument/2006/relationships/hyperlink" Target="http://finupr.adminta.ru/index.php/byudzhet-mogo-inta/utrverzhdennyj-byudzhet" TargetMode="External"/><Relationship Id="rId9" Type="http://schemas.openxmlformats.org/officeDocument/2006/relationships/hyperlink" Target="http://www.mrk11.ru/page/bjudzhet_mr_knyazhpogostskiy.resheniya_soveta_o_bjudzhete/" TargetMode="External"/><Relationship Id="rId14" Type="http://schemas.openxmlformats.org/officeDocument/2006/relationships/hyperlink" Target="http://sosnogorsk.org/adm/budget/budget/2019/projects-budget/" TargetMode="External"/><Relationship Id="rId22"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hyperlink" Target="https://ustvymskij.ru/index.php/inye-organizatsii/obshchestvennyj-sovet" TargetMode="External"/><Relationship Id="rId13" Type="http://schemas.openxmlformats.org/officeDocument/2006/relationships/hyperlink" Target="http://&#1074;&#1086;&#1088;&#1082;&#1091;&#1090;&#1072;.&#1088;&#1092;/public-owl/protokoly-zasedaniy-obshchestvennogo-soveta/2019-god/" TargetMode="External"/><Relationship Id="rId3" Type="http://schemas.openxmlformats.org/officeDocument/2006/relationships/hyperlink" Target="http://www.mrk11.ru/page/obschestvennyy_sovet_munitsipalnogo_rayona_knyazhpogostskiy/" TargetMode="External"/><Relationship Id="rId7" Type="http://schemas.openxmlformats.org/officeDocument/2006/relationships/hyperlink" Target="http://&#1091;&#1089;&#1090;&#1100;-&#1082;&#1091;&#1083;&#1086;&#1084;.&#1088;&#1092;/city/byudzhet-rayona/byudzhet-na-2020-god/" TargetMode="External"/><Relationship Id="rId12" Type="http://schemas.openxmlformats.org/officeDocument/2006/relationships/hyperlink" Target="http://finupr.adminta.ru/index.php/byudzhet-mogo-inta/proekt-byudzheta" TargetMode="External"/><Relationship Id="rId2" Type="http://schemas.openxmlformats.org/officeDocument/2006/relationships/hyperlink" Target="http://www.admizhma.ru/ru/page/content_b.obschestvennyy_sovet_mo_mr_izhemskiy.informatsiya_o_deyatelnosti/" TargetMode="External"/><Relationship Id="rId16" Type="http://schemas.openxmlformats.org/officeDocument/2006/relationships/printerSettings" Target="../printerSettings/printerSettings35.bin"/><Relationship Id="rId1" Type="http://schemas.openxmlformats.org/officeDocument/2006/relationships/hyperlink" Target="http://vuktyl.com/itemobchsovet-0/deyatelnost-obshchestvennogo-soveta-pri-administratsii-go-vuktyl-2019-2021/protokoly-zasedanij.html" TargetMode="External"/><Relationship Id="rId6" Type="http://schemas.openxmlformats.org/officeDocument/2006/relationships/hyperlink" Target="http://www.&#1089;&#1099;&#1089;&#1086;&#1083;&#1072;-&#1072;&#1076;&#1084;.&#1088;&#1092;/sovob.php" TargetMode="External"/><Relationship Id="rId11" Type="http://schemas.openxmlformats.org/officeDocument/2006/relationships/hyperlink" Target="http://&#1072;&#1076;&#1084;&#1080;&#1085;&#1080;&#1089;&#1090;&#1088;&#1072;&#1094;&#1080;&#1103;-&#1091;&#1089;&#1080;&#1085;&#1089;&#1082;.&#1088;&#1092;/?p=54264" TargetMode="External"/><Relationship Id="rId5" Type="http://schemas.openxmlformats.org/officeDocument/2006/relationships/hyperlink" Target="http://syktyvdin.ru/ru/page/o_rayone.social_agency/" TargetMode="External"/><Relationship Id="rId15" Type="http://schemas.openxmlformats.org/officeDocument/2006/relationships/hyperlink" Target="http://www.trpk.ru/page/finuprav.2020_god.bjudzhet/" TargetMode="External"/><Relationship Id="rId10" Type="http://schemas.openxmlformats.org/officeDocument/2006/relationships/hyperlink" Target="https://mouhta.ru/adm/osovet/osovet_3sozyv/" TargetMode="External"/><Relationship Id="rId4" Type="http://schemas.openxmlformats.org/officeDocument/2006/relationships/hyperlink" Target="http://sosnogorsk.org/upr/ossr/protocol/2019/" TargetMode="External"/><Relationship Id="rId9" Type="http://schemas.openxmlformats.org/officeDocument/2006/relationships/hyperlink" Target="http://kortfo.ucoz.org/index/protocola_2019/0-61" TargetMode="External"/><Relationship Id="rId14" Type="http://schemas.openxmlformats.org/officeDocument/2006/relationships/hyperlink" Target="http://&#1089;&#1099;&#1082;&#1090;&#1099;&#1074;&#1082;&#1072;&#1088;.&#1088;&#1092;/component/attachments/download/2617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ojgorodok.ru/finansyi/utverzhdennyij-byudzhet/resheniya-soveta-munitsipalnogo-rajona-kojgorodskij-o-byudzhete-munitsipalnogo-obrazovaniya-munitsipalnogo-rajona-kojgorodskij-na-2019-god-i-planovyij-period-2020-i-2021-godov/" TargetMode="External"/><Relationship Id="rId13" Type="http://schemas.openxmlformats.org/officeDocument/2006/relationships/hyperlink" Target="http://syktyvdin.ru/ru/page/residents.finance.resheniy_2019-2021" TargetMode="External"/><Relationship Id="rId18" Type="http://schemas.openxmlformats.org/officeDocument/2006/relationships/hyperlink" Target="http://fin.mrust-cilma.ru/proektyi-resheniy/" TargetMode="External"/><Relationship Id="rId3" Type="http://schemas.openxmlformats.org/officeDocument/2006/relationships/hyperlink" Target="http://&#1072;&#1076;&#1084;&#1080;&#1085;&#1080;&#1089;&#1090;&#1088;&#1072;&#1094;&#1080;&#1103;-&#1091;&#1089;&#1080;&#1085;&#1089;&#1082;.&#1088;&#1092;/?p=18093" TargetMode="External"/><Relationship Id="rId7" Type="http://schemas.openxmlformats.org/officeDocument/2006/relationships/hyperlink" Target="http://www.mrk11.ru/page/bjudzhet_mr_knyazhpogostskiy.resheniya_soveta_o_bjudzhete/" TargetMode="External"/><Relationship Id="rId12" Type="http://schemas.openxmlformats.org/officeDocument/2006/relationships/hyperlink" Target="http://sosnogorsk.org/adm/budget/budget/2019/projects-budget/%20&#1055;&#1086;&#1103;&#1089;&#1085;&#1080;&#1090;&#1077;&#1083;&#1100;&#1085;&#1072;&#1103;%20&#1079;&#1072;&#1087;&#1080;&#1089;&#1082;&#1072;%20&#1082;%20&#1084;&#1072;&#1090;&#1077;&#1088;&#1080;&#1072;&#1083;&#1072;&#1084;,%20&#1087;&#1088;&#1080;&#1083;&#1086;&#1078;&#1077;&#1085;&#1080;&#1077;%202,3)" TargetMode="External"/><Relationship Id="rId17" Type="http://schemas.openxmlformats.org/officeDocument/2006/relationships/hyperlink" Target="http://&#1091;&#1089;&#1090;&#1100;-&#1082;&#1091;&#1083;&#1086;&#1084;.&#1088;&#1092;/city/byudzhet-rayona/byudzhet-na-2019-god/" TargetMode="External"/><Relationship Id="rId2" Type="http://schemas.openxmlformats.org/officeDocument/2006/relationships/hyperlink" Target="http://finupr.adminta.ru/index.php/byudzhet-mogo-inta/utrverzhdennyj-byudzhet" TargetMode="External"/><Relationship Id="rId16" Type="http://schemas.openxmlformats.org/officeDocument/2006/relationships/hyperlink" Target="https://yadi.sk/d/_x_lAi5dzzioFg" TargetMode="External"/><Relationship Id="rId1" Type="http://schemas.openxmlformats.org/officeDocument/2006/relationships/hyperlink" Target="http://beldepfin.ru/?page_id=4202" TargetMode="External"/><Relationship Id="rId6" Type="http://schemas.openxmlformats.org/officeDocument/2006/relationships/hyperlink" Target="http://fuizhma.ru/proektyi-resheniy/proekt-resheniya-o-byudzhete-munitsipalnogo-obrazovaniya-munitsipalnogo-rayona-izhemskiy-na-2019-god-i-planovyiy-period-2020-i-2021-godov" TargetMode="External"/><Relationship Id="rId11" Type="http://schemas.openxmlformats.org/officeDocument/2006/relationships/hyperlink" Target="http://www.priluzie.ru/administracija/otdely-komitety-upravlenija/mu-upravlenie-finansov-administracii-municipalnogo/bjudzhet-municipalnogo-rajona-priluzskij/bjudzhet-municipalnogo-rajona-priluzskij-na-22398/" TargetMode="External"/><Relationship Id="rId5" Type="http://schemas.openxmlformats.org/officeDocument/2006/relationships/hyperlink" Target="http://vuktyl.com/itembyudzhet/itemfin-14/8824-reshenie-soveta-gorodskogo-okruga-vuktyl-ot-13-dekabrya-2018-g-355-o-byudzhete-mo-go-vuktyl-na-2019-god-i-planovyj-period-2020-i-2021-godov.html" TargetMode="External"/><Relationship Id="rId15" Type="http://schemas.openxmlformats.org/officeDocument/2006/relationships/hyperlink" Target="http://www.trpk.ru/page/finuprav.2019_god.bjudzhet_2019/" TargetMode="External"/><Relationship Id="rId10" Type="http://schemas.openxmlformats.org/officeDocument/2006/relationships/hyperlink" Target="http://www.ufmrpechora.ru/page/levoe_menju.resheniya_o_mestnyh_bjudzhetov.resheniya_o_bjudzhete_mo_mr_pechora.reshenie_o_bjudzhete_mo_mr_pechora_2019_god.utverzhdennyy_bjudzhet_mo_mr_pechora_na_2019_2021_gg/" TargetMode="External"/><Relationship Id="rId4" Type="http://schemas.openxmlformats.org/officeDocument/2006/relationships/hyperlink" Target="http://&#1082;&#1089;&#1087;-&#1091;&#1093;&#1090;&#1072;.&#1088;&#1092;/index.php?id=55" TargetMode="External"/><Relationship Id="rId9" Type="http://schemas.openxmlformats.org/officeDocument/2006/relationships/hyperlink" Target="http://kortfo.ucoz.org/3/utverzhdennyj_bjudzhet.rar" TargetMode="External"/><Relationship Id="rId14" Type="http://schemas.openxmlformats.org/officeDocument/2006/relationships/hyperlink" Target="http://www.&#1089;&#1099;&#1089;&#1086;&#1083;&#1072;-&#1072;&#1076;&#1084;.&#1088;&#1092;/proekt_budget.ph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www.sosnogorsk.org/adm/budget/budget/2019/the-decision-on-budget/" TargetMode="External"/><Relationship Id="rId13" Type="http://schemas.openxmlformats.org/officeDocument/2006/relationships/hyperlink" Target="https://yadi.sk/i/XXFOD7T29fpsPQ" TargetMode="External"/><Relationship Id="rId18" Type="http://schemas.openxmlformats.org/officeDocument/2006/relationships/hyperlink" Target="http://fuizhma.ru/byudzhet-dlya-grazhdan" TargetMode="External"/><Relationship Id="rId3" Type="http://schemas.openxmlformats.org/officeDocument/2006/relationships/hyperlink" Target="http://&#1072;&#1076;&#1084;&#1080;&#1085;&#1080;&#1089;&#1090;&#1088;&#1072;&#1094;&#1080;&#1103;-&#1091;&#1089;&#1080;&#1085;&#1089;&#1082;.&#1088;&#1092;/?p=96524" TargetMode="External"/><Relationship Id="rId21" Type="http://schemas.openxmlformats.org/officeDocument/2006/relationships/hyperlink" Target="http://kortfo.ucoz.org/4/bjudzhet_2019-2021.pptx" TargetMode="External"/><Relationship Id="rId7" Type="http://schemas.openxmlformats.org/officeDocument/2006/relationships/hyperlink" Target="http://www.priluzie.ru/bjudzhet-dlja-grazhdan/bjudzhet-municipalnogo-rajona-priluzskij-na-22402/" TargetMode="External"/><Relationship Id="rId12" Type="http://schemas.openxmlformats.org/officeDocument/2006/relationships/hyperlink" Target="http://www.trpk.ru/page/finuprav.bjudzhet_dlya_grazhdan_o/" TargetMode="External"/><Relationship Id="rId17" Type="http://schemas.openxmlformats.org/officeDocument/2006/relationships/hyperlink" Target="http://fin.mouhta.ru/byudzhet/grazhdan/2019/" TargetMode="External"/><Relationship Id="rId2" Type="http://schemas.openxmlformats.org/officeDocument/2006/relationships/hyperlink" Target="http://&#1072;&#1076;&#1084;&#1080;&#1085;&#1080;&#1089;&#1090;&#1088;&#1072;&#1094;&#1080;&#1103;-&#1091;&#1089;&#1080;&#1085;&#1089;&#1082;.&#1088;&#1092;/?p=96524" TargetMode="External"/><Relationship Id="rId16" Type="http://schemas.openxmlformats.org/officeDocument/2006/relationships/hyperlink" Target="http://fin.mrust-cilma.ru/1_byudzhet-po-resheniyu-soveta-mo-mr-ust-tsilemskiy-ot-17-12-2018-250-25-na-2019-god-i-planovyiy-period-2020-i-2021-godov/" TargetMode="External"/><Relationship Id="rId20" Type="http://schemas.openxmlformats.org/officeDocument/2006/relationships/hyperlink" Target="http://kojgorodok.ru/finansyi/byudzhet-dlya-grazhdan/" TargetMode="External"/><Relationship Id="rId1" Type="http://schemas.openxmlformats.org/officeDocument/2006/relationships/hyperlink" Target="http://finupr.adminta.ru/index.php/byudzhet-dlya-grazhdan/na-osnove-resheniya-soveta-o-byudzhete" TargetMode="External"/><Relationship Id="rId6" Type="http://schemas.openxmlformats.org/officeDocument/2006/relationships/hyperlink" Target="http://&#1074;&#1086;&#1088;&#1082;&#1091;&#1090;&#1072;.&#1088;&#1092;/city/socs/the-budget-for-citizens/" TargetMode="External"/><Relationship Id="rId11" Type="http://schemas.openxmlformats.org/officeDocument/2006/relationships/hyperlink" Target="http://www.&#1089;&#1099;&#1089;&#1086;&#1083;&#1072;-&#1072;&#1076;&#1084;.&#1088;&#1092;/budget.php" TargetMode="External"/><Relationship Id="rId24" Type="http://schemas.openxmlformats.org/officeDocument/2006/relationships/printerSettings" Target="../printerSettings/printerSettings7.bin"/><Relationship Id="rId5" Type="http://schemas.openxmlformats.org/officeDocument/2006/relationships/hyperlink" Target="http://&#1072;&#1076;&#1084;&#1080;&#1085;&#1080;&#1089;&#1090;&#1088;&#1072;&#1094;&#1080;&#1103;-&#1091;&#1089;&#1080;&#1085;&#1089;&#1082;.&#1088;&#1092;/?p=96524" TargetMode="External"/><Relationship Id="rId15" Type="http://schemas.openxmlformats.org/officeDocument/2006/relationships/hyperlink" Target="http://fin.mrust-cilma.ru/1_byudzhet-po-resheniyu-soveta-mo-mr-ust-tsilemskiy-ot-17-12-2018-250-25-na-2019-god-i-planovyiy-period-2020-i-2021-godov/" TargetMode="External"/><Relationship Id="rId23" Type="http://schemas.openxmlformats.org/officeDocument/2006/relationships/hyperlink" Target="http://&#1091;&#1089;&#1090;&#1100;-&#1082;&#1091;&#1083;&#1086;&#1084;.&#1088;&#1092;/city/byudzhet-rayona/byudzhet-dlya-grazhdan.php" TargetMode="External"/><Relationship Id="rId10" Type="http://schemas.openxmlformats.org/officeDocument/2006/relationships/hyperlink" Target="http://syktyvdin.ru/ru/page/residents.finance.Budget_dla_gragdan/" TargetMode="External"/><Relationship Id="rId19" Type="http://schemas.openxmlformats.org/officeDocument/2006/relationships/hyperlink" Target="http://www.mrk11.ru/page/bjudzhet_mr_knyazhpogostskiy.bjudzhet_dlya_grazhdan/" TargetMode="External"/><Relationship Id="rId4" Type="http://schemas.openxmlformats.org/officeDocument/2006/relationships/hyperlink" Target="http://&#1072;&#1076;&#1084;&#1080;&#1085;&#1080;&#1089;&#1090;&#1088;&#1072;&#1094;&#1080;&#1103;-&#1091;&#1089;&#1080;&#1085;&#1089;&#1082;.&#1088;&#1092;/?p=96524" TargetMode="External"/><Relationship Id="rId9" Type="http://schemas.openxmlformats.org/officeDocument/2006/relationships/hyperlink" Target="http://www.sosnogorsk.org/adm/budget/budget/2019/the-decision-on-budget/" TargetMode="External"/><Relationship Id="rId14" Type="http://schemas.openxmlformats.org/officeDocument/2006/relationships/hyperlink" Target="https://yadi.sk/i/XXFOD7T29fpsPQ" TargetMode="External"/><Relationship Id="rId22" Type="http://schemas.openxmlformats.org/officeDocument/2006/relationships/hyperlink" Target="http://www.ufmrpechora.ru/page/levoe_menju.otkrytyi_bydget.bjudzhet_dlya_grazhdan_prezentatsii_broshjury.bjudzhet_dlya_grazhdan_k_resheniju_o_bjudzhete.2019_2020_gg.mo_mr_pechora_na_2019_2021_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D27"/>
  <sheetViews>
    <sheetView tabSelected="1" view="pageBreakPreview" zoomScaleNormal="100" zoomScaleSheetLayoutView="100" zoomScalePageLayoutView="80" workbookViewId="0">
      <pane xSplit="1" topLeftCell="B1" activePane="topRight" state="frozen"/>
      <selection pane="topRight" activeCell="D3" sqref="D3"/>
    </sheetView>
  </sheetViews>
  <sheetFormatPr defaultColWidth="8.85546875" defaultRowHeight="15" x14ac:dyDescent="0.25"/>
  <cols>
    <col min="1" max="1" width="18.42578125" style="361" customWidth="1"/>
    <col min="2" max="2" width="15" style="361" customWidth="1"/>
    <col min="3" max="3" width="19.140625" style="361" customWidth="1"/>
    <col min="4" max="4" width="13.42578125" style="361" customWidth="1"/>
    <col min="5" max="5" width="10.42578125" style="361" customWidth="1"/>
    <col min="6" max="6" width="14.85546875" style="361" customWidth="1"/>
    <col min="7" max="7" width="13" style="361" customWidth="1"/>
    <col min="8" max="8" width="17.28515625" style="361" customWidth="1"/>
    <col min="9" max="9" width="8" style="361" customWidth="1"/>
    <col min="10" max="10" width="11.7109375" style="361" customWidth="1"/>
    <col min="11" max="11" width="11.140625" style="361" customWidth="1"/>
    <col min="12" max="12" width="33.140625" style="361" customWidth="1"/>
    <col min="13" max="13" width="35.28515625" style="361" customWidth="1"/>
    <col min="14" max="14" width="28.42578125" style="361" customWidth="1"/>
    <col min="15" max="15" width="8.5703125" style="361" customWidth="1"/>
    <col min="16" max="16" width="14.85546875" style="361" customWidth="1"/>
    <col min="17" max="17" width="13.42578125" style="361" customWidth="1"/>
    <col min="18" max="18" width="13" style="361" customWidth="1"/>
    <col min="19" max="19" width="7.85546875" style="361" customWidth="1"/>
    <col min="20" max="20" width="15" style="361" customWidth="1"/>
    <col min="21" max="21" width="14.5703125" style="361" customWidth="1"/>
    <col min="22" max="22" width="23.140625" style="361" customWidth="1"/>
    <col min="23" max="23" width="29.140625" style="361" customWidth="1"/>
    <col min="24" max="24" width="31.28515625" style="361" customWidth="1"/>
    <col min="25" max="25" width="40" style="361" customWidth="1"/>
    <col min="26" max="26" width="20" style="361" customWidth="1"/>
    <col min="27" max="27" width="42.140625" style="361" customWidth="1"/>
    <col min="28" max="28" width="8.28515625" style="361" customWidth="1"/>
    <col min="29" max="29" width="12.85546875" style="361" customWidth="1"/>
    <col min="30" max="30" width="10.85546875" style="361" customWidth="1"/>
    <col min="31" max="31" width="43.7109375" style="361" customWidth="1"/>
    <col min="32" max="32" width="51" style="361" customWidth="1"/>
    <col min="33" max="33" width="8.28515625" style="361" customWidth="1"/>
    <col min="34" max="34" width="15.42578125" style="361" customWidth="1"/>
    <col min="35" max="35" width="15.85546875" style="361" customWidth="1"/>
    <col min="36" max="36" width="25.28515625" style="361" customWidth="1"/>
    <col min="37" max="37" width="8.28515625" style="361" customWidth="1"/>
    <col min="38" max="38" width="14.85546875" style="361" customWidth="1"/>
    <col min="39" max="39" width="11.42578125" style="361" customWidth="1"/>
    <col min="40" max="40" width="16.5703125" style="361" customWidth="1"/>
    <col min="41" max="41" width="20.7109375" style="361" customWidth="1"/>
    <col min="42" max="42" width="8.28515625" style="361" customWidth="1"/>
    <col min="43" max="43" width="14.7109375" style="361" customWidth="1"/>
    <col min="44" max="45" width="14" style="361" customWidth="1"/>
    <col min="46" max="46" width="10" style="361" customWidth="1"/>
    <col min="47" max="47" width="13.7109375" style="361" customWidth="1"/>
    <col min="48" max="48" width="15.5703125" style="361" customWidth="1"/>
    <col min="49" max="49" width="8.28515625" style="361" customWidth="1"/>
    <col min="50" max="50" width="10" style="361" customWidth="1"/>
    <col min="51" max="51" width="10.42578125" style="361" customWidth="1"/>
    <col min="52" max="52" width="14.85546875" style="361" customWidth="1"/>
    <col min="53" max="53" width="17.42578125" style="361" customWidth="1"/>
    <col min="54" max="54" width="20.5703125" style="361" customWidth="1"/>
    <col min="55" max="55" width="13.140625" style="361" customWidth="1"/>
    <col min="56" max="56" width="18.7109375" style="361" customWidth="1"/>
    <col min="57" max="57" width="20.85546875" style="361" customWidth="1"/>
    <col min="58" max="58" width="8.28515625" style="361" customWidth="1"/>
    <col min="59" max="59" width="10" style="361" customWidth="1"/>
    <col min="60" max="60" width="10.42578125" style="361" customWidth="1"/>
    <col min="61" max="61" width="12.28515625" style="361" customWidth="1"/>
    <col min="62" max="62" width="21.28515625" style="361" customWidth="1"/>
    <col min="63" max="63" width="8.28515625" style="361" customWidth="1"/>
    <col min="64" max="64" width="10" style="361" customWidth="1"/>
    <col min="65" max="65" width="10.42578125" style="361" customWidth="1"/>
    <col min="66" max="66" width="14.28515625" style="361" customWidth="1"/>
    <col min="67" max="67" width="22.85546875" style="361" customWidth="1"/>
    <col min="68" max="68" width="25.7109375" style="361" customWidth="1"/>
    <col min="69" max="69" width="29.28515625" style="361" customWidth="1"/>
    <col min="70" max="70" width="8.28515625" style="361" customWidth="1"/>
    <col min="71" max="71" width="10" style="361" customWidth="1"/>
    <col min="72" max="72" width="10.42578125" style="361" customWidth="1"/>
    <col min="73" max="73" width="10.140625" style="361" customWidth="1"/>
    <col min="74" max="74" width="8.28515625" style="361" customWidth="1"/>
    <col min="75" max="75" width="10" style="361" customWidth="1"/>
    <col min="76" max="76" width="10.42578125" style="361" customWidth="1"/>
    <col min="77" max="77" width="13" style="361" customWidth="1"/>
    <col min="78" max="78" width="11" style="361" customWidth="1"/>
    <col min="79" max="79" width="12.5703125" style="361" customWidth="1"/>
    <col min="80" max="80" width="8.28515625" style="361" customWidth="1"/>
    <col min="81" max="81" width="10" style="361" customWidth="1"/>
    <col min="82" max="82" width="10.42578125" style="361" customWidth="1"/>
    <col min="83" max="16384" width="8.85546875" style="361"/>
  </cols>
  <sheetData>
    <row r="1" spans="1:82" ht="22.5" customHeight="1" x14ac:dyDescent="0.25">
      <c r="J1" s="456" t="s">
        <v>215</v>
      </c>
      <c r="K1" s="456"/>
    </row>
    <row r="2" spans="1:82" s="131" customFormat="1" ht="34.5" customHeight="1" x14ac:dyDescent="0.2">
      <c r="A2" s="455" t="s">
        <v>119</v>
      </c>
      <c r="B2" s="468" t="s">
        <v>415</v>
      </c>
      <c r="C2" s="469"/>
      <c r="D2" s="469"/>
      <c r="E2" s="470"/>
      <c r="F2" s="468" t="s">
        <v>775</v>
      </c>
      <c r="G2" s="469"/>
      <c r="H2" s="469"/>
      <c r="I2" s="469"/>
      <c r="J2" s="469"/>
      <c r="K2" s="470"/>
      <c r="L2" s="468" t="s">
        <v>776</v>
      </c>
      <c r="M2" s="469"/>
      <c r="N2" s="469"/>
      <c r="O2" s="469"/>
      <c r="P2" s="469"/>
      <c r="Q2" s="470"/>
      <c r="R2" s="468" t="s">
        <v>777</v>
      </c>
      <c r="S2" s="469"/>
      <c r="T2" s="469"/>
      <c r="U2" s="470"/>
      <c r="V2" s="468" t="s">
        <v>778</v>
      </c>
      <c r="W2" s="469"/>
      <c r="X2" s="470"/>
      <c r="Y2" s="468" t="s">
        <v>778</v>
      </c>
      <c r="Z2" s="469"/>
      <c r="AA2" s="469"/>
      <c r="AB2" s="469"/>
      <c r="AC2" s="469"/>
      <c r="AD2" s="470"/>
      <c r="AE2" s="468" t="s">
        <v>779</v>
      </c>
      <c r="AF2" s="469"/>
      <c r="AG2" s="469"/>
      <c r="AH2" s="469"/>
      <c r="AI2" s="470"/>
      <c r="AJ2" s="468" t="s">
        <v>780</v>
      </c>
      <c r="AK2" s="469"/>
      <c r="AL2" s="469"/>
      <c r="AM2" s="470"/>
      <c r="AN2" s="468" t="s">
        <v>781</v>
      </c>
      <c r="AO2" s="469"/>
      <c r="AP2" s="469"/>
      <c r="AQ2" s="469"/>
      <c r="AR2" s="470"/>
      <c r="AS2" s="468" t="s">
        <v>782</v>
      </c>
      <c r="AT2" s="469"/>
      <c r="AU2" s="469"/>
      <c r="AV2" s="469"/>
      <c r="AW2" s="469"/>
      <c r="AX2" s="469"/>
      <c r="AY2" s="470"/>
      <c r="AZ2" s="468" t="s">
        <v>783</v>
      </c>
      <c r="BA2" s="469"/>
      <c r="BB2" s="469"/>
      <c r="BC2" s="469"/>
      <c r="BD2" s="469"/>
      <c r="BE2" s="469"/>
      <c r="BF2" s="469"/>
      <c r="BG2" s="469"/>
      <c r="BH2" s="470"/>
      <c r="BI2" s="468" t="s">
        <v>784</v>
      </c>
      <c r="BJ2" s="469"/>
      <c r="BK2" s="469"/>
      <c r="BL2" s="469"/>
      <c r="BM2" s="470"/>
      <c r="BN2" s="468" t="s">
        <v>785</v>
      </c>
      <c r="BO2" s="469"/>
      <c r="BP2" s="469"/>
      <c r="BQ2" s="469"/>
      <c r="BR2" s="469"/>
      <c r="BS2" s="469"/>
      <c r="BT2" s="470"/>
      <c r="BU2" s="468" t="s">
        <v>786</v>
      </c>
      <c r="BV2" s="469"/>
      <c r="BW2" s="469"/>
      <c r="BX2" s="470"/>
      <c r="BY2" s="468" t="s">
        <v>787</v>
      </c>
      <c r="BZ2" s="469"/>
      <c r="CA2" s="469"/>
      <c r="CB2" s="469"/>
      <c r="CC2" s="469"/>
      <c r="CD2" s="470"/>
    </row>
    <row r="3" spans="1:82" s="131" customFormat="1" ht="171.75" customHeight="1" x14ac:dyDescent="0.2">
      <c r="A3" s="455"/>
      <c r="B3" s="254" t="s">
        <v>183</v>
      </c>
      <c r="C3" s="254" t="s">
        <v>185</v>
      </c>
      <c r="D3" s="254" t="s">
        <v>182</v>
      </c>
      <c r="E3" s="254" t="s">
        <v>8</v>
      </c>
      <c r="F3" s="274" t="s">
        <v>788</v>
      </c>
      <c r="G3" s="274" t="s">
        <v>789</v>
      </c>
      <c r="H3" s="274" t="s">
        <v>790</v>
      </c>
      <c r="I3" s="467" t="s">
        <v>184</v>
      </c>
      <c r="J3" s="475" t="s">
        <v>185</v>
      </c>
      <c r="K3" s="475" t="s">
        <v>183</v>
      </c>
      <c r="L3" s="274" t="s">
        <v>791</v>
      </c>
      <c r="M3" s="274" t="s">
        <v>792</v>
      </c>
      <c r="N3" s="274" t="s">
        <v>793</v>
      </c>
      <c r="O3" s="275" t="s">
        <v>184</v>
      </c>
      <c r="P3" s="475" t="s">
        <v>185</v>
      </c>
      <c r="Q3" s="475" t="s">
        <v>183</v>
      </c>
      <c r="R3" s="274" t="s">
        <v>794</v>
      </c>
      <c r="S3" s="467" t="s">
        <v>184</v>
      </c>
      <c r="T3" s="475" t="s">
        <v>185</v>
      </c>
      <c r="U3" s="475" t="s">
        <v>183</v>
      </c>
      <c r="V3" s="274" t="s">
        <v>795</v>
      </c>
      <c r="W3" s="274" t="s">
        <v>796</v>
      </c>
      <c r="X3" s="274" t="s">
        <v>797</v>
      </c>
      <c r="Y3" s="274" t="s">
        <v>798</v>
      </c>
      <c r="Z3" s="274" t="s">
        <v>799</v>
      </c>
      <c r="AA3" s="274" t="s">
        <v>800</v>
      </c>
      <c r="AB3" s="467" t="s">
        <v>184</v>
      </c>
      <c r="AC3" s="475" t="s">
        <v>185</v>
      </c>
      <c r="AD3" s="475" t="s">
        <v>183</v>
      </c>
      <c r="AE3" s="274" t="s">
        <v>801</v>
      </c>
      <c r="AF3" s="274" t="s">
        <v>802</v>
      </c>
      <c r="AG3" s="467" t="s">
        <v>184</v>
      </c>
      <c r="AH3" s="475" t="s">
        <v>185</v>
      </c>
      <c r="AI3" s="475" t="s">
        <v>183</v>
      </c>
      <c r="AJ3" s="274" t="s">
        <v>803</v>
      </c>
      <c r="AK3" s="467" t="s">
        <v>184</v>
      </c>
      <c r="AL3" s="475" t="s">
        <v>185</v>
      </c>
      <c r="AM3" s="475" t="s">
        <v>183</v>
      </c>
      <c r="AN3" s="274" t="s">
        <v>804</v>
      </c>
      <c r="AO3" s="274" t="s">
        <v>805</v>
      </c>
      <c r="AP3" s="467" t="s">
        <v>184</v>
      </c>
      <c r="AQ3" s="475" t="s">
        <v>185</v>
      </c>
      <c r="AR3" s="475" t="s">
        <v>183</v>
      </c>
      <c r="AS3" s="276" t="s">
        <v>806</v>
      </c>
      <c r="AT3" s="276" t="s">
        <v>807</v>
      </c>
      <c r="AU3" s="276" t="s">
        <v>808</v>
      </c>
      <c r="AV3" s="276" t="s">
        <v>809</v>
      </c>
      <c r="AW3" s="471" t="s">
        <v>184</v>
      </c>
      <c r="AX3" s="472" t="s">
        <v>185</v>
      </c>
      <c r="AY3" s="472" t="s">
        <v>183</v>
      </c>
      <c r="AZ3" s="276" t="s">
        <v>810</v>
      </c>
      <c r="BA3" s="276" t="s">
        <v>811</v>
      </c>
      <c r="BB3" s="276" t="s">
        <v>812</v>
      </c>
      <c r="BC3" s="276" t="s">
        <v>813</v>
      </c>
      <c r="BD3" s="276" t="s">
        <v>814</v>
      </c>
      <c r="BE3" s="276" t="s">
        <v>815</v>
      </c>
      <c r="BF3" s="471" t="s">
        <v>184</v>
      </c>
      <c r="BG3" s="472" t="s">
        <v>185</v>
      </c>
      <c r="BH3" s="472" t="s">
        <v>183</v>
      </c>
      <c r="BI3" s="276" t="s">
        <v>816</v>
      </c>
      <c r="BJ3" s="276" t="s">
        <v>817</v>
      </c>
      <c r="BK3" s="471" t="s">
        <v>184</v>
      </c>
      <c r="BL3" s="472" t="s">
        <v>185</v>
      </c>
      <c r="BM3" s="472" t="s">
        <v>183</v>
      </c>
      <c r="BN3" s="276" t="s">
        <v>818</v>
      </c>
      <c r="BO3" s="276" t="s">
        <v>819</v>
      </c>
      <c r="BP3" s="276" t="s">
        <v>820</v>
      </c>
      <c r="BQ3" s="276" t="s">
        <v>821</v>
      </c>
      <c r="BR3" s="471" t="s">
        <v>184</v>
      </c>
      <c r="BS3" s="472" t="s">
        <v>185</v>
      </c>
      <c r="BT3" s="472" t="s">
        <v>183</v>
      </c>
      <c r="BU3" s="276" t="s">
        <v>822</v>
      </c>
      <c r="BV3" s="471" t="s">
        <v>184</v>
      </c>
      <c r="BW3" s="472" t="s">
        <v>185</v>
      </c>
      <c r="BX3" s="472" t="s">
        <v>183</v>
      </c>
      <c r="BY3" s="276" t="s">
        <v>823</v>
      </c>
      <c r="BZ3" s="276" t="s">
        <v>824</v>
      </c>
      <c r="CA3" s="276" t="s">
        <v>825</v>
      </c>
      <c r="CB3" s="471" t="s">
        <v>184</v>
      </c>
      <c r="CC3" s="472" t="s">
        <v>185</v>
      </c>
      <c r="CD3" s="472" t="s">
        <v>183</v>
      </c>
    </row>
    <row r="4" spans="1:82" s="131" customFormat="1" ht="15" customHeight="1" x14ac:dyDescent="0.2">
      <c r="A4" s="255" t="s">
        <v>0</v>
      </c>
      <c r="B4" s="256" t="s">
        <v>2</v>
      </c>
      <c r="C4" s="256" t="s">
        <v>2</v>
      </c>
      <c r="D4" s="256" t="s">
        <v>26</v>
      </c>
      <c r="E4" s="256" t="s">
        <v>1</v>
      </c>
      <c r="F4" s="255" t="s">
        <v>1</v>
      </c>
      <c r="G4" s="255" t="s">
        <v>1</v>
      </c>
      <c r="H4" s="255" t="s">
        <v>1</v>
      </c>
      <c r="I4" s="256" t="s">
        <v>1</v>
      </c>
      <c r="J4" s="476"/>
      <c r="K4" s="476"/>
      <c r="L4" s="255" t="s">
        <v>1</v>
      </c>
      <c r="M4" s="255" t="s">
        <v>1</v>
      </c>
      <c r="N4" s="255" t="s">
        <v>1</v>
      </c>
      <c r="O4" s="256" t="s">
        <v>1</v>
      </c>
      <c r="P4" s="476"/>
      <c r="Q4" s="476"/>
      <c r="R4" s="255" t="s">
        <v>1</v>
      </c>
      <c r="S4" s="256" t="s">
        <v>1</v>
      </c>
      <c r="T4" s="476"/>
      <c r="U4" s="476"/>
      <c r="V4" s="255" t="s">
        <v>1</v>
      </c>
      <c r="W4" s="255" t="s">
        <v>1</v>
      </c>
      <c r="X4" s="255" t="s">
        <v>1</v>
      </c>
      <c r="Y4" s="255" t="s">
        <v>1</v>
      </c>
      <c r="Z4" s="255" t="s">
        <v>1</v>
      </c>
      <c r="AA4" s="255" t="s">
        <v>1</v>
      </c>
      <c r="AB4" s="256" t="s">
        <v>1</v>
      </c>
      <c r="AC4" s="476"/>
      <c r="AD4" s="476"/>
      <c r="AE4" s="255" t="s">
        <v>1</v>
      </c>
      <c r="AF4" s="255" t="s">
        <v>1</v>
      </c>
      <c r="AG4" s="256" t="s">
        <v>1</v>
      </c>
      <c r="AH4" s="476"/>
      <c r="AI4" s="476"/>
      <c r="AJ4" s="255" t="s">
        <v>1</v>
      </c>
      <c r="AK4" s="256" t="s">
        <v>1</v>
      </c>
      <c r="AL4" s="476"/>
      <c r="AM4" s="476"/>
      <c r="AN4" s="255" t="s">
        <v>1</v>
      </c>
      <c r="AO4" s="255" t="s">
        <v>1</v>
      </c>
      <c r="AP4" s="256" t="s">
        <v>1</v>
      </c>
      <c r="AQ4" s="476"/>
      <c r="AR4" s="476"/>
      <c r="AS4" s="257" t="s">
        <v>1</v>
      </c>
      <c r="AT4" s="257" t="s">
        <v>1</v>
      </c>
      <c r="AU4" s="257" t="s">
        <v>1</v>
      </c>
      <c r="AV4" s="257" t="s">
        <v>1</v>
      </c>
      <c r="AW4" s="258" t="s">
        <v>1</v>
      </c>
      <c r="AX4" s="473"/>
      <c r="AY4" s="473"/>
      <c r="AZ4" s="257" t="s">
        <v>1</v>
      </c>
      <c r="BA4" s="257" t="s">
        <v>1</v>
      </c>
      <c r="BB4" s="257" t="s">
        <v>1</v>
      </c>
      <c r="BC4" s="257" t="s">
        <v>1</v>
      </c>
      <c r="BD4" s="257" t="s">
        <v>1</v>
      </c>
      <c r="BE4" s="257" t="s">
        <v>1</v>
      </c>
      <c r="BF4" s="258" t="s">
        <v>1</v>
      </c>
      <c r="BG4" s="473"/>
      <c r="BH4" s="473"/>
      <c r="BI4" s="257" t="s">
        <v>1</v>
      </c>
      <c r="BJ4" s="257" t="s">
        <v>1</v>
      </c>
      <c r="BK4" s="258" t="s">
        <v>1</v>
      </c>
      <c r="BL4" s="473"/>
      <c r="BM4" s="473"/>
      <c r="BN4" s="257" t="s">
        <v>1</v>
      </c>
      <c r="BO4" s="257" t="s">
        <v>1</v>
      </c>
      <c r="BP4" s="257" t="s">
        <v>1</v>
      </c>
      <c r="BQ4" s="257" t="s">
        <v>1</v>
      </c>
      <c r="BR4" s="258" t="s">
        <v>1</v>
      </c>
      <c r="BS4" s="473"/>
      <c r="BT4" s="473"/>
      <c r="BU4" s="257" t="s">
        <v>1</v>
      </c>
      <c r="BV4" s="258" t="s">
        <v>1</v>
      </c>
      <c r="BW4" s="473"/>
      <c r="BX4" s="473"/>
      <c r="BY4" s="257" t="s">
        <v>1</v>
      </c>
      <c r="BZ4" s="257" t="s">
        <v>1</v>
      </c>
      <c r="CA4" s="257" t="s">
        <v>1</v>
      </c>
      <c r="CB4" s="258" t="s">
        <v>1</v>
      </c>
      <c r="CC4" s="473"/>
      <c r="CD4" s="473"/>
    </row>
    <row r="5" spans="1:82" s="131" customFormat="1" ht="25.5" customHeight="1" x14ac:dyDescent="0.2">
      <c r="A5" s="255" t="s">
        <v>25</v>
      </c>
      <c r="B5" s="256"/>
      <c r="C5" s="256"/>
      <c r="D5" s="256"/>
      <c r="E5" s="259">
        <v>100</v>
      </c>
      <c r="F5" s="260">
        <v>4</v>
      </c>
      <c r="G5" s="260">
        <v>2</v>
      </c>
      <c r="H5" s="260">
        <v>2</v>
      </c>
      <c r="I5" s="261">
        <v>8</v>
      </c>
      <c r="J5" s="477"/>
      <c r="K5" s="477"/>
      <c r="L5" s="260">
        <v>4</v>
      </c>
      <c r="M5" s="260">
        <v>4</v>
      </c>
      <c r="N5" s="260">
        <v>4</v>
      </c>
      <c r="O5" s="261">
        <v>12</v>
      </c>
      <c r="P5" s="477"/>
      <c r="Q5" s="477"/>
      <c r="R5" s="260">
        <v>2</v>
      </c>
      <c r="S5" s="261">
        <v>2</v>
      </c>
      <c r="T5" s="477"/>
      <c r="U5" s="477"/>
      <c r="V5" s="260">
        <v>2</v>
      </c>
      <c r="W5" s="260">
        <v>2</v>
      </c>
      <c r="X5" s="260">
        <v>2</v>
      </c>
      <c r="Y5" s="260">
        <v>2</v>
      </c>
      <c r="Z5" s="260">
        <v>2</v>
      </c>
      <c r="AA5" s="260">
        <v>2</v>
      </c>
      <c r="AB5" s="261">
        <v>12</v>
      </c>
      <c r="AC5" s="477"/>
      <c r="AD5" s="477"/>
      <c r="AE5" s="260">
        <v>4</v>
      </c>
      <c r="AF5" s="260">
        <v>4</v>
      </c>
      <c r="AG5" s="261">
        <v>8</v>
      </c>
      <c r="AH5" s="477"/>
      <c r="AI5" s="477"/>
      <c r="AJ5" s="260">
        <v>3</v>
      </c>
      <c r="AK5" s="261">
        <v>3</v>
      </c>
      <c r="AL5" s="477"/>
      <c r="AM5" s="477"/>
      <c r="AN5" s="260">
        <v>3</v>
      </c>
      <c r="AO5" s="260">
        <v>2</v>
      </c>
      <c r="AP5" s="261">
        <v>5</v>
      </c>
      <c r="AQ5" s="477"/>
      <c r="AR5" s="477"/>
      <c r="AS5" s="262">
        <v>3</v>
      </c>
      <c r="AT5" s="262">
        <v>3</v>
      </c>
      <c r="AU5" s="262">
        <v>3</v>
      </c>
      <c r="AV5" s="262">
        <v>3</v>
      </c>
      <c r="AW5" s="263">
        <v>12</v>
      </c>
      <c r="AX5" s="474"/>
      <c r="AY5" s="474"/>
      <c r="AZ5" s="262">
        <v>2</v>
      </c>
      <c r="BA5" s="262">
        <v>2</v>
      </c>
      <c r="BB5" s="262">
        <v>2</v>
      </c>
      <c r="BC5" s="262">
        <v>2</v>
      </c>
      <c r="BD5" s="262">
        <v>2</v>
      </c>
      <c r="BE5" s="262">
        <v>2</v>
      </c>
      <c r="BF5" s="263">
        <v>12</v>
      </c>
      <c r="BG5" s="474"/>
      <c r="BH5" s="474"/>
      <c r="BI5" s="262">
        <v>2</v>
      </c>
      <c r="BJ5" s="262">
        <v>3</v>
      </c>
      <c r="BK5" s="263">
        <v>5</v>
      </c>
      <c r="BL5" s="474"/>
      <c r="BM5" s="474"/>
      <c r="BN5" s="262">
        <v>3</v>
      </c>
      <c r="BO5" s="262">
        <v>3</v>
      </c>
      <c r="BP5" s="262">
        <v>3</v>
      </c>
      <c r="BQ5" s="262">
        <v>3</v>
      </c>
      <c r="BR5" s="263">
        <v>12</v>
      </c>
      <c r="BS5" s="474"/>
      <c r="BT5" s="474"/>
      <c r="BU5" s="262">
        <v>2</v>
      </c>
      <c r="BV5" s="263">
        <v>2</v>
      </c>
      <c r="BW5" s="474"/>
      <c r="BX5" s="474"/>
      <c r="BY5" s="262">
        <v>2</v>
      </c>
      <c r="BZ5" s="262">
        <v>3</v>
      </c>
      <c r="CA5" s="262">
        <v>2</v>
      </c>
      <c r="CB5" s="263">
        <v>7</v>
      </c>
      <c r="CC5" s="474"/>
      <c r="CD5" s="474"/>
    </row>
    <row r="6" spans="1:82" ht="15.75" customHeight="1" x14ac:dyDescent="0.25">
      <c r="A6" s="264" t="s">
        <v>31</v>
      </c>
      <c r="B6" s="265"/>
      <c r="C6" s="265"/>
      <c r="D6" s="265"/>
      <c r="E6" s="266"/>
      <c r="F6" s="266"/>
      <c r="G6" s="266"/>
      <c r="H6" s="266"/>
      <c r="I6" s="266"/>
      <c r="J6" s="266"/>
      <c r="K6" s="266"/>
      <c r="L6" s="267"/>
      <c r="M6" s="267"/>
      <c r="N6" s="267"/>
      <c r="O6" s="266"/>
      <c r="P6" s="266"/>
      <c r="Q6" s="266"/>
      <c r="R6" s="267"/>
      <c r="S6" s="266"/>
      <c r="T6" s="266"/>
      <c r="U6" s="266"/>
      <c r="V6" s="267"/>
      <c r="W6" s="267"/>
      <c r="X6" s="267"/>
      <c r="Y6" s="267"/>
      <c r="Z6" s="267"/>
      <c r="AA6" s="267"/>
      <c r="AB6" s="266"/>
      <c r="AC6" s="266"/>
      <c r="AD6" s="266"/>
      <c r="AE6" s="267"/>
      <c r="AF6" s="267"/>
      <c r="AG6" s="266"/>
      <c r="AH6" s="266"/>
      <c r="AI6" s="266"/>
      <c r="AJ6" s="267"/>
      <c r="AK6" s="266"/>
      <c r="AL6" s="266"/>
      <c r="AM6" s="266"/>
      <c r="AN6" s="267"/>
      <c r="AO6" s="267"/>
      <c r="AP6" s="266"/>
      <c r="AQ6" s="266"/>
      <c r="AR6" s="266"/>
      <c r="AS6" s="266"/>
      <c r="AT6" s="266"/>
      <c r="AU6" s="266"/>
      <c r="AV6" s="266"/>
      <c r="AW6" s="266"/>
      <c r="AX6" s="266"/>
      <c r="AY6" s="266"/>
      <c r="AZ6" s="267"/>
      <c r="BA6" s="267"/>
      <c r="BB6" s="267"/>
      <c r="BC6" s="267"/>
      <c r="BD6" s="267"/>
      <c r="BE6" s="267"/>
      <c r="BF6" s="266"/>
      <c r="BG6" s="266"/>
      <c r="BH6" s="266"/>
      <c r="BI6" s="267"/>
      <c r="BJ6" s="267"/>
      <c r="BK6" s="266"/>
      <c r="BL6" s="266"/>
      <c r="BM6" s="266"/>
      <c r="BN6" s="267"/>
      <c r="BO6" s="267"/>
      <c r="BP6" s="267"/>
      <c r="BQ6" s="267"/>
      <c r="BR6" s="266"/>
      <c r="BS6" s="266"/>
      <c r="BT6" s="266"/>
      <c r="BU6" s="267"/>
      <c r="BV6" s="266"/>
      <c r="BW6" s="266"/>
      <c r="BX6" s="266"/>
      <c r="BY6" s="267"/>
      <c r="BZ6" s="267"/>
      <c r="CA6" s="267"/>
      <c r="CB6" s="266"/>
      <c r="CC6" s="266"/>
      <c r="CD6" s="266"/>
    </row>
    <row r="7" spans="1:82" ht="15.75" customHeight="1" x14ac:dyDescent="0.25">
      <c r="A7" s="461" t="s">
        <v>33</v>
      </c>
      <c r="B7" s="268" t="s">
        <v>96</v>
      </c>
      <c r="C7" s="268" t="s">
        <v>64</v>
      </c>
      <c r="D7" s="269">
        <v>86.5</v>
      </c>
      <c r="E7" s="270">
        <v>86.5</v>
      </c>
      <c r="F7" s="271">
        <v>4</v>
      </c>
      <c r="G7" s="271">
        <v>2</v>
      </c>
      <c r="H7" s="271">
        <v>2</v>
      </c>
      <c r="I7" s="269">
        <v>8</v>
      </c>
      <c r="J7" s="268" t="s">
        <v>826</v>
      </c>
      <c r="K7" s="268" t="s">
        <v>827</v>
      </c>
      <c r="L7" s="459">
        <v>2</v>
      </c>
      <c r="M7" s="459">
        <v>2</v>
      </c>
      <c r="N7" s="459">
        <v>4</v>
      </c>
      <c r="O7" s="269">
        <v>8</v>
      </c>
      <c r="P7" s="268" t="s">
        <v>64</v>
      </c>
      <c r="Q7" s="268" t="s">
        <v>828</v>
      </c>
      <c r="R7" s="459">
        <v>2</v>
      </c>
      <c r="S7" s="269">
        <v>2</v>
      </c>
      <c r="T7" s="268" t="s">
        <v>829</v>
      </c>
      <c r="U7" s="268" t="s">
        <v>830</v>
      </c>
      <c r="V7" s="459">
        <v>2</v>
      </c>
      <c r="W7" s="459">
        <v>1</v>
      </c>
      <c r="X7" s="459">
        <v>2</v>
      </c>
      <c r="Y7" s="459">
        <v>2</v>
      </c>
      <c r="Z7" s="459">
        <v>2</v>
      </c>
      <c r="AA7" s="459">
        <v>2</v>
      </c>
      <c r="AB7" s="269">
        <v>11</v>
      </c>
      <c r="AC7" s="268" t="s">
        <v>831</v>
      </c>
      <c r="AD7" s="268" t="s">
        <v>832</v>
      </c>
      <c r="AE7" s="459">
        <v>2</v>
      </c>
      <c r="AF7" s="459">
        <v>2</v>
      </c>
      <c r="AG7" s="269">
        <v>4</v>
      </c>
      <c r="AH7" s="268" t="s">
        <v>64</v>
      </c>
      <c r="AI7" s="268" t="s">
        <v>262</v>
      </c>
      <c r="AJ7" s="459">
        <v>3</v>
      </c>
      <c r="AK7" s="269">
        <v>3</v>
      </c>
      <c r="AL7" s="268" t="s">
        <v>826</v>
      </c>
      <c r="AM7" s="268" t="s">
        <v>833</v>
      </c>
      <c r="AN7" s="459">
        <v>3</v>
      </c>
      <c r="AO7" s="459">
        <v>2</v>
      </c>
      <c r="AP7" s="269">
        <v>5</v>
      </c>
      <c r="AQ7" s="268" t="s">
        <v>834</v>
      </c>
      <c r="AR7" s="268" t="s">
        <v>835</v>
      </c>
      <c r="AS7" s="271">
        <v>3</v>
      </c>
      <c r="AT7" s="271">
        <v>3</v>
      </c>
      <c r="AU7" s="271">
        <v>3</v>
      </c>
      <c r="AV7" s="271">
        <v>3</v>
      </c>
      <c r="AW7" s="269">
        <v>12</v>
      </c>
      <c r="AX7" s="268" t="s">
        <v>834</v>
      </c>
      <c r="AY7" s="268" t="s">
        <v>836</v>
      </c>
      <c r="AZ7" s="459">
        <v>2</v>
      </c>
      <c r="BA7" s="459">
        <v>2</v>
      </c>
      <c r="BB7" s="459">
        <v>2</v>
      </c>
      <c r="BC7" s="459">
        <v>2</v>
      </c>
      <c r="BD7" s="459">
        <v>2</v>
      </c>
      <c r="BE7" s="459">
        <v>2</v>
      </c>
      <c r="BF7" s="272">
        <v>12</v>
      </c>
      <c r="BG7" s="268" t="s">
        <v>834</v>
      </c>
      <c r="BH7" s="268" t="s">
        <v>837</v>
      </c>
      <c r="BI7" s="459">
        <v>2</v>
      </c>
      <c r="BJ7" s="459">
        <v>3</v>
      </c>
      <c r="BK7" s="272">
        <v>5</v>
      </c>
      <c r="BL7" s="268" t="s">
        <v>834</v>
      </c>
      <c r="BM7" s="268" t="s">
        <v>838</v>
      </c>
      <c r="BN7" s="459">
        <v>3</v>
      </c>
      <c r="BO7" s="459">
        <v>1.5</v>
      </c>
      <c r="BP7" s="459">
        <v>1.5</v>
      </c>
      <c r="BQ7" s="459">
        <v>1.5</v>
      </c>
      <c r="BR7" s="269">
        <v>7.5</v>
      </c>
      <c r="BS7" s="268" t="s">
        <v>102</v>
      </c>
      <c r="BT7" s="268" t="s">
        <v>839</v>
      </c>
      <c r="BU7" s="459">
        <v>2</v>
      </c>
      <c r="BV7" s="269">
        <v>2</v>
      </c>
      <c r="BW7" s="268" t="s">
        <v>826</v>
      </c>
      <c r="BX7" s="268" t="s">
        <v>840</v>
      </c>
      <c r="BY7" s="459">
        <v>2</v>
      </c>
      <c r="BZ7" s="459">
        <v>3</v>
      </c>
      <c r="CA7" s="459">
        <v>2</v>
      </c>
      <c r="CB7" s="272">
        <v>7</v>
      </c>
      <c r="CC7" s="268" t="s">
        <v>829</v>
      </c>
      <c r="CD7" s="268" t="s">
        <v>826</v>
      </c>
    </row>
    <row r="8" spans="1:82" ht="15.75" customHeight="1" x14ac:dyDescent="0.25">
      <c r="A8" s="461" t="s">
        <v>34</v>
      </c>
      <c r="B8" s="268" t="s">
        <v>841</v>
      </c>
      <c r="C8" s="268" t="s">
        <v>841</v>
      </c>
      <c r="D8" s="269">
        <v>90</v>
      </c>
      <c r="E8" s="270">
        <v>90</v>
      </c>
      <c r="F8" s="271">
        <v>4</v>
      </c>
      <c r="G8" s="271">
        <v>2</v>
      </c>
      <c r="H8" s="271">
        <v>2</v>
      </c>
      <c r="I8" s="269">
        <v>8</v>
      </c>
      <c r="J8" s="268" t="s">
        <v>826</v>
      </c>
      <c r="K8" s="268" t="s">
        <v>827</v>
      </c>
      <c r="L8" s="459">
        <v>4</v>
      </c>
      <c r="M8" s="459">
        <v>4</v>
      </c>
      <c r="N8" s="459">
        <v>4</v>
      </c>
      <c r="O8" s="269">
        <v>12</v>
      </c>
      <c r="P8" s="268" t="s">
        <v>829</v>
      </c>
      <c r="Q8" s="268" t="s">
        <v>835</v>
      </c>
      <c r="R8" s="459">
        <v>1</v>
      </c>
      <c r="S8" s="269">
        <v>1</v>
      </c>
      <c r="T8" s="268" t="s">
        <v>842</v>
      </c>
      <c r="U8" s="268" t="s">
        <v>843</v>
      </c>
      <c r="V8" s="459">
        <v>2</v>
      </c>
      <c r="W8" s="459">
        <v>2</v>
      </c>
      <c r="X8" s="459">
        <v>1</v>
      </c>
      <c r="Y8" s="459">
        <v>1</v>
      </c>
      <c r="Z8" s="459">
        <v>1</v>
      </c>
      <c r="AA8" s="459">
        <v>1</v>
      </c>
      <c r="AB8" s="269">
        <v>8</v>
      </c>
      <c r="AC8" s="268" t="s">
        <v>102</v>
      </c>
      <c r="AD8" s="268" t="s">
        <v>844</v>
      </c>
      <c r="AE8" s="459">
        <v>4</v>
      </c>
      <c r="AF8" s="459">
        <v>4</v>
      </c>
      <c r="AG8" s="269">
        <v>8</v>
      </c>
      <c r="AH8" s="268" t="s">
        <v>829</v>
      </c>
      <c r="AI8" s="268" t="s">
        <v>836</v>
      </c>
      <c r="AJ8" s="459">
        <v>3</v>
      </c>
      <c r="AK8" s="269">
        <v>3</v>
      </c>
      <c r="AL8" s="268" t="s">
        <v>826</v>
      </c>
      <c r="AM8" s="268" t="s">
        <v>833</v>
      </c>
      <c r="AN8" s="459">
        <v>3</v>
      </c>
      <c r="AO8" s="459">
        <v>2</v>
      </c>
      <c r="AP8" s="269">
        <v>5</v>
      </c>
      <c r="AQ8" s="268" t="s">
        <v>834</v>
      </c>
      <c r="AR8" s="268" t="s">
        <v>835</v>
      </c>
      <c r="AS8" s="271">
        <v>3</v>
      </c>
      <c r="AT8" s="271">
        <v>1.5</v>
      </c>
      <c r="AU8" s="271">
        <v>3</v>
      </c>
      <c r="AV8" s="271">
        <v>3</v>
      </c>
      <c r="AW8" s="269">
        <v>10.5</v>
      </c>
      <c r="AX8" s="268" t="s">
        <v>96</v>
      </c>
      <c r="AY8" s="268" t="s">
        <v>845</v>
      </c>
      <c r="AZ8" s="459">
        <v>2</v>
      </c>
      <c r="BA8" s="459">
        <v>2</v>
      </c>
      <c r="BB8" s="459">
        <v>2</v>
      </c>
      <c r="BC8" s="459">
        <v>2</v>
      </c>
      <c r="BD8" s="459">
        <v>2</v>
      </c>
      <c r="BE8" s="459">
        <v>2</v>
      </c>
      <c r="BF8" s="272">
        <v>12</v>
      </c>
      <c r="BG8" s="268" t="s">
        <v>834</v>
      </c>
      <c r="BH8" s="268" t="s">
        <v>837</v>
      </c>
      <c r="BI8" s="459">
        <v>2</v>
      </c>
      <c r="BJ8" s="459">
        <v>3</v>
      </c>
      <c r="BK8" s="272">
        <v>5</v>
      </c>
      <c r="BL8" s="268" t="s">
        <v>834</v>
      </c>
      <c r="BM8" s="268" t="s">
        <v>838</v>
      </c>
      <c r="BN8" s="459">
        <v>3</v>
      </c>
      <c r="BO8" s="459">
        <v>1.5</v>
      </c>
      <c r="BP8" s="459">
        <v>3</v>
      </c>
      <c r="BQ8" s="459">
        <v>3</v>
      </c>
      <c r="BR8" s="269">
        <v>10.5</v>
      </c>
      <c r="BS8" s="268" t="s">
        <v>96</v>
      </c>
      <c r="BT8" s="268" t="s">
        <v>327</v>
      </c>
      <c r="BU8" s="459">
        <v>2</v>
      </c>
      <c r="BV8" s="269">
        <v>2</v>
      </c>
      <c r="BW8" s="268" t="s">
        <v>826</v>
      </c>
      <c r="BX8" s="268" t="s">
        <v>840</v>
      </c>
      <c r="BY8" s="459">
        <v>0</v>
      </c>
      <c r="BZ8" s="459">
        <v>3</v>
      </c>
      <c r="CA8" s="459">
        <v>2</v>
      </c>
      <c r="CB8" s="272">
        <v>5</v>
      </c>
      <c r="CC8" s="268" t="s">
        <v>846</v>
      </c>
      <c r="CD8" s="268" t="s">
        <v>847</v>
      </c>
    </row>
    <row r="9" spans="1:82" ht="15.75" customHeight="1" x14ac:dyDescent="0.25">
      <c r="A9" s="461" t="s">
        <v>35</v>
      </c>
      <c r="B9" s="268" t="s">
        <v>848</v>
      </c>
      <c r="C9" s="268" t="s">
        <v>68</v>
      </c>
      <c r="D9" s="269">
        <v>86</v>
      </c>
      <c r="E9" s="270">
        <v>86</v>
      </c>
      <c r="F9" s="271">
        <v>4</v>
      </c>
      <c r="G9" s="271">
        <v>2</v>
      </c>
      <c r="H9" s="271">
        <v>2</v>
      </c>
      <c r="I9" s="269">
        <v>8</v>
      </c>
      <c r="J9" s="268" t="s">
        <v>826</v>
      </c>
      <c r="K9" s="268" t="s">
        <v>827</v>
      </c>
      <c r="L9" s="459">
        <v>1</v>
      </c>
      <c r="M9" s="459">
        <v>1</v>
      </c>
      <c r="N9" s="459">
        <v>4</v>
      </c>
      <c r="O9" s="269">
        <v>6</v>
      </c>
      <c r="P9" s="268" t="s">
        <v>96</v>
      </c>
      <c r="Q9" s="268" t="s">
        <v>839</v>
      </c>
      <c r="R9" s="459">
        <v>1</v>
      </c>
      <c r="S9" s="269">
        <v>1</v>
      </c>
      <c r="T9" s="268" t="s">
        <v>842</v>
      </c>
      <c r="U9" s="268" t="s">
        <v>843</v>
      </c>
      <c r="V9" s="459">
        <v>2</v>
      </c>
      <c r="W9" s="459">
        <v>1</v>
      </c>
      <c r="X9" s="459">
        <v>2</v>
      </c>
      <c r="Y9" s="459">
        <v>2</v>
      </c>
      <c r="Z9" s="459">
        <v>2</v>
      </c>
      <c r="AA9" s="459">
        <v>2</v>
      </c>
      <c r="AB9" s="269">
        <v>11</v>
      </c>
      <c r="AC9" s="268" t="s">
        <v>831</v>
      </c>
      <c r="AD9" s="268" t="s">
        <v>832</v>
      </c>
      <c r="AE9" s="459">
        <v>1</v>
      </c>
      <c r="AF9" s="459">
        <v>1</v>
      </c>
      <c r="AG9" s="269">
        <v>2</v>
      </c>
      <c r="AH9" s="268" t="s">
        <v>68</v>
      </c>
      <c r="AI9" s="268" t="s">
        <v>849</v>
      </c>
      <c r="AJ9" s="459">
        <v>3</v>
      </c>
      <c r="AK9" s="269">
        <v>3</v>
      </c>
      <c r="AL9" s="268" t="s">
        <v>826</v>
      </c>
      <c r="AM9" s="268" t="s">
        <v>833</v>
      </c>
      <c r="AN9" s="459">
        <v>3</v>
      </c>
      <c r="AO9" s="459">
        <v>2</v>
      </c>
      <c r="AP9" s="269">
        <v>5</v>
      </c>
      <c r="AQ9" s="268" t="s">
        <v>834</v>
      </c>
      <c r="AR9" s="268" t="s">
        <v>835</v>
      </c>
      <c r="AS9" s="271">
        <v>3</v>
      </c>
      <c r="AT9" s="271">
        <v>3</v>
      </c>
      <c r="AU9" s="271">
        <v>3</v>
      </c>
      <c r="AV9" s="271">
        <v>3</v>
      </c>
      <c r="AW9" s="269">
        <v>12</v>
      </c>
      <c r="AX9" s="268" t="s">
        <v>834</v>
      </c>
      <c r="AY9" s="268" t="s">
        <v>836</v>
      </c>
      <c r="AZ9" s="459">
        <v>2</v>
      </c>
      <c r="BA9" s="459">
        <v>2</v>
      </c>
      <c r="BB9" s="459">
        <v>2</v>
      </c>
      <c r="BC9" s="459">
        <v>2</v>
      </c>
      <c r="BD9" s="459">
        <v>2</v>
      </c>
      <c r="BE9" s="459">
        <v>2</v>
      </c>
      <c r="BF9" s="272">
        <v>12</v>
      </c>
      <c r="BG9" s="268" t="s">
        <v>834</v>
      </c>
      <c r="BH9" s="268" t="s">
        <v>837</v>
      </c>
      <c r="BI9" s="459">
        <v>2</v>
      </c>
      <c r="BJ9" s="459">
        <v>3</v>
      </c>
      <c r="BK9" s="272">
        <v>5</v>
      </c>
      <c r="BL9" s="268" t="s">
        <v>834</v>
      </c>
      <c r="BM9" s="268" t="s">
        <v>838</v>
      </c>
      <c r="BN9" s="459">
        <v>3</v>
      </c>
      <c r="BO9" s="459">
        <v>3</v>
      </c>
      <c r="BP9" s="459">
        <v>3</v>
      </c>
      <c r="BQ9" s="459">
        <v>3</v>
      </c>
      <c r="BR9" s="269">
        <v>12</v>
      </c>
      <c r="BS9" s="268" t="s">
        <v>834</v>
      </c>
      <c r="BT9" s="268" t="s">
        <v>837</v>
      </c>
      <c r="BU9" s="459">
        <v>2</v>
      </c>
      <c r="BV9" s="269">
        <v>2</v>
      </c>
      <c r="BW9" s="268" t="s">
        <v>826</v>
      </c>
      <c r="BX9" s="268" t="s">
        <v>840</v>
      </c>
      <c r="BY9" s="459">
        <v>2</v>
      </c>
      <c r="BZ9" s="459">
        <v>3</v>
      </c>
      <c r="CA9" s="459">
        <v>2</v>
      </c>
      <c r="CB9" s="272">
        <v>7</v>
      </c>
      <c r="CC9" s="268" t="s">
        <v>829</v>
      </c>
      <c r="CD9" s="268" t="s">
        <v>826</v>
      </c>
    </row>
    <row r="10" spans="1:82" ht="15.75" customHeight="1" x14ac:dyDescent="0.25">
      <c r="A10" s="461" t="s">
        <v>36</v>
      </c>
      <c r="B10" s="268" t="s">
        <v>850</v>
      </c>
      <c r="C10" s="268" t="s">
        <v>102</v>
      </c>
      <c r="D10" s="269">
        <v>67</v>
      </c>
      <c r="E10" s="270">
        <v>67</v>
      </c>
      <c r="F10" s="271">
        <v>4</v>
      </c>
      <c r="G10" s="271">
        <v>2</v>
      </c>
      <c r="H10" s="271">
        <v>2</v>
      </c>
      <c r="I10" s="269">
        <v>8</v>
      </c>
      <c r="J10" s="268" t="s">
        <v>826</v>
      </c>
      <c r="K10" s="268" t="s">
        <v>827</v>
      </c>
      <c r="L10" s="459">
        <v>1</v>
      </c>
      <c r="M10" s="459">
        <v>1</v>
      </c>
      <c r="N10" s="459">
        <v>0</v>
      </c>
      <c r="O10" s="269">
        <v>2</v>
      </c>
      <c r="P10" s="268" t="s">
        <v>102</v>
      </c>
      <c r="Q10" s="268" t="s">
        <v>850</v>
      </c>
      <c r="R10" s="459">
        <v>1</v>
      </c>
      <c r="S10" s="269">
        <v>1</v>
      </c>
      <c r="T10" s="268" t="s">
        <v>842</v>
      </c>
      <c r="U10" s="268" t="s">
        <v>843</v>
      </c>
      <c r="V10" s="459">
        <v>2</v>
      </c>
      <c r="W10" s="459">
        <v>2</v>
      </c>
      <c r="X10" s="459">
        <v>2</v>
      </c>
      <c r="Y10" s="459">
        <v>2</v>
      </c>
      <c r="Z10" s="459">
        <v>2</v>
      </c>
      <c r="AA10" s="459">
        <v>2</v>
      </c>
      <c r="AB10" s="269">
        <v>12</v>
      </c>
      <c r="AC10" s="268" t="s">
        <v>841</v>
      </c>
      <c r="AD10" s="268" t="s">
        <v>837</v>
      </c>
      <c r="AE10" s="459">
        <v>0</v>
      </c>
      <c r="AF10" s="459">
        <v>1</v>
      </c>
      <c r="AG10" s="269">
        <v>1</v>
      </c>
      <c r="AH10" s="268" t="s">
        <v>851</v>
      </c>
      <c r="AI10" s="268" t="s">
        <v>852</v>
      </c>
      <c r="AJ10" s="459">
        <v>3</v>
      </c>
      <c r="AK10" s="269">
        <v>3</v>
      </c>
      <c r="AL10" s="268" t="s">
        <v>826</v>
      </c>
      <c r="AM10" s="268" t="s">
        <v>833</v>
      </c>
      <c r="AN10" s="459">
        <v>0</v>
      </c>
      <c r="AO10" s="459">
        <v>0</v>
      </c>
      <c r="AP10" s="269">
        <v>0</v>
      </c>
      <c r="AQ10" s="268" t="s">
        <v>102</v>
      </c>
      <c r="AR10" s="268" t="s">
        <v>853</v>
      </c>
      <c r="AS10" s="271">
        <v>3</v>
      </c>
      <c r="AT10" s="271">
        <v>3</v>
      </c>
      <c r="AU10" s="271">
        <v>3</v>
      </c>
      <c r="AV10" s="271">
        <v>3</v>
      </c>
      <c r="AW10" s="269">
        <v>12</v>
      </c>
      <c r="AX10" s="268" t="s">
        <v>834</v>
      </c>
      <c r="AY10" s="268" t="s">
        <v>836</v>
      </c>
      <c r="AZ10" s="459">
        <v>2</v>
      </c>
      <c r="BA10" s="459">
        <v>1</v>
      </c>
      <c r="BB10" s="459">
        <v>1</v>
      </c>
      <c r="BC10" s="459">
        <v>2</v>
      </c>
      <c r="BD10" s="459">
        <v>1</v>
      </c>
      <c r="BE10" s="459">
        <v>1</v>
      </c>
      <c r="BF10" s="272">
        <v>8</v>
      </c>
      <c r="BG10" s="268" t="s">
        <v>102</v>
      </c>
      <c r="BH10" s="268" t="s">
        <v>854</v>
      </c>
      <c r="BI10" s="459">
        <v>1</v>
      </c>
      <c r="BJ10" s="459">
        <v>3</v>
      </c>
      <c r="BK10" s="272">
        <v>4</v>
      </c>
      <c r="BL10" s="268" t="s">
        <v>96</v>
      </c>
      <c r="BM10" s="268" t="s">
        <v>855</v>
      </c>
      <c r="BN10" s="459">
        <v>3</v>
      </c>
      <c r="BO10" s="459">
        <v>3</v>
      </c>
      <c r="BP10" s="459">
        <v>3</v>
      </c>
      <c r="BQ10" s="459">
        <v>3</v>
      </c>
      <c r="BR10" s="269">
        <v>12</v>
      </c>
      <c r="BS10" s="268" t="s">
        <v>834</v>
      </c>
      <c r="BT10" s="268" t="s">
        <v>837</v>
      </c>
      <c r="BU10" s="459">
        <v>2</v>
      </c>
      <c r="BV10" s="269">
        <v>2</v>
      </c>
      <c r="BW10" s="268" t="s">
        <v>826</v>
      </c>
      <c r="BX10" s="268" t="s">
        <v>840</v>
      </c>
      <c r="BY10" s="459">
        <v>2</v>
      </c>
      <c r="BZ10" s="459">
        <v>0</v>
      </c>
      <c r="CA10" s="459">
        <v>0</v>
      </c>
      <c r="CB10" s="272">
        <v>2</v>
      </c>
      <c r="CC10" s="268" t="s">
        <v>102</v>
      </c>
      <c r="CD10" s="268" t="s">
        <v>856</v>
      </c>
    </row>
    <row r="11" spans="1:82" ht="15.75" customHeight="1" x14ac:dyDescent="0.25">
      <c r="A11" s="461" t="s">
        <v>37</v>
      </c>
      <c r="B11" s="268" t="s">
        <v>57</v>
      </c>
      <c r="C11" s="268" t="s">
        <v>57</v>
      </c>
      <c r="D11" s="269">
        <v>89</v>
      </c>
      <c r="E11" s="270">
        <v>89</v>
      </c>
      <c r="F11" s="271">
        <v>4</v>
      </c>
      <c r="G11" s="271">
        <v>2</v>
      </c>
      <c r="H11" s="271">
        <v>2</v>
      </c>
      <c r="I11" s="269">
        <v>8</v>
      </c>
      <c r="J11" s="268" t="s">
        <v>826</v>
      </c>
      <c r="K11" s="268" t="s">
        <v>827</v>
      </c>
      <c r="L11" s="459">
        <v>4</v>
      </c>
      <c r="M11" s="459">
        <v>4</v>
      </c>
      <c r="N11" s="459">
        <v>4</v>
      </c>
      <c r="O11" s="269">
        <v>12</v>
      </c>
      <c r="P11" s="268" t="s">
        <v>829</v>
      </c>
      <c r="Q11" s="268" t="s">
        <v>835</v>
      </c>
      <c r="R11" s="459">
        <v>1</v>
      </c>
      <c r="S11" s="269">
        <v>1</v>
      </c>
      <c r="T11" s="268" t="s">
        <v>842</v>
      </c>
      <c r="U11" s="268" t="s">
        <v>843</v>
      </c>
      <c r="V11" s="459">
        <v>2</v>
      </c>
      <c r="W11" s="459">
        <v>1</v>
      </c>
      <c r="X11" s="459">
        <v>2</v>
      </c>
      <c r="Y11" s="459">
        <v>2</v>
      </c>
      <c r="Z11" s="459">
        <v>2</v>
      </c>
      <c r="AA11" s="459">
        <v>2</v>
      </c>
      <c r="AB11" s="269">
        <v>11</v>
      </c>
      <c r="AC11" s="268" t="s">
        <v>831</v>
      </c>
      <c r="AD11" s="268" t="s">
        <v>832</v>
      </c>
      <c r="AE11" s="459">
        <v>4</v>
      </c>
      <c r="AF11" s="459">
        <v>4</v>
      </c>
      <c r="AG11" s="269">
        <v>8</v>
      </c>
      <c r="AH11" s="268" t="s">
        <v>829</v>
      </c>
      <c r="AI11" s="268" t="s">
        <v>836</v>
      </c>
      <c r="AJ11" s="459">
        <v>3</v>
      </c>
      <c r="AK11" s="269">
        <v>3</v>
      </c>
      <c r="AL11" s="268" t="s">
        <v>826</v>
      </c>
      <c r="AM11" s="268" t="s">
        <v>833</v>
      </c>
      <c r="AN11" s="459">
        <v>3</v>
      </c>
      <c r="AO11" s="459">
        <v>2</v>
      </c>
      <c r="AP11" s="269">
        <v>5</v>
      </c>
      <c r="AQ11" s="268" t="s">
        <v>834</v>
      </c>
      <c r="AR11" s="268" t="s">
        <v>835</v>
      </c>
      <c r="AS11" s="271">
        <v>3</v>
      </c>
      <c r="AT11" s="271">
        <v>3</v>
      </c>
      <c r="AU11" s="271">
        <v>3</v>
      </c>
      <c r="AV11" s="271">
        <v>0</v>
      </c>
      <c r="AW11" s="269">
        <v>9</v>
      </c>
      <c r="AX11" s="268" t="s">
        <v>102</v>
      </c>
      <c r="AY11" s="268" t="s">
        <v>857</v>
      </c>
      <c r="AZ11" s="459">
        <v>1</v>
      </c>
      <c r="BA11" s="459">
        <v>2</v>
      </c>
      <c r="BB11" s="459">
        <v>2</v>
      </c>
      <c r="BC11" s="459">
        <v>2</v>
      </c>
      <c r="BD11" s="459">
        <v>2</v>
      </c>
      <c r="BE11" s="459">
        <v>1</v>
      </c>
      <c r="BF11" s="272">
        <v>10</v>
      </c>
      <c r="BG11" s="268" t="s">
        <v>96</v>
      </c>
      <c r="BH11" s="268" t="s">
        <v>858</v>
      </c>
      <c r="BI11" s="459">
        <v>0</v>
      </c>
      <c r="BJ11" s="459">
        <v>3</v>
      </c>
      <c r="BK11" s="272">
        <v>3</v>
      </c>
      <c r="BL11" s="268" t="s">
        <v>102</v>
      </c>
      <c r="BM11" s="268" t="s">
        <v>859</v>
      </c>
      <c r="BN11" s="459">
        <v>3</v>
      </c>
      <c r="BO11" s="459">
        <v>3</v>
      </c>
      <c r="BP11" s="459">
        <v>3</v>
      </c>
      <c r="BQ11" s="459">
        <v>3</v>
      </c>
      <c r="BR11" s="269">
        <v>12</v>
      </c>
      <c r="BS11" s="268" t="s">
        <v>834</v>
      </c>
      <c r="BT11" s="268" t="s">
        <v>837</v>
      </c>
      <c r="BU11" s="459">
        <v>2</v>
      </c>
      <c r="BV11" s="269">
        <v>2</v>
      </c>
      <c r="BW11" s="268" t="s">
        <v>826</v>
      </c>
      <c r="BX11" s="268" t="s">
        <v>840</v>
      </c>
      <c r="BY11" s="459">
        <v>2</v>
      </c>
      <c r="BZ11" s="459">
        <v>3</v>
      </c>
      <c r="CA11" s="459">
        <v>0</v>
      </c>
      <c r="CB11" s="272">
        <v>5</v>
      </c>
      <c r="CC11" s="268" t="s">
        <v>846</v>
      </c>
      <c r="CD11" s="268" t="s">
        <v>847</v>
      </c>
    </row>
    <row r="12" spans="1:82" ht="15.75" customHeight="1" x14ac:dyDescent="0.25">
      <c r="A12" s="461" t="s">
        <v>38</v>
      </c>
      <c r="B12" s="268" t="s">
        <v>288</v>
      </c>
      <c r="C12" s="268" t="s">
        <v>96</v>
      </c>
      <c r="D12" s="269">
        <v>81</v>
      </c>
      <c r="E12" s="270">
        <v>81</v>
      </c>
      <c r="F12" s="271">
        <v>4</v>
      </c>
      <c r="G12" s="271">
        <v>2</v>
      </c>
      <c r="H12" s="271">
        <v>2</v>
      </c>
      <c r="I12" s="269">
        <v>8</v>
      </c>
      <c r="J12" s="268" t="s">
        <v>826</v>
      </c>
      <c r="K12" s="268" t="s">
        <v>827</v>
      </c>
      <c r="L12" s="459">
        <v>1</v>
      </c>
      <c r="M12" s="459">
        <v>2</v>
      </c>
      <c r="N12" s="459">
        <v>4</v>
      </c>
      <c r="O12" s="269">
        <v>7</v>
      </c>
      <c r="P12" s="268" t="s">
        <v>68</v>
      </c>
      <c r="Q12" s="268" t="s">
        <v>860</v>
      </c>
      <c r="R12" s="459">
        <v>2</v>
      </c>
      <c r="S12" s="269">
        <v>2</v>
      </c>
      <c r="T12" s="268" t="s">
        <v>829</v>
      </c>
      <c r="U12" s="268" t="s">
        <v>830</v>
      </c>
      <c r="V12" s="459">
        <v>2</v>
      </c>
      <c r="W12" s="459">
        <v>1</v>
      </c>
      <c r="X12" s="459">
        <v>2</v>
      </c>
      <c r="Y12" s="459">
        <v>2</v>
      </c>
      <c r="Z12" s="459">
        <v>2</v>
      </c>
      <c r="AA12" s="459">
        <v>2</v>
      </c>
      <c r="AB12" s="269">
        <v>11</v>
      </c>
      <c r="AC12" s="268" t="s">
        <v>831</v>
      </c>
      <c r="AD12" s="268" t="s">
        <v>832</v>
      </c>
      <c r="AE12" s="459">
        <v>0</v>
      </c>
      <c r="AF12" s="459">
        <v>1</v>
      </c>
      <c r="AG12" s="269">
        <v>1</v>
      </c>
      <c r="AH12" s="268" t="s">
        <v>851</v>
      </c>
      <c r="AI12" s="268" t="s">
        <v>852</v>
      </c>
      <c r="AJ12" s="459">
        <v>3</v>
      </c>
      <c r="AK12" s="269">
        <v>3</v>
      </c>
      <c r="AL12" s="268" t="s">
        <v>826</v>
      </c>
      <c r="AM12" s="268" t="s">
        <v>833</v>
      </c>
      <c r="AN12" s="459">
        <v>0</v>
      </c>
      <c r="AO12" s="459">
        <v>2</v>
      </c>
      <c r="AP12" s="269">
        <v>2</v>
      </c>
      <c r="AQ12" s="268" t="s">
        <v>96</v>
      </c>
      <c r="AR12" s="268" t="s">
        <v>861</v>
      </c>
      <c r="AS12" s="271">
        <v>3</v>
      </c>
      <c r="AT12" s="271">
        <v>3</v>
      </c>
      <c r="AU12" s="271">
        <v>3</v>
      </c>
      <c r="AV12" s="271">
        <v>3</v>
      </c>
      <c r="AW12" s="269">
        <v>12</v>
      </c>
      <c r="AX12" s="268" t="s">
        <v>834</v>
      </c>
      <c r="AY12" s="268" t="s">
        <v>836</v>
      </c>
      <c r="AZ12" s="459">
        <v>2</v>
      </c>
      <c r="BA12" s="459">
        <v>2</v>
      </c>
      <c r="BB12" s="459">
        <v>2</v>
      </c>
      <c r="BC12" s="459">
        <v>2</v>
      </c>
      <c r="BD12" s="459">
        <v>2</v>
      </c>
      <c r="BE12" s="459">
        <v>2</v>
      </c>
      <c r="BF12" s="272">
        <v>12</v>
      </c>
      <c r="BG12" s="268" t="s">
        <v>834</v>
      </c>
      <c r="BH12" s="268" t="s">
        <v>837</v>
      </c>
      <c r="BI12" s="459">
        <v>2</v>
      </c>
      <c r="BJ12" s="459">
        <v>3</v>
      </c>
      <c r="BK12" s="272">
        <v>5</v>
      </c>
      <c r="BL12" s="268" t="s">
        <v>834</v>
      </c>
      <c r="BM12" s="268" t="s">
        <v>838</v>
      </c>
      <c r="BN12" s="459">
        <v>3</v>
      </c>
      <c r="BO12" s="459">
        <v>3</v>
      </c>
      <c r="BP12" s="459">
        <v>3</v>
      </c>
      <c r="BQ12" s="459">
        <v>3</v>
      </c>
      <c r="BR12" s="269">
        <v>12</v>
      </c>
      <c r="BS12" s="268" t="s">
        <v>834</v>
      </c>
      <c r="BT12" s="268" t="s">
        <v>837</v>
      </c>
      <c r="BU12" s="459">
        <v>2</v>
      </c>
      <c r="BV12" s="269">
        <v>2</v>
      </c>
      <c r="BW12" s="268" t="s">
        <v>826</v>
      </c>
      <c r="BX12" s="268" t="s">
        <v>840</v>
      </c>
      <c r="BY12" s="459">
        <v>2</v>
      </c>
      <c r="BZ12" s="459">
        <v>0</v>
      </c>
      <c r="CA12" s="459">
        <v>2</v>
      </c>
      <c r="CB12" s="272">
        <v>4</v>
      </c>
      <c r="CC12" s="268" t="s">
        <v>96</v>
      </c>
      <c r="CD12" s="268" t="s">
        <v>862</v>
      </c>
    </row>
    <row r="13" spans="1:82" ht="15.75" customHeight="1" x14ac:dyDescent="0.25">
      <c r="A13" s="273" t="s">
        <v>32</v>
      </c>
      <c r="B13" s="265"/>
      <c r="C13" s="265"/>
      <c r="D13" s="265"/>
      <c r="E13" s="266"/>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c r="BV13" s="267"/>
      <c r="BW13" s="267"/>
      <c r="BX13" s="267"/>
      <c r="BY13" s="267"/>
      <c r="BZ13" s="267"/>
      <c r="CA13" s="267"/>
      <c r="CB13" s="267"/>
      <c r="CC13" s="267"/>
      <c r="CD13" s="267"/>
    </row>
    <row r="14" spans="1:82" s="363" customFormat="1" ht="15.75" customHeight="1" x14ac:dyDescent="0.25">
      <c r="A14" s="461" t="s">
        <v>39</v>
      </c>
      <c r="B14" s="268" t="s">
        <v>848</v>
      </c>
      <c r="C14" s="268" t="s">
        <v>64</v>
      </c>
      <c r="D14" s="269">
        <v>86</v>
      </c>
      <c r="E14" s="270">
        <v>86</v>
      </c>
      <c r="F14" s="271">
        <v>4</v>
      </c>
      <c r="G14" s="271">
        <v>2</v>
      </c>
      <c r="H14" s="271">
        <v>2</v>
      </c>
      <c r="I14" s="269">
        <v>8</v>
      </c>
      <c r="J14" s="268" t="s">
        <v>837</v>
      </c>
      <c r="K14" s="268" t="s">
        <v>827</v>
      </c>
      <c r="L14" s="459">
        <v>4</v>
      </c>
      <c r="M14" s="459">
        <v>4</v>
      </c>
      <c r="N14" s="459">
        <v>4</v>
      </c>
      <c r="O14" s="269">
        <v>12</v>
      </c>
      <c r="P14" s="268" t="s">
        <v>863</v>
      </c>
      <c r="Q14" s="268" t="s">
        <v>835</v>
      </c>
      <c r="R14" s="459">
        <v>1</v>
      </c>
      <c r="S14" s="269">
        <v>1</v>
      </c>
      <c r="T14" s="268" t="s">
        <v>864</v>
      </c>
      <c r="U14" s="268" t="s">
        <v>843</v>
      </c>
      <c r="V14" s="459">
        <v>2</v>
      </c>
      <c r="W14" s="459">
        <v>2</v>
      </c>
      <c r="X14" s="459">
        <v>2</v>
      </c>
      <c r="Y14" s="459">
        <v>2</v>
      </c>
      <c r="Z14" s="459">
        <v>2</v>
      </c>
      <c r="AA14" s="459">
        <v>2</v>
      </c>
      <c r="AB14" s="269">
        <v>12</v>
      </c>
      <c r="AC14" s="268" t="s">
        <v>830</v>
      </c>
      <c r="AD14" s="268" t="s">
        <v>837</v>
      </c>
      <c r="AE14" s="459">
        <v>4</v>
      </c>
      <c r="AF14" s="459">
        <v>4</v>
      </c>
      <c r="AG14" s="269">
        <v>8</v>
      </c>
      <c r="AH14" s="268" t="s">
        <v>826</v>
      </c>
      <c r="AI14" s="268" t="s">
        <v>836</v>
      </c>
      <c r="AJ14" s="459">
        <v>3</v>
      </c>
      <c r="AK14" s="269">
        <v>3</v>
      </c>
      <c r="AL14" s="268" t="s">
        <v>865</v>
      </c>
      <c r="AM14" s="268" t="s">
        <v>833</v>
      </c>
      <c r="AN14" s="459">
        <v>1</v>
      </c>
      <c r="AO14" s="459">
        <v>0</v>
      </c>
      <c r="AP14" s="269">
        <v>1</v>
      </c>
      <c r="AQ14" s="268" t="s">
        <v>319</v>
      </c>
      <c r="AR14" s="268" t="s">
        <v>859</v>
      </c>
      <c r="AS14" s="271">
        <v>3</v>
      </c>
      <c r="AT14" s="271">
        <v>3</v>
      </c>
      <c r="AU14" s="271">
        <v>3</v>
      </c>
      <c r="AV14" s="271">
        <v>0</v>
      </c>
      <c r="AW14" s="269">
        <v>9</v>
      </c>
      <c r="AX14" s="268" t="s">
        <v>866</v>
      </c>
      <c r="AY14" s="268" t="s">
        <v>857</v>
      </c>
      <c r="AZ14" s="459">
        <v>2</v>
      </c>
      <c r="BA14" s="459">
        <v>2</v>
      </c>
      <c r="BB14" s="459">
        <v>1</v>
      </c>
      <c r="BC14" s="459">
        <v>1</v>
      </c>
      <c r="BD14" s="459">
        <v>2</v>
      </c>
      <c r="BE14" s="459">
        <v>2</v>
      </c>
      <c r="BF14" s="272">
        <v>10</v>
      </c>
      <c r="BG14" s="268" t="s">
        <v>867</v>
      </c>
      <c r="BH14" s="268" t="s">
        <v>858</v>
      </c>
      <c r="BI14" s="459">
        <v>2</v>
      </c>
      <c r="BJ14" s="459">
        <v>3</v>
      </c>
      <c r="BK14" s="272">
        <v>5</v>
      </c>
      <c r="BL14" s="268" t="s">
        <v>826</v>
      </c>
      <c r="BM14" s="268" t="s">
        <v>838</v>
      </c>
      <c r="BN14" s="459">
        <v>3</v>
      </c>
      <c r="BO14" s="459">
        <v>3</v>
      </c>
      <c r="BP14" s="459">
        <v>3</v>
      </c>
      <c r="BQ14" s="459">
        <v>3</v>
      </c>
      <c r="BR14" s="269">
        <v>12</v>
      </c>
      <c r="BS14" s="268" t="s">
        <v>836</v>
      </c>
      <c r="BT14" s="268" t="s">
        <v>837</v>
      </c>
      <c r="BU14" s="459">
        <v>2</v>
      </c>
      <c r="BV14" s="269">
        <v>2</v>
      </c>
      <c r="BW14" s="268" t="s">
        <v>868</v>
      </c>
      <c r="BX14" s="268" t="s">
        <v>840</v>
      </c>
      <c r="BY14" s="459">
        <v>2</v>
      </c>
      <c r="BZ14" s="459">
        <v>1</v>
      </c>
      <c r="CA14" s="459">
        <v>0</v>
      </c>
      <c r="CB14" s="272">
        <v>3</v>
      </c>
      <c r="CC14" s="268" t="s">
        <v>867</v>
      </c>
      <c r="CD14" s="268" t="s">
        <v>869</v>
      </c>
    </row>
    <row r="15" spans="1:82" ht="15.75" customHeight="1" x14ac:dyDescent="0.25">
      <c r="A15" s="461" t="s">
        <v>40</v>
      </c>
      <c r="B15" s="268" t="s">
        <v>327</v>
      </c>
      <c r="C15" s="268" t="s">
        <v>241</v>
      </c>
      <c r="D15" s="269">
        <v>76.5</v>
      </c>
      <c r="E15" s="270">
        <v>76.5</v>
      </c>
      <c r="F15" s="271">
        <v>4</v>
      </c>
      <c r="G15" s="271">
        <v>2</v>
      </c>
      <c r="H15" s="271">
        <v>2</v>
      </c>
      <c r="I15" s="269">
        <v>8</v>
      </c>
      <c r="J15" s="268" t="s">
        <v>837</v>
      </c>
      <c r="K15" s="268" t="s">
        <v>827</v>
      </c>
      <c r="L15" s="459">
        <v>0</v>
      </c>
      <c r="M15" s="459">
        <v>4</v>
      </c>
      <c r="N15" s="459">
        <v>4</v>
      </c>
      <c r="O15" s="269">
        <v>8</v>
      </c>
      <c r="P15" s="268" t="s">
        <v>870</v>
      </c>
      <c r="Q15" s="268" t="s">
        <v>828</v>
      </c>
      <c r="R15" s="459">
        <v>2</v>
      </c>
      <c r="S15" s="269">
        <v>2</v>
      </c>
      <c r="T15" s="268" t="s">
        <v>865</v>
      </c>
      <c r="U15" s="268" t="s">
        <v>830</v>
      </c>
      <c r="V15" s="459">
        <v>2</v>
      </c>
      <c r="W15" s="459">
        <v>2</v>
      </c>
      <c r="X15" s="459">
        <v>2</v>
      </c>
      <c r="Y15" s="459">
        <v>2</v>
      </c>
      <c r="Z15" s="459">
        <v>2</v>
      </c>
      <c r="AA15" s="459">
        <v>2</v>
      </c>
      <c r="AB15" s="269">
        <v>12</v>
      </c>
      <c r="AC15" s="268" t="s">
        <v>830</v>
      </c>
      <c r="AD15" s="268" t="s">
        <v>837</v>
      </c>
      <c r="AE15" s="459">
        <v>0</v>
      </c>
      <c r="AF15" s="459">
        <v>1</v>
      </c>
      <c r="AG15" s="269">
        <v>1</v>
      </c>
      <c r="AH15" s="268" t="s">
        <v>871</v>
      </c>
      <c r="AI15" s="268" t="s">
        <v>852</v>
      </c>
      <c r="AJ15" s="459">
        <v>0.5</v>
      </c>
      <c r="AK15" s="269">
        <v>0.5</v>
      </c>
      <c r="AL15" s="268" t="s">
        <v>872</v>
      </c>
      <c r="AM15" s="268" t="s">
        <v>873</v>
      </c>
      <c r="AN15" s="459">
        <v>3</v>
      </c>
      <c r="AO15" s="459">
        <v>0</v>
      </c>
      <c r="AP15" s="269">
        <v>3</v>
      </c>
      <c r="AQ15" s="268" t="s">
        <v>874</v>
      </c>
      <c r="AR15" s="268" t="s">
        <v>871</v>
      </c>
      <c r="AS15" s="271">
        <v>3</v>
      </c>
      <c r="AT15" s="271">
        <v>3</v>
      </c>
      <c r="AU15" s="271">
        <v>3</v>
      </c>
      <c r="AV15" s="271">
        <v>0</v>
      </c>
      <c r="AW15" s="269">
        <v>9</v>
      </c>
      <c r="AX15" s="268" t="s">
        <v>866</v>
      </c>
      <c r="AY15" s="268" t="s">
        <v>857</v>
      </c>
      <c r="AZ15" s="459">
        <v>2</v>
      </c>
      <c r="BA15" s="459">
        <v>2</v>
      </c>
      <c r="BB15" s="459">
        <v>2</v>
      </c>
      <c r="BC15" s="459">
        <v>0</v>
      </c>
      <c r="BD15" s="459">
        <v>2</v>
      </c>
      <c r="BE15" s="459">
        <v>2</v>
      </c>
      <c r="BF15" s="272">
        <v>10</v>
      </c>
      <c r="BG15" s="268" t="s">
        <v>867</v>
      </c>
      <c r="BH15" s="268" t="s">
        <v>858</v>
      </c>
      <c r="BI15" s="459">
        <v>1</v>
      </c>
      <c r="BJ15" s="459">
        <v>3</v>
      </c>
      <c r="BK15" s="272">
        <v>4</v>
      </c>
      <c r="BL15" s="268" t="s">
        <v>847</v>
      </c>
      <c r="BM15" s="268" t="s">
        <v>855</v>
      </c>
      <c r="BN15" s="459">
        <v>3</v>
      </c>
      <c r="BO15" s="459">
        <v>3</v>
      </c>
      <c r="BP15" s="459">
        <v>3</v>
      </c>
      <c r="BQ15" s="459">
        <v>3</v>
      </c>
      <c r="BR15" s="269">
        <v>12</v>
      </c>
      <c r="BS15" s="268" t="s">
        <v>836</v>
      </c>
      <c r="BT15" s="268" t="s">
        <v>837</v>
      </c>
      <c r="BU15" s="459">
        <v>2</v>
      </c>
      <c r="BV15" s="269">
        <v>2</v>
      </c>
      <c r="BW15" s="268" t="s">
        <v>868</v>
      </c>
      <c r="BX15" s="268" t="s">
        <v>840</v>
      </c>
      <c r="BY15" s="459">
        <v>2</v>
      </c>
      <c r="BZ15" s="459">
        <v>3</v>
      </c>
      <c r="CA15" s="459">
        <v>0</v>
      </c>
      <c r="CB15" s="272">
        <v>5</v>
      </c>
      <c r="CC15" s="268" t="s">
        <v>874</v>
      </c>
      <c r="CD15" s="268" t="s">
        <v>847</v>
      </c>
    </row>
    <row r="16" spans="1:82" ht="15.75" customHeight="1" x14ac:dyDescent="0.25">
      <c r="A16" s="461" t="s">
        <v>41</v>
      </c>
      <c r="B16" s="268" t="s">
        <v>860</v>
      </c>
      <c r="C16" s="268" t="s">
        <v>262</v>
      </c>
      <c r="D16" s="269">
        <v>75.5</v>
      </c>
      <c r="E16" s="270">
        <v>75.5</v>
      </c>
      <c r="F16" s="271">
        <v>4</v>
      </c>
      <c r="G16" s="271">
        <v>2</v>
      </c>
      <c r="H16" s="271">
        <v>2</v>
      </c>
      <c r="I16" s="269">
        <v>8</v>
      </c>
      <c r="J16" s="268" t="s">
        <v>837</v>
      </c>
      <c r="K16" s="268" t="s">
        <v>827</v>
      </c>
      <c r="L16" s="459">
        <v>0</v>
      </c>
      <c r="M16" s="459">
        <v>4</v>
      </c>
      <c r="N16" s="459">
        <v>4</v>
      </c>
      <c r="O16" s="269">
        <v>8</v>
      </c>
      <c r="P16" s="268" t="s">
        <v>870</v>
      </c>
      <c r="Q16" s="268" t="s">
        <v>828</v>
      </c>
      <c r="R16" s="459">
        <v>2</v>
      </c>
      <c r="S16" s="269">
        <v>2</v>
      </c>
      <c r="T16" s="268" t="s">
        <v>865</v>
      </c>
      <c r="U16" s="268" t="s">
        <v>830</v>
      </c>
      <c r="V16" s="459">
        <v>2</v>
      </c>
      <c r="W16" s="459">
        <v>2</v>
      </c>
      <c r="X16" s="459">
        <v>2</v>
      </c>
      <c r="Y16" s="459">
        <v>2</v>
      </c>
      <c r="Z16" s="459">
        <v>2</v>
      </c>
      <c r="AA16" s="459">
        <v>2</v>
      </c>
      <c r="AB16" s="269">
        <v>12</v>
      </c>
      <c r="AC16" s="268" t="s">
        <v>830</v>
      </c>
      <c r="AD16" s="268" t="s">
        <v>837</v>
      </c>
      <c r="AE16" s="459">
        <v>0</v>
      </c>
      <c r="AF16" s="459">
        <v>0</v>
      </c>
      <c r="AG16" s="269">
        <v>0</v>
      </c>
      <c r="AH16" s="268" t="s">
        <v>875</v>
      </c>
      <c r="AI16" s="268" t="s">
        <v>853</v>
      </c>
      <c r="AJ16" s="459">
        <v>3</v>
      </c>
      <c r="AK16" s="269">
        <v>3</v>
      </c>
      <c r="AL16" s="268" t="s">
        <v>865</v>
      </c>
      <c r="AM16" s="268" t="s">
        <v>833</v>
      </c>
      <c r="AN16" s="459">
        <v>0</v>
      </c>
      <c r="AO16" s="459">
        <v>0</v>
      </c>
      <c r="AP16" s="269">
        <v>0</v>
      </c>
      <c r="AQ16" s="268" t="s">
        <v>872</v>
      </c>
      <c r="AR16" s="268" t="s">
        <v>853</v>
      </c>
      <c r="AS16" s="271">
        <v>3</v>
      </c>
      <c r="AT16" s="271">
        <v>3</v>
      </c>
      <c r="AU16" s="271">
        <v>3</v>
      </c>
      <c r="AV16" s="271">
        <v>1.5</v>
      </c>
      <c r="AW16" s="269">
        <v>10.5</v>
      </c>
      <c r="AX16" s="268" t="s">
        <v>96</v>
      </c>
      <c r="AY16" s="268" t="s">
        <v>845</v>
      </c>
      <c r="AZ16" s="459">
        <v>2</v>
      </c>
      <c r="BA16" s="459">
        <v>2</v>
      </c>
      <c r="BB16" s="459">
        <v>2</v>
      </c>
      <c r="BC16" s="459">
        <v>2</v>
      </c>
      <c r="BD16" s="459">
        <v>2</v>
      </c>
      <c r="BE16" s="459">
        <v>2</v>
      </c>
      <c r="BF16" s="272">
        <v>12</v>
      </c>
      <c r="BG16" s="268" t="s">
        <v>836</v>
      </c>
      <c r="BH16" s="268" t="s">
        <v>837</v>
      </c>
      <c r="BI16" s="459">
        <v>2</v>
      </c>
      <c r="BJ16" s="459">
        <v>3</v>
      </c>
      <c r="BK16" s="272">
        <v>5</v>
      </c>
      <c r="BL16" s="268" t="s">
        <v>826</v>
      </c>
      <c r="BM16" s="268" t="s">
        <v>838</v>
      </c>
      <c r="BN16" s="459">
        <v>3</v>
      </c>
      <c r="BO16" s="459">
        <v>3</v>
      </c>
      <c r="BP16" s="459">
        <v>3</v>
      </c>
      <c r="BQ16" s="459">
        <v>3</v>
      </c>
      <c r="BR16" s="269">
        <v>12</v>
      </c>
      <c r="BS16" s="268" t="s">
        <v>836</v>
      </c>
      <c r="BT16" s="268" t="s">
        <v>837</v>
      </c>
      <c r="BU16" s="459">
        <v>2</v>
      </c>
      <c r="BV16" s="269">
        <v>2</v>
      </c>
      <c r="BW16" s="268" t="s">
        <v>868</v>
      </c>
      <c r="BX16" s="268" t="s">
        <v>840</v>
      </c>
      <c r="BY16" s="459">
        <v>1</v>
      </c>
      <c r="BZ16" s="459">
        <v>0</v>
      </c>
      <c r="CA16" s="459">
        <v>0</v>
      </c>
      <c r="CB16" s="272">
        <v>1</v>
      </c>
      <c r="CC16" s="268" t="s">
        <v>872</v>
      </c>
      <c r="CD16" s="268" t="s">
        <v>873</v>
      </c>
    </row>
    <row r="17" spans="1:82" ht="15.75" customHeight="1" x14ac:dyDescent="0.25">
      <c r="A17" s="461" t="s">
        <v>42</v>
      </c>
      <c r="B17" s="268" t="s">
        <v>859</v>
      </c>
      <c r="C17" s="268" t="s">
        <v>319</v>
      </c>
      <c r="D17" s="269">
        <v>70</v>
      </c>
      <c r="E17" s="270">
        <v>70</v>
      </c>
      <c r="F17" s="271">
        <v>4</v>
      </c>
      <c r="G17" s="271">
        <v>2</v>
      </c>
      <c r="H17" s="271">
        <v>2</v>
      </c>
      <c r="I17" s="269">
        <v>8</v>
      </c>
      <c r="J17" s="268" t="s">
        <v>837</v>
      </c>
      <c r="K17" s="268" t="s">
        <v>827</v>
      </c>
      <c r="L17" s="459">
        <v>0</v>
      </c>
      <c r="M17" s="459">
        <v>1</v>
      </c>
      <c r="N17" s="459">
        <v>4</v>
      </c>
      <c r="O17" s="269">
        <v>5</v>
      </c>
      <c r="P17" s="268" t="s">
        <v>319</v>
      </c>
      <c r="Q17" s="268" t="s">
        <v>859</v>
      </c>
      <c r="R17" s="459">
        <v>1</v>
      </c>
      <c r="S17" s="269">
        <v>1</v>
      </c>
      <c r="T17" s="268" t="s">
        <v>864</v>
      </c>
      <c r="U17" s="268" t="s">
        <v>843</v>
      </c>
      <c r="V17" s="459">
        <v>2</v>
      </c>
      <c r="W17" s="459">
        <v>2</v>
      </c>
      <c r="X17" s="459">
        <v>2</v>
      </c>
      <c r="Y17" s="459">
        <v>2</v>
      </c>
      <c r="Z17" s="459">
        <v>0</v>
      </c>
      <c r="AA17" s="459">
        <v>2</v>
      </c>
      <c r="AB17" s="269">
        <v>10</v>
      </c>
      <c r="AC17" s="268" t="s">
        <v>860</v>
      </c>
      <c r="AD17" s="268" t="s">
        <v>850</v>
      </c>
      <c r="AE17" s="459">
        <v>1</v>
      </c>
      <c r="AF17" s="459">
        <v>0</v>
      </c>
      <c r="AG17" s="269">
        <v>1</v>
      </c>
      <c r="AH17" s="268" t="s">
        <v>871</v>
      </c>
      <c r="AI17" s="268" t="s">
        <v>852</v>
      </c>
      <c r="AJ17" s="459">
        <v>1</v>
      </c>
      <c r="AK17" s="269">
        <v>1</v>
      </c>
      <c r="AL17" s="268" t="s">
        <v>319</v>
      </c>
      <c r="AM17" s="268" t="s">
        <v>856</v>
      </c>
      <c r="AN17" s="459">
        <v>0</v>
      </c>
      <c r="AO17" s="459">
        <v>2</v>
      </c>
      <c r="AP17" s="269">
        <v>2</v>
      </c>
      <c r="AQ17" s="268" t="s">
        <v>876</v>
      </c>
      <c r="AR17" s="268" t="s">
        <v>861</v>
      </c>
      <c r="AS17" s="271">
        <v>3</v>
      </c>
      <c r="AT17" s="271">
        <v>3</v>
      </c>
      <c r="AU17" s="271">
        <v>3</v>
      </c>
      <c r="AV17" s="271">
        <v>3</v>
      </c>
      <c r="AW17" s="269">
        <v>12</v>
      </c>
      <c r="AX17" s="268" t="s">
        <v>834</v>
      </c>
      <c r="AY17" s="268" t="s">
        <v>836</v>
      </c>
      <c r="AZ17" s="459">
        <v>2</v>
      </c>
      <c r="BA17" s="459">
        <v>1</v>
      </c>
      <c r="BB17" s="459">
        <v>1</v>
      </c>
      <c r="BC17" s="459">
        <v>2</v>
      </c>
      <c r="BD17" s="459">
        <v>1</v>
      </c>
      <c r="BE17" s="459">
        <v>1</v>
      </c>
      <c r="BF17" s="272">
        <v>8</v>
      </c>
      <c r="BG17" s="268" t="s">
        <v>327</v>
      </c>
      <c r="BH17" s="268" t="s">
        <v>854</v>
      </c>
      <c r="BI17" s="459">
        <v>1</v>
      </c>
      <c r="BJ17" s="459">
        <v>3</v>
      </c>
      <c r="BK17" s="272">
        <v>4</v>
      </c>
      <c r="BL17" s="268" t="s">
        <v>847</v>
      </c>
      <c r="BM17" s="268" t="s">
        <v>855</v>
      </c>
      <c r="BN17" s="459">
        <v>3</v>
      </c>
      <c r="BO17" s="459">
        <v>3</v>
      </c>
      <c r="BP17" s="459">
        <v>3</v>
      </c>
      <c r="BQ17" s="459">
        <v>3</v>
      </c>
      <c r="BR17" s="269">
        <v>12</v>
      </c>
      <c r="BS17" s="268" t="s">
        <v>836</v>
      </c>
      <c r="BT17" s="268" t="s">
        <v>837</v>
      </c>
      <c r="BU17" s="459">
        <v>2</v>
      </c>
      <c r="BV17" s="269">
        <v>2</v>
      </c>
      <c r="BW17" s="268" t="s">
        <v>868</v>
      </c>
      <c r="BX17" s="268" t="s">
        <v>840</v>
      </c>
      <c r="BY17" s="459">
        <v>2</v>
      </c>
      <c r="BZ17" s="459">
        <v>0</v>
      </c>
      <c r="CA17" s="459">
        <v>2</v>
      </c>
      <c r="CB17" s="272">
        <v>4</v>
      </c>
      <c r="CC17" s="268" t="s">
        <v>877</v>
      </c>
      <c r="CD17" s="268" t="s">
        <v>862</v>
      </c>
    </row>
    <row r="18" spans="1:82" s="363" customFormat="1" ht="15.75" customHeight="1" x14ac:dyDescent="0.25">
      <c r="A18" s="461" t="s">
        <v>43</v>
      </c>
      <c r="B18" s="268" t="s">
        <v>878</v>
      </c>
      <c r="C18" s="268" t="s">
        <v>300</v>
      </c>
      <c r="D18" s="269">
        <v>71.5</v>
      </c>
      <c r="E18" s="270">
        <v>71.5</v>
      </c>
      <c r="F18" s="271">
        <v>4</v>
      </c>
      <c r="G18" s="271">
        <v>2</v>
      </c>
      <c r="H18" s="271">
        <v>2</v>
      </c>
      <c r="I18" s="269">
        <v>8</v>
      </c>
      <c r="J18" s="268" t="s">
        <v>837</v>
      </c>
      <c r="K18" s="268" t="s">
        <v>827</v>
      </c>
      <c r="L18" s="459">
        <v>1</v>
      </c>
      <c r="M18" s="459">
        <v>2</v>
      </c>
      <c r="N18" s="459">
        <v>0</v>
      </c>
      <c r="O18" s="269">
        <v>3</v>
      </c>
      <c r="P18" s="268" t="s">
        <v>327</v>
      </c>
      <c r="Q18" s="268" t="s">
        <v>856</v>
      </c>
      <c r="R18" s="459">
        <v>1</v>
      </c>
      <c r="S18" s="269">
        <v>1</v>
      </c>
      <c r="T18" s="268" t="s">
        <v>864</v>
      </c>
      <c r="U18" s="268" t="s">
        <v>843</v>
      </c>
      <c r="V18" s="459">
        <v>2</v>
      </c>
      <c r="W18" s="459">
        <v>1</v>
      </c>
      <c r="X18" s="459">
        <v>2</v>
      </c>
      <c r="Y18" s="459">
        <v>2</v>
      </c>
      <c r="Z18" s="459">
        <v>2</v>
      </c>
      <c r="AA18" s="459">
        <v>2</v>
      </c>
      <c r="AB18" s="269">
        <v>11</v>
      </c>
      <c r="AC18" s="268" t="s">
        <v>879</v>
      </c>
      <c r="AD18" s="268" t="s">
        <v>832</v>
      </c>
      <c r="AE18" s="459">
        <v>0</v>
      </c>
      <c r="AF18" s="459">
        <v>1</v>
      </c>
      <c r="AG18" s="269">
        <v>1</v>
      </c>
      <c r="AH18" s="268" t="s">
        <v>871</v>
      </c>
      <c r="AI18" s="268" t="s">
        <v>852</v>
      </c>
      <c r="AJ18" s="459">
        <v>3</v>
      </c>
      <c r="AK18" s="269">
        <v>3</v>
      </c>
      <c r="AL18" s="268" t="s">
        <v>865</v>
      </c>
      <c r="AM18" s="268" t="s">
        <v>833</v>
      </c>
      <c r="AN18" s="459">
        <v>3</v>
      </c>
      <c r="AO18" s="459">
        <v>0</v>
      </c>
      <c r="AP18" s="269">
        <v>3</v>
      </c>
      <c r="AQ18" s="268" t="s">
        <v>874</v>
      </c>
      <c r="AR18" s="268" t="s">
        <v>871</v>
      </c>
      <c r="AS18" s="271">
        <v>1.5</v>
      </c>
      <c r="AT18" s="271">
        <v>1.5</v>
      </c>
      <c r="AU18" s="271">
        <v>1.5</v>
      </c>
      <c r="AV18" s="271">
        <v>3</v>
      </c>
      <c r="AW18" s="269">
        <v>7.5</v>
      </c>
      <c r="AX18" s="268" t="s">
        <v>880</v>
      </c>
      <c r="AY18" s="268" t="s">
        <v>869</v>
      </c>
      <c r="AZ18" s="459">
        <v>2</v>
      </c>
      <c r="BA18" s="459">
        <v>2</v>
      </c>
      <c r="BB18" s="459">
        <v>2</v>
      </c>
      <c r="BC18" s="459">
        <v>1</v>
      </c>
      <c r="BD18" s="459">
        <v>2</v>
      </c>
      <c r="BE18" s="459">
        <v>2</v>
      </c>
      <c r="BF18" s="272">
        <v>11</v>
      </c>
      <c r="BG18" s="268" t="s">
        <v>845</v>
      </c>
      <c r="BH18" s="268" t="s">
        <v>872</v>
      </c>
      <c r="BI18" s="459">
        <v>1</v>
      </c>
      <c r="BJ18" s="459">
        <v>1</v>
      </c>
      <c r="BK18" s="272">
        <v>2</v>
      </c>
      <c r="BL18" s="268" t="s">
        <v>879</v>
      </c>
      <c r="BM18" s="268" t="s">
        <v>854</v>
      </c>
      <c r="BN18" s="459">
        <v>3</v>
      </c>
      <c r="BO18" s="459">
        <v>3</v>
      </c>
      <c r="BP18" s="459">
        <v>3</v>
      </c>
      <c r="BQ18" s="459">
        <v>3</v>
      </c>
      <c r="BR18" s="269">
        <v>12</v>
      </c>
      <c r="BS18" s="268" t="s">
        <v>836</v>
      </c>
      <c r="BT18" s="268" t="s">
        <v>837</v>
      </c>
      <c r="BU18" s="459">
        <v>2</v>
      </c>
      <c r="BV18" s="269">
        <v>2</v>
      </c>
      <c r="BW18" s="268" t="s">
        <v>868</v>
      </c>
      <c r="BX18" s="268" t="s">
        <v>840</v>
      </c>
      <c r="BY18" s="459">
        <v>2</v>
      </c>
      <c r="BZ18" s="459">
        <v>3</v>
      </c>
      <c r="CA18" s="459">
        <v>2</v>
      </c>
      <c r="CB18" s="272">
        <v>7</v>
      </c>
      <c r="CC18" s="268" t="s">
        <v>834</v>
      </c>
      <c r="CD18" s="268" t="s">
        <v>826</v>
      </c>
    </row>
    <row r="19" spans="1:82" ht="15.75" customHeight="1" x14ac:dyDescent="0.25">
      <c r="A19" s="461" t="s">
        <v>44</v>
      </c>
      <c r="B19" s="268" t="s">
        <v>856</v>
      </c>
      <c r="C19" s="268" t="s">
        <v>327</v>
      </c>
      <c r="D19" s="269">
        <v>68.5</v>
      </c>
      <c r="E19" s="270">
        <v>68.5</v>
      </c>
      <c r="F19" s="271">
        <v>2</v>
      </c>
      <c r="G19" s="271">
        <v>2</v>
      </c>
      <c r="H19" s="271">
        <v>2</v>
      </c>
      <c r="I19" s="269">
        <v>6</v>
      </c>
      <c r="J19" s="268" t="s">
        <v>872</v>
      </c>
      <c r="K19" s="268" t="s">
        <v>873</v>
      </c>
      <c r="L19" s="459">
        <v>0</v>
      </c>
      <c r="M19" s="459">
        <v>1</v>
      </c>
      <c r="N19" s="459">
        <v>0</v>
      </c>
      <c r="O19" s="269">
        <v>1</v>
      </c>
      <c r="P19" s="268" t="s">
        <v>860</v>
      </c>
      <c r="Q19" s="268" t="s">
        <v>844</v>
      </c>
      <c r="R19" s="459">
        <v>2</v>
      </c>
      <c r="S19" s="269">
        <v>2</v>
      </c>
      <c r="T19" s="268" t="s">
        <v>865</v>
      </c>
      <c r="U19" s="268" t="s">
        <v>830</v>
      </c>
      <c r="V19" s="459">
        <v>2</v>
      </c>
      <c r="W19" s="459">
        <v>2</v>
      </c>
      <c r="X19" s="459">
        <v>2</v>
      </c>
      <c r="Y19" s="459">
        <v>2</v>
      </c>
      <c r="Z19" s="459">
        <v>2</v>
      </c>
      <c r="AA19" s="459">
        <v>2</v>
      </c>
      <c r="AB19" s="269">
        <v>12</v>
      </c>
      <c r="AC19" s="268" t="s">
        <v>830</v>
      </c>
      <c r="AD19" s="268" t="s">
        <v>837</v>
      </c>
      <c r="AE19" s="459">
        <v>0</v>
      </c>
      <c r="AF19" s="459">
        <v>0</v>
      </c>
      <c r="AG19" s="269">
        <v>0</v>
      </c>
      <c r="AH19" s="268" t="s">
        <v>875</v>
      </c>
      <c r="AI19" s="268" t="s">
        <v>853</v>
      </c>
      <c r="AJ19" s="459">
        <v>3</v>
      </c>
      <c r="AK19" s="269">
        <v>3</v>
      </c>
      <c r="AL19" s="268" t="s">
        <v>865</v>
      </c>
      <c r="AM19" s="268" t="s">
        <v>833</v>
      </c>
      <c r="AN19" s="459">
        <v>3</v>
      </c>
      <c r="AO19" s="459">
        <v>2</v>
      </c>
      <c r="AP19" s="269">
        <v>5</v>
      </c>
      <c r="AQ19" s="268" t="s">
        <v>881</v>
      </c>
      <c r="AR19" s="268" t="s">
        <v>835</v>
      </c>
      <c r="AS19" s="271">
        <v>3</v>
      </c>
      <c r="AT19" s="271">
        <v>1.5</v>
      </c>
      <c r="AU19" s="271">
        <v>3</v>
      </c>
      <c r="AV19" s="271">
        <v>0</v>
      </c>
      <c r="AW19" s="269">
        <v>7.5</v>
      </c>
      <c r="AX19" s="268" t="s">
        <v>880</v>
      </c>
      <c r="AY19" s="268" t="s">
        <v>869</v>
      </c>
      <c r="AZ19" s="459">
        <v>2</v>
      </c>
      <c r="BA19" s="459">
        <v>2</v>
      </c>
      <c r="BB19" s="459">
        <v>2</v>
      </c>
      <c r="BC19" s="459">
        <v>2</v>
      </c>
      <c r="BD19" s="459">
        <v>2</v>
      </c>
      <c r="BE19" s="459">
        <v>2</v>
      </c>
      <c r="BF19" s="272">
        <v>12</v>
      </c>
      <c r="BG19" s="268" t="s">
        <v>836</v>
      </c>
      <c r="BH19" s="268" t="s">
        <v>837</v>
      </c>
      <c r="BI19" s="459">
        <v>2</v>
      </c>
      <c r="BJ19" s="459">
        <v>3</v>
      </c>
      <c r="BK19" s="272">
        <v>5</v>
      </c>
      <c r="BL19" s="268" t="s">
        <v>826</v>
      </c>
      <c r="BM19" s="268" t="s">
        <v>838</v>
      </c>
      <c r="BN19" s="459">
        <v>1.5</v>
      </c>
      <c r="BO19" s="459">
        <v>1.5</v>
      </c>
      <c r="BP19" s="459">
        <v>1.5</v>
      </c>
      <c r="BQ19" s="459">
        <v>1.5</v>
      </c>
      <c r="BR19" s="269">
        <v>6</v>
      </c>
      <c r="BS19" s="268" t="s">
        <v>867</v>
      </c>
      <c r="BT19" s="268" t="s">
        <v>882</v>
      </c>
      <c r="BU19" s="459">
        <v>2</v>
      </c>
      <c r="BV19" s="269">
        <v>2</v>
      </c>
      <c r="BW19" s="268" t="s">
        <v>868</v>
      </c>
      <c r="BX19" s="268" t="s">
        <v>840</v>
      </c>
      <c r="BY19" s="459">
        <v>2</v>
      </c>
      <c r="BZ19" s="459">
        <v>3</v>
      </c>
      <c r="CA19" s="459">
        <v>2</v>
      </c>
      <c r="CB19" s="272">
        <v>7</v>
      </c>
      <c r="CC19" s="268" t="s">
        <v>834</v>
      </c>
      <c r="CD19" s="268" t="s">
        <v>826</v>
      </c>
    </row>
    <row r="20" spans="1:82" ht="15.75" customHeight="1" x14ac:dyDescent="0.25">
      <c r="A20" s="461" t="s">
        <v>45</v>
      </c>
      <c r="B20" s="268" t="s">
        <v>883</v>
      </c>
      <c r="C20" s="268" t="s">
        <v>288</v>
      </c>
      <c r="D20" s="269">
        <v>75</v>
      </c>
      <c r="E20" s="270">
        <v>75</v>
      </c>
      <c r="F20" s="271">
        <v>4</v>
      </c>
      <c r="G20" s="271">
        <v>2</v>
      </c>
      <c r="H20" s="271">
        <v>2</v>
      </c>
      <c r="I20" s="269">
        <v>8</v>
      </c>
      <c r="J20" s="268" t="s">
        <v>837</v>
      </c>
      <c r="K20" s="268" t="s">
        <v>827</v>
      </c>
      <c r="L20" s="459">
        <v>4</v>
      </c>
      <c r="M20" s="459">
        <v>4</v>
      </c>
      <c r="N20" s="459">
        <v>4</v>
      </c>
      <c r="O20" s="269">
        <v>12</v>
      </c>
      <c r="P20" s="268" t="s">
        <v>863</v>
      </c>
      <c r="Q20" s="268" t="s">
        <v>835</v>
      </c>
      <c r="R20" s="459">
        <v>1</v>
      </c>
      <c r="S20" s="269">
        <v>1</v>
      </c>
      <c r="T20" s="268" t="s">
        <v>864</v>
      </c>
      <c r="U20" s="268" t="s">
        <v>843</v>
      </c>
      <c r="V20" s="459">
        <v>2</v>
      </c>
      <c r="W20" s="459">
        <v>1</v>
      </c>
      <c r="X20" s="459">
        <v>2</v>
      </c>
      <c r="Y20" s="459">
        <v>2</v>
      </c>
      <c r="Z20" s="459">
        <v>2</v>
      </c>
      <c r="AA20" s="459">
        <v>2</v>
      </c>
      <c r="AB20" s="269">
        <v>11</v>
      </c>
      <c r="AC20" s="268" t="s">
        <v>879</v>
      </c>
      <c r="AD20" s="268" t="s">
        <v>832</v>
      </c>
      <c r="AE20" s="459">
        <v>4</v>
      </c>
      <c r="AF20" s="459">
        <v>4</v>
      </c>
      <c r="AG20" s="269">
        <v>8</v>
      </c>
      <c r="AH20" s="268" t="s">
        <v>826</v>
      </c>
      <c r="AI20" s="268" t="s">
        <v>836</v>
      </c>
      <c r="AJ20" s="459">
        <v>3</v>
      </c>
      <c r="AK20" s="269">
        <v>3</v>
      </c>
      <c r="AL20" s="268" t="s">
        <v>865</v>
      </c>
      <c r="AM20" s="268" t="s">
        <v>833</v>
      </c>
      <c r="AN20" s="459">
        <v>2</v>
      </c>
      <c r="AO20" s="459">
        <v>0</v>
      </c>
      <c r="AP20" s="269">
        <v>2</v>
      </c>
      <c r="AQ20" s="268" t="s">
        <v>876</v>
      </c>
      <c r="AR20" s="268" t="s">
        <v>861</v>
      </c>
      <c r="AS20" s="271">
        <v>3</v>
      </c>
      <c r="AT20" s="271">
        <v>0</v>
      </c>
      <c r="AU20" s="271">
        <v>3</v>
      </c>
      <c r="AV20" s="271">
        <v>3</v>
      </c>
      <c r="AW20" s="269">
        <v>9</v>
      </c>
      <c r="AX20" s="268" t="s">
        <v>866</v>
      </c>
      <c r="AY20" s="268" t="s">
        <v>857</v>
      </c>
      <c r="AZ20" s="459">
        <v>1</v>
      </c>
      <c r="BA20" s="459">
        <v>0.5</v>
      </c>
      <c r="BB20" s="459">
        <v>0.5</v>
      </c>
      <c r="BC20" s="459">
        <v>1</v>
      </c>
      <c r="BD20" s="459">
        <v>0.5</v>
      </c>
      <c r="BE20" s="459">
        <v>0.5</v>
      </c>
      <c r="BF20" s="272">
        <v>4</v>
      </c>
      <c r="BG20" s="268" t="s">
        <v>860</v>
      </c>
      <c r="BH20" s="268" t="s">
        <v>844</v>
      </c>
      <c r="BI20" s="459">
        <v>1</v>
      </c>
      <c r="BJ20" s="459">
        <v>3</v>
      </c>
      <c r="BK20" s="272">
        <v>4</v>
      </c>
      <c r="BL20" s="268" t="s">
        <v>847</v>
      </c>
      <c r="BM20" s="268" t="s">
        <v>855</v>
      </c>
      <c r="BN20" s="459">
        <v>1.5</v>
      </c>
      <c r="BO20" s="459">
        <v>1.5</v>
      </c>
      <c r="BP20" s="459">
        <v>1.5</v>
      </c>
      <c r="BQ20" s="459">
        <v>1.5</v>
      </c>
      <c r="BR20" s="269">
        <v>6</v>
      </c>
      <c r="BS20" s="268" t="s">
        <v>867</v>
      </c>
      <c r="BT20" s="268" t="s">
        <v>882</v>
      </c>
      <c r="BU20" s="459">
        <v>2</v>
      </c>
      <c r="BV20" s="269">
        <v>2</v>
      </c>
      <c r="BW20" s="268" t="s">
        <v>868</v>
      </c>
      <c r="BX20" s="268" t="s">
        <v>840</v>
      </c>
      <c r="BY20" s="459">
        <v>2</v>
      </c>
      <c r="BZ20" s="459">
        <v>3</v>
      </c>
      <c r="CA20" s="459">
        <v>0</v>
      </c>
      <c r="CB20" s="272">
        <v>5</v>
      </c>
      <c r="CC20" s="268" t="s">
        <v>874</v>
      </c>
      <c r="CD20" s="268" t="s">
        <v>847</v>
      </c>
    </row>
    <row r="21" spans="1:82" ht="15.75" customHeight="1" x14ac:dyDescent="0.25">
      <c r="A21" s="461" t="s">
        <v>46</v>
      </c>
      <c r="B21" s="268" t="s">
        <v>64</v>
      </c>
      <c r="C21" s="268" t="s">
        <v>841</v>
      </c>
      <c r="D21" s="269">
        <v>88.5</v>
      </c>
      <c r="E21" s="270">
        <v>88.5</v>
      </c>
      <c r="F21" s="271">
        <v>4</v>
      </c>
      <c r="G21" s="271">
        <v>2</v>
      </c>
      <c r="H21" s="271">
        <v>2</v>
      </c>
      <c r="I21" s="269">
        <v>8</v>
      </c>
      <c r="J21" s="268" t="s">
        <v>837</v>
      </c>
      <c r="K21" s="268" t="s">
        <v>827</v>
      </c>
      <c r="L21" s="459">
        <v>4</v>
      </c>
      <c r="M21" s="459">
        <v>4</v>
      </c>
      <c r="N21" s="459">
        <v>4</v>
      </c>
      <c r="O21" s="269">
        <v>12</v>
      </c>
      <c r="P21" s="268" t="s">
        <v>863</v>
      </c>
      <c r="Q21" s="268" t="s">
        <v>835</v>
      </c>
      <c r="R21" s="459">
        <v>0</v>
      </c>
      <c r="S21" s="269">
        <v>0</v>
      </c>
      <c r="T21" s="268" t="s">
        <v>860</v>
      </c>
      <c r="U21" s="268" t="s">
        <v>844</v>
      </c>
      <c r="V21" s="459">
        <v>2</v>
      </c>
      <c r="W21" s="459">
        <v>2</v>
      </c>
      <c r="X21" s="459">
        <v>2</v>
      </c>
      <c r="Y21" s="459">
        <v>2</v>
      </c>
      <c r="Z21" s="459">
        <v>2</v>
      </c>
      <c r="AA21" s="459">
        <v>2</v>
      </c>
      <c r="AB21" s="269">
        <v>12</v>
      </c>
      <c r="AC21" s="268" t="s">
        <v>830</v>
      </c>
      <c r="AD21" s="268" t="s">
        <v>837</v>
      </c>
      <c r="AE21" s="459">
        <v>0</v>
      </c>
      <c r="AF21" s="459">
        <v>2</v>
      </c>
      <c r="AG21" s="269">
        <v>2</v>
      </c>
      <c r="AH21" s="268" t="s">
        <v>884</v>
      </c>
      <c r="AI21" s="268" t="s">
        <v>849</v>
      </c>
      <c r="AJ21" s="459">
        <v>0.5</v>
      </c>
      <c r="AK21" s="269">
        <v>0.5</v>
      </c>
      <c r="AL21" s="268" t="s">
        <v>872</v>
      </c>
      <c r="AM21" s="268" t="s">
        <v>873</v>
      </c>
      <c r="AN21" s="459">
        <v>3</v>
      </c>
      <c r="AO21" s="459">
        <v>2</v>
      </c>
      <c r="AP21" s="269">
        <v>5</v>
      </c>
      <c r="AQ21" s="268" t="s">
        <v>881</v>
      </c>
      <c r="AR21" s="268" t="s">
        <v>835</v>
      </c>
      <c r="AS21" s="271">
        <v>3</v>
      </c>
      <c r="AT21" s="271">
        <v>3</v>
      </c>
      <c r="AU21" s="271">
        <v>3</v>
      </c>
      <c r="AV21" s="271">
        <v>3</v>
      </c>
      <c r="AW21" s="269">
        <v>12</v>
      </c>
      <c r="AX21" s="268" t="s">
        <v>834</v>
      </c>
      <c r="AY21" s="268" t="s">
        <v>836</v>
      </c>
      <c r="AZ21" s="459">
        <v>2</v>
      </c>
      <c r="BA21" s="459">
        <v>2</v>
      </c>
      <c r="BB21" s="459">
        <v>2</v>
      </c>
      <c r="BC21" s="459">
        <v>2</v>
      </c>
      <c r="BD21" s="459">
        <v>2</v>
      </c>
      <c r="BE21" s="459">
        <v>2</v>
      </c>
      <c r="BF21" s="272">
        <v>12</v>
      </c>
      <c r="BG21" s="268" t="s">
        <v>836</v>
      </c>
      <c r="BH21" s="268" t="s">
        <v>837</v>
      </c>
      <c r="BI21" s="459">
        <v>1</v>
      </c>
      <c r="BJ21" s="459">
        <v>3</v>
      </c>
      <c r="BK21" s="272">
        <v>4</v>
      </c>
      <c r="BL21" s="268" t="s">
        <v>847</v>
      </c>
      <c r="BM21" s="268" t="s">
        <v>855</v>
      </c>
      <c r="BN21" s="459">
        <v>3</v>
      </c>
      <c r="BO21" s="459">
        <v>3</v>
      </c>
      <c r="BP21" s="459">
        <v>3</v>
      </c>
      <c r="BQ21" s="459">
        <v>3</v>
      </c>
      <c r="BR21" s="269">
        <v>12</v>
      </c>
      <c r="BS21" s="268" t="s">
        <v>836</v>
      </c>
      <c r="BT21" s="268" t="s">
        <v>837</v>
      </c>
      <c r="BU21" s="459">
        <v>2</v>
      </c>
      <c r="BV21" s="269">
        <v>2</v>
      </c>
      <c r="BW21" s="268" t="s">
        <v>868</v>
      </c>
      <c r="BX21" s="268" t="s">
        <v>840</v>
      </c>
      <c r="BY21" s="459">
        <v>2</v>
      </c>
      <c r="BZ21" s="459">
        <v>3</v>
      </c>
      <c r="CA21" s="459">
        <v>2</v>
      </c>
      <c r="CB21" s="272">
        <v>7</v>
      </c>
      <c r="CC21" s="268" t="s">
        <v>834</v>
      </c>
      <c r="CD21" s="268" t="s">
        <v>826</v>
      </c>
    </row>
    <row r="22" spans="1:82" ht="15.75" customHeight="1" x14ac:dyDescent="0.25">
      <c r="A22" s="461" t="s">
        <v>47</v>
      </c>
      <c r="B22" s="268" t="s">
        <v>844</v>
      </c>
      <c r="C22" s="268" t="s">
        <v>860</v>
      </c>
      <c r="D22" s="269">
        <v>57.499999999999993</v>
      </c>
      <c r="E22" s="270">
        <v>57.5</v>
      </c>
      <c r="F22" s="271">
        <v>4</v>
      </c>
      <c r="G22" s="271">
        <v>2</v>
      </c>
      <c r="H22" s="271">
        <v>2</v>
      </c>
      <c r="I22" s="269">
        <v>8</v>
      </c>
      <c r="J22" s="268" t="s">
        <v>837</v>
      </c>
      <c r="K22" s="268" t="s">
        <v>827</v>
      </c>
      <c r="L22" s="459">
        <v>2</v>
      </c>
      <c r="M22" s="459">
        <v>4</v>
      </c>
      <c r="N22" s="459">
        <v>0</v>
      </c>
      <c r="O22" s="269">
        <v>6</v>
      </c>
      <c r="P22" s="268" t="s">
        <v>300</v>
      </c>
      <c r="Q22" s="268" t="s">
        <v>839</v>
      </c>
      <c r="R22" s="459">
        <v>2</v>
      </c>
      <c r="S22" s="269">
        <v>2</v>
      </c>
      <c r="T22" s="268" t="s">
        <v>865</v>
      </c>
      <c r="U22" s="268" t="s">
        <v>830</v>
      </c>
      <c r="V22" s="459">
        <v>2</v>
      </c>
      <c r="W22" s="459">
        <v>2</v>
      </c>
      <c r="X22" s="459">
        <v>2</v>
      </c>
      <c r="Y22" s="459">
        <v>2</v>
      </c>
      <c r="Z22" s="459">
        <v>2</v>
      </c>
      <c r="AA22" s="459">
        <v>2</v>
      </c>
      <c r="AB22" s="269">
        <v>12</v>
      </c>
      <c r="AC22" s="268" t="s">
        <v>830</v>
      </c>
      <c r="AD22" s="268" t="s">
        <v>837</v>
      </c>
      <c r="AE22" s="459">
        <v>1</v>
      </c>
      <c r="AF22" s="459">
        <v>1</v>
      </c>
      <c r="AG22" s="269">
        <v>2</v>
      </c>
      <c r="AH22" s="268" t="s">
        <v>884</v>
      </c>
      <c r="AI22" s="268" t="s">
        <v>849</v>
      </c>
      <c r="AJ22" s="459">
        <v>3</v>
      </c>
      <c r="AK22" s="269">
        <v>3</v>
      </c>
      <c r="AL22" s="268" t="s">
        <v>865</v>
      </c>
      <c r="AM22" s="268" t="s">
        <v>833</v>
      </c>
      <c r="AN22" s="459">
        <v>0</v>
      </c>
      <c r="AO22" s="459">
        <v>2</v>
      </c>
      <c r="AP22" s="269">
        <v>2</v>
      </c>
      <c r="AQ22" s="268" t="s">
        <v>876</v>
      </c>
      <c r="AR22" s="268" t="s">
        <v>861</v>
      </c>
      <c r="AS22" s="271">
        <v>3</v>
      </c>
      <c r="AT22" s="271">
        <v>0</v>
      </c>
      <c r="AU22" s="271">
        <v>3</v>
      </c>
      <c r="AV22" s="271">
        <v>0</v>
      </c>
      <c r="AW22" s="269">
        <v>6</v>
      </c>
      <c r="AX22" s="268" t="s">
        <v>879</v>
      </c>
      <c r="AY22" s="268" t="s">
        <v>854</v>
      </c>
      <c r="AZ22" s="459">
        <v>2</v>
      </c>
      <c r="BA22" s="459">
        <v>2</v>
      </c>
      <c r="BB22" s="459">
        <v>2</v>
      </c>
      <c r="BC22" s="459">
        <v>2</v>
      </c>
      <c r="BD22" s="459">
        <v>2</v>
      </c>
      <c r="BE22" s="459">
        <v>2</v>
      </c>
      <c r="BF22" s="272">
        <v>12</v>
      </c>
      <c r="BG22" s="268" t="s">
        <v>836</v>
      </c>
      <c r="BH22" s="268" t="s">
        <v>837</v>
      </c>
      <c r="BI22" s="459">
        <v>0</v>
      </c>
      <c r="BJ22" s="459">
        <v>0</v>
      </c>
      <c r="BK22" s="272">
        <v>0</v>
      </c>
      <c r="BL22" s="268" t="s">
        <v>860</v>
      </c>
      <c r="BM22" s="268" t="s">
        <v>844</v>
      </c>
      <c r="BN22" s="459">
        <v>1.5</v>
      </c>
      <c r="BO22" s="459">
        <v>0</v>
      </c>
      <c r="BP22" s="459">
        <v>0</v>
      </c>
      <c r="BQ22" s="459">
        <v>0</v>
      </c>
      <c r="BR22" s="269">
        <v>1.5</v>
      </c>
      <c r="BS22" s="268" t="s">
        <v>860</v>
      </c>
      <c r="BT22" s="268" t="s">
        <v>844</v>
      </c>
      <c r="BU22" s="459">
        <v>2</v>
      </c>
      <c r="BV22" s="269">
        <v>2</v>
      </c>
      <c r="BW22" s="268" t="s">
        <v>868</v>
      </c>
      <c r="BX22" s="268" t="s">
        <v>840</v>
      </c>
      <c r="BY22" s="459">
        <v>1</v>
      </c>
      <c r="BZ22" s="459">
        <v>0</v>
      </c>
      <c r="CA22" s="459">
        <v>0</v>
      </c>
      <c r="CB22" s="272">
        <v>1</v>
      </c>
      <c r="CC22" s="268" t="s">
        <v>872</v>
      </c>
      <c r="CD22" s="268" t="s">
        <v>873</v>
      </c>
    </row>
    <row r="23" spans="1:82" ht="15.75" customHeight="1" x14ac:dyDescent="0.25">
      <c r="A23" s="461" t="s">
        <v>48</v>
      </c>
      <c r="B23" s="268" t="s">
        <v>241</v>
      </c>
      <c r="C23" s="268" t="s">
        <v>68</v>
      </c>
      <c r="D23" s="269">
        <v>83.5</v>
      </c>
      <c r="E23" s="270">
        <v>83.5</v>
      </c>
      <c r="F23" s="271">
        <v>4</v>
      </c>
      <c r="G23" s="271">
        <v>2</v>
      </c>
      <c r="H23" s="271">
        <v>2</v>
      </c>
      <c r="I23" s="269">
        <v>8</v>
      </c>
      <c r="J23" s="268" t="s">
        <v>837</v>
      </c>
      <c r="K23" s="268" t="s">
        <v>827</v>
      </c>
      <c r="L23" s="459">
        <v>4</v>
      </c>
      <c r="M23" s="459">
        <v>4</v>
      </c>
      <c r="N23" s="459">
        <v>4</v>
      </c>
      <c r="O23" s="269">
        <v>12</v>
      </c>
      <c r="P23" s="268" t="s">
        <v>863</v>
      </c>
      <c r="Q23" s="268" t="s">
        <v>835</v>
      </c>
      <c r="R23" s="459">
        <v>2</v>
      </c>
      <c r="S23" s="269">
        <v>2</v>
      </c>
      <c r="T23" s="268" t="s">
        <v>865</v>
      </c>
      <c r="U23" s="268" t="s">
        <v>830</v>
      </c>
      <c r="V23" s="459">
        <v>2</v>
      </c>
      <c r="W23" s="459">
        <v>2</v>
      </c>
      <c r="X23" s="459">
        <v>2</v>
      </c>
      <c r="Y23" s="459">
        <v>2</v>
      </c>
      <c r="Z23" s="459">
        <v>2</v>
      </c>
      <c r="AA23" s="459">
        <v>2</v>
      </c>
      <c r="AB23" s="269">
        <v>12</v>
      </c>
      <c r="AC23" s="268" t="s">
        <v>830</v>
      </c>
      <c r="AD23" s="268" t="s">
        <v>837</v>
      </c>
      <c r="AE23" s="459">
        <v>4</v>
      </c>
      <c r="AF23" s="459">
        <v>4</v>
      </c>
      <c r="AG23" s="269">
        <v>8</v>
      </c>
      <c r="AH23" s="268" t="s">
        <v>826</v>
      </c>
      <c r="AI23" s="268" t="s">
        <v>836</v>
      </c>
      <c r="AJ23" s="459">
        <v>1.5</v>
      </c>
      <c r="AK23" s="269">
        <v>1.5</v>
      </c>
      <c r="AL23" s="268" t="s">
        <v>880</v>
      </c>
      <c r="AM23" s="268" t="s">
        <v>869</v>
      </c>
      <c r="AN23" s="459">
        <v>0</v>
      </c>
      <c r="AO23" s="459">
        <v>0</v>
      </c>
      <c r="AP23" s="269">
        <v>0</v>
      </c>
      <c r="AQ23" s="268" t="s">
        <v>872</v>
      </c>
      <c r="AR23" s="268" t="s">
        <v>853</v>
      </c>
      <c r="AS23" s="271">
        <v>3</v>
      </c>
      <c r="AT23" s="271">
        <v>0</v>
      </c>
      <c r="AU23" s="271">
        <v>3</v>
      </c>
      <c r="AV23" s="271">
        <v>0</v>
      </c>
      <c r="AW23" s="269">
        <v>6</v>
      </c>
      <c r="AX23" s="268" t="s">
        <v>879</v>
      </c>
      <c r="AY23" s="268" t="s">
        <v>854</v>
      </c>
      <c r="AZ23" s="459">
        <v>2</v>
      </c>
      <c r="BA23" s="459">
        <v>2</v>
      </c>
      <c r="BB23" s="459">
        <v>2</v>
      </c>
      <c r="BC23" s="459">
        <v>2</v>
      </c>
      <c r="BD23" s="459">
        <v>2</v>
      </c>
      <c r="BE23" s="459">
        <v>2</v>
      </c>
      <c r="BF23" s="272">
        <v>12</v>
      </c>
      <c r="BG23" s="268" t="s">
        <v>836</v>
      </c>
      <c r="BH23" s="268" t="s">
        <v>837</v>
      </c>
      <c r="BI23" s="459">
        <v>2</v>
      </c>
      <c r="BJ23" s="459">
        <v>3</v>
      </c>
      <c r="BK23" s="272">
        <v>5</v>
      </c>
      <c r="BL23" s="268" t="s">
        <v>826</v>
      </c>
      <c r="BM23" s="268" t="s">
        <v>838</v>
      </c>
      <c r="BN23" s="459">
        <v>3</v>
      </c>
      <c r="BO23" s="459">
        <v>3</v>
      </c>
      <c r="BP23" s="459">
        <v>3</v>
      </c>
      <c r="BQ23" s="459">
        <v>3</v>
      </c>
      <c r="BR23" s="269">
        <v>12</v>
      </c>
      <c r="BS23" s="268" t="s">
        <v>836</v>
      </c>
      <c r="BT23" s="268" t="s">
        <v>837</v>
      </c>
      <c r="BU23" s="459">
        <v>2</v>
      </c>
      <c r="BV23" s="269">
        <v>2</v>
      </c>
      <c r="BW23" s="268" t="s">
        <v>868</v>
      </c>
      <c r="BX23" s="268" t="s">
        <v>840</v>
      </c>
      <c r="BY23" s="459">
        <v>1</v>
      </c>
      <c r="BZ23" s="459">
        <v>0</v>
      </c>
      <c r="CA23" s="459">
        <v>2</v>
      </c>
      <c r="CB23" s="272">
        <v>3</v>
      </c>
      <c r="CC23" s="268" t="s">
        <v>867</v>
      </c>
      <c r="CD23" s="268" t="s">
        <v>869</v>
      </c>
    </row>
    <row r="24" spans="1:82" ht="15.75" customHeight="1" x14ac:dyDescent="0.25">
      <c r="A24" s="461" t="s">
        <v>49</v>
      </c>
      <c r="B24" s="268" t="s">
        <v>319</v>
      </c>
      <c r="C24" s="268" t="s">
        <v>108</v>
      </c>
      <c r="D24" s="269">
        <v>79</v>
      </c>
      <c r="E24" s="270">
        <v>79</v>
      </c>
      <c r="F24" s="271">
        <v>4</v>
      </c>
      <c r="G24" s="271">
        <v>2</v>
      </c>
      <c r="H24" s="271">
        <v>2</v>
      </c>
      <c r="I24" s="269">
        <v>8</v>
      </c>
      <c r="J24" s="268" t="s">
        <v>837</v>
      </c>
      <c r="K24" s="268" t="s">
        <v>827</v>
      </c>
      <c r="L24" s="459">
        <v>4</v>
      </c>
      <c r="M24" s="459">
        <v>4</v>
      </c>
      <c r="N24" s="459">
        <v>0</v>
      </c>
      <c r="O24" s="269">
        <v>8</v>
      </c>
      <c r="P24" s="268" t="s">
        <v>870</v>
      </c>
      <c r="Q24" s="268" t="s">
        <v>828</v>
      </c>
      <c r="R24" s="459">
        <v>2</v>
      </c>
      <c r="S24" s="269">
        <v>2</v>
      </c>
      <c r="T24" s="268" t="s">
        <v>865</v>
      </c>
      <c r="U24" s="268" t="s">
        <v>830</v>
      </c>
      <c r="V24" s="459">
        <v>2</v>
      </c>
      <c r="W24" s="459">
        <v>2</v>
      </c>
      <c r="X24" s="459">
        <v>2</v>
      </c>
      <c r="Y24" s="459">
        <v>2</v>
      </c>
      <c r="Z24" s="459">
        <v>2</v>
      </c>
      <c r="AA24" s="459">
        <v>2</v>
      </c>
      <c r="AB24" s="269">
        <v>12</v>
      </c>
      <c r="AC24" s="268" t="s">
        <v>830</v>
      </c>
      <c r="AD24" s="268" t="s">
        <v>837</v>
      </c>
      <c r="AE24" s="459">
        <v>0</v>
      </c>
      <c r="AF24" s="459">
        <v>0</v>
      </c>
      <c r="AG24" s="269">
        <v>0</v>
      </c>
      <c r="AH24" s="268" t="s">
        <v>875</v>
      </c>
      <c r="AI24" s="268" t="s">
        <v>853</v>
      </c>
      <c r="AJ24" s="459">
        <v>3</v>
      </c>
      <c r="AK24" s="269">
        <v>3</v>
      </c>
      <c r="AL24" s="268" t="s">
        <v>865</v>
      </c>
      <c r="AM24" s="268" t="s">
        <v>833</v>
      </c>
      <c r="AN24" s="459">
        <v>0</v>
      </c>
      <c r="AO24" s="459">
        <v>2</v>
      </c>
      <c r="AP24" s="269">
        <v>2</v>
      </c>
      <c r="AQ24" s="268" t="s">
        <v>876</v>
      </c>
      <c r="AR24" s="268" t="s">
        <v>861</v>
      </c>
      <c r="AS24" s="271">
        <v>3</v>
      </c>
      <c r="AT24" s="271">
        <v>3</v>
      </c>
      <c r="AU24" s="271">
        <v>3</v>
      </c>
      <c r="AV24" s="271">
        <v>3</v>
      </c>
      <c r="AW24" s="269">
        <v>12</v>
      </c>
      <c r="AX24" s="268" t="s">
        <v>834</v>
      </c>
      <c r="AY24" s="268" t="s">
        <v>836</v>
      </c>
      <c r="AZ24" s="459">
        <v>2</v>
      </c>
      <c r="BA24" s="459">
        <v>2</v>
      </c>
      <c r="BB24" s="459">
        <v>2</v>
      </c>
      <c r="BC24" s="459">
        <v>2</v>
      </c>
      <c r="BD24" s="459">
        <v>2</v>
      </c>
      <c r="BE24" s="459">
        <v>2</v>
      </c>
      <c r="BF24" s="272">
        <v>12</v>
      </c>
      <c r="BG24" s="268" t="s">
        <v>836</v>
      </c>
      <c r="BH24" s="268" t="s">
        <v>837</v>
      </c>
      <c r="BI24" s="459">
        <v>2</v>
      </c>
      <c r="BJ24" s="459">
        <v>0</v>
      </c>
      <c r="BK24" s="272">
        <v>2</v>
      </c>
      <c r="BL24" s="268" t="s">
        <v>879</v>
      </c>
      <c r="BM24" s="268" t="s">
        <v>854</v>
      </c>
      <c r="BN24" s="459">
        <v>3</v>
      </c>
      <c r="BO24" s="459">
        <v>3</v>
      </c>
      <c r="BP24" s="459">
        <v>3</v>
      </c>
      <c r="BQ24" s="459">
        <v>3</v>
      </c>
      <c r="BR24" s="269">
        <v>12</v>
      </c>
      <c r="BS24" s="268" t="s">
        <v>836</v>
      </c>
      <c r="BT24" s="268" t="s">
        <v>837</v>
      </c>
      <c r="BU24" s="459">
        <v>2</v>
      </c>
      <c r="BV24" s="269">
        <v>2</v>
      </c>
      <c r="BW24" s="268" t="s">
        <v>868</v>
      </c>
      <c r="BX24" s="268" t="s">
        <v>840</v>
      </c>
      <c r="BY24" s="459">
        <v>2</v>
      </c>
      <c r="BZ24" s="459">
        <v>0</v>
      </c>
      <c r="CA24" s="459">
        <v>2</v>
      </c>
      <c r="CB24" s="272">
        <v>4</v>
      </c>
      <c r="CC24" s="268" t="s">
        <v>877</v>
      </c>
      <c r="CD24" s="268" t="s">
        <v>862</v>
      </c>
    </row>
    <row r="25" spans="1:82" ht="15.75" customHeight="1" x14ac:dyDescent="0.25">
      <c r="A25" s="461" t="s">
        <v>50</v>
      </c>
      <c r="B25" s="268" t="s">
        <v>68</v>
      </c>
      <c r="C25" s="268" t="s">
        <v>57</v>
      </c>
      <c r="D25" s="269">
        <v>87.5</v>
      </c>
      <c r="E25" s="270">
        <v>87.5</v>
      </c>
      <c r="F25" s="271">
        <v>4</v>
      </c>
      <c r="G25" s="271">
        <v>2</v>
      </c>
      <c r="H25" s="271">
        <v>2</v>
      </c>
      <c r="I25" s="269">
        <v>8</v>
      </c>
      <c r="J25" s="268" t="s">
        <v>837</v>
      </c>
      <c r="K25" s="268" t="s">
        <v>827</v>
      </c>
      <c r="L25" s="459">
        <v>4</v>
      </c>
      <c r="M25" s="459">
        <v>4</v>
      </c>
      <c r="N25" s="459">
        <v>4</v>
      </c>
      <c r="O25" s="269">
        <v>12</v>
      </c>
      <c r="P25" s="268" t="s">
        <v>863</v>
      </c>
      <c r="Q25" s="268" t="s">
        <v>835</v>
      </c>
      <c r="R25" s="459">
        <v>2</v>
      </c>
      <c r="S25" s="269">
        <v>2</v>
      </c>
      <c r="T25" s="268" t="s">
        <v>865</v>
      </c>
      <c r="U25" s="268" t="s">
        <v>830</v>
      </c>
      <c r="V25" s="459">
        <v>2</v>
      </c>
      <c r="W25" s="459">
        <v>2</v>
      </c>
      <c r="X25" s="459">
        <v>2</v>
      </c>
      <c r="Y25" s="459">
        <v>2</v>
      </c>
      <c r="Z25" s="459">
        <v>2</v>
      </c>
      <c r="AA25" s="459">
        <v>2</v>
      </c>
      <c r="AB25" s="269">
        <v>12</v>
      </c>
      <c r="AC25" s="268" t="s">
        <v>830</v>
      </c>
      <c r="AD25" s="268" t="s">
        <v>837</v>
      </c>
      <c r="AE25" s="459">
        <v>4</v>
      </c>
      <c r="AF25" s="459">
        <v>4</v>
      </c>
      <c r="AG25" s="269">
        <v>8</v>
      </c>
      <c r="AH25" s="268" t="s">
        <v>826</v>
      </c>
      <c r="AI25" s="268" t="s">
        <v>836</v>
      </c>
      <c r="AJ25" s="459">
        <v>1.5</v>
      </c>
      <c r="AK25" s="269">
        <v>1.5</v>
      </c>
      <c r="AL25" s="268" t="s">
        <v>880</v>
      </c>
      <c r="AM25" s="268" t="s">
        <v>869</v>
      </c>
      <c r="AN25" s="459">
        <v>3</v>
      </c>
      <c r="AO25" s="459">
        <v>0</v>
      </c>
      <c r="AP25" s="269">
        <v>3</v>
      </c>
      <c r="AQ25" s="268" t="s">
        <v>874</v>
      </c>
      <c r="AR25" s="268" t="s">
        <v>871</v>
      </c>
      <c r="AS25" s="271">
        <v>3</v>
      </c>
      <c r="AT25" s="271">
        <v>3</v>
      </c>
      <c r="AU25" s="271">
        <v>3</v>
      </c>
      <c r="AV25" s="271">
        <v>3</v>
      </c>
      <c r="AW25" s="269">
        <v>12</v>
      </c>
      <c r="AX25" s="268" t="s">
        <v>834</v>
      </c>
      <c r="AY25" s="268" t="s">
        <v>836</v>
      </c>
      <c r="AZ25" s="459">
        <v>2</v>
      </c>
      <c r="BA25" s="459">
        <v>2</v>
      </c>
      <c r="BB25" s="459">
        <v>2</v>
      </c>
      <c r="BC25" s="459">
        <v>2</v>
      </c>
      <c r="BD25" s="459">
        <v>2</v>
      </c>
      <c r="BE25" s="459">
        <v>2</v>
      </c>
      <c r="BF25" s="272">
        <v>12</v>
      </c>
      <c r="BG25" s="268" t="s">
        <v>836</v>
      </c>
      <c r="BH25" s="268" t="s">
        <v>837</v>
      </c>
      <c r="BI25" s="459">
        <v>1</v>
      </c>
      <c r="BJ25" s="459">
        <v>3</v>
      </c>
      <c r="BK25" s="272">
        <v>4</v>
      </c>
      <c r="BL25" s="268" t="s">
        <v>847</v>
      </c>
      <c r="BM25" s="268" t="s">
        <v>855</v>
      </c>
      <c r="BN25" s="459">
        <v>3</v>
      </c>
      <c r="BO25" s="459">
        <v>1.5</v>
      </c>
      <c r="BP25" s="459">
        <v>1.5</v>
      </c>
      <c r="BQ25" s="459">
        <v>3</v>
      </c>
      <c r="BR25" s="269">
        <v>9</v>
      </c>
      <c r="BS25" s="268" t="s">
        <v>262</v>
      </c>
      <c r="BT25" s="268" t="s">
        <v>860</v>
      </c>
      <c r="BU25" s="459">
        <v>0</v>
      </c>
      <c r="BV25" s="269">
        <v>0</v>
      </c>
      <c r="BW25" s="268" t="s">
        <v>860</v>
      </c>
      <c r="BX25" s="268" t="s">
        <v>844</v>
      </c>
      <c r="BY25" s="459">
        <v>1</v>
      </c>
      <c r="BZ25" s="459">
        <v>3</v>
      </c>
      <c r="CA25" s="459">
        <v>0</v>
      </c>
      <c r="CB25" s="272">
        <v>4</v>
      </c>
      <c r="CC25" s="268" t="s">
        <v>877</v>
      </c>
      <c r="CD25" s="268" t="s">
        <v>862</v>
      </c>
    </row>
    <row r="26" spans="1:82" s="363" customFormat="1" ht="15.75" customHeight="1" x14ac:dyDescent="0.25">
      <c r="A26" s="461" t="s">
        <v>51</v>
      </c>
      <c r="B26" s="268" t="s">
        <v>262</v>
      </c>
      <c r="C26" s="268" t="s">
        <v>96</v>
      </c>
      <c r="D26" s="269">
        <v>82.5</v>
      </c>
      <c r="E26" s="270">
        <v>82.5</v>
      </c>
      <c r="F26" s="271">
        <v>2</v>
      </c>
      <c r="G26" s="271">
        <v>2</v>
      </c>
      <c r="H26" s="271">
        <v>2</v>
      </c>
      <c r="I26" s="269">
        <v>6</v>
      </c>
      <c r="J26" s="268" t="s">
        <v>872</v>
      </c>
      <c r="K26" s="268" t="s">
        <v>873</v>
      </c>
      <c r="L26" s="459">
        <v>2</v>
      </c>
      <c r="M26" s="459">
        <v>2</v>
      </c>
      <c r="N26" s="459">
        <v>4</v>
      </c>
      <c r="O26" s="269">
        <v>8</v>
      </c>
      <c r="P26" s="268" t="s">
        <v>870</v>
      </c>
      <c r="Q26" s="268" t="s">
        <v>828</v>
      </c>
      <c r="R26" s="459">
        <v>2</v>
      </c>
      <c r="S26" s="269">
        <v>2</v>
      </c>
      <c r="T26" s="268" t="s">
        <v>865</v>
      </c>
      <c r="U26" s="268" t="s">
        <v>830</v>
      </c>
      <c r="V26" s="459">
        <v>2</v>
      </c>
      <c r="W26" s="459">
        <v>2</v>
      </c>
      <c r="X26" s="459">
        <v>2</v>
      </c>
      <c r="Y26" s="459">
        <v>2</v>
      </c>
      <c r="Z26" s="459">
        <v>2</v>
      </c>
      <c r="AA26" s="459">
        <v>2</v>
      </c>
      <c r="AB26" s="269">
        <v>12</v>
      </c>
      <c r="AC26" s="268" t="s">
        <v>830</v>
      </c>
      <c r="AD26" s="268" t="s">
        <v>837</v>
      </c>
      <c r="AE26" s="459">
        <v>4</v>
      </c>
      <c r="AF26" s="459">
        <v>4</v>
      </c>
      <c r="AG26" s="269">
        <v>8</v>
      </c>
      <c r="AH26" s="268" t="s">
        <v>826</v>
      </c>
      <c r="AI26" s="268" t="s">
        <v>836</v>
      </c>
      <c r="AJ26" s="459">
        <v>3</v>
      </c>
      <c r="AK26" s="269">
        <v>3</v>
      </c>
      <c r="AL26" s="268" t="s">
        <v>865</v>
      </c>
      <c r="AM26" s="268" t="s">
        <v>833</v>
      </c>
      <c r="AN26" s="459">
        <v>2</v>
      </c>
      <c r="AO26" s="459">
        <v>2</v>
      </c>
      <c r="AP26" s="269">
        <v>4</v>
      </c>
      <c r="AQ26" s="268" t="s">
        <v>68</v>
      </c>
      <c r="AR26" s="268" t="s">
        <v>241</v>
      </c>
      <c r="AS26" s="271">
        <v>1.5</v>
      </c>
      <c r="AT26" s="271">
        <v>1.5</v>
      </c>
      <c r="AU26" s="271">
        <v>3</v>
      </c>
      <c r="AV26" s="271">
        <v>3</v>
      </c>
      <c r="AW26" s="269">
        <v>9</v>
      </c>
      <c r="AX26" s="268" t="s">
        <v>866</v>
      </c>
      <c r="AY26" s="268" t="s">
        <v>857</v>
      </c>
      <c r="AZ26" s="459">
        <v>2</v>
      </c>
      <c r="BA26" s="459">
        <v>2</v>
      </c>
      <c r="BB26" s="459">
        <v>2</v>
      </c>
      <c r="BC26" s="459">
        <v>2</v>
      </c>
      <c r="BD26" s="459">
        <v>2</v>
      </c>
      <c r="BE26" s="459">
        <v>2</v>
      </c>
      <c r="BF26" s="272">
        <v>12</v>
      </c>
      <c r="BG26" s="268" t="s">
        <v>836</v>
      </c>
      <c r="BH26" s="268" t="s">
        <v>837</v>
      </c>
      <c r="BI26" s="459">
        <v>2</v>
      </c>
      <c r="BJ26" s="459">
        <v>3</v>
      </c>
      <c r="BK26" s="272">
        <v>5</v>
      </c>
      <c r="BL26" s="268" t="s">
        <v>826</v>
      </c>
      <c r="BM26" s="268" t="s">
        <v>838</v>
      </c>
      <c r="BN26" s="459">
        <v>3</v>
      </c>
      <c r="BO26" s="459">
        <v>0</v>
      </c>
      <c r="BP26" s="459">
        <v>0</v>
      </c>
      <c r="BQ26" s="459">
        <v>1.5</v>
      </c>
      <c r="BR26" s="269">
        <v>4.5</v>
      </c>
      <c r="BS26" s="268" t="s">
        <v>327</v>
      </c>
      <c r="BT26" s="268" t="s">
        <v>850</v>
      </c>
      <c r="BU26" s="459">
        <v>2</v>
      </c>
      <c r="BV26" s="269">
        <v>2</v>
      </c>
      <c r="BW26" s="268" t="s">
        <v>868</v>
      </c>
      <c r="BX26" s="268" t="s">
        <v>840</v>
      </c>
      <c r="BY26" s="459">
        <v>2</v>
      </c>
      <c r="BZ26" s="459">
        <v>3</v>
      </c>
      <c r="CA26" s="459">
        <v>2</v>
      </c>
      <c r="CB26" s="272">
        <v>7</v>
      </c>
      <c r="CC26" s="268" t="s">
        <v>834</v>
      </c>
      <c r="CD26" s="268" t="s">
        <v>826</v>
      </c>
    </row>
    <row r="27" spans="1:82" ht="15.75" customHeight="1" x14ac:dyDescent="0.25">
      <c r="A27" s="461" t="s">
        <v>52</v>
      </c>
      <c r="B27" s="268" t="s">
        <v>300</v>
      </c>
      <c r="C27" s="268" t="s">
        <v>102</v>
      </c>
      <c r="D27" s="269">
        <v>79.5</v>
      </c>
      <c r="E27" s="270">
        <v>79.5</v>
      </c>
      <c r="F27" s="271">
        <v>4</v>
      </c>
      <c r="G27" s="271">
        <v>2</v>
      </c>
      <c r="H27" s="271">
        <v>2</v>
      </c>
      <c r="I27" s="269">
        <v>8</v>
      </c>
      <c r="J27" s="268" t="s">
        <v>837</v>
      </c>
      <c r="K27" s="268" t="s">
        <v>827</v>
      </c>
      <c r="L27" s="459">
        <v>2</v>
      </c>
      <c r="M27" s="459">
        <v>2</v>
      </c>
      <c r="N27" s="459">
        <v>4</v>
      </c>
      <c r="O27" s="269">
        <v>8</v>
      </c>
      <c r="P27" s="268" t="s">
        <v>870</v>
      </c>
      <c r="Q27" s="268" t="s">
        <v>828</v>
      </c>
      <c r="R27" s="459">
        <v>2</v>
      </c>
      <c r="S27" s="269">
        <v>2</v>
      </c>
      <c r="T27" s="268" t="s">
        <v>865</v>
      </c>
      <c r="U27" s="268" t="s">
        <v>830</v>
      </c>
      <c r="V27" s="459">
        <v>2</v>
      </c>
      <c r="W27" s="459">
        <v>2</v>
      </c>
      <c r="X27" s="459">
        <v>2</v>
      </c>
      <c r="Y27" s="459">
        <v>2</v>
      </c>
      <c r="Z27" s="459">
        <v>2</v>
      </c>
      <c r="AA27" s="459">
        <v>2</v>
      </c>
      <c r="AB27" s="269">
        <v>12</v>
      </c>
      <c r="AC27" s="268" t="s">
        <v>830</v>
      </c>
      <c r="AD27" s="268" t="s">
        <v>837</v>
      </c>
      <c r="AE27" s="459">
        <v>4</v>
      </c>
      <c r="AF27" s="459">
        <v>4</v>
      </c>
      <c r="AG27" s="269">
        <v>8</v>
      </c>
      <c r="AH27" s="268" t="s">
        <v>826</v>
      </c>
      <c r="AI27" s="268" t="s">
        <v>836</v>
      </c>
      <c r="AJ27" s="459">
        <v>3</v>
      </c>
      <c r="AK27" s="269">
        <v>3</v>
      </c>
      <c r="AL27" s="268" t="s">
        <v>865</v>
      </c>
      <c r="AM27" s="268" t="s">
        <v>833</v>
      </c>
      <c r="AN27" s="459">
        <v>3</v>
      </c>
      <c r="AO27" s="459">
        <v>2</v>
      </c>
      <c r="AP27" s="269">
        <v>5</v>
      </c>
      <c r="AQ27" s="268" t="s">
        <v>881</v>
      </c>
      <c r="AR27" s="268" t="s">
        <v>835</v>
      </c>
      <c r="AS27" s="271">
        <v>0</v>
      </c>
      <c r="AT27" s="271">
        <v>0</v>
      </c>
      <c r="AU27" s="271">
        <v>3</v>
      </c>
      <c r="AV27" s="271">
        <v>0</v>
      </c>
      <c r="AW27" s="269">
        <v>3</v>
      </c>
      <c r="AX27" s="268" t="s">
        <v>860</v>
      </c>
      <c r="AY27" s="268" t="s">
        <v>844</v>
      </c>
      <c r="AZ27" s="459">
        <v>2</v>
      </c>
      <c r="BA27" s="459">
        <v>2</v>
      </c>
      <c r="BB27" s="459">
        <v>2</v>
      </c>
      <c r="BC27" s="459">
        <v>1</v>
      </c>
      <c r="BD27" s="459">
        <v>2</v>
      </c>
      <c r="BE27" s="459">
        <v>2</v>
      </c>
      <c r="BF27" s="272">
        <v>11</v>
      </c>
      <c r="BG27" s="268" t="s">
        <v>845</v>
      </c>
      <c r="BH27" s="268" t="s">
        <v>872</v>
      </c>
      <c r="BI27" s="459">
        <v>2</v>
      </c>
      <c r="BJ27" s="459">
        <v>3</v>
      </c>
      <c r="BK27" s="272">
        <v>5</v>
      </c>
      <c r="BL27" s="268" t="s">
        <v>826</v>
      </c>
      <c r="BM27" s="268" t="s">
        <v>838</v>
      </c>
      <c r="BN27" s="459">
        <v>1.5</v>
      </c>
      <c r="BO27" s="459">
        <v>0</v>
      </c>
      <c r="BP27" s="459">
        <v>3</v>
      </c>
      <c r="BQ27" s="459">
        <v>3</v>
      </c>
      <c r="BR27" s="269">
        <v>7.5</v>
      </c>
      <c r="BS27" s="268" t="s">
        <v>288</v>
      </c>
      <c r="BT27" s="268" t="s">
        <v>839</v>
      </c>
      <c r="BU27" s="459">
        <v>2</v>
      </c>
      <c r="BV27" s="269">
        <v>2</v>
      </c>
      <c r="BW27" s="268" t="s">
        <v>868</v>
      </c>
      <c r="BX27" s="268" t="s">
        <v>840</v>
      </c>
      <c r="BY27" s="459">
        <v>2</v>
      </c>
      <c r="BZ27" s="459">
        <v>1</v>
      </c>
      <c r="CA27" s="459">
        <v>2</v>
      </c>
      <c r="CB27" s="272">
        <v>5</v>
      </c>
      <c r="CC27" s="268" t="s">
        <v>874</v>
      </c>
      <c r="CD27" s="268" t="s">
        <v>847</v>
      </c>
    </row>
  </sheetData>
  <pageMargins left="0.62992125984251968" right="0.62992125984251968" top="0.55118110236220474" bottom="0.55118110236220474" header="0.31496062992125984" footer="0.31496062992125984"/>
  <pageSetup paperSize="9" scale="80" fitToWidth="0" orientation="landscape" r:id="rId1"/>
  <headerFooter scaleWithDoc="0">
    <oddFooter>&amp;C&amp;"Times New Roman,обычный"&amp;8&amp;A&amp;R&amp;8&amp;P</oddFooter>
  </headerFooter>
  <colBreaks count="10" manualBreakCount="10">
    <brk id="11" max="26" man="1"/>
    <brk id="17" max="26" man="1"/>
    <brk id="24" max="26" man="1"/>
    <brk id="30" max="26" man="1"/>
    <brk id="35" max="26" man="1"/>
    <brk id="44" max="26" man="1"/>
    <brk id="51" max="26" man="1"/>
    <brk id="60" max="26" man="1"/>
    <brk id="65" max="26" man="1"/>
    <brk id="72"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0"/>
  <sheetViews>
    <sheetView topLeftCell="A3" zoomScaleNormal="100" zoomScaleSheetLayoutView="100" workbookViewId="0">
      <selection activeCell="F28" sqref="F28"/>
    </sheetView>
  </sheetViews>
  <sheetFormatPr defaultColWidth="8.85546875" defaultRowHeight="11.25" x14ac:dyDescent="0.2"/>
  <cols>
    <col min="1" max="1" width="19.42578125" style="58" customWidth="1"/>
    <col min="2" max="2" width="36.42578125" style="61" customWidth="1"/>
    <col min="3" max="3" width="6.28515625" style="64" customWidth="1"/>
    <col min="4" max="5" width="6.7109375" style="61" customWidth="1"/>
    <col min="6" max="6" width="6.7109375" style="63" customWidth="1"/>
    <col min="7" max="7" width="38.140625" style="61" customWidth="1"/>
    <col min="8" max="8" width="11.28515625" style="61" customWidth="1"/>
    <col min="9" max="9" width="33.85546875" style="61" customWidth="1"/>
    <col min="10" max="16384" width="8.85546875" style="58"/>
  </cols>
  <sheetData>
    <row r="1" spans="1:10" ht="25.5" customHeight="1" x14ac:dyDescent="0.25">
      <c r="A1" s="529" t="s">
        <v>631</v>
      </c>
      <c r="B1" s="529"/>
      <c r="C1" s="529"/>
      <c r="D1" s="529"/>
      <c r="E1" s="529"/>
      <c r="F1" s="529"/>
      <c r="G1" s="529"/>
      <c r="H1" s="529"/>
      <c r="I1" s="529"/>
      <c r="J1" s="312"/>
    </row>
    <row r="2" spans="1:10" s="45" customFormat="1" ht="32.25" customHeight="1" x14ac:dyDescent="0.25">
      <c r="A2" s="517" t="s">
        <v>139</v>
      </c>
      <c r="B2" s="517"/>
      <c r="C2" s="517"/>
      <c r="D2" s="517"/>
      <c r="E2" s="517"/>
      <c r="F2" s="517"/>
      <c r="G2" s="517"/>
      <c r="H2" s="517"/>
      <c r="I2" s="517"/>
    </row>
    <row r="3" spans="1:10" ht="45.75" customHeight="1" x14ac:dyDescent="0.25">
      <c r="A3" s="497" t="s">
        <v>134</v>
      </c>
      <c r="B3" s="327" t="s">
        <v>70</v>
      </c>
      <c r="C3" s="522" t="s">
        <v>144</v>
      </c>
      <c r="D3" s="523"/>
      <c r="E3" s="523"/>
      <c r="F3" s="523"/>
      <c r="G3" s="504" t="s">
        <v>28</v>
      </c>
      <c r="H3" s="510" t="s">
        <v>127</v>
      </c>
      <c r="I3" s="497" t="s">
        <v>3</v>
      </c>
      <c r="J3" s="312"/>
    </row>
    <row r="4" spans="1:10" s="70" customFormat="1" ht="38.25" customHeight="1" x14ac:dyDescent="0.2">
      <c r="A4" s="505"/>
      <c r="B4" s="326" t="s">
        <v>71</v>
      </c>
      <c r="C4" s="520" t="s">
        <v>9</v>
      </c>
      <c r="D4" s="497" t="s">
        <v>136</v>
      </c>
      <c r="E4" s="497" t="s">
        <v>135</v>
      </c>
      <c r="F4" s="521" t="s">
        <v>8</v>
      </c>
      <c r="G4" s="524"/>
      <c r="H4" s="511"/>
      <c r="I4" s="498"/>
    </row>
    <row r="5" spans="1:10" s="70" customFormat="1" ht="28.5" customHeight="1" x14ac:dyDescent="0.2">
      <c r="A5" s="505"/>
      <c r="B5" s="326" t="s">
        <v>72</v>
      </c>
      <c r="C5" s="520"/>
      <c r="D5" s="498"/>
      <c r="E5" s="498"/>
      <c r="F5" s="521"/>
      <c r="G5" s="524"/>
      <c r="H5" s="511"/>
      <c r="I5" s="498"/>
    </row>
    <row r="6" spans="1:10" s="70" customFormat="1" ht="14.25" customHeight="1" x14ac:dyDescent="0.2">
      <c r="A6" s="506"/>
      <c r="B6" s="326" t="s">
        <v>10</v>
      </c>
      <c r="C6" s="520"/>
      <c r="D6" s="499"/>
      <c r="E6" s="499"/>
      <c r="F6" s="521"/>
      <c r="G6" s="525"/>
      <c r="H6" s="511"/>
      <c r="I6" s="499"/>
    </row>
    <row r="7" spans="1:10" s="70" customFormat="1" ht="15" customHeight="1" x14ac:dyDescent="0.2">
      <c r="A7" s="314" t="s">
        <v>31</v>
      </c>
      <c r="B7" s="325"/>
      <c r="C7" s="333"/>
      <c r="D7" s="325"/>
      <c r="E7" s="325"/>
      <c r="F7" s="334"/>
      <c r="G7" s="335"/>
      <c r="H7" s="314"/>
      <c r="I7" s="325"/>
      <c r="J7" s="336"/>
    </row>
    <row r="8" spans="1:10" s="70" customFormat="1" ht="15" customHeight="1" x14ac:dyDescent="0.2">
      <c r="A8" s="329" t="s">
        <v>33</v>
      </c>
      <c r="B8" s="330" t="s">
        <v>71</v>
      </c>
      <c r="C8" s="337">
        <f>IF(B8=$B$4,2,IF(B8=$B$5,1,0))</f>
        <v>2</v>
      </c>
      <c r="D8" s="338"/>
      <c r="E8" s="338"/>
      <c r="F8" s="339">
        <f>C8*(1-D8)*(1-E8)</f>
        <v>2</v>
      </c>
      <c r="G8" s="318"/>
      <c r="H8" s="330"/>
      <c r="I8" s="328" t="s">
        <v>206</v>
      </c>
      <c r="J8" s="336"/>
    </row>
    <row r="9" spans="1:10" s="70" customFormat="1" ht="15" customHeight="1" x14ac:dyDescent="0.2">
      <c r="A9" s="329" t="s">
        <v>34</v>
      </c>
      <c r="B9" s="330" t="s">
        <v>71</v>
      </c>
      <c r="C9" s="337">
        <f t="shared" ref="C9:C28" si="0">IF(B9=$B$4,2,IF(B9=$B$5,1,0))</f>
        <v>2</v>
      </c>
      <c r="D9" s="338"/>
      <c r="E9" s="338"/>
      <c r="F9" s="339">
        <f t="shared" ref="F9:F28" si="1">C9*(1-D9)*(1-E9)</f>
        <v>2</v>
      </c>
      <c r="G9" s="318"/>
      <c r="H9" s="330"/>
      <c r="I9" s="328" t="s">
        <v>359</v>
      </c>
      <c r="J9" s="336"/>
    </row>
    <row r="10" spans="1:10" s="70" customFormat="1" ht="15" customHeight="1" x14ac:dyDescent="0.2">
      <c r="A10" s="329" t="s">
        <v>35</v>
      </c>
      <c r="B10" s="330" t="s">
        <v>71</v>
      </c>
      <c r="C10" s="337">
        <f t="shared" si="0"/>
        <v>2</v>
      </c>
      <c r="D10" s="338"/>
      <c r="E10" s="338"/>
      <c r="F10" s="339">
        <f t="shared" si="1"/>
        <v>2</v>
      </c>
      <c r="G10" s="318"/>
      <c r="H10" s="330"/>
      <c r="I10" s="328" t="s">
        <v>224</v>
      </c>
      <c r="J10" s="336"/>
    </row>
    <row r="11" spans="1:10" s="140" customFormat="1" ht="15" customHeight="1" x14ac:dyDescent="0.25">
      <c r="A11" s="329" t="s">
        <v>36</v>
      </c>
      <c r="B11" s="330" t="s">
        <v>71</v>
      </c>
      <c r="C11" s="337">
        <f t="shared" si="0"/>
        <v>2</v>
      </c>
      <c r="D11" s="338"/>
      <c r="E11" s="338"/>
      <c r="F11" s="339">
        <f t="shared" si="1"/>
        <v>2</v>
      </c>
      <c r="G11" s="330"/>
      <c r="H11" s="330"/>
      <c r="I11" s="328" t="s">
        <v>360</v>
      </c>
      <c r="J11" s="340"/>
    </row>
    <row r="12" spans="1:10" s="70" customFormat="1" ht="15" customHeight="1" x14ac:dyDescent="0.2">
      <c r="A12" s="329" t="s">
        <v>37</v>
      </c>
      <c r="B12" s="330" t="s">
        <v>71</v>
      </c>
      <c r="C12" s="337">
        <f t="shared" si="0"/>
        <v>2</v>
      </c>
      <c r="D12" s="338"/>
      <c r="E12" s="338"/>
      <c r="F12" s="339">
        <f t="shared" si="1"/>
        <v>2</v>
      </c>
      <c r="G12" s="330"/>
      <c r="H12" s="330"/>
      <c r="I12" s="328" t="s">
        <v>632</v>
      </c>
      <c r="J12" s="336"/>
    </row>
    <row r="13" spans="1:10" s="70" customFormat="1" ht="15" customHeight="1" x14ac:dyDescent="0.2">
      <c r="A13" s="329" t="s">
        <v>38</v>
      </c>
      <c r="B13" s="330" t="s">
        <v>71</v>
      </c>
      <c r="C13" s="337">
        <f t="shared" si="0"/>
        <v>2</v>
      </c>
      <c r="D13" s="338"/>
      <c r="E13" s="338"/>
      <c r="F13" s="339">
        <f t="shared" si="1"/>
        <v>2</v>
      </c>
      <c r="G13" s="330"/>
      <c r="H13" s="330"/>
      <c r="I13" s="328" t="s">
        <v>633</v>
      </c>
      <c r="J13" s="336"/>
    </row>
    <row r="14" spans="1:10" s="70" customFormat="1" ht="15" customHeight="1" x14ac:dyDescent="0.2">
      <c r="A14" s="314" t="s">
        <v>32</v>
      </c>
      <c r="B14" s="331"/>
      <c r="C14" s="331"/>
      <c r="D14" s="341"/>
      <c r="E14" s="342"/>
      <c r="F14" s="343"/>
      <c r="G14" s="313"/>
      <c r="H14" s="313"/>
      <c r="I14" s="331"/>
      <c r="J14" s="336"/>
    </row>
    <row r="15" spans="1:10" s="70" customFormat="1" ht="15" customHeight="1" x14ac:dyDescent="0.2">
      <c r="A15" s="329" t="s">
        <v>39</v>
      </c>
      <c r="B15" s="330" t="s">
        <v>71</v>
      </c>
      <c r="C15" s="337">
        <f t="shared" si="0"/>
        <v>2</v>
      </c>
      <c r="D15" s="338"/>
      <c r="E15" s="338"/>
      <c r="F15" s="339">
        <f t="shared" si="1"/>
        <v>2</v>
      </c>
      <c r="G15" s="318"/>
      <c r="H15" s="330"/>
      <c r="I15" s="328" t="s">
        <v>209</v>
      </c>
      <c r="J15" s="336"/>
    </row>
    <row r="16" spans="1:10" s="70" customFormat="1" ht="15" customHeight="1" x14ac:dyDescent="0.2">
      <c r="A16" s="329" t="s">
        <v>40</v>
      </c>
      <c r="B16" s="330" t="s">
        <v>71</v>
      </c>
      <c r="C16" s="337">
        <f t="shared" si="0"/>
        <v>2</v>
      </c>
      <c r="D16" s="338"/>
      <c r="E16" s="338"/>
      <c r="F16" s="339">
        <f t="shared" si="1"/>
        <v>2</v>
      </c>
      <c r="G16" s="127"/>
      <c r="H16" s="318"/>
      <c r="I16" s="328" t="s">
        <v>225</v>
      </c>
      <c r="J16" s="336"/>
    </row>
    <row r="17" spans="1:9" s="70" customFormat="1" ht="15" customHeight="1" x14ac:dyDescent="0.2">
      <c r="A17" s="329" t="s">
        <v>41</v>
      </c>
      <c r="B17" s="330" t="s">
        <v>71</v>
      </c>
      <c r="C17" s="337">
        <f t="shared" si="0"/>
        <v>2</v>
      </c>
      <c r="D17" s="338"/>
      <c r="E17" s="338"/>
      <c r="F17" s="339">
        <f t="shared" si="1"/>
        <v>2</v>
      </c>
      <c r="G17" s="318"/>
      <c r="H17" s="318"/>
      <c r="I17" s="328" t="s">
        <v>226</v>
      </c>
    </row>
    <row r="18" spans="1:9" s="70" customFormat="1" ht="15" customHeight="1" x14ac:dyDescent="0.2">
      <c r="A18" s="329" t="s">
        <v>42</v>
      </c>
      <c r="B18" s="330" t="s">
        <v>71</v>
      </c>
      <c r="C18" s="337">
        <f t="shared" si="0"/>
        <v>2</v>
      </c>
      <c r="D18" s="338"/>
      <c r="E18" s="338"/>
      <c r="F18" s="339">
        <f t="shared" si="1"/>
        <v>2</v>
      </c>
      <c r="G18" s="318"/>
      <c r="H18" s="318"/>
      <c r="I18" s="328" t="s">
        <v>362</v>
      </c>
    </row>
    <row r="19" spans="1:9" s="70" customFormat="1" ht="15" customHeight="1" x14ac:dyDescent="0.2">
      <c r="A19" s="329" t="s">
        <v>43</v>
      </c>
      <c r="B19" s="330" t="s">
        <v>71</v>
      </c>
      <c r="C19" s="337">
        <f t="shared" si="0"/>
        <v>2</v>
      </c>
      <c r="D19" s="338"/>
      <c r="E19" s="338"/>
      <c r="F19" s="339">
        <f t="shared" si="1"/>
        <v>2</v>
      </c>
      <c r="G19" s="318"/>
      <c r="H19" s="318"/>
      <c r="I19" s="328" t="s">
        <v>634</v>
      </c>
    </row>
    <row r="20" spans="1:9" s="70" customFormat="1" ht="15" customHeight="1" x14ac:dyDescent="0.2">
      <c r="A20" s="329" t="s">
        <v>44</v>
      </c>
      <c r="B20" s="330" t="s">
        <v>71</v>
      </c>
      <c r="C20" s="337">
        <f t="shared" si="0"/>
        <v>2</v>
      </c>
      <c r="D20" s="338"/>
      <c r="E20" s="338"/>
      <c r="F20" s="339">
        <f t="shared" si="1"/>
        <v>2</v>
      </c>
      <c r="G20" s="318"/>
      <c r="H20" s="318"/>
      <c r="I20" s="328" t="s">
        <v>227</v>
      </c>
    </row>
    <row r="21" spans="1:9" s="70" customFormat="1" ht="15" customHeight="1" x14ac:dyDescent="0.2">
      <c r="A21" s="329" t="s">
        <v>45</v>
      </c>
      <c r="B21" s="330" t="s">
        <v>71</v>
      </c>
      <c r="C21" s="337">
        <f t="shared" si="0"/>
        <v>2</v>
      </c>
      <c r="D21" s="338"/>
      <c r="E21" s="338"/>
      <c r="F21" s="339">
        <f t="shared" si="1"/>
        <v>2</v>
      </c>
      <c r="G21" s="318"/>
      <c r="H21" s="318"/>
      <c r="I21" s="328" t="s">
        <v>208</v>
      </c>
    </row>
    <row r="22" spans="1:9" s="70" customFormat="1" ht="15" customHeight="1" x14ac:dyDescent="0.2">
      <c r="A22" s="329" t="s">
        <v>46</v>
      </c>
      <c r="B22" s="330" t="s">
        <v>71</v>
      </c>
      <c r="C22" s="337">
        <f t="shared" si="0"/>
        <v>2</v>
      </c>
      <c r="D22" s="338"/>
      <c r="E22" s="338"/>
      <c r="F22" s="339">
        <f t="shared" si="1"/>
        <v>2</v>
      </c>
      <c r="G22" s="330"/>
      <c r="H22" s="344"/>
      <c r="I22" s="328" t="s">
        <v>635</v>
      </c>
    </row>
    <row r="23" spans="1:9" s="70" customFormat="1" ht="15" customHeight="1" x14ac:dyDescent="0.2">
      <c r="A23" s="329" t="s">
        <v>47</v>
      </c>
      <c r="B23" s="330" t="s">
        <v>71</v>
      </c>
      <c r="C23" s="337">
        <f t="shared" si="0"/>
        <v>2</v>
      </c>
      <c r="D23" s="338"/>
      <c r="E23" s="338"/>
      <c r="F23" s="339">
        <f t="shared" si="1"/>
        <v>2</v>
      </c>
      <c r="G23" s="318"/>
      <c r="H23" s="318"/>
      <c r="I23" s="328" t="s">
        <v>636</v>
      </c>
    </row>
    <row r="24" spans="1:9" s="70" customFormat="1" ht="15" customHeight="1" x14ac:dyDescent="0.2">
      <c r="A24" s="329" t="s">
        <v>48</v>
      </c>
      <c r="B24" s="330" t="s">
        <v>71</v>
      </c>
      <c r="C24" s="337">
        <f t="shared" si="0"/>
        <v>2</v>
      </c>
      <c r="D24" s="338"/>
      <c r="E24" s="338"/>
      <c r="F24" s="339">
        <f t="shared" si="1"/>
        <v>2</v>
      </c>
      <c r="G24" s="330"/>
      <c r="H24" s="318"/>
      <c r="I24" s="328" t="s">
        <v>363</v>
      </c>
    </row>
    <row r="25" spans="1:9" s="70" customFormat="1" ht="15" customHeight="1" x14ac:dyDescent="0.25">
      <c r="A25" s="329" t="s">
        <v>49</v>
      </c>
      <c r="B25" s="330" t="s">
        <v>71</v>
      </c>
      <c r="C25" s="337">
        <f t="shared" si="0"/>
        <v>2</v>
      </c>
      <c r="D25" s="338"/>
      <c r="E25" s="338"/>
      <c r="F25" s="339">
        <f t="shared" si="1"/>
        <v>2</v>
      </c>
      <c r="G25" s="330"/>
      <c r="H25" s="318"/>
      <c r="I25" s="340" t="s">
        <v>637</v>
      </c>
    </row>
    <row r="26" spans="1:9" s="70" customFormat="1" ht="15" customHeight="1" x14ac:dyDescent="0.25">
      <c r="A26" s="329" t="s">
        <v>50</v>
      </c>
      <c r="B26" s="330" t="s">
        <v>71</v>
      </c>
      <c r="C26" s="337">
        <f t="shared" si="0"/>
        <v>2</v>
      </c>
      <c r="D26" s="338"/>
      <c r="E26" s="338"/>
      <c r="F26" s="339">
        <f t="shared" si="1"/>
        <v>2</v>
      </c>
      <c r="G26" s="330"/>
      <c r="H26" s="318"/>
      <c r="I26" s="332" t="s">
        <v>349</v>
      </c>
    </row>
    <row r="27" spans="1:9" s="70" customFormat="1" ht="15" customHeight="1" x14ac:dyDescent="0.25">
      <c r="A27" s="329" t="s">
        <v>51</v>
      </c>
      <c r="B27" s="317" t="s">
        <v>71</v>
      </c>
      <c r="C27" s="337">
        <f t="shared" si="0"/>
        <v>2</v>
      </c>
      <c r="D27" s="338"/>
      <c r="E27" s="338"/>
      <c r="F27" s="339">
        <f t="shared" si="1"/>
        <v>2</v>
      </c>
      <c r="G27" s="318"/>
      <c r="H27" s="318"/>
      <c r="I27" s="340" t="s">
        <v>638</v>
      </c>
    </row>
    <row r="28" spans="1:9" s="70" customFormat="1" ht="15" customHeight="1" x14ac:dyDescent="0.2">
      <c r="A28" s="316" t="s">
        <v>52</v>
      </c>
      <c r="B28" s="317" t="s">
        <v>71</v>
      </c>
      <c r="C28" s="337">
        <f t="shared" si="0"/>
        <v>2</v>
      </c>
      <c r="D28" s="323"/>
      <c r="E28" s="323"/>
      <c r="F28" s="339">
        <f t="shared" si="1"/>
        <v>2</v>
      </c>
      <c r="G28" s="318"/>
      <c r="H28" s="315"/>
      <c r="I28" s="328" t="s">
        <v>639</v>
      </c>
    </row>
    <row r="29" spans="1:9" ht="15" x14ac:dyDescent="0.25">
      <c r="A29" s="312"/>
      <c r="B29" s="312"/>
      <c r="C29" s="312"/>
      <c r="D29" s="312"/>
      <c r="E29" s="312"/>
      <c r="F29" s="312"/>
      <c r="G29" s="312"/>
      <c r="H29" s="58"/>
      <c r="I29" s="312"/>
    </row>
    <row r="30" spans="1:9" ht="15" x14ac:dyDescent="0.25">
      <c r="A30" s="312"/>
      <c r="B30" s="312"/>
      <c r="C30" s="312"/>
      <c r="D30" s="312"/>
      <c r="E30" s="312"/>
      <c r="F30" s="312"/>
      <c r="G30" s="312"/>
      <c r="H30" s="58"/>
      <c r="I30" s="312"/>
    </row>
    <row r="31" spans="1:9" ht="15" x14ac:dyDescent="0.25">
      <c r="A31" s="312"/>
      <c r="B31" s="319"/>
      <c r="C31" s="321"/>
      <c r="D31" s="319"/>
      <c r="E31" s="319"/>
      <c r="F31" s="320"/>
      <c r="G31" s="319"/>
      <c r="H31" s="58"/>
      <c r="I31" s="319"/>
    </row>
    <row r="32" spans="1:9" ht="15" x14ac:dyDescent="0.25">
      <c r="A32" s="312"/>
      <c r="B32" s="312"/>
      <c r="C32" s="312"/>
      <c r="D32" s="312"/>
      <c r="E32" s="312"/>
      <c r="F32" s="312"/>
      <c r="G32" s="312"/>
      <c r="H32" s="58"/>
      <c r="I32" s="312"/>
    </row>
    <row r="33" spans="8:8" x14ac:dyDescent="0.2">
      <c r="H33" s="58"/>
    </row>
    <row r="34" spans="8:8" x14ac:dyDescent="0.2">
      <c r="H34" s="58"/>
    </row>
    <row r="35" spans="8:8" x14ac:dyDescent="0.2">
      <c r="H35" s="58"/>
    </row>
    <row r="36" spans="8:8" x14ac:dyDescent="0.2">
      <c r="H36" s="58"/>
    </row>
    <row r="37" spans="8:8" x14ac:dyDescent="0.2">
      <c r="H37" s="58"/>
    </row>
    <row r="38" spans="8:8" x14ac:dyDescent="0.2">
      <c r="H38" s="58"/>
    </row>
    <row r="39" spans="8:8" x14ac:dyDescent="0.2">
      <c r="H39" s="58"/>
    </row>
    <row r="40" spans="8:8" x14ac:dyDescent="0.2">
      <c r="H40" s="58"/>
    </row>
    <row r="41" spans="8:8" x14ac:dyDescent="0.2">
      <c r="H41" s="58"/>
    </row>
    <row r="42" spans="8:8" x14ac:dyDescent="0.2">
      <c r="H42" s="58"/>
    </row>
    <row r="43" spans="8:8" x14ac:dyDescent="0.2">
      <c r="H43" s="58"/>
    </row>
    <row r="44" spans="8:8" x14ac:dyDescent="0.2">
      <c r="H44" s="58"/>
    </row>
    <row r="45" spans="8:8" x14ac:dyDescent="0.2">
      <c r="H45" s="58"/>
    </row>
    <row r="46" spans="8:8" x14ac:dyDescent="0.2">
      <c r="H46" s="58"/>
    </row>
    <row r="47" spans="8:8" x14ac:dyDescent="0.2">
      <c r="H47" s="58"/>
    </row>
    <row r="48" spans="8:8" x14ac:dyDescent="0.2">
      <c r="H48" s="58"/>
    </row>
    <row r="49" spans="8:8" x14ac:dyDescent="0.2">
      <c r="H49" s="58"/>
    </row>
    <row r="50" spans="8:8" x14ac:dyDescent="0.2">
      <c r="H50" s="58"/>
    </row>
  </sheetData>
  <autoFilter ref="A7:H28"/>
  <dataConsolidate/>
  <mergeCells count="11">
    <mergeCell ref="I3:I6"/>
    <mergeCell ref="A1:I1"/>
    <mergeCell ref="A2:I2"/>
    <mergeCell ref="A3:A6"/>
    <mergeCell ref="C3:F3"/>
    <mergeCell ref="G3:G6"/>
    <mergeCell ref="H3:H6"/>
    <mergeCell ref="C4:C6"/>
    <mergeCell ref="D4:D6"/>
    <mergeCell ref="E4:E6"/>
    <mergeCell ref="F4:F6"/>
  </mergeCells>
  <dataValidations count="4">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H8:H13 H15">
      <formula1>#REF!</formula1>
    </dataValidation>
    <dataValidation type="list" allowBlank="1" showInputMessage="1" showErrorMessage="1" sqref="B14:C14 I8:I28">
      <formula1>Выбор_3.1</formula1>
    </dataValidation>
    <dataValidation type="list" allowBlank="1" showInputMessage="1" showErrorMessage="1" sqref="B8:B13 B15:B28">
      <formula1>$B$4:$B$6</formula1>
    </dataValidation>
  </dataValidations>
  <hyperlinks>
    <hyperlink ref="I26" r:id="rId1"/>
    <hyperlink ref="I28" r:id="rId2"/>
    <hyperlink ref="I27" r:id="rId3"/>
    <hyperlink ref="I25" r:id="rId4"/>
    <hyperlink ref="I24" r:id="rId5"/>
    <hyperlink ref="I23" r:id="rId6" location="budg"/>
    <hyperlink ref="I22" r:id="rId7"/>
    <hyperlink ref="I21" r:id="rId8"/>
    <hyperlink ref="I20" r:id="rId9"/>
    <hyperlink ref="I19" r:id="rId10"/>
    <hyperlink ref="I18" r:id="rId11"/>
    <hyperlink ref="I17" r:id="rId12"/>
    <hyperlink ref="I16" r:id="rId13"/>
    <hyperlink ref="I15" r:id="rId14"/>
    <hyperlink ref="I13" r:id="rId15"/>
    <hyperlink ref="I12" r:id="rId16"/>
    <hyperlink ref="I11" r:id="rId17"/>
    <hyperlink ref="I10" r:id="rId18"/>
    <hyperlink ref="I9" r:id="rId19"/>
    <hyperlink ref="I8" r:id="rId20"/>
  </hyperlinks>
  <pageMargins left="0.70866141732283472" right="0.70866141732283472" top="0.74803149606299213" bottom="0.74803149606299213" header="0.31496062992125984" footer="0.31496062992125984"/>
  <pageSetup paperSize="9" scale="58" fitToWidth="0" fitToHeight="3" orientation="landscape"/>
  <headerFooter>
    <oddFooter>&amp;A&amp;RСтраница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0"/>
  <sheetViews>
    <sheetView topLeftCell="A4" zoomScaleNormal="100" zoomScaleSheetLayoutView="100" workbookViewId="0">
      <selection activeCell="L19" sqref="L19"/>
    </sheetView>
  </sheetViews>
  <sheetFormatPr defaultColWidth="8.85546875" defaultRowHeight="11.25" x14ac:dyDescent="0.2"/>
  <cols>
    <col min="1" max="1" width="19.42578125" style="58" customWidth="1"/>
    <col min="2" max="2" width="53.28515625" style="61" customWidth="1"/>
    <col min="3" max="3" width="6.28515625" style="64" customWidth="1"/>
    <col min="4" max="5" width="6.7109375" style="61" customWidth="1"/>
    <col min="6" max="6" width="6.7109375" style="63" customWidth="1"/>
    <col min="7" max="7" width="14.140625" style="61" customWidth="1"/>
    <col min="8" max="8" width="7.7109375" style="60" customWidth="1"/>
    <col min="9" max="9" width="12.42578125" style="58" customWidth="1"/>
    <col min="10" max="10" width="7.7109375" style="59" customWidth="1"/>
    <col min="11" max="11" width="28.28515625" style="58" customWidth="1"/>
    <col min="12" max="12" width="7.7109375" style="58" customWidth="1"/>
    <col min="13" max="13" width="12" style="58" customWidth="1"/>
    <col min="14" max="14" width="7.7109375" style="58" customWidth="1"/>
    <col min="15" max="15" width="10.7109375" style="58" customWidth="1"/>
    <col min="16" max="16" width="8.140625" style="61" customWidth="1"/>
    <col min="17" max="16384" width="8.85546875" style="58"/>
  </cols>
  <sheetData>
    <row r="1" spans="1:17" ht="39" customHeight="1" x14ac:dyDescent="0.2">
      <c r="A1" s="529" t="str">
        <f>"Исходные данные и оценка показателя "&amp;Методика!B48</f>
        <v>Исходные данные и оценка показателя Проводились ли в МО публичные слушания по Годовому отчету об исполнении бюджета и опубликован ли в составе материалов к проекту Годового отчета об исполнении бюджета итоговый документ (протокол), принятый по результатам публичных слушаний?</v>
      </c>
      <c r="B1" s="529"/>
      <c r="C1" s="529"/>
      <c r="D1" s="529"/>
      <c r="E1" s="529"/>
      <c r="F1" s="529"/>
      <c r="G1" s="529"/>
      <c r="H1" s="529"/>
      <c r="I1" s="529"/>
      <c r="J1" s="529"/>
      <c r="K1" s="529"/>
      <c r="L1" s="529"/>
      <c r="M1" s="529"/>
      <c r="N1" s="529"/>
      <c r="O1" s="529"/>
      <c r="P1" s="529"/>
    </row>
    <row r="2" spans="1:17" s="45" customFormat="1" ht="46.5" customHeight="1" x14ac:dyDescent="0.25">
      <c r="A2" s="530" t="s">
        <v>192</v>
      </c>
      <c r="B2" s="530"/>
      <c r="C2" s="530"/>
      <c r="D2" s="530"/>
      <c r="E2" s="530"/>
      <c r="F2" s="530"/>
      <c r="G2" s="530"/>
      <c r="H2" s="530"/>
      <c r="I2" s="530"/>
      <c r="J2" s="530"/>
      <c r="K2" s="530"/>
      <c r="L2" s="530"/>
      <c r="M2" s="530"/>
      <c r="N2" s="530"/>
      <c r="O2" s="530"/>
      <c r="P2" s="530"/>
    </row>
    <row r="3" spans="1:17" ht="44.25" customHeight="1" x14ac:dyDescent="0.2">
      <c r="A3" s="497" t="s">
        <v>134</v>
      </c>
      <c r="B3" s="96" t="str">
        <f>Методика!$B$48</f>
        <v>Проводились ли в МО публичные слушания по Годовому отчету об исполнении бюджета и опубликован ли в составе материалов к проекту Годового отчета об исполнении бюджета итоговый документ (протокол), принятый по результатам публичных слушаний?</v>
      </c>
      <c r="C3" s="522" t="s">
        <v>145</v>
      </c>
      <c r="D3" s="523"/>
      <c r="E3" s="523"/>
      <c r="F3" s="523"/>
      <c r="G3" s="504" t="s">
        <v>28</v>
      </c>
      <c r="H3" s="512" t="s">
        <v>140</v>
      </c>
      <c r="I3" s="519"/>
      <c r="J3" s="519"/>
      <c r="K3" s="519"/>
      <c r="L3" s="519"/>
      <c r="M3" s="519"/>
      <c r="N3" s="519"/>
      <c r="O3" s="519"/>
      <c r="P3" s="497" t="s">
        <v>3</v>
      </c>
    </row>
    <row r="4" spans="1:17" s="70" customFormat="1" ht="47.25" customHeight="1" x14ac:dyDescent="0.2">
      <c r="A4" s="505"/>
      <c r="B4" s="106" t="str">
        <f>Методика!$B$50</f>
        <v>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все указанные в показателе составляющие</v>
      </c>
      <c r="C4" s="520" t="s">
        <v>9</v>
      </c>
      <c r="D4" s="497" t="s">
        <v>136</v>
      </c>
      <c r="E4" s="497" t="s">
        <v>135</v>
      </c>
      <c r="F4" s="521" t="s">
        <v>8</v>
      </c>
      <c r="G4" s="524"/>
      <c r="H4" s="531" t="s">
        <v>141</v>
      </c>
      <c r="I4" s="532"/>
      <c r="J4" s="531" t="s">
        <v>142</v>
      </c>
      <c r="K4" s="532"/>
      <c r="L4" s="535" t="s">
        <v>143</v>
      </c>
      <c r="M4" s="532"/>
      <c r="N4" s="531" t="s">
        <v>193</v>
      </c>
      <c r="O4" s="532"/>
      <c r="P4" s="498"/>
    </row>
    <row r="5" spans="1:17" s="70" customFormat="1" ht="46.5" customHeight="1" x14ac:dyDescent="0.2">
      <c r="A5" s="505"/>
      <c r="B5" s="106" t="str">
        <f>Методика!$B$51</f>
        <v>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2 или 3 из указанных в показателе составляющих</v>
      </c>
      <c r="C5" s="520"/>
      <c r="D5" s="498"/>
      <c r="E5" s="498"/>
      <c r="F5" s="521"/>
      <c r="G5" s="524"/>
      <c r="H5" s="533"/>
      <c r="I5" s="534"/>
      <c r="J5" s="533"/>
      <c r="K5" s="534"/>
      <c r="L5" s="533"/>
      <c r="M5" s="534"/>
      <c r="N5" s="533"/>
      <c r="O5" s="534"/>
      <c r="P5" s="498"/>
    </row>
    <row r="6" spans="1:17" s="70" customFormat="1" ht="48" customHeight="1" x14ac:dyDescent="0.2">
      <c r="A6" s="506"/>
      <c r="B6" s="106" t="str">
        <f>Методика!$B$52</f>
        <v>Нет, публичные слушания не проводились, или не опубликован итоговый документ (протокол), принятый по результатам публичных слушаний или он содержит только одну из из указанных в показателе составляющих</v>
      </c>
      <c r="C6" s="520"/>
      <c r="D6" s="499"/>
      <c r="E6" s="499"/>
      <c r="F6" s="521"/>
      <c r="G6" s="525"/>
      <c r="H6" s="93" t="s">
        <v>123</v>
      </c>
      <c r="I6" s="93" t="s">
        <v>122</v>
      </c>
      <c r="J6" s="93" t="s">
        <v>123</v>
      </c>
      <c r="K6" s="93" t="s">
        <v>122</v>
      </c>
      <c r="L6" s="105" t="s">
        <v>123</v>
      </c>
      <c r="M6" s="105" t="s">
        <v>122</v>
      </c>
      <c r="N6" s="93" t="s">
        <v>123</v>
      </c>
      <c r="O6" s="93" t="s">
        <v>122</v>
      </c>
      <c r="P6" s="499"/>
    </row>
    <row r="7" spans="1:17" s="70" customFormat="1" ht="15" customHeight="1" x14ac:dyDescent="0.2">
      <c r="A7" s="314" t="s">
        <v>31</v>
      </c>
      <c r="B7" s="325"/>
      <c r="C7" s="88"/>
      <c r="D7" s="82"/>
      <c r="E7" s="82"/>
      <c r="F7" s="87"/>
      <c r="G7" s="86"/>
      <c r="H7" s="83"/>
      <c r="I7" s="82"/>
      <c r="J7" s="21"/>
      <c r="K7" s="82"/>
      <c r="L7" s="82"/>
      <c r="M7" s="82"/>
      <c r="N7" s="82"/>
      <c r="O7" s="82"/>
      <c r="P7" s="325"/>
    </row>
    <row r="8" spans="1:17" s="70" customFormat="1" ht="15" customHeight="1" x14ac:dyDescent="0.2">
      <c r="A8" s="316" t="s">
        <v>33</v>
      </c>
      <c r="B8" s="317" t="s">
        <v>190</v>
      </c>
      <c r="C8" s="324">
        <f t="shared" ref="C8:C13" si="0">IF(B8=$B$4,2,IF(B8=$B$5,1,0))</f>
        <v>1</v>
      </c>
      <c r="D8" s="323"/>
      <c r="E8" s="323"/>
      <c r="F8" s="322">
        <f t="shared" ref="F8:F13" si="1">C8*(1-D8)*(1-E8)</f>
        <v>1</v>
      </c>
      <c r="G8" s="318"/>
      <c r="H8" s="330" t="s">
        <v>204</v>
      </c>
      <c r="I8" s="120" t="s">
        <v>640</v>
      </c>
      <c r="J8" s="330" t="s">
        <v>204</v>
      </c>
      <c r="K8" s="120" t="s">
        <v>640</v>
      </c>
      <c r="L8" s="330" t="s">
        <v>205</v>
      </c>
      <c r="M8" s="120" t="s">
        <v>640</v>
      </c>
      <c r="N8" s="330" t="s">
        <v>204</v>
      </c>
      <c r="O8" s="120" t="s">
        <v>640</v>
      </c>
      <c r="P8" s="328" t="s">
        <v>640</v>
      </c>
    </row>
    <row r="9" spans="1:17" s="140" customFormat="1" ht="15" customHeight="1" x14ac:dyDescent="0.2">
      <c r="A9" s="316" t="s">
        <v>34</v>
      </c>
      <c r="B9" s="317" t="s">
        <v>189</v>
      </c>
      <c r="C9" s="324">
        <f t="shared" si="0"/>
        <v>2</v>
      </c>
      <c r="D9" s="323"/>
      <c r="E9" s="323"/>
      <c r="F9" s="322">
        <f t="shared" si="1"/>
        <v>2</v>
      </c>
      <c r="G9" s="318"/>
      <c r="H9" s="330" t="s">
        <v>204</v>
      </c>
      <c r="I9" s="120" t="s">
        <v>359</v>
      </c>
      <c r="J9" s="329" t="s">
        <v>204</v>
      </c>
      <c r="K9" s="120" t="s">
        <v>359</v>
      </c>
      <c r="L9" s="118" t="s">
        <v>204</v>
      </c>
      <c r="M9" s="120" t="s">
        <v>359</v>
      </c>
      <c r="N9" s="118" t="s">
        <v>204</v>
      </c>
      <c r="O9" s="120" t="s">
        <v>359</v>
      </c>
      <c r="P9" s="328" t="s">
        <v>359</v>
      </c>
      <c r="Q9" s="70"/>
    </row>
    <row r="10" spans="1:17" s="70" customFormat="1" ht="20.25" customHeight="1" x14ac:dyDescent="0.2">
      <c r="A10" s="316" t="s">
        <v>35</v>
      </c>
      <c r="B10" s="317" t="s">
        <v>189</v>
      </c>
      <c r="C10" s="396">
        <f t="shared" si="0"/>
        <v>2</v>
      </c>
      <c r="D10" s="323">
        <v>0.5</v>
      </c>
      <c r="E10" s="323"/>
      <c r="F10" s="322">
        <f t="shared" si="1"/>
        <v>1</v>
      </c>
      <c r="G10" s="318" t="s">
        <v>772</v>
      </c>
      <c r="H10" s="330" t="s">
        <v>204</v>
      </c>
      <c r="I10" s="120" t="s">
        <v>224</v>
      </c>
      <c r="J10" s="329" t="s">
        <v>204</v>
      </c>
      <c r="K10" s="120" t="s">
        <v>224</v>
      </c>
      <c r="L10" s="118" t="s">
        <v>204</v>
      </c>
      <c r="M10" s="120" t="s">
        <v>224</v>
      </c>
      <c r="N10" s="118" t="s">
        <v>204</v>
      </c>
      <c r="O10" s="120" t="s">
        <v>224</v>
      </c>
      <c r="P10" s="328" t="s">
        <v>224</v>
      </c>
    </row>
    <row r="11" spans="1:17" s="140" customFormat="1" ht="15" customHeight="1" x14ac:dyDescent="0.2">
      <c r="A11" s="316" t="s">
        <v>36</v>
      </c>
      <c r="B11" s="317" t="s">
        <v>189</v>
      </c>
      <c r="C11" s="324">
        <v>2</v>
      </c>
      <c r="D11" s="323"/>
      <c r="E11" s="323"/>
      <c r="F11" s="322">
        <f t="shared" si="1"/>
        <v>2</v>
      </c>
      <c r="G11" s="330"/>
      <c r="H11" s="330" t="s">
        <v>204</v>
      </c>
      <c r="I11" s="120" t="s">
        <v>360</v>
      </c>
      <c r="J11" s="121" t="s">
        <v>204</v>
      </c>
      <c r="K11" s="120" t="s">
        <v>360</v>
      </c>
      <c r="L11" s="118" t="s">
        <v>204</v>
      </c>
      <c r="M11" s="120" t="s">
        <v>360</v>
      </c>
      <c r="N11" s="118" t="s">
        <v>204</v>
      </c>
      <c r="O11" s="120" t="s">
        <v>360</v>
      </c>
      <c r="P11" s="328" t="s">
        <v>360</v>
      </c>
    </row>
    <row r="12" spans="1:17" s="70" customFormat="1" ht="21.75" customHeight="1" x14ac:dyDescent="0.2">
      <c r="A12" s="316" t="s">
        <v>37</v>
      </c>
      <c r="B12" s="317" t="s">
        <v>190</v>
      </c>
      <c r="C12" s="324">
        <f t="shared" si="0"/>
        <v>1</v>
      </c>
      <c r="D12" s="323"/>
      <c r="E12" s="323"/>
      <c r="F12" s="322">
        <f t="shared" si="1"/>
        <v>1</v>
      </c>
      <c r="G12" s="330" t="s">
        <v>641</v>
      </c>
      <c r="H12" s="330" t="s">
        <v>204</v>
      </c>
      <c r="I12" s="120" t="s">
        <v>642</v>
      </c>
      <c r="J12" s="121" t="s">
        <v>204</v>
      </c>
      <c r="K12" s="120" t="s">
        <v>642</v>
      </c>
      <c r="L12" s="118" t="s">
        <v>204</v>
      </c>
      <c r="M12" s="120" t="s">
        <v>642</v>
      </c>
      <c r="N12" s="118" t="s">
        <v>205</v>
      </c>
      <c r="O12" s="120" t="s">
        <v>642</v>
      </c>
      <c r="P12" s="328" t="s">
        <v>642</v>
      </c>
    </row>
    <row r="13" spans="1:17" s="70" customFormat="1" ht="27" customHeight="1" x14ac:dyDescent="0.2">
      <c r="A13" s="316" t="s">
        <v>38</v>
      </c>
      <c r="B13" s="317" t="s">
        <v>190</v>
      </c>
      <c r="C13" s="324">
        <f t="shared" si="0"/>
        <v>1</v>
      </c>
      <c r="D13" s="323"/>
      <c r="E13" s="323"/>
      <c r="F13" s="322">
        <f t="shared" si="1"/>
        <v>1</v>
      </c>
      <c r="G13" s="330" t="s">
        <v>641</v>
      </c>
      <c r="H13" s="330" t="s">
        <v>204</v>
      </c>
      <c r="I13" s="120" t="s">
        <v>633</v>
      </c>
      <c r="J13" s="121" t="s">
        <v>204</v>
      </c>
      <c r="K13" s="120" t="s">
        <v>633</v>
      </c>
      <c r="L13" s="118" t="s">
        <v>204</v>
      </c>
      <c r="M13" s="120" t="s">
        <v>633</v>
      </c>
      <c r="N13" s="118" t="s">
        <v>205</v>
      </c>
      <c r="O13" s="120" t="s">
        <v>633</v>
      </c>
      <c r="P13" s="328" t="s">
        <v>633</v>
      </c>
    </row>
    <row r="14" spans="1:17" s="70" customFormat="1" ht="15" customHeight="1" x14ac:dyDescent="0.2">
      <c r="A14" s="35" t="s">
        <v>32</v>
      </c>
      <c r="B14" s="19"/>
      <c r="C14" s="19"/>
      <c r="D14" s="77"/>
      <c r="E14" s="17"/>
      <c r="F14" s="6"/>
      <c r="G14" s="313"/>
      <c r="H14" s="331"/>
      <c r="I14" s="331"/>
      <c r="J14" s="314"/>
      <c r="K14" s="331"/>
      <c r="L14" s="331"/>
      <c r="M14" s="331"/>
      <c r="N14" s="331"/>
      <c r="O14" s="331"/>
      <c r="P14" s="331"/>
    </row>
    <row r="15" spans="1:17" s="70" customFormat="1" ht="15" customHeight="1" x14ac:dyDescent="0.2">
      <c r="A15" s="316" t="s">
        <v>39</v>
      </c>
      <c r="B15" s="317" t="s">
        <v>189</v>
      </c>
      <c r="C15" s="324">
        <f t="shared" ref="C15:C27" si="2">IF(B15=$B$4,2,IF(B15=$B$5,1,0))</f>
        <v>2</v>
      </c>
      <c r="D15" s="323"/>
      <c r="E15" s="323"/>
      <c r="F15" s="322">
        <f t="shared" ref="F15:F28" si="3">C15*(1-D15)*(1-E15)</f>
        <v>2</v>
      </c>
      <c r="G15" s="134"/>
      <c r="H15" s="330" t="s">
        <v>204</v>
      </c>
      <c r="I15" s="120" t="s">
        <v>216</v>
      </c>
      <c r="J15" s="330" t="s">
        <v>204</v>
      </c>
      <c r="K15" s="120" t="s">
        <v>216</v>
      </c>
      <c r="L15" s="330" t="s">
        <v>204</v>
      </c>
      <c r="M15" s="120" t="s">
        <v>216</v>
      </c>
      <c r="N15" s="330" t="s">
        <v>204</v>
      </c>
      <c r="O15" s="120" t="s">
        <v>216</v>
      </c>
      <c r="P15" s="120" t="s">
        <v>216</v>
      </c>
    </row>
    <row r="16" spans="1:17" s="70" customFormat="1" ht="15" customHeight="1" x14ac:dyDescent="0.2">
      <c r="A16" s="316" t="s">
        <v>40</v>
      </c>
      <c r="B16" s="384" t="s">
        <v>189</v>
      </c>
      <c r="C16" s="396">
        <f t="shared" si="2"/>
        <v>2</v>
      </c>
      <c r="D16" s="323"/>
      <c r="E16" s="323"/>
      <c r="F16" s="322">
        <f t="shared" si="3"/>
        <v>2</v>
      </c>
      <c r="G16" s="127"/>
      <c r="H16" s="330" t="s">
        <v>204</v>
      </c>
      <c r="I16" s="120" t="s">
        <v>406</v>
      </c>
      <c r="J16" s="121" t="s">
        <v>204</v>
      </c>
      <c r="K16" s="120" t="s">
        <v>406</v>
      </c>
      <c r="L16" s="118" t="s">
        <v>204</v>
      </c>
      <c r="M16" s="120" t="s">
        <v>406</v>
      </c>
      <c r="N16" s="118" t="s">
        <v>204</v>
      </c>
      <c r="O16" s="120" t="s">
        <v>406</v>
      </c>
      <c r="P16" s="328" t="s">
        <v>406</v>
      </c>
    </row>
    <row r="17" spans="1:16" s="70" customFormat="1" ht="15" customHeight="1" x14ac:dyDescent="0.2">
      <c r="A17" s="316" t="s">
        <v>41</v>
      </c>
      <c r="B17" s="317" t="s">
        <v>189</v>
      </c>
      <c r="C17" s="324">
        <f t="shared" si="2"/>
        <v>2</v>
      </c>
      <c r="D17" s="323"/>
      <c r="E17" s="323"/>
      <c r="F17" s="322">
        <f t="shared" si="3"/>
        <v>2</v>
      </c>
      <c r="G17" s="318"/>
      <c r="H17" s="330" t="s">
        <v>204</v>
      </c>
      <c r="I17" s="120" t="s">
        <v>226</v>
      </c>
      <c r="J17" s="121" t="s">
        <v>204</v>
      </c>
      <c r="K17" s="120" t="s">
        <v>226</v>
      </c>
      <c r="L17" s="118" t="s">
        <v>204</v>
      </c>
      <c r="M17" s="120" t="s">
        <v>226</v>
      </c>
      <c r="N17" s="118" t="s">
        <v>204</v>
      </c>
      <c r="O17" s="120" t="s">
        <v>226</v>
      </c>
      <c r="P17" s="328" t="s">
        <v>226</v>
      </c>
    </row>
    <row r="18" spans="1:16" s="70" customFormat="1" ht="15" customHeight="1" x14ac:dyDescent="0.2">
      <c r="A18" s="316" t="s">
        <v>42</v>
      </c>
      <c r="B18" s="317" t="s">
        <v>189</v>
      </c>
      <c r="C18" s="324">
        <f t="shared" si="2"/>
        <v>2</v>
      </c>
      <c r="D18" s="323"/>
      <c r="E18" s="323"/>
      <c r="F18" s="322">
        <f t="shared" si="3"/>
        <v>2</v>
      </c>
      <c r="G18" s="318"/>
      <c r="H18" s="330" t="s">
        <v>204</v>
      </c>
      <c r="I18" s="120" t="s">
        <v>643</v>
      </c>
      <c r="J18" s="121" t="s">
        <v>204</v>
      </c>
      <c r="K18" s="120" t="s">
        <v>643</v>
      </c>
      <c r="L18" s="118" t="s">
        <v>204</v>
      </c>
      <c r="M18" s="120" t="s">
        <v>643</v>
      </c>
      <c r="N18" s="118" t="s">
        <v>204</v>
      </c>
      <c r="O18" s="120" t="s">
        <v>643</v>
      </c>
      <c r="P18" s="328" t="s">
        <v>643</v>
      </c>
    </row>
    <row r="19" spans="1:16" s="70" customFormat="1" ht="15" customHeight="1" x14ac:dyDescent="0.2">
      <c r="A19" s="316" t="s">
        <v>43</v>
      </c>
      <c r="B19" s="317" t="s">
        <v>190</v>
      </c>
      <c r="C19" s="324">
        <f t="shared" si="2"/>
        <v>1</v>
      </c>
      <c r="D19" s="323"/>
      <c r="E19" s="323"/>
      <c r="F19" s="322">
        <f t="shared" si="3"/>
        <v>1</v>
      </c>
      <c r="G19" s="318"/>
      <c r="H19" s="330" t="s">
        <v>204</v>
      </c>
      <c r="I19" s="120" t="s">
        <v>634</v>
      </c>
      <c r="J19" s="121" t="s">
        <v>204</v>
      </c>
      <c r="K19" s="120" t="s">
        <v>634</v>
      </c>
      <c r="L19" s="118" t="s">
        <v>205</v>
      </c>
      <c r="M19" s="120" t="s">
        <v>634</v>
      </c>
      <c r="N19" s="118" t="s">
        <v>204</v>
      </c>
      <c r="O19" s="120" t="s">
        <v>634</v>
      </c>
      <c r="P19" s="328" t="s">
        <v>634</v>
      </c>
    </row>
    <row r="20" spans="1:16" s="70" customFormat="1" ht="15" customHeight="1" x14ac:dyDescent="0.2">
      <c r="A20" s="316" t="s">
        <v>44</v>
      </c>
      <c r="B20" s="317" t="s">
        <v>189</v>
      </c>
      <c r="C20" s="324">
        <f t="shared" si="2"/>
        <v>2</v>
      </c>
      <c r="D20" s="323"/>
      <c r="E20" s="323"/>
      <c r="F20" s="322">
        <f t="shared" si="3"/>
        <v>2</v>
      </c>
      <c r="G20" s="318"/>
      <c r="H20" s="74" t="s">
        <v>204</v>
      </c>
      <c r="I20" s="128" t="s">
        <v>488</v>
      </c>
      <c r="J20" s="79" t="s">
        <v>204</v>
      </c>
      <c r="K20" s="128" t="s">
        <v>488</v>
      </c>
      <c r="L20" s="74" t="s">
        <v>204</v>
      </c>
      <c r="M20" s="128" t="s">
        <v>488</v>
      </c>
      <c r="N20" s="74" t="s">
        <v>204</v>
      </c>
      <c r="O20" s="120" t="s">
        <v>488</v>
      </c>
      <c r="P20" s="120" t="s">
        <v>488</v>
      </c>
    </row>
    <row r="21" spans="1:16" s="70" customFormat="1" ht="15" customHeight="1" x14ac:dyDescent="0.2">
      <c r="A21" s="382" t="s">
        <v>45</v>
      </c>
      <c r="B21" s="373" t="s">
        <v>189</v>
      </c>
      <c r="C21" s="416">
        <f t="shared" si="2"/>
        <v>2</v>
      </c>
      <c r="D21" s="417"/>
      <c r="E21" s="417">
        <v>0.5</v>
      </c>
      <c r="F21" s="418">
        <f t="shared" si="3"/>
        <v>1</v>
      </c>
      <c r="G21" s="458" t="s">
        <v>766</v>
      </c>
      <c r="H21" s="123" t="s">
        <v>204</v>
      </c>
      <c r="I21" s="125" t="s">
        <v>208</v>
      </c>
      <c r="J21" s="124" t="s">
        <v>204</v>
      </c>
      <c r="K21" s="125" t="s">
        <v>208</v>
      </c>
      <c r="L21" s="123" t="s">
        <v>204</v>
      </c>
      <c r="M21" s="120" t="s">
        <v>208</v>
      </c>
      <c r="N21" s="118" t="s">
        <v>204</v>
      </c>
      <c r="O21" s="120" t="s">
        <v>208</v>
      </c>
      <c r="P21" s="328" t="s">
        <v>208</v>
      </c>
    </row>
    <row r="22" spans="1:16" s="70" customFormat="1" ht="15" customHeight="1" x14ac:dyDescent="0.2">
      <c r="A22" s="316" t="s">
        <v>46</v>
      </c>
      <c r="B22" s="317" t="str">
        <f>[4]Методика!$B$50</f>
        <v>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все указанные в показателе составляющие</v>
      </c>
      <c r="C22" s="324">
        <f t="shared" si="2"/>
        <v>2</v>
      </c>
      <c r="D22" s="323"/>
      <c r="E22" s="323"/>
      <c r="F22" s="322">
        <f t="shared" si="3"/>
        <v>2</v>
      </c>
      <c r="G22" s="317"/>
      <c r="H22" s="118" t="s">
        <v>204</v>
      </c>
      <c r="I22" s="120" t="s">
        <v>635</v>
      </c>
      <c r="J22" s="118" t="s">
        <v>204</v>
      </c>
      <c r="K22" s="120" t="s">
        <v>635</v>
      </c>
      <c r="L22" s="118" t="s">
        <v>204</v>
      </c>
      <c r="M22" s="120" t="s">
        <v>635</v>
      </c>
      <c r="N22" s="118" t="s">
        <v>204</v>
      </c>
      <c r="O22" s="120" t="s">
        <v>635</v>
      </c>
      <c r="P22" s="120" t="s">
        <v>635</v>
      </c>
    </row>
    <row r="23" spans="1:16" s="70" customFormat="1" ht="15" customHeight="1" x14ac:dyDescent="0.2">
      <c r="A23" s="316" t="s">
        <v>47</v>
      </c>
      <c r="B23" s="317" t="s">
        <v>189</v>
      </c>
      <c r="C23" s="324">
        <f t="shared" si="2"/>
        <v>2</v>
      </c>
      <c r="D23" s="323"/>
      <c r="E23" s="323"/>
      <c r="F23" s="322">
        <f t="shared" si="3"/>
        <v>2</v>
      </c>
      <c r="G23" s="318"/>
      <c r="H23" s="118" t="s">
        <v>204</v>
      </c>
      <c r="I23" s="328" t="s">
        <v>636</v>
      </c>
      <c r="J23" s="118" t="s">
        <v>204</v>
      </c>
      <c r="K23" s="328" t="s">
        <v>636</v>
      </c>
      <c r="L23" s="118" t="s">
        <v>204</v>
      </c>
      <c r="M23" s="328" t="s">
        <v>636</v>
      </c>
      <c r="N23" s="118" t="s">
        <v>204</v>
      </c>
      <c r="O23" s="328" t="s">
        <v>636</v>
      </c>
      <c r="P23" s="328" t="s">
        <v>636</v>
      </c>
    </row>
    <row r="24" spans="1:16" s="70" customFormat="1" ht="15" customHeight="1" x14ac:dyDescent="0.2">
      <c r="A24" s="316" t="s">
        <v>48</v>
      </c>
      <c r="B24" s="317" t="s">
        <v>189</v>
      </c>
      <c r="C24" s="324">
        <f t="shared" si="2"/>
        <v>2</v>
      </c>
      <c r="D24" s="323"/>
      <c r="E24" s="323"/>
      <c r="F24" s="322">
        <f t="shared" si="3"/>
        <v>2</v>
      </c>
      <c r="G24" s="330"/>
      <c r="H24" s="118" t="s">
        <v>204</v>
      </c>
      <c r="I24" s="120" t="s">
        <v>363</v>
      </c>
      <c r="J24" s="118" t="s">
        <v>204</v>
      </c>
      <c r="K24" s="120" t="s">
        <v>363</v>
      </c>
      <c r="L24" s="118" t="s">
        <v>204</v>
      </c>
      <c r="M24" s="120" t="s">
        <v>363</v>
      </c>
      <c r="N24" s="118" t="s">
        <v>204</v>
      </c>
      <c r="O24" s="120" t="s">
        <v>363</v>
      </c>
      <c r="P24" s="120" t="s">
        <v>363</v>
      </c>
    </row>
    <row r="25" spans="1:16" s="70" customFormat="1" ht="15" customHeight="1" x14ac:dyDescent="0.25">
      <c r="A25" s="316" t="s">
        <v>49</v>
      </c>
      <c r="B25" s="317" t="s">
        <v>189</v>
      </c>
      <c r="C25" s="324">
        <f t="shared" si="2"/>
        <v>2</v>
      </c>
      <c r="D25" s="323"/>
      <c r="E25" s="323"/>
      <c r="F25" s="322">
        <f t="shared" si="3"/>
        <v>2</v>
      </c>
      <c r="G25" s="330"/>
      <c r="H25" s="118" t="s">
        <v>204</v>
      </c>
      <c r="I25" s="340" t="s">
        <v>637</v>
      </c>
      <c r="J25" s="118" t="s">
        <v>204</v>
      </c>
      <c r="K25" s="340" t="s">
        <v>637</v>
      </c>
      <c r="L25" s="118" t="s">
        <v>204</v>
      </c>
      <c r="M25" s="340" t="s">
        <v>637</v>
      </c>
      <c r="N25" s="118" t="s">
        <v>204</v>
      </c>
      <c r="O25" s="340" t="s">
        <v>637</v>
      </c>
      <c r="P25" s="340" t="s">
        <v>637</v>
      </c>
    </row>
    <row r="26" spans="1:16" s="70" customFormat="1" ht="15" customHeight="1" x14ac:dyDescent="0.25">
      <c r="A26" s="316" t="s">
        <v>50</v>
      </c>
      <c r="B26" s="317" t="s">
        <v>189</v>
      </c>
      <c r="C26" s="324">
        <f t="shared" si="2"/>
        <v>2</v>
      </c>
      <c r="D26" s="323"/>
      <c r="E26" s="338"/>
      <c r="F26" s="339">
        <f t="shared" si="3"/>
        <v>2</v>
      </c>
      <c r="G26" s="330"/>
      <c r="H26" s="118" t="s">
        <v>204</v>
      </c>
      <c r="I26" s="217" t="s">
        <v>349</v>
      </c>
      <c r="J26" s="118" t="s">
        <v>204</v>
      </c>
      <c r="K26" s="217" t="s">
        <v>349</v>
      </c>
      <c r="L26" s="118" t="s">
        <v>204</v>
      </c>
      <c r="M26" s="217" t="s">
        <v>349</v>
      </c>
      <c r="N26" s="118" t="s">
        <v>204</v>
      </c>
      <c r="O26" s="332" t="s">
        <v>349</v>
      </c>
      <c r="P26" s="332" t="s">
        <v>349</v>
      </c>
    </row>
    <row r="27" spans="1:16" s="70" customFormat="1" ht="15" customHeight="1" x14ac:dyDescent="0.25">
      <c r="A27" s="316" t="s">
        <v>51</v>
      </c>
      <c r="B27" s="384" t="s">
        <v>189</v>
      </c>
      <c r="C27" s="396">
        <f t="shared" si="2"/>
        <v>2</v>
      </c>
      <c r="D27" s="323"/>
      <c r="E27" s="338"/>
      <c r="F27" s="339">
        <f t="shared" si="3"/>
        <v>2</v>
      </c>
      <c r="G27" s="318"/>
      <c r="H27" s="118" t="s">
        <v>204</v>
      </c>
      <c r="I27" s="328" t="s">
        <v>644</v>
      </c>
      <c r="J27" s="118" t="s">
        <v>204</v>
      </c>
      <c r="K27" s="217" t="s">
        <v>644</v>
      </c>
      <c r="L27" s="118" t="s">
        <v>204</v>
      </c>
      <c r="M27" s="217" t="s">
        <v>644</v>
      </c>
      <c r="N27" s="118" t="s">
        <v>204</v>
      </c>
      <c r="O27" s="332" t="s">
        <v>644</v>
      </c>
      <c r="P27" s="332" t="s">
        <v>644</v>
      </c>
    </row>
    <row r="28" spans="1:16" s="70" customFormat="1" ht="15" customHeight="1" x14ac:dyDescent="0.25">
      <c r="A28" s="316" t="s">
        <v>52</v>
      </c>
      <c r="B28" s="317" t="s">
        <v>189</v>
      </c>
      <c r="C28" s="324">
        <v>2</v>
      </c>
      <c r="D28" s="323"/>
      <c r="E28" s="338"/>
      <c r="F28" s="339">
        <f t="shared" si="3"/>
        <v>2</v>
      </c>
      <c r="G28" s="318"/>
      <c r="H28" s="118" t="s">
        <v>204</v>
      </c>
      <c r="I28" s="328" t="s">
        <v>350</v>
      </c>
      <c r="J28" s="118" t="s">
        <v>204</v>
      </c>
      <c r="K28" s="217" t="s">
        <v>350</v>
      </c>
      <c r="L28" s="118" t="s">
        <v>204</v>
      </c>
      <c r="M28" s="217" t="s">
        <v>350</v>
      </c>
      <c r="N28" s="118" t="s">
        <v>204</v>
      </c>
      <c r="O28" s="332" t="s">
        <v>350</v>
      </c>
      <c r="P28" s="332" t="s">
        <v>350</v>
      </c>
    </row>
    <row r="29" spans="1:16" x14ac:dyDescent="0.2">
      <c r="H29" s="65"/>
    </row>
    <row r="30" spans="1:16" x14ac:dyDescent="0.2">
      <c r="H30" s="65"/>
    </row>
    <row r="31" spans="1:16" x14ac:dyDescent="0.2">
      <c r="B31" s="67"/>
      <c r="C31" s="69"/>
      <c r="D31" s="67"/>
      <c r="E31" s="67"/>
      <c r="F31" s="68"/>
      <c r="G31" s="67"/>
      <c r="H31" s="65"/>
      <c r="P31" s="67"/>
    </row>
    <row r="32" spans="1:16" x14ac:dyDescent="0.2">
      <c r="H32" s="65"/>
    </row>
    <row r="33" spans="8:8" x14ac:dyDescent="0.2">
      <c r="H33" s="65"/>
    </row>
    <row r="34" spans="8:8" x14ac:dyDescent="0.2">
      <c r="H34" s="65"/>
    </row>
    <row r="35" spans="8:8" x14ac:dyDescent="0.2">
      <c r="H35" s="65"/>
    </row>
    <row r="36" spans="8:8" x14ac:dyDescent="0.2">
      <c r="H36" s="65"/>
    </row>
    <row r="37" spans="8:8" x14ac:dyDescent="0.2">
      <c r="H37" s="65"/>
    </row>
    <row r="38" spans="8:8" ht="11.25" customHeight="1" x14ac:dyDescent="0.2">
      <c r="H38" s="65"/>
    </row>
    <row r="39" spans="8:8" x14ac:dyDescent="0.2">
      <c r="H39" s="65"/>
    </row>
    <row r="40" spans="8:8" x14ac:dyDescent="0.2">
      <c r="H40" s="65"/>
    </row>
    <row r="41" spans="8:8" x14ac:dyDescent="0.2">
      <c r="H41" s="65"/>
    </row>
    <row r="42" spans="8:8" x14ac:dyDescent="0.2">
      <c r="H42" s="65"/>
    </row>
    <row r="43" spans="8:8" x14ac:dyDescent="0.2">
      <c r="H43" s="65"/>
    </row>
    <row r="44" spans="8:8" x14ac:dyDescent="0.2">
      <c r="H44" s="65"/>
    </row>
    <row r="45" spans="8:8" x14ac:dyDescent="0.2">
      <c r="H45" s="65"/>
    </row>
    <row r="46" spans="8:8" x14ac:dyDescent="0.2">
      <c r="H46" s="65"/>
    </row>
    <row r="47" spans="8:8" x14ac:dyDescent="0.2">
      <c r="H47" s="65"/>
    </row>
    <row r="48" spans="8:8" x14ac:dyDescent="0.2">
      <c r="H48" s="65"/>
    </row>
    <row r="49" spans="8:8" x14ac:dyDescent="0.2">
      <c r="H49" s="65"/>
    </row>
    <row r="50" spans="8:8" x14ac:dyDescent="0.2">
      <c r="H50" s="65"/>
    </row>
  </sheetData>
  <autoFilter ref="A7:O28"/>
  <dataConsolidate/>
  <mergeCells count="15">
    <mergeCell ref="A1:P1"/>
    <mergeCell ref="A2:P2"/>
    <mergeCell ref="D4:D6"/>
    <mergeCell ref="E4:E6"/>
    <mergeCell ref="F4:F6"/>
    <mergeCell ref="A3:A6"/>
    <mergeCell ref="C3:F3"/>
    <mergeCell ref="G3:G6"/>
    <mergeCell ref="H3:O3"/>
    <mergeCell ref="C4:C6"/>
    <mergeCell ref="H4:I5"/>
    <mergeCell ref="J4:K5"/>
    <mergeCell ref="L4:M5"/>
    <mergeCell ref="N4:O5"/>
    <mergeCell ref="P3:P6"/>
  </mergeCells>
  <dataValidations count="3">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4:C14 K23 I27:I28 P16:P19 P8:P14 P21 M23 O23:P23 I23">
      <formula1>Выбор_3.1</formula1>
    </dataValidation>
    <dataValidation type="list" allowBlank="1" showInputMessage="1" showErrorMessage="1" sqref="B15:B21 B8:B13 B23:B28">
      <formula1>$B$4:$B$6</formula1>
    </dataValidation>
  </dataValidations>
  <hyperlinks>
    <hyperlink ref="I10" r:id="rId1"/>
    <hyperlink ref="K10" r:id="rId2"/>
    <hyperlink ref="M10" r:id="rId3"/>
    <hyperlink ref="O10" r:id="rId4"/>
    <hyperlink ref="P10" r:id="rId5"/>
    <hyperlink ref="I11" r:id="rId6"/>
    <hyperlink ref="K11" r:id="rId7"/>
    <hyperlink ref="M11" r:id="rId8"/>
    <hyperlink ref="O11" r:id="rId9"/>
    <hyperlink ref="P11" r:id="rId10"/>
    <hyperlink ref="P12" r:id="rId11"/>
    <hyperlink ref="I12" r:id="rId12"/>
    <hyperlink ref="K12" r:id="rId13"/>
    <hyperlink ref="M12" r:id="rId14"/>
    <hyperlink ref="O12" r:id="rId15"/>
    <hyperlink ref="K13" r:id="rId16"/>
    <hyperlink ref="M13" r:id="rId17"/>
    <hyperlink ref="O13" r:id="rId18"/>
    <hyperlink ref="P13" r:id="rId19"/>
    <hyperlink ref="P15" r:id="rId20"/>
    <hyperlink ref="I16" r:id="rId21"/>
    <hyperlink ref="K16" r:id="rId22"/>
    <hyperlink ref="M16" r:id="rId23"/>
    <hyperlink ref="O16" r:id="rId24"/>
    <hyperlink ref="P16" r:id="rId25"/>
    <hyperlink ref="I17" r:id="rId26"/>
    <hyperlink ref="I18" r:id="rId27"/>
    <hyperlink ref="K18" r:id="rId28"/>
    <hyperlink ref="M18" r:id="rId29"/>
    <hyperlink ref="O18" r:id="rId30"/>
    <hyperlink ref="P18" r:id="rId31"/>
    <hyperlink ref="K19" r:id="rId32"/>
    <hyperlink ref="M19" r:id="rId33"/>
    <hyperlink ref="O19" r:id="rId34"/>
    <hyperlink ref="P19" r:id="rId35"/>
    <hyperlink ref="I20" r:id="rId36"/>
    <hyperlink ref="P9" r:id="rId37"/>
    <hyperlink ref="O9" r:id="rId38"/>
    <hyperlink ref="M9" r:id="rId39"/>
    <hyperlink ref="K9" r:id="rId40"/>
    <hyperlink ref="I9" r:id="rId41"/>
    <hyperlink ref="I8" r:id="rId42"/>
    <hyperlink ref="K8" r:id="rId43"/>
    <hyperlink ref="I21" r:id="rId44"/>
    <hyperlink ref="I22" r:id="rId45"/>
    <hyperlink ref="I23" r:id="rId46" location="budg"/>
    <hyperlink ref="I25" r:id="rId47"/>
    <hyperlink ref="K25" r:id="rId48"/>
    <hyperlink ref="M25" r:id="rId49"/>
    <hyperlink ref="O25" r:id="rId50"/>
    <hyperlink ref="P25" r:id="rId51"/>
    <hyperlink ref="I28" r:id="rId52"/>
    <hyperlink ref="K27" r:id="rId53" display="http://усть-кулом.рф/New Folder/%D0%BF%D1%80%D0%BE%D1%82%D0%BE%D0%BA%D0%BE%D0%BB 23.05.2019 15.pdf"/>
    <hyperlink ref="M27" r:id="rId54" display="http://усть-кулом.рф/New Folder/%D0%BF%D1%80%D0%BE%D1%82%D0%BE%D0%BA%D0%BE%D0%BB 23.05.2019 15.pdf"/>
    <hyperlink ref="O27" r:id="rId55" display="http://усть-кулом.рф/New Folder/%D0%BF%D1%80%D0%BE%D1%82%D0%BE%D0%BA%D0%BE%D0%BB 23.05.2019 15.pdf"/>
    <hyperlink ref="P27" r:id="rId56" display="http://усть-кулом.рф/New Folder/%D0%BF%D1%80%D0%BE%D1%82%D0%BE%D0%BA%D0%BE%D0%BB 23.05.2019 15.pdf"/>
    <hyperlink ref="K28" r:id="rId57"/>
    <hyperlink ref="M28" r:id="rId58"/>
    <hyperlink ref="O28" r:id="rId59"/>
    <hyperlink ref="P28" r:id="rId60"/>
    <hyperlink ref="I26" r:id="rId61"/>
    <hyperlink ref="K26" r:id="rId62"/>
    <hyperlink ref="M26" r:id="rId63"/>
    <hyperlink ref="O26" r:id="rId64"/>
    <hyperlink ref="P26" r:id="rId65"/>
    <hyperlink ref="K21" r:id="rId66"/>
  </hyperlinks>
  <pageMargins left="0.70866141732283472" right="0.70866141732283472" top="0.74803149606299213" bottom="0.74803149606299213" header="0.31496062992125984" footer="0.31496062992125984"/>
  <pageSetup paperSize="9" scale="58" fitToWidth="0" fitToHeight="3" orientation="landscape" r:id="rId67"/>
  <headerFooter>
    <oddFooter>&amp;A&amp;RСтраница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0"/>
  <sheetViews>
    <sheetView topLeftCell="A4" zoomScaleNormal="100" zoomScaleSheetLayoutView="100" workbookViewId="0">
      <selection activeCell="G9" sqref="G9"/>
    </sheetView>
  </sheetViews>
  <sheetFormatPr defaultColWidth="8.85546875" defaultRowHeight="11.25" x14ac:dyDescent="0.2"/>
  <cols>
    <col min="1" max="1" width="19.42578125" style="58" customWidth="1"/>
    <col min="2" max="2" width="78" style="61" customWidth="1"/>
    <col min="3" max="3" width="6.28515625" style="64" customWidth="1"/>
    <col min="4" max="5" width="6.7109375" style="61" customWidth="1"/>
    <col min="6" max="6" width="6.7109375" style="63" customWidth="1"/>
    <col min="7" max="7" width="14.140625" style="61" customWidth="1"/>
    <col min="8" max="8" width="7.7109375" style="60" customWidth="1"/>
    <col min="9" max="9" width="11.42578125" style="58" customWidth="1"/>
    <col min="10" max="10" width="6.7109375" style="59" customWidth="1"/>
    <col min="11" max="11" width="11.42578125" style="58" customWidth="1"/>
    <col min="12" max="12" width="6.7109375" style="58" customWidth="1"/>
    <col min="13" max="13" width="11.42578125" style="58" customWidth="1"/>
    <col min="14" max="14" width="8.140625" style="61" customWidth="1"/>
    <col min="15" max="16384" width="8.85546875" style="58"/>
  </cols>
  <sheetData>
    <row r="1" spans="1:15" ht="39" customHeight="1" x14ac:dyDescent="0.2">
      <c r="A1" s="529" t="str">
        <f>"Исходные данные и оценка показателя "&amp;Методика!B53</f>
        <v>Исходные данные и оценка показателя Опубликованы ли в составе материалов к проекту Годового отчета об исполнении бюджета сведения о фактических поступлениях доходов по видам доходов в сравнении с первоначально утвержденными значениями и с уточненными значениями с учетом внесенных изменений?</v>
      </c>
      <c r="B1" s="529"/>
      <c r="C1" s="529"/>
      <c r="D1" s="529"/>
      <c r="E1" s="529"/>
      <c r="F1" s="529"/>
      <c r="G1" s="529"/>
      <c r="H1" s="529"/>
      <c r="I1" s="529"/>
      <c r="J1" s="529"/>
      <c r="K1" s="529"/>
      <c r="L1" s="529"/>
      <c r="M1" s="529"/>
      <c r="N1" s="529"/>
    </row>
    <row r="2" spans="1:15" s="45" customFormat="1" ht="46.5" customHeight="1" x14ac:dyDescent="0.25">
      <c r="A2" s="517" t="s">
        <v>147</v>
      </c>
      <c r="B2" s="517"/>
      <c r="C2" s="517"/>
      <c r="D2" s="517"/>
      <c r="E2" s="517"/>
      <c r="F2" s="517"/>
      <c r="G2" s="517"/>
      <c r="H2" s="517"/>
      <c r="I2" s="517"/>
      <c r="J2" s="517"/>
      <c r="K2" s="517"/>
      <c r="L2" s="517"/>
      <c r="M2" s="517"/>
      <c r="N2" s="517"/>
    </row>
    <row r="3" spans="1:15" ht="33.75" customHeight="1" x14ac:dyDescent="0.2">
      <c r="A3" s="497" t="s">
        <v>134</v>
      </c>
      <c r="B3" s="96" t="str">
        <f>Методика!$B$53</f>
        <v>Опубликованы ли в составе материалов к проекту Годового отчета об исполнении бюджета сведения о фактических поступлениях доходов по видам доходов в сравнении с первоначально утвержденными значениями и с уточненными значениями с учетом внесенных изменений?</v>
      </c>
      <c r="C3" s="522" t="s">
        <v>146</v>
      </c>
      <c r="D3" s="523"/>
      <c r="E3" s="523"/>
      <c r="F3" s="523"/>
      <c r="G3" s="504" t="s">
        <v>28</v>
      </c>
      <c r="H3" s="526" t="s">
        <v>195</v>
      </c>
      <c r="I3" s="536"/>
      <c r="J3" s="536"/>
      <c r="K3" s="536"/>
      <c r="L3" s="536"/>
      <c r="M3" s="537"/>
      <c r="N3" s="497" t="s">
        <v>3</v>
      </c>
    </row>
    <row r="4" spans="1:15" s="70" customFormat="1" ht="37.5" customHeight="1" x14ac:dyDescent="0.2">
      <c r="A4" s="505"/>
      <c r="B4" s="89" t="str">
        <f>Методика!$B$55</f>
        <v>Да, сведения опубликованы, в том числе поясняются различия между первоначально утвержденными показателями доходов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v>
      </c>
      <c r="C4" s="520" t="s">
        <v>9</v>
      </c>
      <c r="D4" s="497" t="s">
        <v>136</v>
      </c>
      <c r="E4" s="497" t="s">
        <v>135</v>
      </c>
      <c r="F4" s="521" t="s">
        <v>8</v>
      </c>
      <c r="G4" s="524"/>
      <c r="H4" s="510" t="s">
        <v>148</v>
      </c>
      <c r="I4" s="511"/>
      <c r="J4" s="510" t="s">
        <v>149</v>
      </c>
      <c r="K4" s="511"/>
      <c r="L4" s="510" t="s">
        <v>150</v>
      </c>
      <c r="M4" s="511"/>
      <c r="N4" s="498"/>
    </row>
    <row r="5" spans="1:15" s="70" customFormat="1" ht="36.75" customHeight="1" x14ac:dyDescent="0.2">
      <c r="A5" s="505"/>
      <c r="B5" s="89" t="str">
        <f>Методика!$B$56</f>
        <v>Да, сведения опубликованы, но не поясняются различия между первоначально утвержденными показателями доходов и их фактическими значениями для всех показателей, где отклонения составили 5% и более от первоначально утвержденного значения</v>
      </c>
      <c r="C5" s="520"/>
      <c r="D5" s="498"/>
      <c r="E5" s="498"/>
      <c r="F5" s="521"/>
      <c r="G5" s="524"/>
      <c r="H5" s="511"/>
      <c r="I5" s="511"/>
      <c r="J5" s="511"/>
      <c r="K5" s="511"/>
      <c r="L5" s="511"/>
      <c r="M5" s="511"/>
      <c r="N5" s="498"/>
    </row>
    <row r="6" spans="1:15" s="70" customFormat="1" ht="14.25" customHeight="1" x14ac:dyDescent="0.2">
      <c r="A6" s="506"/>
      <c r="B6" s="89" t="str">
        <f>Методика!$B$57</f>
        <v xml:space="preserve">Нет, сведения не опубликованы или не отвечают требованиям </v>
      </c>
      <c r="C6" s="520"/>
      <c r="D6" s="499"/>
      <c r="E6" s="499"/>
      <c r="F6" s="521"/>
      <c r="G6" s="525"/>
      <c r="H6" s="93" t="s">
        <v>123</v>
      </c>
      <c r="I6" s="93" t="s">
        <v>122</v>
      </c>
      <c r="J6" s="93" t="s">
        <v>123</v>
      </c>
      <c r="K6" s="93" t="s">
        <v>122</v>
      </c>
      <c r="L6" s="93" t="s">
        <v>123</v>
      </c>
      <c r="M6" s="93" t="s">
        <v>122</v>
      </c>
      <c r="N6" s="499"/>
    </row>
    <row r="7" spans="1:15" s="70" customFormat="1" ht="15" customHeight="1" x14ac:dyDescent="0.2">
      <c r="A7" s="314" t="s">
        <v>31</v>
      </c>
      <c r="B7" s="325"/>
      <c r="C7" s="88"/>
      <c r="D7" s="82"/>
      <c r="E7" s="82"/>
      <c r="F7" s="87"/>
      <c r="G7" s="86"/>
      <c r="H7" s="83"/>
      <c r="I7" s="82"/>
      <c r="J7" s="21"/>
      <c r="K7" s="82"/>
      <c r="L7" s="82"/>
      <c r="M7" s="82"/>
      <c r="N7" s="325"/>
    </row>
    <row r="8" spans="1:15" s="345" customFormat="1" ht="15" customHeight="1" x14ac:dyDescent="0.2">
      <c r="A8" s="34" t="s">
        <v>33</v>
      </c>
      <c r="B8" s="18" t="s">
        <v>78</v>
      </c>
      <c r="C8" s="165">
        <f>IF(B8=$B$4,2,IF(B8=$B$5,1,0))</f>
        <v>2</v>
      </c>
      <c r="D8" s="166"/>
      <c r="E8" s="166"/>
      <c r="F8" s="167">
        <f t="shared" ref="F8:F13" si="0">C8*(1-D8)*(1-E8)</f>
        <v>2</v>
      </c>
      <c r="G8" s="311"/>
      <c r="H8" s="116" t="s">
        <v>204</v>
      </c>
      <c r="I8" s="125" t="s">
        <v>206</v>
      </c>
      <c r="J8" s="279" t="s">
        <v>204</v>
      </c>
      <c r="K8" s="125" t="s">
        <v>206</v>
      </c>
      <c r="L8" s="123" t="s">
        <v>204</v>
      </c>
      <c r="M8" s="125" t="s">
        <v>206</v>
      </c>
      <c r="N8" s="126" t="s">
        <v>206</v>
      </c>
    </row>
    <row r="9" spans="1:15" s="161" customFormat="1" ht="15" customHeight="1" x14ac:dyDescent="0.2">
      <c r="A9" s="34" t="s">
        <v>34</v>
      </c>
      <c r="B9" s="18" t="s">
        <v>78</v>
      </c>
      <c r="C9" s="165">
        <f t="shared" ref="C9:C28" si="1">IF(B9=$B$4,2,IF(B9=$B$5,1,0))</f>
        <v>2</v>
      </c>
      <c r="D9" s="166"/>
      <c r="E9" s="166">
        <v>0.5</v>
      </c>
      <c r="F9" s="167">
        <f t="shared" si="0"/>
        <v>1</v>
      </c>
      <c r="G9" s="311" t="s">
        <v>645</v>
      </c>
      <c r="H9" s="18" t="s">
        <v>204</v>
      </c>
      <c r="I9" s="129" t="s">
        <v>359</v>
      </c>
      <c r="J9" s="34" t="s">
        <v>204</v>
      </c>
      <c r="K9" s="346" t="s">
        <v>359</v>
      </c>
      <c r="L9" s="72" t="s">
        <v>204</v>
      </c>
      <c r="M9" s="347" t="s">
        <v>359</v>
      </c>
      <c r="N9" s="348" t="s">
        <v>359</v>
      </c>
      <c r="O9" s="345"/>
    </row>
    <row r="10" spans="1:15" s="345" customFormat="1" ht="15" customHeight="1" x14ac:dyDescent="0.2">
      <c r="A10" s="34" t="s">
        <v>35</v>
      </c>
      <c r="B10" s="18" t="s">
        <v>78</v>
      </c>
      <c r="C10" s="165">
        <f t="shared" si="1"/>
        <v>2</v>
      </c>
      <c r="D10" s="166"/>
      <c r="E10" s="166"/>
      <c r="F10" s="167">
        <f t="shared" si="0"/>
        <v>2</v>
      </c>
      <c r="G10" s="311"/>
      <c r="H10" s="18" t="s">
        <v>204</v>
      </c>
      <c r="I10" s="129" t="s">
        <v>224</v>
      </c>
      <c r="J10" s="34" t="s">
        <v>204</v>
      </c>
      <c r="K10" s="129" t="s">
        <v>224</v>
      </c>
      <c r="L10" s="72" t="s">
        <v>204</v>
      </c>
      <c r="M10" s="129" t="s">
        <v>224</v>
      </c>
      <c r="N10" s="126" t="s">
        <v>224</v>
      </c>
    </row>
    <row r="11" spans="1:15" s="161" customFormat="1" ht="15" customHeight="1" x14ac:dyDescent="0.2">
      <c r="A11" s="34" t="s">
        <v>36</v>
      </c>
      <c r="B11" s="18" t="s">
        <v>78</v>
      </c>
      <c r="C11" s="165">
        <f t="shared" si="1"/>
        <v>2</v>
      </c>
      <c r="D11" s="166"/>
      <c r="E11" s="166"/>
      <c r="F11" s="167">
        <f t="shared" si="0"/>
        <v>2</v>
      </c>
      <c r="G11" s="18"/>
      <c r="H11" s="18" t="s">
        <v>204</v>
      </c>
      <c r="I11" s="129" t="s">
        <v>360</v>
      </c>
      <c r="J11" s="73" t="s">
        <v>204</v>
      </c>
      <c r="K11" s="129" t="s">
        <v>360</v>
      </c>
      <c r="L11" s="72" t="s">
        <v>204</v>
      </c>
      <c r="M11" s="129" t="s">
        <v>360</v>
      </c>
      <c r="N11" s="126" t="s">
        <v>360</v>
      </c>
    </row>
    <row r="12" spans="1:15" s="345" customFormat="1" ht="15" customHeight="1" x14ac:dyDescent="0.2">
      <c r="A12" s="34" t="s">
        <v>37</v>
      </c>
      <c r="B12" s="18" t="s">
        <v>78</v>
      </c>
      <c r="C12" s="165">
        <f t="shared" si="1"/>
        <v>2</v>
      </c>
      <c r="D12" s="166"/>
      <c r="E12" s="166"/>
      <c r="F12" s="167">
        <f t="shared" si="0"/>
        <v>2</v>
      </c>
      <c r="G12" s="18"/>
      <c r="H12" s="18" t="s">
        <v>204</v>
      </c>
      <c r="I12" s="129" t="s">
        <v>642</v>
      </c>
      <c r="J12" s="73" t="s">
        <v>204</v>
      </c>
      <c r="K12" s="129" t="s">
        <v>642</v>
      </c>
      <c r="L12" s="123" t="s">
        <v>204</v>
      </c>
      <c r="M12" s="126" t="s">
        <v>642</v>
      </c>
      <c r="N12" s="126" t="s">
        <v>642</v>
      </c>
    </row>
    <row r="13" spans="1:15" s="345" customFormat="1" ht="15" customHeight="1" x14ac:dyDescent="0.2">
      <c r="A13" s="34" t="s">
        <v>38</v>
      </c>
      <c r="B13" s="18" t="s">
        <v>78</v>
      </c>
      <c r="C13" s="165">
        <f t="shared" si="1"/>
        <v>2</v>
      </c>
      <c r="D13" s="166"/>
      <c r="E13" s="166"/>
      <c r="F13" s="167">
        <f t="shared" si="0"/>
        <v>2</v>
      </c>
      <c r="G13" s="18"/>
      <c r="H13" s="18" t="s">
        <v>204</v>
      </c>
      <c r="I13" s="129" t="s">
        <v>633</v>
      </c>
      <c r="J13" s="18" t="s">
        <v>204</v>
      </c>
      <c r="K13" s="129" t="s">
        <v>633</v>
      </c>
      <c r="L13" s="18" t="s">
        <v>204</v>
      </c>
      <c r="M13" s="129" t="s">
        <v>633</v>
      </c>
      <c r="N13" s="125" t="s">
        <v>633</v>
      </c>
    </row>
    <row r="14" spans="1:15" s="345" customFormat="1" ht="15" customHeight="1" x14ac:dyDescent="0.2">
      <c r="A14" s="35" t="s">
        <v>32</v>
      </c>
      <c r="B14" s="19"/>
      <c r="C14" s="19"/>
      <c r="D14" s="77"/>
      <c r="E14" s="17"/>
      <c r="F14" s="6"/>
      <c r="G14" s="313"/>
      <c r="H14" s="19"/>
      <c r="I14" s="19"/>
      <c r="J14" s="35"/>
      <c r="K14" s="19"/>
      <c r="L14" s="19"/>
      <c r="M14" s="19"/>
      <c r="N14" s="331"/>
    </row>
    <row r="15" spans="1:15" s="345" customFormat="1" ht="15" customHeight="1" x14ac:dyDescent="0.25">
      <c r="A15" s="34" t="s">
        <v>39</v>
      </c>
      <c r="B15" s="18" t="s">
        <v>78</v>
      </c>
      <c r="C15" s="165">
        <f t="shared" si="1"/>
        <v>2</v>
      </c>
      <c r="D15" s="166"/>
      <c r="E15" s="166"/>
      <c r="F15" s="167">
        <f t="shared" ref="F15:F28" si="2">C15*(1-D15)*(1-E15)</f>
        <v>2</v>
      </c>
      <c r="G15" s="311"/>
      <c r="H15" s="72" t="s">
        <v>204</v>
      </c>
      <c r="I15" s="241" t="s">
        <v>210</v>
      </c>
      <c r="J15" s="73" t="s">
        <v>204</v>
      </c>
      <c r="K15" s="241" t="s">
        <v>210</v>
      </c>
      <c r="L15" s="123" t="s">
        <v>204</v>
      </c>
      <c r="M15" s="349" t="s">
        <v>210</v>
      </c>
      <c r="N15" s="349" t="s">
        <v>210</v>
      </c>
    </row>
    <row r="16" spans="1:15" s="345" customFormat="1" ht="15" customHeight="1" x14ac:dyDescent="0.2">
      <c r="A16" s="34" t="s">
        <v>40</v>
      </c>
      <c r="B16" s="18" t="s">
        <v>78</v>
      </c>
      <c r="C16" s="165">
        <f t="shared" si="1"/>
        <v>2</v>
      </c>
      <c r="D16" s="166"/>
      <c r="E16" s="166"/>
      <c r="F16" s="167">
        <f t="shared" si="2"/>
        <v>2</v>
      </c>
      <c r="G16" s="350"/>
      <c r="H16" s="18" t="s">
        <v>204</v>
      </c>
      <c r="I16" s="125" t="s">
        <v>225</v>
      </c>
      <c r="J16" s="124" t="s">
        <v>204</v>
      </c>
      <c r="K16" s="125" t="s">
        <v>225</v>
      </c>
      <c r="L16" s="123" t="s">
        <v>204</v>
      </c>
      <c r="M16" s="125" t="s">
        <v>225</v>
      </c>
      <c r="N16" s="126" t="s">
        <v>225</v>
      </c>
    </row>
    <row r="17" spans="1:14" s="345" customFormat="1" ht="15" customHeight="1" x14ac:dyDescent="0.2">
      <c r="A17" s="34" t="s">
        <v>41</v>
      </c>
      <c r="B17" s="18" t="s">
        <v>78</v>
      </c>
      <c r="C17" s="165">
        <f>IF(B17=$B$4,2,IF(B17=$B$5,1,0))</f>
        <v>2</v>
      </c>
      <c r="D17" s="166"/>
      <c r="E17" s="166"/>
      <c r="F17" s="167">
        <f t="shared" si="2"/>
        <v>2</v>
      </c>
      <c r="G17" s="15"/>
      <c r="H17" s="18" t="s">
        <v>204</v>
      </c>
      <c r="I17" s="125" t="s">
        <v>226</v>
      </c>
      <c r="J17" s="124" t="s">
        <v>204</v>
      </c>
      <c r="K17" s="125" t="s">
        <v>226</v>
      </c>
      <c r="L17" s="123" t="s">
        <v>204</v>
      </c>
      <c r="M17" s="125" t="s">
        <v>226</v>
      </c>
      <c r="N17" s="126" t="s">
        <v>226</v>
      </c>
    </row>
    <row r="18" spans="1:14" s="345" customFormat="1" ht="15" customHeight="1" x14ac:dyDescent="0.25">
      <c r="A18" s="34" t="s">
        <v>42</v>
      </c>
      <c r="B18" s="18" t="s">
        <v>78</v>
      </c>
      <c r="C18" s="416">
        <f>IF(B18=$B$4,2,IF(B18=$B$5,1,0))</f>
        <v>2</v>
      </c>
      <c r="D18" s="166"/>
      <c r="E18" s="166"/>
      <c r="F18" s="167">
        <f t="shared" si="2"/>
        <v>2</v>
      </c>
      <c r="G18" s="15"/>
      <c r="H18" s="18" t="s">
        <v>204</v>
      </c>
      <c r="I18" s="241" t="s">
        <v>362</v>
      </c>
      <c r="J18" s="124" t="s">
        <v>204</v>
      </c>
      <c r="K18" s="241" t="s">
        <v>362</v>
      </c>
      <c r="L18" s="123" t="s">
        <v>204</v>
      </c>
      <c r="M18" s="349" t="s">
        <v>362</v>
      </c>
      <c r="N18" s="349" t="s">
        <v>362</v>
      </c>
    </row>
    <row r="19" spans="1:14" s="345" customFormat="1" ht="15" customHeight="1" x14ac:dyDescent="0.25">
      <c r="A19" s="34" t="s">
        <v>43</v>
      </c>
      <c r="B19" s="18" t="s">
        <v>78</v>
      </c>
      <c r="C19" s="165">
        <f t="shared" si="1"/>
        <v>2</v>
      </c>
      <c r="D19" s="166"/>
      <c r="E19" s="166"/>
      <c r="F19" s="167">
        <f t="shared" si="2"/>
        <v>2</v>
      </c>
      <c r="G19" s="15"/>
      <c r="H19" s="18" t="s">
        <v>204</v>
      </c>
      <c r="I19" s="241" t="s">
        <v>634</v>
      </c>
      <c r="J19" s="124" t="s">
        <v>204</v>
      </c>
      <c r="K19" s="241" t="s">
        <v>634</v>
      </c>
      <c r="L19" s="123" t="s">
        <v>204</v>
      </c>
      <c r="M19" s="349" t="s">
        <v>634</v>
      </c>
      <c r="N19" s="349" t="s">
        <v>634</v>
      </c>
    </row>
    <row r="20" spans="1:14" s="345" customFormat="1" ht="15" customHeight="1" x14ac:dyDescent="0.25">
      <c r="A20" s="34" t="s">
        <v>44</v>
      </c>
      <c r="B20" s="18" t="s">
        <v>78</v>
      </c>
      <c r="C20" s="165">
        <f t="shared" si="1"/>
        <v>2</v>
      </c>
      <c r="D20" s="166"/>
      <c r="E20" s="166"/>
      <c r="F20" s="167">
        <f t="shared" si="2"/>
        <v>2</v>
      </c>
      <c r="G20" s="15"/>
      <c r="H20" s="123" t="s">
        <v>204</v>
      </c>
      <c r="I20" s="241" t="s">
        <v>646</v>
      </c>
      <c r="J20" s="124" t="s">
        <v>204</v>
      </c>
      <c r="K20" s="241" t="s">
        <v>646</v>
      </c>
      <c r="L20" s="123" t="s">
        <v>204</v>
      </c>
      <c r="M20" s="349" t="s">
        <v>646</v>
      </c>
      <c r="N20" s="349" t="s">
        <v>646</v>
      </c>
    </row>
    <row r="21" spans="1:14" s="345" customFormat="1" ht="15" customHeight="1" x14ac:dyDescent="0.2">
      <c r="A21" s="34" t="s">
        <v>45</v>
      </c>
      <c r="B21" s="18" t="s">
        <v>78</v>
      </c>
      <c r="C21" s="416">
        <f t="shared" si="1"/>
        <v>2</v>
      </c>
      <c r="D21" s="166"/>
      <c r="E21" s="166"/>
      <c r="F21" s="167">
        <f t="shared" si="2"/>
        <v>2</v>
      </c>
      <c r="G21" s="311"/>
      <c r="H21" s="123" t="s">
        <v>204</v>
      </c>
      <c r="I21" s="125" t="s">
        <v>647</v>
      </c>
      <c r="J21" s="124" t="s">
        <v>204</v>
      </c>
      <c r="K21" s="125" t="s">
        <v>647</v>
      </c>
      <c r="L21" s="123" t="s">
        <v>204</v>
      </c>
      <c r="M21" s="125" t="s">
        <v>647</v>
      </c>
      <c r="N21" s="126" t="s">
        <v>647</v>
      </c>
    </row>
    <row r="22" spans="1:14" s="345" customFormat="1" ht="15" customHeight="1" x14ac:dyDescent="0.2">
      <c r="A22" s="34" t="s">
        <v>46</v>
      </c>
      <c r="B22" s="18" t="s">
        <v>78</v>
      </c>
      <c r="C22" s="165">
        <f t="shared" si="1"/>
        <v>2</v>
      </c>
      <c r="D22" s="166"/>
      <c r="E22" s="166"/>
      <c r="F22" s="167">
        <f t="shared" si="2"/>
        <v>2</v>
      </c>
      <c r="G22" s="18"/>
      <c r="H22" s="116" t="s">
        <v>204</v>
      </c>
      <c r="I22" s="125" t="s">
        <v>228</v>
      </c>
      <c r="J22" s="124" t="s">
        <v>204</v>
      </c>
      <c r="K22" s="125" t="s">
        <v>228</v>
      </c>
      <c r="L22" s="123" t="s">
        <v>204</v>
      </c>
      <c r="M22" s="125" t="s">
        <v>228</v>
      </c>
      <c r="N22" s="125" t="s">
        <v>228</v>
      </c>
    </row>
    <row r="23" spans="1:14" s="345" customFormat="1" ht="15" customHeight="1" x14ac:dyDescent="0.2">
      <c r="A23" s="34" t="s">
        <v>47</v>
      </c>
      <c r="B23" s="18" t="s">
        <v>78</v>
      </c>
      <c r="C23" s="165">
        <f t="shared" si="1"/>
        <v>2</v>
      </c>
      <c r="D23" s="166"/>
      <c r="E23" s="166"/>
      <c r="F23" s="167">
        <f t="shared" si="2"/>
        <v>2</v>
      </c>
      <c r="G23" s="15"/>
      <c r="H23" s="116" t="s">
        <v>204</v>
      </c>
      <c r="I23" s="125" t="s">
        <v>636</v>
      </c>
      <c r="J23" s="124" t="s">
        <v>204</v>
      </c>
      <c r="K23" s="125" t="s">
        <v>636</v>
      </c>
      <c r="L23" s="123" t="s">
        <v>204</v>
      </c>
      <c r="M23" s="125" t="s">
        <v>636</v>
      </c>
      <c r="N23" s="125" t="s">
        <v>636</v>
      </c>
    </row>
    <row r="24" spans="1:14" s="345" customFormat="1" ht="15" customHeight="1" x14ac:dyDescent="0.25">
      <c r="A24" s="34" t="s">
        <v>48</v>
      </c>
      <c r="B24" s="18" t="s">
        <v>78</v>
      </c>
      <c r="C24" s="165">
        <f t="shared" si="1"/>
        <v>2</v>
      </c>
      <c r="D24" s="166"/>
      <c r="E24" s="166"/>
      <c r="F24" s="167">
        <f t="shared" si="2"/>
        <v>2</v>
      </c>
      <c r="G24" s="18"/>
      <c r="H24" s="116" t="s">
        <v>204</v>
      </c>
      <c r="I24" s="241" t="s">
        <v>363</v>
      </c>
      <c r="J24" s="116" t="s">
        <v>204</v>
      </c>
      <c r="K24" s="241" t="s">
        <v>363</v>
      </c>
      <c r="L24" s="116" t="s">
        <v>204</v>
      </c>
      <c r="M24" s="349" t="s">
        <v>363</v>
      </c>
      <c r="N24" s="349" t="s">
        <v>363</v>
      </c>
    </row>
    <row r="25" spans="1:14" s="345" customFormat="1" ht="15" customHeight="1" x14ac:dyDescent="0.25">
      <c r="A25" s="34" t="s">
        <v>49</v>
      </c>
      <c r="B25" s="18" t="s">
        <v>78</v>
      </c>
      <c r="C25" s="165">
        <f t="shared" si="1"/>
        <v>2</v>
      </c>
      <c r="D25" s="166"/>
      <c r="E25" s="166"/>
      <c r="F25" s="167">
        <f t="shared" si="2"/>
        <v>2</v>
      </c>
      <c r="G25" s="18"/>
      <c r="H25" s="116" t="s">
        <v>204</v>
      </c>
      <c r="I25" s="349" t="s">
        <v>648</v>
      </c>
      <c r="J25" s="124" t="s">
        <v>204</v>
      </c>
      <c r="K25" s="349" t="s">
        <v>648</v>
      </c>
      <c r="L25" s="123" t="s">
        <v>204</v>
      </c>
      <c r="M25" s="349" t="s">
        <v>648</v>
      </c>
      <c r="N25" s="349" t="s">
        <v>648</v>
      </c>
    </row>
    <row r="26" spans="1:14" s="345" customFormat="1" ht="15" customHeight="1" x14ac:dyDescent="0.25">
      <c r="A26" s="34" t="s">
        <v>50</v>
      </c>
      <c r="B26" s="18" t="s">
        <v>78</v>
      </c>
      <c r="C26" s="165">
        <f t="shared" si="1"/>
        <v>2</v>
      </c>
      <c r="D26" s="166"/>
      <c r="E26" s="166"/>
      <c r="F26" s="167">
        <f t="shared" si="2"/>
        <v>2</v>
      </c>
      <c r="G26" s="18"/>
      <c r="H26" s="18" t="s">
        <v>204</v>
      </c>
      <c r="I26" s="241" t="s">
        <v>349</v>
      </c>
      <c r="J26" s="124" t="s">
        <v>204</v>
      </c>
      <c r="K26" s="241" t="s">
        <v>349</v>
      </c>
      <c r="L26" s="123" t="s">
        <v>204</v>
      </c>
      <c r="M26" s="349" t="s">
        <v>349</v>
      </c>
      <c r="N26" s="349" t="s">
        <v>349</v>
      </c>
    </row>
    <row r="27" spans="1:14" s="345" customFormat="1" ht="15" customHeight="1" x14ac:dyDescent="0.2">
      <c r="A27" s="34" t="s">
        <v>51</v>
      </c>
      <c r="B27" s="18" t="s">
        <v>78</v>
      </c>
      <c r="C27" s="165">
        <f t="shared" si="1"/>
        <v>2</v>
      </c>
      <c r="D27" s="166"/>
      <c r="E27" s="166"/>
      <c r="F27" s="167">
        <f t="shared" si="2"/>
        <v>2</v>
      </c>
      <c r="G27" s="311"/>
      <c r="H27" s="116" t="s">
        <v>204</v>
      </c>
      <c r="I27" s="126" t="s">
        <v>638</v>
      </c>
      <c r="J27" s="116" t="s">
        <v>204</v>
      </c>
      <c r="K27" s="126" t="s">
        <v>638</v>
      </c>
      <c r="L27" s="116" t="s">
        <v>204</v>
      </c>
      <c r="M27" s="126" t="s">
        <v>638</v>
      </c>
      <c r="N27" s="126" t="s">
        <v>638</v>
      </c>
    </row>
    <row r="28" spans="1:14" s="345" customFormat="1" ht="15" customHeight="1" x14ac:dyDescent="0.25">
      <c r="A28" s="34" t="s">
        <v>52</v>
      </c>
      <c r="B28" s="18" t="s">
        <v>78</v>
      </c>
      <c r="C28" s="165">
        <f t="shared" si="1"/>
        <v>2</v>
      </c>
      <c r="D28" s="166"/>
      <c r="E28" s="166"/>
      <c r="F28" s="167">
        <f t="shared" si="2"/>
        <v>2</v>
      </c>
      <c r="G28" s="311"/>
      <c r="H28" s="116" t="s">
        <v>204</v>
      </c>
      <c r="I28" s="241" t="s">
        <v>350</v>
      </c>
      <c r="J28" s="116" t="s">
        <v>204</v>
      </c>
      <c r="K28" s="241" t="s">
        <v>350</v>
      </c>
      <c r="L28" s="116" t="s">
        <v>204</v>
      </c>
      <c r="M28" s="349" t="s">
        <v>350</v>
      </c>
      <c r="N28" s="349" t="s">
        <v>350</v>
      </c>
    </row>
    <row r="29" spans="1:14" x14ac:dyDescent="0.2">
      <c r="H29" s="65"/>
    </row>
    <row r="30" spans="1:14" x14ac:dyDescent="0.2">
      <c r="H30" s="65"/>
    </row>
    <row r="31" spans="1:14" x14ac:dyDescent="0.2">
      <c r="B31" s="67"/>
      <c r="C31" s="69"/>
      <c r="D31" s="67"/>
      <c r="E31" s="67"/>
      <c r="F31" s="68"/>
      <c r="G31" s="67"/>
      <c r="H31" s="65"/>
      <c r="N31" s="67"/>
    </row>
    <row r="32" spans="1:14" x14ac:dyDescent="0.2">
      <c r="H32" s="65"/>
    </row>
    <row r="33" spans="8:8" x14ac:dyDescent="0.2">
      <c r="H33" s="65"/>
    </row>
    <row r="34" spans="8:8" x14ac:dyDescent="0.2">
      <c r="H34" s="65"/>
    </row>
    <row r="35" spans="8:8" x14ac:dyDescent="0.2">
      <c r="H35" s="65"/>
    </row>
    <row r="36" spans="8:8" x14ac:dyDescent="0.2">
      <c r="H36" s="65"/>
    </row>
    <row r="37" spans="8:8" x14ac:dyDescent="0.2">
      <c r="H37" s="65"/>
    </row>
    <row r="38" spans="8:8" ht="11.25" customHeight="1" x14ac:dyDescent="0.2">
      <c r="H38" s="65"/>
    </row>
    <row r="39" spans="8:8" x14ac:dyDescent="0.2">
      <c r="H39" s="65"/>
    </row>
    <row r="40" spans="8:8" x14ac:dyDescent="0.2">
      <c r="H40" s="65"/>
    </row>
    <row r="41" spans="8:8" x14ac:dyDescent="0.2">
      <c r="H41" s="65"/>
    </row>
    <row r="42" spans="8:8" x14ac:dyDescent="0.2">
      <c r="H42" s="65"/>
    </row>
    <row r="43" spans="8:8" x14ac:dyDescent="0.2">
      <c r="H43" s="65"/>
    </row>
    <row r="44" spans="8:8" x14ac:dyDescent="0.2">
      <c r="H44" s="65"/>
    </row>
    <row r="45" spans="8:8" x14ac:dyDescent="0.2">
      <c r="H45" s="65"/>
    </row>
    <row r="46" spans="8:8" x14ac:dyDescent="0.2">
      <c r="H46" s="65"/>
    </row>
    <row r="47" spans="8:8" x14ac:dyDescent="0.2">
      <c r="H47" s="65"/>
    </row>
    <row r="48" spans="8:8" x14ac:dyDescent="0.2">
      <c r="H48" s="65"/>
    </row>
    <row r="49" spans="8:8" x14ac:dyDescent="0.2">
      <c r="H49" s="65"/>
    </row>
    <row r="50" spans="8:8" x14ac:dyDescent="0.2">
      <c r="H50" s="65"/>
    </row>
  </sheetData>
  <autoFilter ref="A7:M28"/>
  <dataConsolidate/>
  <mergeCells count="14">
    <mergeCell ref="A1:N1"/>
    <mergeCell ref="A2:N2"/>
    <mergeCell ref="D4:D6"/>
    <mergeCell ref="E4:E6"/>
    <mergeCell ref="F4:F6"/>
    <mergeCell ref="A3:A6"/>
    <mergeCell ref="C3:F3"/>
    <mergeCell ref="G3:G6"/>
    <mergeCell ref="H3:M3"/>
    <mergeCell ref="C4:C6"/>
    <mergeCell ref="H4:I5"/>
    <mergeCell ref="J4:K5"/>
    <mergeCell ref="L4:M5"/>
    <mergeCell ref="N3:N6"/>
  </mergeCells>
  <dataValidations count="3">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M12 B14:C14 M27:N27 K27 N14 N21 N8:N12 N16:N17 I27">
      <formula1>Выбор_3.1</formula1>
    </dataValidation>
    <dataValidation type="list" allowBlank="1" showInputMessage="1" showErrorMessage="1" sqref="B15:B28 B8:B13">
      <formula1>$B$4:$B$6</formula1>
    </dataValidation>
  </dataValidations>
  <hyperlinks>
    <hyperlink ref="N22" r:id="rId1"/>
    <hyperlink ref="N17" r:id="rId2"/>
    <hyperlink ref="M22" r:id="rId3"/>
    <hyperlink ref="K22" r:id="rId4"/>
    <hyperlink ref="I22" r:id="rId5"/>
    <hyperlink ref="I9" r:id="rId6"/>
    <hyperlink ref="I11" r:id="rId7"/>
    <hyperlink ref="I17" r:id="rId8"/>
    <hyperlink ref="I18" r:id="rId9"/>
    <hyperlink ref="K18" r:id="rId10"/>
    <hyperlink ref="M18" r:id="rId11"/>
    <hyperlink ref="N18" r:id="rId12"/>
    <hyperlink ref="I15" r:id="rId13"/>
    <hyperlink ref="K15" r:id="rId14"/>
    <hyperlink ref="M15" r:id="rId15"/>
    <hyperlink ref="N15" r:id="rId16"/>
    <hyperlink ref="I19" r:id="rId17"/>
    <hyperlink ref="K19" r:id="rId18"/>
    <hyperlink ref="M19" r:id="rId19"/>
    <hyperlink ref="N19" r:id="rId20"/>
    <hyperlink ref="I20" r:id="rId21"/>
    <hyperlink ref="K20" r:id="rId22"/>
    <hyperlink ref="M20" r:id="rId23"/>
    <hyperlink ref="N20" r:id="rId24"/>
    <hyperlink ref="I21" r:id="rId25"/>
    <hyperlink ref="I23" r:id="rId26" location="budg"/>
    <hyperlink ref="I24" r:id="rId27"/>
    <hyperlink ref="K24" r:id="rId28"/>
    <hyperlink ref="M24" r:id="rId29"/>
    <hyperlink ref="N24" r:id="rId30"/>
    <hyperlink ref="I25" r:id="rId31"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K25" r:id="rId32"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M25" r:id="rId33"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N25" r:id="rId34"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I26" r:id="rId35"/>
    <hyperlink ref="K26" r:id="rId36"/>
    <hyperlink ref="M26" r:id="rId37"/>
    <hyperlink ref="N26" r:id="rId38"/>
    <hyperlink ref="I28" r:id="rId39"/>
    <hyperlink ref="K28" r:id="rId40"/>
    <hyperlink ref="M28" r:id="rId41"/>
    <hyperlink ref="N28" r:id="rId42"/>
  </hyperlinks>
  <pageMargins left="0.70866141732283472" right="0.70866141732283472" top="0.74803149606299213" bottom="0.74803149606299213" header="0.31496062992125984" footer="0.31496062992125984"/>
  <pageSetup paperSize="9" scale="58" fitToWidth="0" fitToHeight="3" orientation="landscape" r:id="rId43"/>
  <headerFooter>
    <oddFooter>&amp;A&amp;RСтраница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0"/>
  <sheetViews>
    <sheetView topLeftCell="A4" zoomScaleNormal="100" zoomScaleSheetLayoutView="100" workbookViewId="0">
      <selection activeCell="E19" sqref="E19"/>
    </sheetView>
  </sheetViews>
  <sheetFormatPr defaultColWidth="8.85546875" defaultRowHeight="11.25" x14ac:dyDescent="0.2"/>
  <cols>
    <col min="1" max="1" width="19.42578125" style="58" customWidth="1"/>
    <col min="2" max="2" width="78.7109375" style="61" customWidth="1"/>
    <col min="3" max="3" width="6.28515625" style="64" customWidth="1"/>
    <col min="4" max="5" width="6.7109375" style="61" customWidth="1"/>
    <col min="6" max="6" width="6.7109375" style="63" customWidth="1"/>
    <col min="7" max="7" width="14.140625" style="61" customWidth="1"/>
    <col min="8" max="8" width="7.7109375" style="60" customWidth="1"/>
    <col min="9" max="9" width="11.42578125" style="58" customWidth="1"/>
    <col min="10" max="10" width="6.7109375" style="59" customWidth="1"/>
    <col min="11" max="11" width="11.42578125" style="58" customWidth="1"/>
    <col min="12" max="12" width="6.7109375" style="58" customWidth="1"/>
    <col min="13" max="13" width="11.42578125" style="58" customWidth="1"/>
    <col min="14" max="14" width="8.140625" style="61" customWidth="1"/>
    <col min="15" max="16384" width="8.85546875" style="58"/>
  </cols>
  <sheetData>
    <row r="1" spans="1:15" ht="39" customHeight="1" x14ac:dyDescent="0.2">
      <c r="A1" s="529" t="str">
        <f>"Исходные данные и оценка показателя "&amp;Методика!B58</f>
        <v>Исходные данные и оценка показателя Опубликованы ли в составе материалов к проекту Годового отчета об исполнении бюджета сведения о фактически произведенных расходах по разделам и подразделам классификации расходов в сравнении с первоначально утвержденными и с уточненными значениями с учетом внесенных изменений?</v>
      </c>
      <c r="B1" s="529"/>
      <c r="C1" s="529"/>
      <c r="D1" s="529"/>
      <c r="E1" s="529"/>
      <c r="F1" s="529"/>
      <c r="G1" s="529"/>
      <c r="H1" s="529"/>
      <c r="I1" s="529"/>
      <c r="J1" s="529"/>
      <c r="K1" s="529"/>
      <c r="L1" s="529"/>
      <c r="M1" s="529"/>
      <c r="N1" s="529"/>
    </row>
    <row r="2" spans="1:15" s="45" customFormat="1" ht="46.5" customHeight="1" x14ac:dyDescent="0.25">
      <c r="A2" s="517" t="s">
        <v>151</v>
      </c>
      <c r="B2" s="517"/>
      <c r="C2" s="517"/>
      <c r="D2" s="517"/>
      <c r="E2" s="517"/>
      <c r="F2" s="517"/>
      <c r="G2" s="517"/>
      <c r="H2" s="517"/>
      <c r="I2" s="517"/>
      <c r="J2" s="517"/>
      <c r="K2" s="517"/>
      <c r="L2" s="517"/>
      <c r="M2" s="517"/>
      <c r="N2" s="517"/>
    </row>
    <row r="3" spans="1:15" ht="37.5" customHeight="1" x14ac:dyDescent="0.2">
      <c r="A3" s="497" t="s">
        <v>134</v>
      </c>
      <c r="B3" s="96" t="str">
        <f>Методика!$B$58</f>
        <v>Опубликованы ли в составе материалов к проекту Годового отчета об исполнении бюджета сведения о фактически произведенных расходах по разделам и подразделам классификации расходов в сравнении с первоначально утвержденными и с уточненными значениями с учетом внесенных изменений?</v>
      </c>
      <c r="C3" s="522" t="s">
        <v>152</v>
      </c>
      <c r="D3" s="523"/>
      <c r="E3" s="523"/>
      <c r="F3" s="523"/>
      <c r="G3" s="504" t="s">
        <v>28</v>
      </c>
      <c r="H3" s="526" t="s">
        <v>195</v>
      </c>
      <c r="I3" s="536"/>
      <c r="J3" s="536"/>
      <c r="K3" s="536"/>
      <c r="L3" s="536"/>
      <c r="M3" s="537"/>
      <c r="N3" s="497" t="s">
        <v>3</v>
      </c>
    </row>
    <row r="4" spans="1:15" s="70" customFormat="1" ht="34.5" customHeight="1" x14ac:dyDescent="0.2">
      <c r="A4" s="505"/>
      <c r="B4" s="89" t="str">
        <f>Методика!$B$60</f>
        <v>Да, сведения опубликованы, в том числе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v>
      </c>
      <c r="C4" s="520" t="s">
        <v>9</v>
      </c>
      <c r="D4" s="497" t="s">
        <v>136</v>
      </c>
      <c r="E4" s="497" t="s">
        <v>135</v>
      </c>
      <c r="F4" s="521" t="s">
        <v>8</v>
      </c>
      <c r="G4" s="524"/>
      <c r="H4" s="510" t="s">
        <v>153</v>
      </c>
      <c r="I4" s="511"/>
      <c r="J4" s="510" t="s">
        <v>149</v>
      </c>
      <c r="K4" s="511"/>
      <c r="L4" s="510" t="s">
        <v>150</v>
      </c>
      <c r="M4" s="511"/>
      <c r="N4" s="498"/>
    </row>
    <row r="5" spans="1:15" s="70" customFormat="1" ht="36.75" customHeight="1" x14ac:dyDescent="0.2">
      <c r="A5" s="505"/>
      <c r="B5" s="89" t="str">
        <f>Методика!$B$61</f>
        <v>Да, сведения опубликованы, но не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(установленного) значения</v>
      </c>
      <c r="C5" s="520"/>
      <c r="D5" s="498"/>
      <c r="E5" s="498"/>
      <c r="F5" s="521"/>
      <c r="G5" s="524"/>
      <c r="H5" s="511"/>
      <c r="I5" s="511"/>
      <c r="J5" s="511"/>
      <c r="K5" s="511"/>
      <c r="L5" s="511"/>
      <c r="M5" s="511"/>
      <c r="N5" s="498"/>
    </row>
    <row r="6" spans="1:15" s="70" customFormat="1" ht="14.25" customHeight="1" x14ac:dyDescent="0.2">
      <c r="A6" s="506"/>
      <c r="B6" s="89" t="str">
        <f>Методика!$B$62</f>
        <v>Нет, не опубликованы или не отвечают требованиям</v>
      </c>
      <c r="C6" s="520"/>
      <c r="D6" s="499"/>
      <c r="E6" s="499"/>
      <c r="F6" s="521"/>
      <c r="G6" s="525"/>
      <c r="H6" s="93" t="s">
        <v>123</v>
      </c>
      <c r="I6" s="93" t="s">
        <v>122</v>
      </c>
      <c r="J6" s="93" t="s">
        <v>123</v>
      </c>
      <c r="K6" s="93" t="s">
        <v>122</v>
      </c>
      <c r="L6" s="93" t="s">
        <v>123</v>
      </c>
      <c r="M6" s="93" t="s">
        <v>122</v>
      </c>
      <c r="N6" s="499"/>
    </row>
    <row r="7" spans="1:15" s="345" customFormat="1" ht="15" customHeight="1" x14ac:dyDescent="0.2">
      <c r="A7" s="314" t="s">
        <v>31</v>
      </c>
      <c r="B7" s="325"/>
      <c r="C7" s="88"/>
      <c r="D7" s="82"/>
      <c r="E7" s="82"/>
      <c r="F7" s="87"/>
      <c r="G7" s="86"/>
      <c r="H7" s="83"/>
      <c r="I7" s="82"/>
      <c r="J7" s="21"/>
      <c r="K7" s="82"/>
      <c r="L7" s="82"/>
      <c r="M7" s="82"/>
      <c r="N7" s="325"/>
    </row>
    <row r="8" spans="1:15" s="345" customFormat="1" ht="15" customHeight="1" x14ac:dyDescent="0.2">
      <c r="A8" s="34" t="s">
        <v>33</v>
      </c>
      <c r="B8" s="18" t="s">
        <v>82</v>
      </c>
      <c r="C8" s="165">
        <f>IF(B8=$B$4,2,IF(B8=$B$5,1,0))</f>
        <v>2</v>
      </c>
      <c r="D8" s="166"/>
      <c r="E8" s="166"/>
      <c r="F8" s="167">
        <f t="shared" ref="F8:F13" si="0">C8*(1-D8)*(1-E8)</f>
        <v>2</v>
      </c>
      <c r="G8" s="311"/>
      <c r="H8" s="18" t="s">
        <v>204</v>
      </c>
      <c r="I8" s="125" t="s">
        <v>206</v>
      </c>
      <c r="J8" s="34" t="s">
        <v>204</v>
      </c>
      <c r="K8" s="125" t="s">
        <v>206</v>
      </c>
      <c r="L8" s="72" t="s">
        <v>204</v>
      </c>
      <c r="M8" s="125" t="s">
        <v>206</v>
      </c>
      <c r="N8" s="126" t="s">
        <v>206</v>
      </c>
    </row>
    <row r="9" spans="1:15" s="161" customFormat="1" ht="15" customHeight="1" x14ac:dyDescent="0.2">
      <c r="A9" s="34" t="s">
        <v>34</v>
      </c>
      <c r="B9" s="18" t="s">
        <v>82</v>
      </c>
      <c r="C9" s="165">
        <f t="shared" ref="C9:C28" si="1">IF(B9=$B$4,2,IF(B9=$B$5,1,0))</f>
        <v>2</v>
      </c>
      <c r="D9" s="166"/>
      <c r="E9" s="166">
        <v>0.5</v>
      </c>
      <c r="F9" s="167">
        <f t="shared" si="0"/>
        <v>1</v>
      </c>
      <c r="G9" s="311" t="s">
        <v>649</v>
      </c>
      <c r="H9" s="18" t="s">
        <v>204</v>
      </c>
      <c r="I9" s="125" t="s">
        <v>359</v>
      </c>
      <c r="J9" s="34" t="s">
        <v>204</v>
      </c>
      <c r="K9" s="125" t="s">
        <v>359</v>
      </c>
      <c r="L9" s="72" t="s">
        <v>204</v>
      </c>
      <c r="M9" s="125" t="s">
        <v>359</v>
      </c>
      <c r="N9" s="126" t="s">
        <v>359</v>
      </c>
      <c r="O9" s="345"/>
    </row>
    <row r="10" spans="1:15" s="345" customFormat="1" ht="15" customHeight="1" x14ac:dyDescent="0.2">
      <c r="A10" s="34" t="s">
        <v>35</v>
      </c>
      <c r="B10" s="18" t="s">
        <v>82</v>
      </c>
      <c r="C10" s="165">
        <f t="shared" si="1"/>
        <v>2</v>
      </c>
      <c r="D10" s="166"/>
      <c r="E10" s="166"/>
      <c r="F10" s="167">
        <f t="shared" si="0"/>
        <v>2</v>
      </c>
      <c r="G10" s="311"/>
      <c r="H10" s="18" t="s">
        <v>204</v>
      </c>
      <c r="I10" s="125" t="s">
        <v>224</v>
      </c>
      <c r="J10" s="34" t="s">
        <v>204</v>
      </c>
      <c r="K10" s="125" t="s">
        <v>224</v>
      </c>
      <c r="L10" s="72" t="s">
        <v>204</v>
      </c>
      <c r="M10" s="125" t="s">
        <v>224</v>
      </c>
      <c r="N10" s="126" t="s">
        <v>224</v>
      </c>
    </row>
    <row r="11" spans="1:15" s="161" customFormat="1" ht="15" customHeight="1" x14ac:dyDescent="0.2">
      <c r="A11" s="34" t="s">
        <v>36</v>
      </c>
      <c r="B11" s="18" t="s">
        <v>82</v>
      </c>
      <c r="C11" s="165">
        <f t="shared" si="1"/>
        <v>2</v>
      </c>
      <c r="D11" s="166"/>
      <c r="E11" s="166"/>
      <c r="F11" s="167">
        <f t="shared" si="0"/>
        <v>2</v>
      </c>
      <c r="G11" s="18"/>
      <c r="H11" s="18" t="s">
        <v>204</v>
      </c>
      <c r="I11" s="125" t="s">
        <v>360</v>
      </c>
      <c r="J11" s="73" t="s">
        <v>204</v>
      </c>
      <c r="K11" s="125" t="s">
        <v>360</v>
      </c>
      <c r="L11" s="72" t="s">
        <v>204</v>
      </c>
      <c r="M11" s="125" t="s">
        <v>360</v>
      </c>
      <c r="N11" s="126" t="s">
        <v>360</v>
      </c>
    </row>
    <row r="12" spans="1:15" s="345" customFormat="1" ht="15" customHeight="1" x14ac:dyDescent="0.2">
      <c r="A12" s="34" t="s">
        <v>37</v>
      </c>
      <c r="B12" s="18" t="s">
        <v>82</v>
      </c>
      <c r="C12" s="165">
        <f t="shared" si="1"/>
        <v>2</v>
      </c>
      <c r="D12" s="166"/>
      <c r="E12" s="166"/>
      <c r="F12" s="167">
        <f t="shared" si="0"/>
        <v>2</v>
      </c>
      <c r="G12" s="18"/>
      <c r="H12" s="18" t="s">
        <v>204</v>
      </c>
      <c r="I12" s="125" t="s">
        <v>642</v>
      </c>
      <c r="J12" s="73" t="s">
        <v>204</v>
      </c>
      <c r="K12" s="125" t="s">
        <v>642</v>
      </c>
      <c r="L12" s="72" t="s">
        <v>204</v>
      </c>
      <c r="M12" s="125" t="s">
        <v>642</v>
      </c>
      <c r="N12" s="126" t="s">
        <v>642</v>
      </c>
    </row>
    <row r="13" spans="1:15" s="345" customFormat="1" ht="15" customHeight="1" x14ac:dyDescent="0.2">
      <c r="A13" s="34" t="s">
        <v>38</v>
      </c>
      <c r="B13" s="18" t="s">
        <v>82</v>
      </c>
      <c r="C13" s="165">
        <f t="shared" si="1"/>
        <v>2</v>
      </c>
      <c r="D13" s="166"/>
      <c r="E13" s="166"/>
      <c r="F13" s="167">
        <f t="shared" si="0"/>
        <v>2</v>
      </c>
      <c r="G13" s="18"/>
      <c r="H13" s="18" t="s">
        <v>204</v>
      </c>
      <c r="I13" s="125" t="s">
        <v>633</v>
      </c>
      <c r="J13" s="73" t="s">
        <v>204</v>
      </c>
      <c r="K13" s="125" t="s">
        <v>633</v>
      </c>
      <c r="L13" s="72" t="s">
        <v>204</v>
      </c>
      <c r="M13" s="125" t="s">
        <v>633</v>
      </c>
      <c r="N13" s="126" t="s">
        <v>633</v>
      </c>
    </row>
    <row r="14" spans="1:15" s="345" customFormat="1" ht="15" customHeight="1" x14ac:dyDescent="0.2">
      <c r="A14" s="35" t="s">
        <v>32</v>
      </c>
      <c r="B14" s="19"/>
      <c r="C14" s="19"/>
      <c r="D14" s="77"/>
      <c r="E14" s="17"/>
      <c r="F14" s="6"/>
      <c r="G14" s="313"/>
      <c r="H14" s="19"/>
      <c r="I14" s="331"/>
      <c r="J14" s="35"/>
      <c r="K14" s="331"/>
      <c r="L14" s="19"/>
      <c r="M14" s="331"/>
      <c r="N14" s="331"/>
    </row>
    <row r="15" spans="1:15" s="345" customFormat="1" ht="15" customHeight="1" x14ac:dyDescent="0.25">
      <c r="A15" s="34" t="s">
        <v>39</v>
      </c>
      <c r="B15" s="18" t="s">
        <v>82</v>
      </c>
      <c r="C15" s="165">
        <f t="shared" si="1"/>
        <v>2</v>
      </c>
      <c r="D15" s="166"/>
      <c r="E15" s="166"/>
      <c r="F15" s="167">
        <f t="shared" ref="F15:F28" si="2">C15*(1-D15)*(1-E15)</f>
        <v>2</v>
      </c>
      <c r="G15" s="311"/>
      <c r="H15" s="72" t="s">
        <v>204</v>
      </c>
      <c r="I15" s="241" t="s">
        <v>210</v>
      </c>
      <c r="J15" s="73" t="s">
        <v>204</v>
      </c>
      <c r="K15" s="241" t="s">
        <v>210</v>
      </c>
      <c r="L15" s="123" t="s">
        <v>204</v>
      </c>
      <c r="M15" s="349" t="s">
        <v>210</v>
      </c>
      <c r="N15" s="349" t="s">
        <v>210</v>
      </c>
    </row>
    <row r="16" spans="1:15" s="345" customFormat="1" ht="15" customHeight="1" x14ac:dyDescent="0.2">
      <c r="A16" s="34" t="s">
        <v>40</v>
      </c>
      <c r="B16" s="18" t="s">
        <v>82</v>
      </c>
      <c r="C16" s="165">
        <f t="shared" si="1"/>
        <v>2</v>
      </c>
      <c r="D16" s="166"/>
      <c r="E16" s="166"/>
      <c r="F16" s="167">
        <f t="shared" si="2"/>
        <v>2</v>
      </c>
      <c r="G16" s="350"/>
      <c r="H16" s="73" t="s">
        <v>204</v>
      </c>
      <c r="I16" s="126" t="s">
        <v>225</v>
      </c>
      <c r="J16" s="73" t="s">
        <v>204</v>
      </c>
      <c r="K16" s="126" t="s">
        <v>225</v>
      </c>
      <c r="L16" s="73" t="s">
        <v>204</v>
      </c>
      <c r="M16" s="126" t="s">
        <v>225</v>
      </c>
      <c r="N16" s="126" t="s">
        <v>225</v>
      </c>
    </row>
    <row r="17" spans="1:14" s="345" customFormat="1" ht="15" customHeight="1" x14ac:dyDescent="0.2">
      <c r="A17" s="34" t="s">
        <v>41</v>
      </c>
      <c r="B17" s="18" t="s">
        <v>82</v>
      </c>
      <c r="C17" s="165">
        <f t="shared" si="1"/>
        <v>2</v>
      </c>
      <c r="D17" s="166"/>
      <c r="E17" s="166"/>
      <c r="F17" s="167">
        <f t="shared" si="2"/>
        <v>2</v>
      </c>
      <c r="G17" s="15"/>
      <c r="H17" s="18" t="s">
        <v>204</v>
      </c>
      <c r="I17" s="125" t="s">
        <v>226</v>
      </c>
      <c r="J17" s="73" t="s">
        <v>204</v>
      </c>
      <c r="K17" s="125" t="s">
        <v>226</v>
      </c>
      <c r="L17" s="72" t="s">
        <v>204</v>
      </c>
      <c r="M17" s="125" t="s">
        <v>226</v>
      </c>
      <c r="N17" s="126" t="s">
        <v>226</v>
      </c>
    </row>
    <row r="18" spans="1:14" s="345" customFormat="1" ht="15" customHeight="1" x14ac:dyDescent="0.25">
      <c r="A18" s="34" t="s">
        <v>42</v>
      </c>
      <c r="B18" s="18" t="s">
        <v>82</v>
      </c>
      <c r="C18" s="416">
        <f t="shared" si="1"/>
        <v>2</v>
      </c>
      <c r="D18" s="166"/>
      <c r="E18" s="166"/>
      <c r="F18" s="167">
        <f t="shared" si="2"/>
        <v>2</v>
      </c>
      <c r="G18" s="15"/>
      <c r="H18" s="18" t="s">
        <v>204</v>
      </c>
      <c r="I18" s="241" t="s">
        <v>362</v>
      </c>
      <c r="J18" s="390" t="s">
        <v>204</v>
      </c>
      <c r="K18" s="241" t="s">
        <v>362</v>
      </c>
      <c r="L18" s="123" t="s">
        <v>204</v>
      </c>
      <c r="M18" s="349" t="s">
        <v>362</v>
      </c>
      <c r="N18" s="349" t="s">
        <v>362</v>
      </c>
    </row>
    <row r="19" spans="1:14" s="345" customFormat="1" ht="15" customHeight="1" x14ac:dyDescent="0.25">
      <c r="A19" s="34" t="s">
        <v>43</v>
      </c>
      <c r="B19" s="18" t="s">
        <v>82</v>
      </c>
      <c r="C19" s="165">
        <f t="shared" si="1"/>
        <v>2</v>
      </c>
      <c r="D19" s="166"/>
      <c r="E19" s="166"/>
      <c r="F19" s="167">
        <f t="shared" si="2"/>
        <v>2</v>
      </c>
      <c r="G19" s="15"/>
      <c r="H19" s="18" t="s">
        <v>204</v>
      </c>
      <c r="I19" s="241" t="s">
        <v>634</v>
      </c>
      <c r="J19" s="73" t="s">
        <v>204</v>
      </c>
      <c r="K19" s="241" t="s">
        <v>634</v>
      </c>
      <c r="L19" s="123" t="s">
        <v>204</v>
      </c>
      <c r="M19" s="349" t="s">
        <v>634</v>
      </c>
      <c r="N19" s="349" t="s">
        <v>634</v>
      </c>
    </row>
    <row r="20" spans="1:14" s="345" customFormat="1" ht="15" customHeight="1" x14ac:dyDescent="0.25">
      <c r="A20" s="34" t="s">
        <v>44</v>
      </c>
      <c r="B20" s="18" t="s">
        <v>82</v>
      </c>
      <c r="C20" s="165">
        <f t="shared" si="1"/>
        <v>2</v>
      </c>
      <c r="D20" s="166"/>
      <c r="E20" s="166"/>
      <c r="F20" s="167">
        <f t="shared" si="2"/>
        <v>2</v>
      </c>
      <c r="G20" s="15"/>
      <c r="H20" s="123" t="s">
        <v>204</v>
      </c>
      <c r="I20" s="241" t="s">
        <v>646</v>
      </c>
      <c r="J20" s="124" t="s">
        <v>204</v>
      </c>
      <c r="K20" s="241" t="s">
        <v>646</v>
      </c>
      <c r="L20" s="123" t="s">
        <v>204</v>
      </c>
      <c r="M20" s="349" t="s">
        <v>646</v>
      </c>
      <c r="N20" s="349" t="s">
        <v>646</v>
      </c>
    </row>
    <row r="21" spans="1:14" s="345" customFormat="1" ht="15" customHeight="1" x14ac:dyDescent="0.2">
      <c r="A21" s="34" t="s">
        <v>45</v>
      </c>
      <c r="B21" s="18" t="s">
        <v>82</v>
      </c>
      <c r="C21" s="165">
        <v>2</v>
      </c>
      <c r="D21" s="166"/>
      <c r="E21" s="166"/>
      <c r="F21" s="167">
        <f t="shared" si="2"/>
        <v>2</v>
      </c>
      <c r="G21" s="15"/>
      <c r="H21" s="123" t="s">
        <v>204</v>
      </c>
      <c r="I21" s="125" t="s">
        <v>647</v>
      </c>
      <c r="J21" s="123" t="s">
        <v>204</v>
      </c>
      <c r="K21" s="125" t="s">
        <v>647</v>
      </c>
      <c r="L21" s="123" t="s">
        <v>204</v>
      </c>
      <c r="M21" s="125" t="s">
        <v>647</v>
      </c>
      <c r="N21" s="126" t="s">
        <v>647</v>
      </c>
    </row>
    <row r="22" spans="1:14" s="345" customFormat="1" ht="15" customHeight="1" x14ac:dyDescent="0.2">
      <c r="A22" s="34" t="s">
        <v>46</v>
      </c>
      <c r="B22" s="18" t="s">
        <v>82</v>
      </c>
      <c r="C22" s="165">
        <f t="shared" si="1"/>
        <v>2</v>
      </c>
      <c r="D22" s="166"/>
      <c r="E22" s="166"/>
      <c r="F22" s="167">
        <f t="shared" si="2"/>
        <v>2</v>
      </c>
      <c r="G22" s="18"/>
      <c r="H22" s="116" t="s">
        <v>204</v>
      </c>
      <c r="I22" s="125" t="s">
        <v>635</v>
      </c>
      <c r="J22" s="124" t="s">
        <v>204</v>
      </c>
      <c r="K22" s="125" t="s">
        <v>635</v>
      </c>
      <c r="L22" s="123" t="s">
        <v>204</v>
      </c>
      <c r="M22" s="125" t="s">
        <v>635</v>
      </c>
      <c r="N22" s="125" t="s">
        <v>635</v>
      </c>
    </row>
    <row r="23" spans="1:14" s="345" customFormat="1" ht="15" customHeight="1" x14ac:dyDescent="0.2">
      <c r="A23" s="34" t="s">
        <v>47</v>
      </c>
      <c r="B23" s="18" t="s">
        <v>82</v>
      </c>
      <c r="C23" s="165">
        <f t="shared" si="1"/>
        <v>2</v>
      </c>
      <c r="D23" s="166"/>
      <c r="E23" s="166"/>
      <c r="F23" s="167">
        <f t="shared" si="2"/>
        <v>2</v>
      </c>
      <c r="G23" s="15"/>
      <c r="H23" s="116" t="s">
        <v>204</v>
      </c>
      <c r="I23" s="125" t="s">
        <v>636</v>
      </c>
      <c r="J23" s="124" t="s">
        <v>204</v>
      </c>
      <c r="K23" s="125" t="s">
        <v>636</v>
      </c>
      <c r="L23" s="123" t="s">
        <v>204</v>
      </c>
      <c r="M23" s="125" t="s">
        <v>636</v>
      </c>
      <c r="N23" s="125" t="s">
        <v>636</v>
      </c>
    </row>
    <row r="24" spans="1:14" s="345" customFormat="1" ht="15" customHeight="1" x14ac:dyDescent="0.25">
      <c r="A24" s="34" t="s">
        <v>48</v>
      </c>
      <c r="B24" s="18" t="s">
        <v>82</v>
      </c>
      <c r="C24" s="165">
        <f t="shared" si="1"/>
        <v>2</v>
      </c>
      <c r="D24" s="166"/>
      <c r="E24" s="166"/>
      <c r="F24" s="167">
        <f t="shared" si="2"/>
        <v>2</v>
      </c>
      <c r="G24" s="18"/>
      <c r="H24" s="116" t="s">
        <v>204</v>
      </c>
      <c r="I24" s="241" t="s">
        <v>363</v>
      </c>
      <c r="J24" s="124" t="s">
        <v>204</v>
      </c>
      <c r="K24" s="241" t="s">
        <v>363</v>
      </c>
      <c r="L24" s="123" t="s">
        <v>204</v>
      </c>
      <c r="M24" s="349" t="s">
        <v>363</v>
      </c>
      <c r="N24" s="349" t="s">
        <v>363</v>
      </c>
    </row>
    <row r="25" spans="1:14" s="345" customFormat="1" ht="15" customHeight="1" x14ac:dyDescent="0.25">
      <c r="A25" s="34" t="s">
        <v>49</v>
      </c>
      <c r="B25" s="18" t="s">
        <v>82</v>
      </c>
      <c r="C25" s="165">
        <f t="shared" si="1"/>
        <v>2</v>
      </c>
      <c r="D25" s="166"/>
      <c r="E25" s="166"/>
      <c r="F25" s="167">
        <f t="shared" si="2"/>
        <v>2</v>
      </c>
      <c r="G25" s="18"/>
      <c r="H25" s="116" t="s">
        <v>204</v>
      </c>
      <c r="I25" s="349" t="s">
        <v>648</v>
      </c>
      <c r="J25" s="116" t="s">
        <v>204</v>
      </c>
      <c r="K25" s="349" t="s">
        <v>648</v>
      </c>
      <c r="L25" s="116" t="s">
        <v>204</v>
      </c>
      <c r="M25" s="349" t="s">
        <v>648</v>
      </c>
      <c r="N25" s="349" t="s">
        <v>648</v>
      </c>
    </row>
    <row r="26" spans="1:14" s="345" customFormat="1" ht="15" customHeight="1" x14ac:dyDescent="0.25">
      <c r="A26" s="34" t="s">
        <v>50</v>
      </c>
      <c r="B26" s="373" t="s">
        <v>82</v>
      </c>
      <c r="C26" s="416">
        <f t="shared" si="1"/>
        <v>2</v>
      </c>
      <c r="D26" s="166"/>
      <c r="E26" s="166"/>
      <c r="F26" s="167">
        <f t="shared" si="2"/>
        <v>2</v>
      </c>
      <c r="G26" s="18"/>
      <c r="H26" s="116" t="s">
        <v>204</v>
      </c>
      <c r="I26" s="349" t="s">
        <v>349</v>
      </c>
      <c r="J26" s="116" t="s">
        <v>204</v>
      </c>
      <c r="K26" s="349" t="s">
        <v>349</v>
      </c>
      <c r="L26" s="116" t="s">
        <v>204</v>
      </c>
      <c r="M26" s="349" t="s">
        <v>349</v>
      </c>
      <c r="N26" s="349" t="s">
        <v>349</v>
      </c>
    </row>
    <row r="27" spans="1:14" s="345" customFormat="1" ht="15" customHeight="1" x14ac:dyDescent="0.2">
      <c r="A27" s="34" t="s">
        <v>51</v>
      </c>
      <c r="B27" s="18" t="s">
        <v>82</v>
      </c>
      <c r="C27" s="165">
        <f t="shared" si="1"/>
        <v>2</v>
      </c>
      <c r="D27" s="166"/>
      <c r="E27" s="166"/>
      <c r="F27" s="167">
        <f t="shared" si="2"/>
        <v>2</v>
      </c>
      <c r="G27" s="311"/>
      <c r="H27" s="116" t="s">
        <v>204</v>
      </c>
      <c r="I27" s="126" t="s">
        <v>638</v>
      </c>
      <c r="J27" s="116" t="s">
        <v>204</v>
      </c>
      <c r="K27" s="126" t="s">
        <v>638</v>
      </c>
      <c r="L27" s="116" t="s">
        <v>204</v>
      </c>
      <c r="M27" s="126" t="s">
        <v>638</v>
      </c>
      <c r="N27" s="126" t="s">
        <v>638</v>
      </c>
    </row>
    <row r="28" spans="1:14" s="345" customFormat="1" ht="15" customHeight="1" x14ac:dyDescent="0.25">
      <c r="A28" s="34" t="s">
        <v>52</v>
      </c>
      <c r="B28" s="18" t="s">
        <v>82</v>
      </c>
      <c r="C28" s="165">
        <f t="shared" si="1"/>
        <v>2</v>
      </c>
      <c r="D28" s="166"/>
      <c r="E28" s="166"/>
      <c r="F28" s="167">
        <f t="shared" si="2"/>
        <v>2</v>
      </c>
      <c r="G28" s="311"/>
      <c r="H28" s="116" t="s">
        <v>204</v>
      </c>
      <c r="I28" s="349" t="s">
        <v>350</v>
      </c>
      <c r="J28" s="116" t="s">
        <v>204</v>
      </c>
      <c r="K28" s="349" t="s">
        <v>350</v>
      </c>
      <c r="L28" s="116" t="s">
        <v>204</v>
      </c>
      <c r="M28" s="349" t="s">
        <v>350</v>
      </c>
      <c r="N28" s="349" t="s">
        <v>350</v>
      </c>
    </row>
    <row r="29" spans="1:14" x14ac:dyDescent="0.2">
      <c r="H29" s="65"/>
    </row>
    <row r="30" spans="1:14" x14ac:dyDescent="0.2">
      <c r="H30" s="65"/>
    </row>
    <row r="31" spans="1:14" x14ac:dyDescent="0.2">
      <c r="B31" s="67"/>
      <c r="C31" s="69"/>
      <c r="D31" s="67"/>
      <c r="E31" s="67"/>
      <c r="F31" s="68"/>
      <c r="G31" s="67"/>
      <c r="H31" s="65"/>
      <c r="N31" s="67"/>
    </row>
    <row r="32" spans="1:14" x14ac:dyDescent="0.2">
      <c r="H32" s="65"/>
    </row>
    <row r="33" spans="8:8" x14ac:dyDescent="0.2">
      <c r="H33" s="65"/>
    </row>
    <row r="34" spans="8:8" x14ac:dyDescent="0.2">
      <c r="H34" s="65"/>
    </row>
    <row r="35" spans="8:8" x14ac:dyDescent="0.2">
      <c r="H35" s="65"/>
    </row>
    <row r="36" spans="8:8" x14ac:dyDescent="0.2">
      <c r="H36" s="65"/>
    </row>
    <row r="37" spans="8:8" x14ac:dyDescent="0.2">
      <c r="H37" s="65"/>
    </row>
    <row r="38" spans="8:8" ht="11.25" customHeight="1" x14ac:dyDescent="0.2">
      <c r="H38" s="65"/>
    </row>
    <row r="39" spans="8:8" x14ac:dyDescent="0.2">
      <c r="H39" s="65"/>
    </row>
    <row r="40" spans="8:8" x14ac:dyDescent="0.2">
      <c r="H40" s="65"/>
    </row>
    <row r="41" spans="8:8" x14ac:dyDescent="0.2">
      <c r="H41" s="65"/>
    </row>
    <row r="42" spans="8:8" x14ac:dyDescent="0.2">
      <c r="H42" s="65"/>
    </row>
    <row r="43" spans="8:8" x14ac:dyDescent="0.2">
      <c r="H43" s="65"/>
    </row>
    <row r="44" spans="8:8" x14ac:dyDescent="0.2">
      <c r="H44" s="65"/>
    </row>
    <row r="45" spans="8:8" x14ac:dyDescent="0.2">
      <c r="H45" s="65"/>
    </row>
    <row r="46" spans="8:8" x14ac:dyDescent="0.2">
      <c r="H46" s="65"/>
    </row>
    <row r="47" spans="8:8" x14ac:dyDescent="0.2">
      <c r="H47" s="65"/>
    </row>
    <row r="48" spans="8:8" x14ac:dyDescent="0.2">
      <c r="H48" s="65"/>
    </row>
    <row r="49" spans="8:8" x14ac:dyDescent="0.2">
      <c r="H49" s="65"/>
    </row>
    <row r="50" spans="8:8" x14ac:dyDescent="0.2">
      <c r="H50" s="65"/>
    </row>
  </sheetData>
  <autoFilter ref="A7:M28"/>
  <dataConsolidate/>
  <mergeCells count="14">
    <mergeCell ref="A1:N1"/>
    <mergeCell ref="A2:N2"/>
    <mergeCell ref="A3:A6"/>
    <mergeCell ref="C3:F3"/>
    <mergeCell ref="G3:G6"/>
    <mergeCell ref="H3:M3"/>
    <mergeCell ref="C4:C6"/>
    <mergeCell ref="D4:D6"/>
    <mergeCell ref="E4:E6"/>
    <mergeCell ref="F4:F6"/>
    <mergeCell ref="H4:I5"/>
    <mergeCell ref="J4:K5"/>
    <mergeCell ref="L4:M5"/>
    <mergeCell ref="N3:N6"/>
  </mergeCells>
  <dataValidations count="3">
    <dataValidation type="list" allowBlank="1" showInputMessage="1" showErrorMessage="1" sqref="B14:C14 I27 N21 N16:N17 M27:N27 N8:N14 I16 M16 K16 K27">
      <formula1>Выбор_3.1</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s>
  <hyperlinks>
    <hyperlink ref="I8" r:id="rId1"/>
    <hyperlink ref="I18" r:id="rId2"/>
    <hyperlink ref="K18" r:id="rId3"/>
    <hyperlink ref="M18" r:id="rId4"/>
    <hyperlink ref="N18" r:id="rId5"/>
    <hyperlink ref="I15" r:id="rId6"/>
    <hyperlink ref="K15" r:id="rId7"/>
    <hyperlink ref="M15" r:id="rId8"/>
    <hyperlink ref="N15" r:id="rId9"/>
    <hyperlink ref="I19" r:id="rId10"/>
    <hyperlink ref="K19" r:id="rId11"/>
    <hyperlink ref="M19" r:id="rId12"/>
    <hyperlink ref="N19" r:id="rId13"/>
    <hyperlink ref="N20" r:id="rId14"/>
    <hyperlink ref="M20" r:id="rId15"/>
    <hyperlink ref="K20" r:id="rId16"/>
    <hyperlink ref="I20" r:id="rId17"/>
    <hyperlink ref="I22" r:id="rId18"/>
    <hyperlink ref="I24" r:id="rId19"/>
    <hyperlink ref="K24" r:id="rId20"/>
    <hyperlink ref="M24" r:id="rId21"/>
    <hyperlink ref="N24" r:id="rId22"/>
    <hyperlink ref="I25" r:id="rId23"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K25" r:id="rId24"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M25" r:id="rId25"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N25" r:id="rId26"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I26" r:id="rId27"/>
    <hyperlink ref="K26" r:id="rId28"/>
    <hyperlink ref="M26" r:id="rId29"/>
    <hyperlink ref="N26" r:id="rId30"/>
    <hyperlink ref="I28" r:id="rId31"/>
    <hyperlink ref="K28" r:id="rId32"/>
    <hyperlink ref="M28" r:id="rId33"/>
    <hyperlink ref="N28" r:id="rId34"/>
    <hyperlink ref="I9" r:id="rId35"/>
  </hyperlinks>
  <pageMargins left="0.70866141732283472" right="0.70866141732283472" top="0.74803149606299213" bottom="0.74803149606299213" header="0.31496062992125984" footer="0.31496062992125984"/>
  <pageSetup paperSize="9" scale="58" fitToWidth="0" fitToHeight="3" orientation="landscape"/>
  <headerFooter>
    <oddFooter>&amp;A&amp;RСтраница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8"/>
  <sheetViews>
    <sheetView topLeftCell="A2" zoomScaleNormal="100" zoomScaleSheetLayoutView="100" workbookViewId="0">
      <selection activeCell="G18" sqref="G18"/>
    </sheetView>
  </sheetViews>
  <sheetFormatPr defaultColWidth="8.85546875" defaultRowHeight="11.25" x14ac:dyDescent="0.2"/>
  <cols>
    <col min="1" max="1" width="19.42578125" style="58" customWidth="1"/>
    <col min="2" max="2" width="54.85546875" style="61" customWidth="1"/>
    <col min="3" max="3" width="6.28515625" style="64" customWidth="1"/>
    <col min="4" max="5" width="6.7109375" style="61" customWidth="1"/>
    <col min="6" max="6" width="6.7109375" style="63" customWidth="1"/>
    <col min="7" max="7" width="14.140625" style="61" customWidth="1"/>
    <col min="8" max="8" width="8.140625" style="61" customWidth="1"/>
    <col min="9" max="16384" width="8.85546875" style="58"/>
  </cols>
  <sheetData>
    <row r="1" spans="1:9" ht="39" customHeight="1" x14ac:dyDescent="0.2">
      <c r="A1" s="529" t="str">
        <f>"Исходные данные и оценка показателя "&amp;Методика!B63</f>
        <v>Исходные данные и оценка показателя Опубликованы ли в составе материалов к проекту Годового отчета об исполнении бюджета сведения об объеме муниципального долга?</v>
      </c>
      <c r="B1" s="529"/>
      <c r="C1" s="529"/>
      <c r="D1" s="529"/>
      <c r="E1" s="529"/>
      <c r="F1" s="529"/>
      <c r="G1" s="529"/>
      <c r="H1" s="529"/>
    </row>
    <row r="2" spans="1:9" s="45" customFormat="1" ht="46.5" customHeight="1" x14ac:dyDescent="0.25">
      <c r="A2" s="517" t="s">
        <v>155</v>
      </c>
      <c r="B2" s="517"/>
      <c r="C2" s="517"/>
      <c r="D2" s="517"/>
      <c r="E2" s="517"/>
      <c r="F2" s="517"/>
      <c r="G2" s="517"/>
      <c r="H2" s="517"/>
    </row>
    <row r="3" spans="1:9" ht="26.25" customHeight="1" x14ac:dyDescent="0.2">
      <c r="A3" s="497" t="s">
        <v>134</v>
      </c>
      <c r="B3" s="96" t="str">
        <f>Методика!$B$63</f>
        <v>Опубликованы ли в составе материалов к проекту Годового отчета об исполнении бюджета сведения об объеме муниципального долга?</v>
      </c>
      <c r="C3" s="522" t="s">
        <v>154</v>
      </c>
      <c r="D3" s="523"/>
      <c r="E3" s="523"/>
      <c r="F3" s="523"/>
      <c r="G3" s="504" t="s">
        <v>28</v>
      </c>
      <c r="H3" s="497" t="s">
        <v>3</v>
      </c>
    </row>
    <row r="4" spans="1:9" s="70" customFormat="1" ht="26.25" customHeight="1" x14ac:dyDescent="0.2">
      <c r="A4" s="505"/>
      <c r="B4" s="89" t="str">
        <f>Методика!$B$65</f>
        <v>Да, сведения представлены в полном объеме, в том числе с детализацией муниципального долга по видам долговых обязательств</v>
      </c>
      <c r="C4" s="520" t="s">
        <v>9</v>
      </c>
      <c r="D4" s="497" t="s">
        <v>136</v>
      </c>
      <c r="E4" s="497" t="s">
        <v>135</v>
      </c>
      <c r="F4" s="521" t="s">
        <v>8</v>
      </c>
      <c r="G4" s="524"/>
      <c r="H4" s="498"/>
    </row>
    <row r="5" spans="1:9" s="70" customFormat="1" ht="26.25" customHeight="1" x14ac:dyDescent="0.2">
      <c r="A5" s="505"/>
      <c r="B5" s="89" t="str">
        <f>Методика!$B$66</f>
        <v>Да, сведения представлены в полном объеме, но без детализации муниципального долга по видам долговых обязательств</v>
      </c>
      <c r="C5" s="520"/>
      <c r="D5" s="498"/>
      <c r="E5" s="498"/>
      <c r="F5" s="521"/>
      <c r="G5" s="524"/>
      <c r="H5" s="498"/>
    </row>
    <row r="6" spans="1:9" s="70" customFormat="1" ht="14.25" customHeight="1" x14ac:dyDescent="0.2">
      <c r="A6" s="506"/>
      <c r="B6" s="89" t="str">
        <f>Методика!$B$67</f>
        <v>Нет, сведения не представлены или не отвечают требованиям</v>
      </c>
      <c r="C6" s="520"/>
      <c r="D6" s="499"/>
      <c r="E6" s="499"/>
      <c r="F6" s="521"/>
      <c r="G6" s="525"/>
      <c r="H6" s="499"/>
    </row>
    <row r="7" spans="1:9" s="345" customFormat="1" ht="15" customHeight="1" x14ac:dyDescent="0.2">
      <c r="A7" s="314" t="s">
        <v>31</v>
      </c>
      <c r="B7" s="325"/>
      <c r="C7" s="88"/>
      <c r="D7" s="82"/>
      <c r="E7" s="82"/>
      <c r="F7" s="87"/>
      <c r="G7" s="86"/>
      <c r="H7" s="325"/>
    </row>
    <row r="8" spans="1:9" s="345" customFormat="1" ht="15" customHeight="1" x14ac:dyDescent="0.2">
      <c r="A8" s="34" t="s">
        <v>33</v>
      </c>
      <c r="B8" s="18" t="s">
        <v>89</v>
      </c>
      <c r="C8" s="165">
        <f>IF(B8=$B$4,2,IF(B8=$B$5,1,0))</f>
        <v>2</v>
      </c>
      <c r="D8" s="166"/>
      <c r="E8" s="166"/>
      <c r="F8" s="167">
        <f t="shared" ref="F8:F13" si="0">C8*(1-D8)*(1-E8)</f>
        <v>2</v>
      </c>
      <c r="G8" s="311"/>
      <c r="H8" s="126" t="s">
        <v>206</v>
      </c>
    </row>
    <row r="9" spans="1:9" s="161" customFormat="1" ht="15" customHeight="1" x14ac:dyDescent="0.2">
      <c r="A9" s="34" t="s">
        <v>34</v>
      </c>
      <c r="B9" s="18" t="s">
        <v>89</v>
      </c>
      <c r="C9" s="165">
        <f t="shared" ref="C9:C28" si="1">IF(B9=$B$4,2,IF(B9=$B$5,1,0))</f>
        <v>2</v>
      </c>
      <c r="D9" s="166"/>
      <c r="E9" s="166">
        <v>0.5</v>
      </c>
      <c r="F9" s="167">
        <f t="shared" si="0"/>
        <v>1</v>
      </c>
      <c r="G9" s="311" t="s">
        <v>650</v>
      </c>
      <c r="H9" s="126" t="s">
        <v>359</v>
      </c>
      <c r="I9" s="345"/>
    </row>
    <row r="10" spans="1:9" s="345" customFormat="1" ht="15" customHeight="1" x14ac:dyDescent="0.2">
      <c r="A10" s="34" t="s">
        <v>35</v>
      </c>
      <c r="B10" s="18" t="s">
        <v>89</v>
      </c>
      <c r="C10" s="165">
        <f t="shared" si="1"/>
        <v>2</v>
      </c>
      <c r="D10" s="166"/>
      <c r="E10" s="166"/>
      <c r="F10" s="167">
        <f t="shared" si="0"/>
        <v>2</v>
      </c>
      <c r="G10" s="311"/>
      <c r="H10" s="126" t="s">
        <v>224</v>
      </c>
    </row>
    <row r="11" spans="1:9" s="161" customFormat="1" ht="15" customHeight="1" x14ac:dyDescent="0.2">
      <c r="A11" s="34" t="s">
        <v>36</v>
      </c>
      <c r="B11" s="18" t="s">
        <v>89</v>
      </c>
      <c r="C11" s="165">
        <f t="shared" si="1"/>
        <v>2</v>
      </c>
      <c r="D11" s="166"/>
      <c r="E11" s="166"/>
      <c r="F11" s="167">
        <f t="shared" si="0"/>
        <v>2</v>
      </c>
      <c r="G11" s="18"/>
      <c r="H11" s="126" t="s">
        <v>360</v>
      </c>
    </row>
    <row r="12" spans="1:9" s="345" customFormat="1" ht="15" customHeight="1" x14ac:dyDescent="0.2">
      <c r="A12" s="34" t="s">
        <v>37</v>
      </c>
      <c r="B12" s="18" t="s">
        <v>89</v>
      </c>
      <c r="C12" s="165">
        <f t="shared" si="1"/>
        <v>2</v>
      </c>
      <c r="D12" s="166"/>
      <c r="E12" s="166"/>
      <c r="F12" s="167">
        <f t="shared" si="0"/>
        <v>2</v>
      </c>
      <c r="G12" s="18"/>
      <c r="H12" s="126" t="s">
        <v>642</v>
      </c>
    </row>
    <row r="13" spans="1:9" s="345" customFormat="1" ht="15" customHeight="1" x14ac:dyDescent="0.2">
      <c r="A13" s="34" t="s">
        <v>38</v>
      </c>
      <c r="B13" s="18" t="s">
        <v>89</v>
      </c>
      <c r="C13" s="165">
        <f t="shared" si="1"/>
        <v>2</v>
      </c>
      <c r="D13" s="166"/>
      <c r="E13" s="166"/>
      <c r="F13" s="167">
        <f t="shared" si="0"/>
        <v>2</v>
      </c>
      <c r="G13" s="18"/>
      <c r="H13" s="126" t="s">
        <v>633</v>
      </c>
    </row>
    <row r="14" spans="1:9" s="345" customFormat="1" ht="15" customHeight="1" x14ac:dyDescent="0.2">
      <c r="A14" s="35" t="s">
        <v>32</v>
      </c>
      <c r="B14" s="19"/>
      <c r="C14" s="19"/>
      <c r="D14" s="77"/>
      <c r="E14" s="17"/>
      <c r="F14" s="6"/>
      <c r="G14" s="313"/>
      <c r="H14" s="331"/>
    </row>
    <row r="15" spans="1:9" s="345" customFormat="1" ht="15" customHeight="1" x14ac:dyDescent="0.25">
      <c r="A15" s="34" t="s">
        <v>39</v>
      </c>
      <c r="B15" s="18" t="s">
        <v>89</v>
      </c>
      <c r="C15" s="165">
        <f t="shared" si="1"/>
        <v>2</v>
      </c>
      <c r="D15" s="166"/>
      <c r="E15" s="166"/>
      <c r="F15" s="167">
        <f t="shared" ref="F15:F28" si="2">C15*(1-D15)*(1-E15)</f>
        <v>2</v>
      </c>
      <c r="G15" s="311"/>
      <c r="H15" s="349" t="s">
        <v>210</v>
      </c>
    </row>
    <row r="16" spans="1:9" s="345" customFormat="1" ht="15" customHeight="1" x14ac:dyDescent="0.2">
      <c r="A16" s="34" t="s">
        <v>40</v>
      </c>
      <c r="B16" s="18" t="s">
        <v>89</v>
      </c>
      <c r="C16" s="165">
        <f t="shared" si="1"/>
        <v>2</v>
      </c>
      <c r="D16" s="166"/>
      <c r="E16" s="166"/>
      <c r="F16" s="167">
        <f t="shared" si="2"/>
        <v>2</v>
      </c>
      <c r="G16" s="350"/>
      <c r="H16" s="126" t="s">
        <v>225</v>
      </c>
    </row>
    <row r="17" spans="1:10" s="345" customFormat="1" ht="15" customHeight="1" x14ac:dyDescent="0.2">
      <c r="A17" s="34" t="s">
        <v>41</v>
      </c>
      <c r="B17" s="18" t="s">
        <v>89</v>
      </c>
      <c r="C17" s="165">
        <f t="shared" si="1"/>
        <v>2</v>
      </c>
      <c r="D17" s="166"/>
      <c r="E17" s="166"/>
      <c r="F17" s="167">
        <f t="shared" si="2"/>
        <v>2</v>
      </c>
      <c r="G17" s="15"/>
      <c r="H17" s="126" t="s">
        <v>226</v>
      </c>
    </row>
    <row r="18" spans="1:10" s="345" customFormat="1" ht="15" customHeight="1" x14ac:dyDescent="0.25">
      <c r="A18" s="34" t="s">
        <v>42</v>
      </c>
      <c r="B18" s="18" t="s">
        <v>91</v>
      </c>
      <c r="C18" s="165">
        <f t="shared" si="1"/>
        <v>0</v>
      </c>
      <c r="D18" s="166"/>
      <c r="E18" s="166"/>
      <c r="F18" s="167">
        <f t="shared" si="2"/>
        <v>0</v>
      </c>
      <c r="G18" s="311" t="s">
        <v>651</v>
      </c>
      <c r="H18" s="349" t="s">
        <v>362</v>
      </c>
    </row>
    <row r="19" spans="1:10" s="345" customFormat="1" ht="15" customHeight="1" x14ac:dyDescent="0.25">
      <c r="A19" s="34" t="s">
        <v>43</v>
      </c>
      <c r="B19" s="18" t="s">
        <v>89</v>
      </c>
      <c r="C19" s="165">
        <f>IF(B19=$B$4,2,IF(B19=$B$5,1,0))</f>
        <v>2</v>
      </c>
      <c r="D19" s="166"/>
      <c r="E19" s="166"/>
      <c r="F19" s="167">
        <f t="shared" si="2"/>
        <v>2</v>
      </c>
      <c r="G19" s="15"/>
      <c r="H19" s="349" t="s">
        <v>634</v>
      </c>
    </row>
    <row r="20" spans="1:10" s="345" customFormat="1" ht="15" customHeight="1" x14ac:dyDescent="0.25">
      <c r="A20" s="34" t="s">
        <v>44</v>
      </c>
      <c r="B20" s="18" t="s">
        <v>89</v>
      </c>
      <c r="C20" s="165">
        <f t="shared" si="1"/>
        <v>2</v>
      </c>
      <c r="D20" s="166"/>
      <c r="E20" s="166"/>
      <c r="F20" s="167">
        <f t="shared" si="2"/>
        <v>2</v>
      </c>
      <c r="G20" s="15"/>
      <c r="H20" s="349" t="s">
        <v>646</v>
      </c>
    </row>
    <row r="21" spans="1:10" s="345" customFormat="1" ht="15" customHeight="1" x14ac:dyDescent="0.2">
      <c r="A21" s="34" t="s">
        <v>45</v>
      </c>
      <c r="B21" s="384" t="s">
        <v>89</v>
      </c>
      <c r="C21" s="396">
        <f t="shared" si="1"/>
        <v>2</v>
      </c>
      <c r="D21" s="166"/>
      <c r="E21" s="166"/>
      <c r="F21" s="167">
        <f t="shared" si="2"/>
        <v>2</v>
      </c>
      <c r="G21" s="311"/>
      <c r="H21" s="126" t="s">
        <v>647</v>
      </c>
    </row>
    <row r="22" spans="1:10" s="345" customFormat="1" ht="15" customHeight="1" x14ac:dyDescent="0.2">
      <c r="A22" s="34" t="s">
        <v>46</v>
      </c>
      <c r="B22" s="18" t="s">
        <v>89</v>
      </c>
      <c r="C22" s="165">
        <f t="shared" si="1"/>
        <v>2</v>
      </c>
      <c r="D22" s="166"/>
      <c r="E22" s="166"/>
      <c r="F22" s="167">
        <f t="shared" si="2"/>
        <v>2</v>
      </c>
      <c r="G22" s="18"/>
      <c r="H22" s="125" t="s">
        <v>635</v>
      </c>
    </row>
    <row r="23" spans="1:10" s="345" customFormat="1" ht="15" customHeight="1" x14ac:dyDescent="0.25">
      <c r="A23" s="34" t="s">
        <v>47</v>
      </c>
      <c r="B23" s="18" t="s">
        <v>89</v>
      </c>
      <c r="C23" s="165">
        <v>2</v>
      </c>
      <c r="D23" s="166"/>
      <c r="E23" s="166"/>
      <c r="F23" s="167">
        <f t="shared" si="2"/>
        <v>2</v>
      </c>
      <c r="G23" s="15"/>
      <c r="H23" s="126" t="s">
        <v>636</v>
      </c>
      <c r="J23" s="241"/>
    </row>
    <row r="24" spans="1:10" s="345" customFormat="1" ht="15" customHeight="1" x14ac:dyDescent="0.25">
      <c r="A24" s="34" t="s">
        <v>48</v>
      </c>
      <c r="B24" s="18" t="s">
        <v>89</v>
      </c>
      <c r="C24" s="165">
        <f t="shared" si="1"/>
        <v>2</v>
      </c>
      <c r="D24" s="166"/>
      <c r="E24" s="166"/>
      <c r="F24" s="167">
        <f t="shared" si="2"/>
        <v>2</v>
      </c>
      <c r="G24" s="18"/>
      <c r="H24" s="349" t="s">
        <v>363</v>
      </c>
    </row>
    <row r="25" spans="1:10" s="345" customFormat="1" ht="15" customHeight="1" x14ac:dyDescent="0.25">
      <c r="A25" s="34" t="s">
        <v>49</v>
      </c>
      <c r="B25" s="18" t="s">
        <v>89</v>
      </c>
      <c r="C25" s="165">
        <f t="shared" si="1"/>
        <v>2</v>
      </c>
      <c r="D25" s="166"/>
      <c r="E25" s="166"/>
      <c r="F25" s="167">
        <f t="shared" si="2"/>
        <v>2</v>
      </c>
      <c r="G25" s="18"/>
      <c r="H25" s="349" t="s">
        <v>648</v>
      </c>
    </row>
    <row r="26" spans="1:10" s="345" customFormat="1" ht="15" customHeight="1" x14ac:dyDescent="0.25">
      <c r="A26" s="34" t="s">
        <v>50</v>
      </c>
      <c r="B26" s="18" t="s">
        <v>89</v>
      </c>
      <c r="C26" s="165">
        <f t="shared" si="1"/>
        <v>2</v>
      </c>
      <c r="D26" s="166"/>
      <c r="E26" s="166"/>
      <c r="F26" s="167">
        <f t="shared" si="2"/>
        <v>2</v>
      </c>
      <c r="G26" s="18"/>
      <c r="H26" s="349" t="s">
        <v>349</v>
      </c>
    </row>
    <row r="27" spans="1:10" s="345" customFormat="1" ht="15" customHeight="1" x14ac:dyDescent="0.2">
      <c r="A27" s="34" t="s">
        <v>51</v>
      </c>
      <c r="B27" s="18" t="s">
        <v>89</v>
      </c>
      <c r="C27" s="165">
        <f t="shared" si="1"/>
        <v>2</v>
      </c>
      <c r="D27" s="166"/>
      <c r="E27" s="166"/>
      <c r="F27" s="167">
        <f t="shared" si="2"/>
        <v>2</v>
      </c>
      <c r="G27" s="311"/>
      <c r="H27" s="126" t="s">
        <v>638</v>
      </c>
    </row>
    <row r="28" spans="1:10" s="345" customFormat="1" ht="15" customHeight="1" x14ac:dyDescent="0.25">
      <c r="A28" s="34" t="s">
        <v>52</v>
      </c>
      <c r="B28" s="18" t="s">
        <v>89</v>
      </c>
      <c r="C28" s="165">
        <f t="shared" si="1"/>
        <v>2</v>
      </c>
      <c r="D28" s="166"/>
      <c r="E28" s="166"/>
      <c r="F28" s="167">
        <f t="shared" si="2"/>
        <v>2</v>
      </c>
      <c r="G28" s="311"/>
      <c r="H28" s="349" t="s">
        <v>350</v>
      </c>
    </row>
    <row r="31" spans="1:10" x14ac:dyDescent="0.2">
      <c r="B31" s="67"/>
      <c r="C31" s="69"/>
      <c r="D31" s="67"/>
      <c r="E31" s="67"/>
      <c r="F31" s="68"/>
      <c r="G31" s="67"/>
      <c r="H31" s="67"/>
    </row>
    <row r="38" ht="11.25" customHeight="1" x14ac:dyDescent="0.2"/>
  </sheetData>
  <autoFilter ref="A7:G28"/>
  <dataConsolidate/>
  <mergeCells count="10">
    <mergeCell ref="F4:F6"/>
    <mergeCell ref="H3:H6"/>
    <mergeCell ref="A1:H1"/>
    <mergeCell ref="A2:H2"/>
    <mergeCell ref="A3:A6"/>
    <mergeCell ref="C3:F3"/>
    <mergeCell ref="G3:G6"/>
    <mergeCell ref="C4:C6"/>
    <mergeCell ref="D4:D6"/>
    <mergeCell ref="E4:E6"/>
  </mergeCells>
  <dataValidations count="3">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4:C14 H21 H16:H17 H8:H14 H23 H27">
      <formula1>Выбор_3.1</formula1>
    </dataValidation>
    <dataValidation type="list" allowBlank="1" showInputMessage="1" showErrorMessage="1" sqref="B8:B13 B15:B28">
      <formula1>$B$4:$B$6</formula1>
    </dataValidation>
  </dataValidations>
  <hyperlinks>
    <hyperlink ref="H18" r:id="rId1"/>
    <hyperlink ref="H15" r:id="rId2"/>
    <hyperlink ref="H19" r:id="rId3"/>
    <hyperlink ref="H20" r:id="rId4"/>
    <hyperlink ref="H23" r:id="rId5" location="budg"/>
    <hyperlink ref="H24" r:id="rId6"/>
    <hyperlink ref="H25" r:id="rId7"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H26" r:id="rId8"/>
    <hyperlink ref="H28" r:id="rId9"/>
    <hyperlink ref="H17" r:id="rId10"/>
    <hyperlink ref="H13" r:id="rId11"/>
    <hyperlink ref="H12" r:id="rId12"/>
    <hyperlink ref="H16" r:id="rId13"/>
    <hyperlink ref="H9" r:id="rId14"/>
  </hyperlinks>
  <pageMargins left="0.70866141732283472" right="0.70866141732283472" top="0.74803149606299213" bottom="0.74803149606299213" header="0.31496062992125984" footer="0.31496062992125984"/>
  <pageSetup paperSize="9" scale="58" fitToWidth="0" fitToHeight="3" orientation="landscape" r:id="rId15"/>
  <headerFooter>
    <oddFooter>&amp;A&amp;RСтраница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0"/>
  <sheetViews>
    <sheetView topLeftCell="A4" zoomScaleNormal="100" zoomScaleSheetLayoutView="100" workbookViewId="0">
      <selection activeCell="B23" sqref="B23"/>
    </sheetView>
  </sheetViews>
  <sheetFormatPr defaultColWidth="8.85546875" defaultRowHeight="11.25" x14ac:dyDescent="0.2"/>
  <cols>
    <col min="1" max="1" width="19.42578125" style="58" customWidth="1"/>
    <col min="2" max="2" width="57.85546875" style="61" customWidth="1"/>
    <col min="3" max="3" width="6.28515625" style="64" customWidth="1"/>
    <col min="4" max="4" width="6.7109375" style="61" customWidth="1"/>
    <col min="5" max="5" width="6.7109375" style="63" customWidth="1"/>
    <col min="6" max="6" width="14.140625" style="61" customWidth="1"/>
    <col min="7" max="7" width="7.7109375" style="60" customWidth="1"/>
    <col min="8" max="8" width="20" style="58" customWidth="1"/>
    <col min="9" max="9" width="6.7109375" style="59" customWidth="1"/>
    <col min="10" max="10" width="20" style="58" customWidth="1"/>
    <col min="11" max="11" width="8.140625" style="61" customWidth="1"/>
    <col min="12" max="16384" width="8.85546875" style="58"/>
  </cols>
  <sheetData>
    <row r="1" spans="1:12" ht="39" customHeight="1" x14ac:dyDescent="0.2">
      <c r="A1" s="529" t="str">
        <f>"Исходные данные и оценка показателя "&amp;Методика!B68</f>
        <v>Исходные данные и оценка показателя Опубликованы ли в составе материалов к проекту Годового отчета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объемах субсидий на финансовое обеспечение выполнения муниципальных заданий?</v>
      </c>
      <c r="B1" s="529"/>
      <c r="C1" s="529"/>
      <c r="D1" s="529"/>
      <c r="E1" s="529"/>
      <c r="F1" s="529"/>
      <c r="G1" s="529"/>
      <c r="H1" s="529"/>
      <c r="I1" s="529"/>
      <c r="J1" s="529"/>
      <c r="K1" s="529"/>
    </row>
    <row r="2" spans="1:12" s="45" customFormat="1" ht="46.5" customHeight="1" x14ac:dyDescent="0.25">
      <c r="A2" s="517" t="s">
        <v>157</v>
      </c>
      <c r="B2" s="517"/>
      <c r="C2" s="517"/>
      <c r="D2" s="517"/>
      <c r="E2" s="517"/>
      <c r="F2" s="517"/>
      <c r="G2" s="517"/>
      <c r="H2" s="517"/>
      <c r="I2" s="517"/>
      <c r="J2" s="517"/>
      <c r="K2" s="517"/>
    </row>
    <row r="3" spans="1:12" ht="56.25" customHeight="1" x14ac:dyDescent="0.2">
      <c r="A3" s="497" t="s">
        <v>134</v>
      </c>
      <c r="B3" s="96" t="str">
        <f>Методика!$B$68</f>
        <v>Опубликованы ли в составе материалов к проекту Годового отчета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объемах субсидий на финансовое обеспечение выполнения муниципальных заданий?</v>
      </c>
      <c r="C3" s="522" t="s">
        <v>156</v>
      </c>
      <c r="D3" s="523"/>
      <c r="E3" s="523"/>
      <c r="F3" s="504" t="s">
        <v>28</v>
      </c>
      <c r="G3" s="526" t="s">
        <v>230</v>
      </c>
      <c r="H3" s="536"/>
      <c r="I3" s="536"/>
      <c r="J3" s="536"/>
      <c r="K3" s="497" t="s">
        <v>3</v>
      </c>
    </row>
    <row r="4" spans="1:12" s="70" customFormat="1" ht="29.25" customHeight="1" x14ac:dyDescent="0.2">
      <c r="A4" s="505"/>
      <c r="B4" s="89" t="str">
        <f>Методика!$B$70</f>
        <v xml:space="preserve">Да, сведения опубликованы </v>
      </c>
      <c r="C4" s="520" t="s">
        <v>9</v>
      </c>
      <c r="D4" s="497" t="s">
        <v>135</v>
      </c>
      <c r="E4" s="521" t="s">
        <v>8</v>
      </c>
      <c r="F4" s="524"/>
      <c r="G4" s="531" t="s">
        <v>158</v>
      </c>
      <c r="H4" s="532"/>
      <c r="I4" s="531" t="s">
        <v>159</v>
      </c>
      <c r="J4" s="532"/>
      <c r="K4" s="498"/>
    </row>
    <row r="5" spans="1:12" s="70" customFormat="1" ht="29.25" customHeight="1" x14ac:dyDescent="0.2">
      <c r="A5" s="505"/>
      <c r="B5" s="89" t="str">
        <f>Методика!$B$71</f>
        <v>Да, сведения опубликованы но не отвечают требованиям</v>
      </c>
      <c r="C5" s="520"/>
      <c r="D5" s="498"/>
      <c r="E5" s="521"/>
      <c r="F5" s="524"/>
      <c r="G5" s="533"/>
      <c r="H5" s="534"/>
      <c r="I5" s="533"/>
      <c r="J5" s="534"/>
      <c r="K5" s="498"/>
    </row>
    <row r="6" spans="1:12" s="70" customFormat="1" ht="13.5" customHeight="1" x14ac:dyDescent="0.2">
      <c r="A6" s="506"/>
      <c r="B6" s="89" t="str">
        <f>Методика!$B$72</f>
        <v>Нет, сведения не опубликованы</v>
      </c>
      <c r="C6" s="520"/>
      <c r="D6" s="499"/>
      <c r="E6" s="521"/>
      <c r="F6" s="525"/>
      <c r="G6" s="93" t="s">
        <v>123</v>
      </c>
      <c r="H6" s="93" t="s">
        <v>122</v>
      </c>
      <c r="I6" s="93" t="s">
        <v>123</v>
      </c>
      <c r="J6" s="93" t="s">
        <v>122</v>
      </c>
      <c r="K6" s="499"/>
    </row>
    <row r="7" spans="1:12" s="345" customFormat="1" ht="15" customHeight="1" x14ac:dyDescent="0.2">
      <c r="A7" s="314" t="s">
        <v>31</v>
      </c>
      <c r="B7" s="325"/>
      <c r="C7" s="88"/>
      <c r="D7" s="82"/>
      <c r="E7" s="87"/>
      <c r="F7" s="86"/>
      <c r="G7" s="83"/>
      <c r="H7" s="82"/>
      <c r="I7" s="21"/>
      <c r="J7" s="82"/>
      <c r="K7" s="325"/>
    </row>
    <row r="8" spans="1:12" s="345" customFormat="1" ht="15" customHeight="1" x14ac:dyDescent="0.2">
      <c r="A8" s="34" t="s">
        <v>33</v>
      </c>
      <c r="B8" s="18" t="s">
        <v>95</v>
      </c>
      <c r="C8" s="165">
        <f t="shared" ref="C8:C13" si="0">IF(B8=$B$4,2,IF(B8=$B$5,1,0))</f>
        <v>2</v>
      </c>
      <c r="D8" s="166"/>
      <c r="E8" s="167">
        <f>C8*(1-D8)</f>
        <v>2</v>
      </c>
      <c r="F8" s="311"/>
      <c r="G8" s="18" t="s">
        <v>204</v>
      </c>
      <c r="H8" s="125" t="s">
        <v>206</v>
      </c>
      <c r="I8" s="279" t="s">
        <v>204</v>
      </c>
      <c r="J8" s="125" t="s">
        <v>206</v>
      </c>
      <c r="K8" s="126" t="s">
        <v>206</v>
      </c>
    </row>
    <row r="9" spans="1:12" s="161" customFormat="1" ht="15" customHeight="1" x14ac:dyDescent="0.2">
      <c r="A9" s="34" t="s">
        <v>34</v>
      </c>
      <c r="B9" s="18" t="s">
        <v>95</v>
      </c>
      <c r="C9" s="165">
        <f t="shared" si="0"/>
        <v>2</v>
      </c>
      <c r="D9" s="166">
        <v>0.5</v>
      </c>
      <c r="E9" s="167">
        <f t="shared" ref="E9:E28" si="1">C9*(1-D9)</f>
        <v>1</v>
      </c>
      <c r="F9" s="278"/>
      <c r="G9" s="18" t="s">
        <v>204</v>
      </c>
      <c r="H9" s="125" t="s">
        <v>359</v>
      </c>
      <c r="I9" s="279" t="s">
        <v>204</v>
      </c>
      <c r="J9" s="125" t="s">
        <v>359</v>
      </c>
      <c r="K9" s="126" t="s">
        <v>359</v>
      </c>
      <c r="L9" s="345"/>
    </row>
    <row r="10" spans="1:12" s="345" customFormat="1" ht="15" customHeight="1" x14ac:dyDescent="0.2">
      <c r="A10" s="34" t="s">
        <v>35</v>
      </c>
      <c r="B10" s="18" t="s">
        <v>95</v>
      </c>
      <c r="C10" s="165">
        <f t="shared" si="0"/>
        <v>2</v>
      </c>
      <c r="D10" s="166"/>
      <c r="E10" s="167">
        <f t="shared" si="1"/>
        <v>2</v>
      </c>
      <c r="F10" s="311"/>
      <c r="G10" s="18" t="s">
        <v>204</v>
      </c>
      <c r="H10" s="125" t="s">
        <v>224</v>
      </c>
      <c r="I10" s="279" t="s">
        <v>204</v>
      </c>
      <c r="J10" s="125" t="s">
        <v>224</v>
      </c>
      <c r="K10" s="126" t="s">
        <v>224</v>
      </c>
    </row>
    <row r="11" spans="1:12" s="161" customFormat="1" ht="15" customHeight="1" x14ac:dyDescent="0.25">
      <c r="A11" s="34" t="s">
        <v>36</v>
      </c>
      <c r="B11" s="18" t="s">
        <v>95</v>
      </c>
      <c r="C11" s="165">
        <f t="shared" si="0"/>
        <v>2</v>
      </c>
      <c r="D11" s="166"/>
      <c r="E11" s="167">
        <f t="shared" si="1"/>
        <v>2</v>
      </c>
      <c r="F11" s="18"/>
      <c r="G11" s="18" t="s">
        <v>204</v>
      </c>
      <c r="H11" s="125" t="s">
        <v>360</v>
      </c>
      <c r="I11" s="124" t="s">
        <v>204</v>
      </c>
      <c r="J11" s="125" t="s">
        <v>360</v>
      </c>
      <c r="K11" s="126" t="s">
        <v>360</v>
      </c>
      <c r="L11" s="241"/>
    </row>
    <row r="12" spans="1:12" s="345" customFormat="1" ht="15" customHeight="1" x14ac:dyDescent="0.2">
      <c r="A12" s="34" t="s">
        <v>37</v>
      </c>
      <c r="B12" s="18" t="s">
        <v>95</v>
      </c>
      <c r="C12" s="165">
        <f t="shared" si="0"/>
        <v>2</v>
      </c>
      <c r="D12" s="166"/>
      <c r="E12" s="167">
        <f t="shared" si="1"/>
        <v>2</v>
      </c>
      <c r="F12" s="18"/>
      <c r="G12" s="18" t="s">
        <v>204</v>
      </c>
      <c r="H12" s="125" t="s">
        <v>642</v>
      </c>
      <c r="I12" s="124" t="s">
        <v>204</v>
      </c>
      <c r="J12" s="125" t="s">
        <v>642</v>
      </c>
      <c r="K12" s="126" t="s">
        <v>642</v>
      </c>
    </row>
    <row r="13" spans="1:12" s="345" customFormat="1" ht="15" customHeight="1" x14ac:dyDescent="0.2">
      <c r="A13" s="34" t="s">
        <v>38</v>
      </c>
      <c r="B13" s="18" t="s">
        <v>95</v>
      </c>
      <c r="C13" s="165">
        <f t="shared" si="0"/>
        <v>2</v>
      </c>
      <c r="D13" s="166"/>
      <c r="E13" s="167">
        <f t="shared" si="1"/>
        <v>2</v>
      </c>
      <c r="F13" s="18"/>
      <c r="G13" s="18" t="s">
        <v>204</v>
      </c>
      <c r="H13" s="125" t="s">
        <v>633</v>
      </c>
      <c r="I13" s="124" t="s">
        <v>204</v>
      </c>
      <c r="J13" s="125" t="s">
        <v>633</v>
      </c>
      <c r="K13" s="126" t="s">
        <v>633</v>
      </c>
    </row>
    <row r="14" spans="1:12" s="345" customFormat="1" ht="15" customHeight="1" x14ac:dyDescent="0.2">
      <c r="A14" s="35" t="s">
        <v>32</v>
      </c>
      <c r="B14" s="19"/>
      <c r="C14" s="19"/>
      <c r="D14" s="17"/>
      <c r="E14" s="78"/>
      <c r="F14" s="313"/>
      <c r="G14" s="19"/>
      <c r="H14" s="331"/>
      <c r="I14" s="314"/>
      <c r="J14" s="331"/>
      <c r="K14" s="331"/>
    </row>
    <row r="15" spans="1:12" s="345" customFormat="1" ht="15" customHeight="1" x14ac:dyDescent="0.25">
      <c r="A15" s="34" t="s">
        <v>39</v>
      </c>
      <c r="B15" s="18" t="s">
        <v>95</v>
      </c>
      <c r="C15" s="165">
        <f t="shared" ref="C15:C28" si="2">IF(B15=$B$4,2,IF(B15=$B$5,1,0))</f>
        <v>2</v>
      </c>
      <c r="D15" s="166"/>
      <c r="E15" s="167">
        <f t="shared" si="1"/>
        <v>2</v>
      </c>
      <c r="F15" s="311"/>
      <c r="G15" s="72" t="s">
        <v>204</v>
      </c>
      <c r="H15" s="349" t="s">
        <v>210</v>
      </c>
      <c r="I15" s="124" t="s">
        <v>204</v>
      </c>
      <c r="J15" s="349" t="s">
        <v>210</v>
      </c>
      <c r="K15" s="349" t="s">
        <v>210</v>
      </c>
    </row>
    <row r="16" spans="1:12" s="345" customFormat="1" ht="15" customHeight="1" x14ac:dyDescent="0.2">
      <c r="A16" s="34" t="s">
        <v>40</v>
      </c>
      <c r="B16" s="18" t="s">
        <v>95</v>
      </c>
      <c r="C16" s="165">
        <f t="shared" si="2"/>
        <v>2</v>
      </c>
      <c r="D16" s="166"/>
      <c r="E16" s="167">
        <f t="shared" si="1"/>
        <v>2</v>
      </c>
      <c r="F16" s="350"/>
      <c r="G16" s="124" t="s">
        <v>204</v>
      </c>
      <c r="H16" s="126" t="s">
        <v>225</v>
      </c>
      <c r="I16" s="124" t="s">
        <v>204</v>
      </c>
      <c r="J16" s="126" t="s">
        <v>225</v>
      </c>
      <c r="K16" s="126" t="s">
        <v>225</v>
      </c>
    </row>
    <row r="17" spans="1:11" s="345" customFormat="1" ht="15" customHeight="1" x14ac:dyDescent="0.2">
      <c r="A17" s="34" t="s">
        <v>41</v>
      </c>
      <c r="B17" s="18" t="s">
        <v>95</v>
      </c>
      <c r="C17" s="165">
        <f t="shared" si="2"/>
        <v>2</v>
      </c>
      <c r="D17" s="166"/>
      <c r="E17" s="167">
        <f t="shared" si="1"/>
        <v>2</v>
      </c>
      <c r="F17" s="15"/>
      <c r="G17" s="18" t="s">
        <v>204</v>
      </c>
      <c r="H17" s="125" t="s">
        <v>226</v>
      </c>
      <c r="I17" s="124" t="s">
        <v>204</v>
      </c>
      <c r="J17" s="125" t="s">
        <v>226</v>
      </c>
      <c r="K17" s="126" t="s">
        <v>226</v>
      </c>
    </row>
    <row r="18" spans="1:11" s="345" customFormat="1" ht="15" customHeight="1" x14ac:dyDescent="0.2">
      <c r="A18" s="34" t="s">
        <v>42</v>
      </c>
      <c r="B18" s="373" t="s">
        <v>95</v>
      </c>
      <c r="C18" s="396">
        <f t="shared" si="2"/>
        <v>2</v>
      </c>
      <c r="D18" s="166"/>
      <c r="E18" s="167">
        <f t="shared" si="1"/>
        <v>2</v>
      </c>
      <c r="F18" s="15"/>
      <c r="G18" s="18" t="s">
        <v>204</v>
      </c>
      <c r="H18" s="125" t="s">
        <v>362</v>
      </c>
      <c r="I18" s="124" t="s">
        <v>204</v>
      </c>
      <c r="J18" s="125" t="s">
        <v>362</v>
      </c>
      <c r="K18" s="126" t="s">
        <v>362</v>
      </c>
    </row>
    <row r="19" spans="1:11" s="345" customFormat="1" ht="15" customHeight="1" x14ac:dyDescent="0.25">
      <c r="A19" s="34" t="s">
        <v>43</v>
      </c>
      <c r="B19" s="18" t="s">
        <v>95</v>
      </c>
      <c r="C19" s="165">
        <f t="shared" si="2"/>
        <v>2</v>
      </c>
      <c r="D19" s="166"/>
      <c r="E19" s="167">
        <f t="shared" si="1"/>
        <v>2</v>
      </c>
      <c r="F19" s="15"/>
      <c r="G19" s="18" t="s">
        <v>204</v>
      </c>
      <c r="H19" s="241" t="s">
        <v>634</v>
      </c>
      <c r="I19" s="124" t="s">
        <v>204</v>
      </c>
      <c r="J19" s="349" t="s">
        <v>634</v>
      </c>
      <c r="K19" s="349" t="s">
        <v>634</v>
      </c>
    </row>
    <row r="20" spans="1:11" s="345" customFormat="1" ht="15" customHeight="1" x14ac:dyDescent="0.25">
      <c r="A20" s="34" t="s">
        <v>44</v>
      </c>
      <c r="B20" s="18" t="s">
        <v>95</v>
      </c>
      <c r="C20" s="165">
        <f t="shared" si="2"/>
        <v>2</v>
      </c>
      <c r="D20" s="166"/>
      <c r="E20" s="167">
        <f t="shared" si="1"/>
        <v>2</v>
      </c>
      <c r="F20" s="15"/>
      <c r="G20" s="123" t="s">
        <v>204</v>
      </c>
      <c r="H20" s="241" t="s">
        <v>646</v>
      </c>
      <c r="I20" s="124" t="s">
        <v>204</v>
      </c>
      <c r="J20" s="349" t="s">
        <v>646</v>
      </c>
      <c r="K20" s="349" t="s">
        <v>646</v>
      </c>
    </row>
    <row r="21" spans="1:11" s="345" customFormat="1" ht="15" customHeight="1" x14ac:dyDescent="0.2">
      <c r="A21" s="34" t="s">
        <v>45</v>
      </c>
      <c r="B21" s="18" t="s">
        <v>95</v>
      </c>
      <c r="C21" s="165">
        <f t="shared" si="2"/>
        <v>2</v>
      </c>
      <c r="D21" s="166"/>
      <c r="E21" s="167">
        <f t="shared" si="1"/>
        <v>2</v>
      </c>
      <c r="F21" s="15"/>
      <c r="G21" s="123" t="s">
        <v>204</v>
      </c>
      <c r="H21" s="125" t="s">
        <v>647</v>
      </c>
      <c r="I21" s="124" t="s">
        <v>204</v>
      </c>
      <c r="J21" s="125" t="s">
        <v>647</v>
      </c>
      <c r="K21" s="125" t="s">
        <v>647</v>
      </c>
    </row>
    <row r="22" spans="1:11" s="345" customFormat="1" ht="15" customHeight="1" x14ac:dyDescent="0.2">
      <c r="A22" s="382" t="s">
        <v>46</v>
      </c>
      <c r="B22" s="373" t="s">
        <v>95</v>
      </c>
      <c r="C22" s="416">
        <f t="shared" si="2"/>
        <v>2</v>
      </c>
      <c r="D22" s="417"/>
      <c r="E22" s="418">
        <f t="shared" si="1"/>
        <v>2</v>
      </c>
      <c r="F22" s="405"/>
      <c r="G22" s="116" t="s">
        <v>204</v>
      </c>
      <c r="H22" s="125" t="s">
        <v>635</v>
      </c>
      <c r="I22" s="124" t="s">
        <v>204</v>
      </c>
      <c r="J22" s="125" t="s">
        <v>635</v>
      </c>
      <c r="K22" s="125" t="s">
        <v>635</v>
      </c>
    </row>
    <row r="23" spans="1:11" s="345" customFormat="1" ht="15" customHeight="1" x14ac:dyDescent="0.25">
      <c r="A23" s="382" t="s">
        <v>47</v>
      </c>
      <c r="B23" s="373" t="s">
        <v>95</v>
      </c>
      <c r="C23" s="165">
        <v>2</v>
      </c>
      <c r="D23" s="166"/>
      <c r="E23" s="167">
        <f t="shared" si="1"/>
        <v>2</v>
      </c>
      <c r="F23" s="15"/>
      <c r="G23" s="116" t="s">
        <v>204</v>
      </c>
      <c r="H23" s="349" t="s">
        <v>652</v>
      </c>
      <c r="I23" s="124" t="s">
        <v>204</v>
      </c>
      <c r="J23" s="349" t="s">
        <v>652</v>
      </c>
      <c r="K23" s="349" t="s">
        <v>652</v>
      </c>
    </row>
    <row r="24" spans="1:11" s="345" customFormat="1" ht="15" customHeight="1" x14ac:dyDescent="0.25">
      <c r="A24" s="34" t="s">
        <v>48</v>
      </c>
      <c r="B24" s="18" t="s">
        <v>95</v>
      </c>
      <c r="C24" s="165">
        <f t="shared" si="2"/>
        <v>2</v>
      </c>
      <c r="D24" s="166"/>
      <c r="E24" s="167">
        <f t="shared" si="1"/>
        <v>2</v>
      </c>
      <c r="F24" s="18"/>
      <c r="G24" s="116" t="s">
        <v>204</v>
      </c>
      <c r="H24" s="241" t="s">
        <v>363</v>
      </c>
      <c r="I24" s="124" t="s">
        <v>204</v>
      </c>
      <c r="J24" s="349" t="s">
        <v>363</v>
      </c>
      <c r="K24" s="349" t="s">
        <v>363</v>
      </c>
    </row>
    <row r="25" spans="1:11" s="345" customFormat="1" ht="15" customHeight="1" x14ac:dyDescent="0.25">
      <c r="A25" s="34" t="s">
        <v>49</v>
      </c>
      <c r="B25" s="18" t="s">
        <v>95</v>
      </c>
      <c r="C25" s="165">
        <f t="shared" si="2"/>
        <v>2</v>
      </c>
      <c r="D25" s="166"/>
      <c r="E25" s="167">
        <f t="shared" si="1"/>
        <v>2</v>
      </c>
      <c r="F25" s="18"/>
      <c r="G25" s="18" t="s">
        <v>204</v>
      </c>
      <c r="H25" s="349" t="s">
        <v>648</v>
      </c>
      <c r="I25" s="116" t="s">
        <v>204</v>
      </c>
      <c r="J25" s="349" t="s">
        <v>648</v>
      </c>
      <c r="K25" s="116"/>
    </row>
    <row r="26" spans="1:11" s="345" customFormat="1" ht="15" customHeight="1" x14ac:dyDescent="0.25">
      <c r="A26" s="34" t="s">
        <v>50</v>
      </c>
      <c r="B26" s="18" t="s">
        <v>95</v>
      </c>
      <c r="C26" s="165">
        <f t="shared" si="2"/>
        <v>2</v>
      </c>
      <c r="D26" s="166"/>
      <c r="E26" s="167">
        <f t="shared" si="1"/>
        <v>2</v>
      </c>
      <c r="F26" s="18"/>
      <c r="G26" s="18" t="s">
        <v>204</v>
      </c>
      <c r="H26" s="349" t="s">
        <v>349</v>
      </c>
      <c r="I26" s="116" t="s">
        <v>204</v>
      </c>
      <c r="J26" s="349" t="s">
        <v>349</v>
      </c>
      <c r="K26" s="349" t="s">
        <v>349</v>
      </c>
    </row>
    <row r="27" spans="1:11" s="345" customFormat="1" ht="15" customHeight="1" x14ac:dyDescent="0.2">
      <c r="A27" s="34" t="s">
        <v>51</v>
      </c>
      <c r="B27" s="18" t="s">
        <v>95</v>
      </c>
      <c r="C27" s="165">
        <f t="shared" si="2"/>
        <v>2</v>
      </c>
      <c r="D27" s="166"/>
      <c r="E27" s="167">
        <f t="shared" si="1"/>
        <v>2</v>
      </c>
      <c r="F27" s="311"/>
      <c r="G27" s="116" t="s">
        <v>204</v>
      </c>
      <c r="H27" s="126" t="s">
        <v>638</v>
      </c>
      <c r="I27" s="116" t="s">
        <v>204</v>
      </c>
      <c r="J27" s="126" t="s">
        <v>638</v>
      </c>
      <c r="K27" s="126" t="s">
        <v>638</v>
      </c>
    </row>
    <row r="28" spans="1:11" s="345" customFormat="1" ht="15" customHeight="1" x14ac:dyDescent="0.25">
      <c r="A28" s="34" t="s">
        <v>52</v>
      </c>
      <c r="B28" s="18" t="s">
        <v>95</v>
      </c>
      <c r="C28" s="165">
        <f t="shared" si="2"/>
        <v>2</v>
      </c>
      <c r="D28" s="166"/>
      <c r="E28" s="167">
        <f t="shared" si="1"/>
        <v>2</v>
      </c>
      <c r="F28" s="311"/>
      <c r="G28" s="18" t="s">
        <v>204</v>
      </c>
      <c r="H28" s="349" t="s">
        <v>350</v>
      </c>
      <c r="I28" s="116" t="s">
        <v>204</v>
      </c>
      <c r="J28" s="349" t="s">
        <v>350</v>
      </c>
      <c r="K28" s="349" t="s">
        <v>350</v>
      </c>
    </row>
    <row r="29" spans="1:11" s="345" customFormat="1" x14ac:dyDescent="0.2">
      <c r="B29" s="351"/>
      <c r="C29" s="352"/>
      <c r="D29" s="351"/>
      <c r="E29" s="353"/>
      <c r="F29" s="351"/>
      <c r="G29" s="354"/>
      <c r="I29" s="355"/>
      <c r="K29" s="351"/>
    </row>
    <row r="30" spans="1:11" x14ac:dyDescent="0.2">
      <c r="G30" s="65"/>
    </row>
    <row r="31" spans="1:11" x14ac:dyDescent="0.2">
      <c r="B31" s="67"/>
      <c r="C31" s="69"/>
      <c r="D31" s="67"/>
      <c r="E31" s="68"/>
      <c r="F31" s="67"/>
      <c r="G31" s="65"/>
      <c r="K31" s="67"/>
    </row>
    <row r="32" spans="1:11" x14ac:dyDescent="0.2">
      <c r="G32" s="65"/>
    </row>
    <row r="33" spans="7:7" x14ac:dyDescent="0.2">
      <c r="G33" s="65"/>
    </row>
    <row r="34" spans="7:7" x14ac:dyDescent="0.2">
      <c r="G34" s="65"/>
    </row>
    <row r="35" spans="7:7" x14ac:dyDescent="0.2">
      <c r="G35" s="65"/>
    </row>
    <row r="36" spans="7:7" x14ac:dyDescent="0.2">
      <c r="G36" s="65"/>
    </row>
    <row r="37" spans="7:7" x14ac:dyDescent="0.2">
      <c r="G37" s="65"/>
    </row>
    <row r="38" spans="7:7" ht="11.25" customHeight="1" x14ac:dyDescent="0.2">
      <c r="G38" s="65"/>
    </row>
    <row r="39" spans="7:7" x14ac:dyDescent="0.2">
      <c r="G39" s="65"/>
    </row>
    <row r="40" spans="7:7" x14ac:dyDescent="0.2">
      <c r="G40" s="65"/>
    </row>
    <row r="41" spans="7:7" x14ac:dyDescent="0.2">
      <c r="G41" s="65"/>
    </row>
    <row r="42" spans="7:7" x14ac:dyDescent="0.2">
      <c r="G42" s="65"/>
    </row>
    <row r="43" spans="7:7" x14ac:dyDescent="0.2">
      <c r="G43" s="65"/>
    </row>
    <row r="44" spans="7:7" x14ac:dyDescent="0.2">
      <c r="G44" s="65"/>
    </row>
    <row r="45" spans="7:7" x14ac:dyDescent="0.2">
      <c r="G45" s="65"/>
    </row>
    <row r="46" spans="7:7" x14ac:dyDescent="0.2">
      <c r="G46" s="65"/>
    </row>
    <row r="47" spans="7:7" x14ac:dyDescent="0.2">
      <c r="G47" s="65"/>
    </row>
    <row r="48" spans="7:7" x14ac:dyDescent="0.2">
      <c r="G48" s="65"/>
    </row>
    <row r="49" spans="7:7" x14ac:dyDescent="0.2">
      <c r="G49" s="65"/>
    </row>
    <row r="50" spans="7:7" x14ac:dyDescent="0.2">
      <c r="G50" s="65"/>
    </row>
  </sheetData>
  <autoFilter ref="A7:J28"/>
  <dataConsolidate/>
  <mergeCells count="12">
    <mergeCell ref="D4:D6"/>
    <mergeCell ref="E4:E6"/>
    <mergeCell ref="G4:H5"/>
    <mergeCell ref="I4:J5"/>
    <mergeCell ref="A1:K1"/>
    <mergeCell ref="A2:K2"/>
    <mergeCell ref="A3:A6"/>
    <mergeCell ref="C3:E3"/>
    <mergeCell ref="F3:F6"/>
    <mergeCell ref="G3:J3"/>
    <mergeCell ref="K3:K6"/>
    <mergeCell ref="C4:C6"/>
  </mergeCells>
  <dataValidations count="3">
    <dataValidation type="list" allowBlank="1" showInputMessage="1" showErrorMessage="1" sqref="B14:C14 J16:K16 K8:K14 H16 H27 K17:K18 J27:K27 K25">
      <formula1>Выбор_3.1</formula1>
    </dataValidation>
    <dataValidation type="list" allowBlank="1" showInputMessage="1" showErrorMessage="1" sqref="D8:D13 D15:D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s>
  <hyperlinks>
    <hyperlink ref="H11" r:id="rId1"/>
    <hyperlink ref="H15" r:id="rId2"/>
    <hyperlink ref="J15" r:id="rId3"/>
    <hyperlink ref="K15" r:id="rId4"/>
    <hyperlink ref="H19" r:id="rId5"/>
    <hyperlink ref="J19" r:id="rId6"/>
    <hyperlink ref="K19" r:id="rId7"/>
    <hyperlink ref="H20" r:id="rId8"/>
    <hyperlink ref="J20" r:id="rId9"/>
    <hyperlink ref="K20" r:id="rId10"/>
    <hyperlink ref="K21" r:id="rId11"/>
    <hyperlink ref="H23" r:id="rId12" location="budg" display="http://www.сысола-адм.рф/mun_finans.php - budg"/>
    <hyperlink ref="J23" r:id="rId13" location="budg" display="http://www.сысола-адм.рф/mun_finans.php - budg"/>
    <hyperlink ref="K23" r:id="rId14" location="budg" display="http://www.сысола-адм.рф/mun_finans.php - budg"/>
    <hyperlink ref="H24" r:id="rId15"/>
    <hyperlink ref="J24" r:id="rId16"/>
    <hyperlink ref="K24" r:id="rId17"/>
    <hyperlink ref="J25" r:id="rId18"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H25" r:id="rId19" display="https://cloud.mail.ru/public/KBph/jLpWAmCjq/%D0%9F%D1%80%D0%BE%D0%B5%D0%BA%D1%82 %D1%80%D0%B5%D1%88%D0%B5%D0%BD%D0%B8%D1%8F %D0%BE%D0%B1 %D1%83%D1%82%D0%B2%D0%B5%D1%80%D0%B6%D0%B4%D0%B5%D0%BD%D0%B8%D0%B8 %D0%BE%D1%82%D1%87%D0%B5%D1%82%D0%B0 %D0%BE%D0%B1 %D0%B8%D1%81%D0%BF%D0%BE%D0%BB%D0%BD%D0%B5%D0%BD%D0%B8%D0%B8 %D0%B1%D1%8E%D0%B4%D0%B6%D0%B5%D1%82%D0%B0 %D0%B7%D0%B0 2018 %D0%B3%D0%BE%D0%B4/%D0%94%D0%BE%D0%BF%D0%BE%D0%BB%D0%BD%D0%B8%D1%82%D0%B5%D0%BB%D1%8C%D0%BD%D1%8B%D0%B5 %D0%BC%D0%B0%D1%82%D0%B5%D1%80%D0%B8%D0%B0%D0%BB%D1%8B %D0%BA %D1%80%D0%B5%D1%88%D0%B5%D0%BD%D0%B8%D1%8E %D0%BE%D0%B1 %D1%83%D1%82%D0%B2%D0%B5%D1%80%D0%B6%D0%B4%D0%B5%D0%BD%D0%B8%D0%B8 %D0%BE%D1%82%D1%87%D0%B5%D1%82%D0%B0 %D0%BE%D0%B1 %D0%B8%D1%81%D0%BF%D0%BE%D0%BB%D0%BD%D0%B5%D0%BD%D0%B8%D0%B8 %D0%B1%D1%8E%D0%B4%D0%B6%D0%B5%D1%82%D0%B0 %D0%B7%D0%B0 2018 %D0%B3%D0%BE%D0%B4/"/>
    <hyperlink ref="H26" r:id="rId20"/>
    <hyperlink ref="J26" r:id="rId21"/>
    <hyperlink ref="K26" r:id="rId22"/>
    <hyperlink ref="H28" r:id="rId23"/>
    <hyperlink ref="J28" r:id="rId24"/>
    <hyperlink ref="K28" r:id="rId25"/>
    <hyperlink ref="H8" r:id="rId26"/>
    <hyperlink ref="H9" r:id="rId27"/>
    <hyperlink ref="H22" r:id="rId28"/>
  </hyperlinks>
  <pageMargins left="0.70866141732283472" right="0.70866141732283472" top="0.74803149606299213" bottom="0.74803149606299213" header="0.31496062992125984" footer="0.31496062992125984"/>
  <pageSetup paperSize="9" scale="58" fitToWidth="0" fitToHeight="3" orientation="landscape" r:id="rId29"/>
  <headerFooter>
    <oddFooter>&amp;A&amp;RСтраница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2"/>
  <sheetViews>
    <sheetView topLeftCell="A4" zoomScaleNormal="100" zoomScaleSheetLayoutView="80" workbookViewId="0">
      <selection activeCell="C10" sqref="C10"/>
    </sheetView>
  </sheetViews>
  <sheetFormatPr defaultColWidth="8.85546875" defaultRowHeight="15" x14ac:dyDescent="0.25"/>
  <cols>
    <col min="1" max="1" width="19.42578125" style="3" customWidth="1"/>
    <col min="2" max="2" width="54.7109375" style="26" customWidth="1"/>
    <col min="3" max="3" width="96.28515625" style="3" customWidth="1"/>
    <col min="4" max="4" width="9.140625" style="3" customWidth="1"/>
    <col min="5" max="5" width="6.85546875" style="9" customWidth="1"/>
    <col min="6" max="6" width="25.5703125" style="9" customWidth="1"/>
    <col min="7" max="16384" width="8.85546875" style="9"/>
  </cols>
  <sheetData>
    <row r="1" spans="1:6" s="1" customFormat="1" ht="39.75" customHeight="1" x14ac:dyDescent="0.2">
      <c r="A1" s="538" t="str">
        <f>"Исходные данные и оценка показателя "&amp;Методика!B75</f>
        <v>Исходные данные и оценка показателя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B1" s="538"/>
      <c r="C1" s="538"/>
      <c r="D1" s="538"/>
    </row>
    <row r="2" spans="1:6" ht="70.5" customHeight="1" x14ac:dyDescent="0.25">
      <c r="A2" s="510" t="s">
        <v>119</v>
      </c>
      <c r="B2" s="94" t="str">
        <f>Методика!$B$75</f>
        <v>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C2" s="510" t="s">
        <v>120</v>
      </c>
      <c r="D2" s="96" t="s">
        <v>160</v>
      </c>
    </row>
    <row r="3" spans="1:6" ht="15.75" customHeight="1" x14ac:dyDescent="0.25">
      <c r="A3" s="511"/>
      <c r="B3" s="49">
        <f>Методика!$B$76</f>
        <v>1</v>
      </c>
      <c r="C3" s="510"/>
      <c r="D3" s="497" t="s">
        <v>9</v>
      </c>
    </row>
    <row r="4" spans="1:6" ht="15.75" customHeight="1" x14ac:dyDescent="0.25">
      <c r="A4" s="511"/>
      <c r="B4" s="24" t="str">
        <f>Методика!$B$77</f>
        <v>95% и более</v>
      </c>
      <c r="C4" s="510"/>
      <c r="D4" s="498"/>
    </row>
    <row r="5" spans="1:6" ht="15.75" customHeight="1" x14ac:dyDescent="0.25">
      <c r="A5" s="511"/>
      <c r="B5" s="24" t="str">
        <f>Методика!$B$78</f>
        <v>85% и более</v>
      </c>
      <c r="C5" s="510"/>
      <c r="D5" s="498"/>
    </row>
    <row r="6" spans="1:6" ht="15.75" customHeight="1" x14ac:dyDescent="0.25">
      <c r="A6" s="511"/>
      <c r="B6" s="24" t="str">
        <f>Методика!$B$79</f>
        <v>Менее 85%</v>
      </c>
      <c r="C6" s="510"/>
      <c r="D6" s="499"/>
    </row>
    <row r="7" spans="1:6" s="14" customFormat="1" ht="15" customHeight="1" x14ac:dyDescent="0.25">
      <c r="A7" s="11" t="s">
        <v>31</v>
      </c>
      <c r="B7" s="7"/>
      <c r="C7" s="11"/>
      <c r="D7" s="11"/>
    </row>
    <row r="8" spans="1:6" s="22" customFormat="1" ht="15" customHeight="1" x14ac:dyDescent="0.25">
      <c r="A8" s="32" t="s">
        <v>33</v>
      </c>
      <c r="B8" s="163" t="s">
        <v>58</v>
      </c>
      <c r="C8" s="33" t="s">
        <v>510</v>
      </c>
      <c r="D8" s="20">
        <f>IF(B8=$B$3,4,IF(B8=$B$4,2,IF(B8=$B$5,1,0)))</f>
        <v>2</v>
      </c>
    </row>
    <row r="9" spans="1:6" s="14" customFormat="1" ht="15" customHeight="1" x14ac:dyDescent="0.25">
      <c r="A9" s="32" t="s">
        <v>34</v>
      </c>
      <c r="B9" s="163">
        <v>1</v>
      </c>
      <c r="C9" s="33"/>
      <c r="D9" s="20">
        <f t="shared" ref="D9:D28" si="0">IF(B9=$B$3,4,IF(B9=$B$4,2,IF(B9=$B$5,1,0)))</f>
        <v>4</v>
      </c>
      <c r="F9" s="204"/>
    </row>
    <row r="10" spans="1:6" s="23" customFormat="1" ht="15" customHeight="1" x14ac:dyDescent="0.25">
      <c r="A10" s="32" t="s">
        <v>35</v>
      </c>
      <c r="B10" s="163" t="s">
        <v>59</v>
      </c>
      <c r="C10" s="33" t="s">
        <v>511</v>
      </c>
      <c r="D10" s="20">
        <f t="shared" si="0"/>
        <v>1</v>
      </c>
      <c r="F10" s="290"/>
    </row>
    <row r="11" spans="1:6" s="22" customFormat="1" ht="15" customHeight="1" x14ac:dyDescent="0.25">
      <c r="A11" s="32" t="s">
        <v>36</v>
      </c>
      <c r="B11" s="163" t="s">
        <v>60</v>
      </c>
      <c r="C11" s="43" t="s">
        <v>512</v>
      </c>
      <c r="D11" s="20">
        <f t="shared" si="0"/>
        <v>0</v>
      </c>
      <c r="F11" s="290"/>
    </row>
    <row r="12" spans="1:6" s="10" customFormat="1" ht="15" customHeight="1" x14ac:dyDescent="0.25">
      <c r="A12" s="34" t="s">
        <v>37</v>
      </c>
      <c r="B12" s="163">
        <v>1</v>
      </c>
      <c r="C12" s="43"/>
      <c r="D12" s="20">
        <f t="shared" si="0"/>
        <v>4</v>
      </c>
      <c r="F12" s="290"/>
    </row>
    <row r="13" spans="1:6" s="14" customFormat="1" ht="15" customHeight="1" x14ac:dyDescent="0.25">
      <c r="A13" s="32" t="s">
        <v>38</v>
      </c>
      <c r="B13" s="163" t="s">
        <v>60</v>
      </c>
      <c r="C13" s="33" t="s">
        <v>514</v>
      </c>
      <c r="D13" s="20">
        <f t="shared" si="0"/>
        <v>0</v>
      </c>
      <c r="F13" s="290"/>
    </row>
    <row r="14" spans="1:6" s="14" customFormat="1" ht="15" customHeight="1" x14ac:dyDescent="0.25">
      <c r="A14" s="35" t="s">
        <v>32</v>
      </c>
      <c r="B14" s="164"/>
      <c r="C14" s="35"/>
      <c r="D14" s="20"/>
      <c r="F14" s="290"/>
    </row>
    <row r="15" spans="1:6" s="22" customFormat="1" ht="15" customHeight="1" x14ac:dyDescent="0.25">
      <c r="A15" s="32" t="s">
        <v>39</v>
      </c>
      <c r="B15" s="163">
        <v>1</v>
      </c>
      <c r="C15" s="33"/>
      <c r="D15" s="20">
        <f t="shared" si="0"/>
        <v>4</v>
      </c>
      <c r="F15" s="290"/>
    </row>
    <row r="16" spans="1:6" ht="15" customHeight="1" x14ac:dyDescent="0.25">
      <c r="A16" s="34" t="s">
        <v>40</v>
      </c>
      <c r="B16" s="163" t="s">
        <v>60</v>
      </c>
      <c r="C16" s="33" t="s">
        <v>515</v>
      </c>
      <c r="D16" s="20">
        <f t="shared" si="0"/>
        <v>0</v>
      </c>
      <c r="F16" s="290"/>
    </row>
    <row r="17" spans="1:6" ht="15" customHeight="1" x14ac:dyDescent="0.25">
      <c r="A17" s="34" t="s">
        <v>41</v>
      </c>
      <c r="B17" s="163" t="s">
        <v>60</v>
      </c>
      <c r="C17" s="33" t="s">
        <v>516</v>
      </c>
      <c r="D17" s="20">
        <f t="shared" si="0"/>
        <v>0</v>
      </c>
      <c r="F17" s="290"/>
    </row>
    <row r="18" spans="1:6" ht="15" customHeight="1" x14ac:dyDescent="0.25">
      <c r="A18" s="34" t="s">
        <v>42</v>
      </c>
      <c r="B18" s="163" t="s">
        <v>59</v>
      </c>
      <c r="C18" s="33" t="s">
        <v>517</v>
      </c>
      <c r="D18" s="20">
        <f t="shared" si="0"/>
        <v>1</v>
      </c>
      <c r="F18" s="290"/>
    </row>
    <row r="19" spans="1:6" ht="15" customHeight="1" x14ac:dyDescent="0.25">
      <c r="A19" s="34" t="s">
        <v>43</v>
      </c>
      <c r="B19" s="163" t="s">
        <v>60</v>
      </c>
      <c r="C19" s="33" t="s">
        <v>518</v>
      </c>
      <c r="D19" s="20">
        <f t="shared" si="0"/>
        <v>0</v>
      </c>
      <c r="F19" s="290"/>
    </row>
    <row r="20" spans="1:6" ht="37.5" customHeight="1" x14ac:dyDescent="0.25">
      <c r="A20" s="34" t="s">
        <v>44</v>
      </c>
      <c r="B20" s="163" t="s">
        <v>60</v>
      </c>
      <c r="C20" s="293" t="s">
        <v>519</v>
      </c>
      <c r="D20" s="20">
        <f t="shared" si="0"/>
        <v>0</v>
      </c>
      <c r="F20" s="290"/>
    </row>
    <row r="21" spans="1:6" ht="15" customHeight="1" x14ac:dyDescent="0.25">
      <c r="A21" s="34" t="s">
        <v>45</v>
      </c>
      <c r="B21" s="163">
        <v>1</v>
      </c>
      <c r="C21" s="33"/>
      <c r="D21" s="20">
        <f t="shared" si="0"/>
        <v>4</v>
      </c>
      <c r="F21" s="290"/>
    </row>
    <row r="22" spans="1:6" ht="36.75" customHeight="1" x14ac:dyDescent="0.25">
      <c r="A22" s="34" t="s">
        <v>46</v>
      </c>
      <c r="B22" s="163" t="s">
        <v>60</v>
      </c>
      <c r="C22" s="293" t="s">
        <v>520</v>
      </c>
      <c r="D22" s="20">
        <f t="shared" si="0"/>
        <v>0</v>
      </c>
      <c r="F22" s="290"/>
    </row>
    <row r="23" spans="1:6" ht="15" customHeight="1" x14ac:dyDescent="0.25">
      <c r="A23" s="34" t="s">
        <v>47</v>
      </c>
      <c r="B23" s="163" t="s">
        <v>59</v>
      </c>
      <c r="C23" s="33" t="s">
        <v>521</v>
      </c>
      <c r="D23" s="20">
        <f t="shared" si="0"/>
        <v>1</v>
      </c>
      <c r="F23" s="290"/>
    </row>
    <row r="24" spans="1:6" ht="15" customHeight="1" x14ac:dyDescent="0.25">
      <c r="A24" s="34" t="s">
        <v>48</v>
      </c>
      <c r="B24" s="163">
        <v>1</v>
      </c>
      <c r="C24" s="43"/>
      <c r="D24" s="20">
        <f t="shared" si="0"/>
        <v>4</v>
      </c>
      <c r="F24" s="290"/>
    </row>
    <row r="25" spans="1:6" s="8" customFormat="1" ht="40.5" customHeight="1" x14ac:dyDescent="0.25">
      <c r="A25" s="34" t="s">
        <v>49</v>
      </c>
      <c r="B25" s="163" t="s">
        <v>60</v>
      </c>
      <c r="C25" s="293" t="s">
        <v>522</v>
      </c>
      <c r="D25" s="20">
        <f t="shared" si="0"/>
        <v>0</v>
      </c>
      <c r="F25" s="290"/>
    </row>
    <row r="26" spans="1:6" ht="15" customHeight="1" x14ac:dyDescent="0.25">
      <c r="A26" s="34" t="s">
        <v>50</v>
      </c>
      <c r="B26" s="163">
        <v>1</v>
      </c>
      <c r="C26" s="33"/>
      <c r="D26" s="20">
        <f t="shared" si="0"/>
        <v>4</v>
      </c>
      <c r="F26" s="290"/>
    </row>
    <row r="27" spans="1:6" ht="15" customHeight="1" x14ac:dyDescent="0.25">
      <c r="A27" s="34" t="s">
        <v>51</v>
      </c>
      <c r="B27" s="163">
        <v>1</v>
      </c>
      <c r="C27" s="33"/>
      <c r="D27" s="20">
        <f t="shared" si="0"/>
        <v>4</v>
      </c>
      <c r="F27" s="290"/>
    </row>
    <row r="28" spans="1:6" ht="15" customHeight="1" x14ac:dyDescent="0.25">
      <c r="A28" s="34" t="s">
        <v>52</v>
      </c>
      <c r="B28" s="163">
        <v>1</v>
      </c>
      <c r="C28" s="43"/>
      <c r="D28" s="20">
        <f t="shared" si="0"/>
        <v>4</v>
      </c>
      <c r="F28" s="290"/>
    </row>
    <row r="29" spans="1:6" x14ac:dyDescent="0.25">
      <c r="F29" s="290"/>
    </row>
    <row r="30" spans="1:6" x14ac:dyDescent="0.25">
      <c r="F30" s="290"/>
    </row>
    <row r="31" spans="1:6" x14ac:dyDescent="0.25">
      <c r="C31" s="133"/>
      <c r="F31" s="290"/>
    </row>
    <row r="32" spans="1:6" x14ac:dyDescent="0.25">
      <c r="C32" s="133"/>
      <c r="F32" s="290"/>
    </row>
    <row r="33" spans="3:6" x14ac:dyDescent="0.25">
      <c r="C33" s="133"/>
      <c r="F33" s="290"/>
    </row>
    <row r="34" spans="3:6" x14ac:dyDescent="0.25">
      <c r="C34" s="133"/>
      <c r="F34" s="290"/>
    </row>
    <row r="35" spans="3:6" x14ac:dyDescent="0.25">
      <c r="C35" s="133"/>
      <c r="F35" s="290"/>
    </row>
    <row r="36" spans="3:6" x14ac:dyDescent="0.25">
      <c r="C36" s="133"/>
      <c r="F36" s="290"/>
    </row>
    <row r="37" spans="3:6" x14ac:dyDescent="0.25">
      <c r="C37" s="133"/>
      <c r="F37" s="290"/>
    </row>
    <row r="38" spans="3:6" x14ac:dyDescent="0.25">
      <c r="C38" s="133"/>
      <c r="F38" s="290"/>
    </row>
    <row r="39" spans="3:6" x14ac:dyDescent="0.25">
      <c r="C39" s="133"/>
      <c r="F39" s="290"/>
    </row>
    <row r="40" spans="3:6" x14ac:dyDescent="0.25">
      <c r="C40" s="133"/>
      <c r="F40" s="290"/>
    </row>
    <row r="41" spans="3:6" x14ac:dyDescent="0.25">
      <c r="C41" s="133"/>
      <c r="F41" s="290"/>
    </row>
    <row r="42" spans="3:6" x14ac:dyDescent="0.25">
      <c r="C42" s="133"/>
      <c r="F42" s="290"/>
    </row>
    <row r="43" spans="3:6" x14ac:dyDescent="0.25">
      <c r="C43" s="133"/>
      <c r="F43" s="290"/>
    </row>
    <row r="44" spans="3:6" x14ac:dyDescent="0.25">
      <c r="C44" s="133"/>
      <c r="F44" s="290"/>
    </row>
    <row r="45" spans="3:6" x14ac:dyDescent="0.25">
      <c r="C45" s="133"/>
      <c r="F45" s="290"/>
    </row>
    <row r="46" spans="3:6" x14ac:dyDescent="0.25">
      <c r="C46" s="133"/>
      <c r="F46" s="290"/>
    </row>
    <row r="47" spans="3:6" x14ac:dyDescent="0.25">
      <c r="C47" s="133"/>
      <c r="F47" s="290"/>
    </row>
    <row r="48" spans="3:6" x14ac:dyDescent="0.25">
      <c r="C48" s="133"/>
      <c r="F48" s="290"/>
    </row>
    <row r="49" spans="3:6" x14ac:dyDescent="0.25">
      <c r="C49" s="133"/>
      <c r="F49" s="290"/>
    </row>
    <row r="50" spans="3:6" x14ac:dyDescent="0.25">
      <c r="C50" s="133"/>
      <c r="F50" s="290"/>
    </row>
    <row r="51" spans="3:6" x14ac:dyDescent="0.25">
      <c r="F51" s="296"/>
    </row>
    <row r="52" spans="3:6" x14ac:dyDescent="0.25">
      <c r="F52" s="296"/>
    </row>
  </sheetData>
  <autoFilter ref="A7:D28"/>
  <mergeCells count="4">
    <mergeCell ref="A1:D1"/>
    <mergeCell ref="A2:A6"/>
    <mergeCell ref="C2:C6"/>
    <mergeCell ref="D3:D6"/>
  </mergeCells>
  <dataValidations count="2">
    <dataValidation type="list" allowBlank="1" showInputMessage="1" showErrorMessage="1" sqref="B7:B13 B15:B28">
      <formula1>$B$3:$B$6</formula1>
    </dataValidation>
    <dataValidation type="list" allowBlank="1" showInputMessage="1" showErrorMessage="1" sqref="B14:C14">
      <formula1>#REF!</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0"/>
  <sheetViews>
    <sheetView topLeftCell="A4" zoomScaleNormal="100" zoomScaleSheetLayoutView="80" workbookViewId="0">
      <selection activeCell="D8" sqref="D8"/>
    </sheetView>
  </sheetViews>
  <sheetFormatPr defaultColWidth="8.85546875" defaultRowHeight="15" x14ac:dyDescent="0.25"/>
  <cols>
    <col min="1" max="1" width="19.42578125" style="3" customWidth="1"/>
    <col min="2" max="2" width="54.7109375" style="26" customWidth="1"/>
    <col min="3" max="3" width="98.28515625" style="3" customWidth="1"/>
    <col min="4" max="4" width="9.140625" style="3" customWidth="1"/>
    <col min="5" max="5" width="16.42578125" style="9" customWidth="1"/>
    <col min="6" max="6" width="10.7109375" style="9" customWidth="1"/>
    <col min="7" max="16384" width="8.85546875" style="9"/>
  </cols>
  <sheetData>
    <row r="1" spans="1:7" s="1" customFormat="1" ht="41.25" customHeight="1" x14ac:dyDescent="0.2">
      <c r="A1" s="538" t="str">
        <f>"Исходные данные и оценка показателя "&amp;Методика!B80</f>
        <v>Исходные данные и оценка показателя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баланс учреждения (форма 0503130 для казенных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B1" s="538"/>
      <c r="C1" s="538"/>
      <c r="D1" s="538"/>
    </row>
    <row r="2" spans="1:7" ht="60.75" customHeight="1" x14ac:dyDescent="0.25">
      <c r="A2" s="510" t="s">
        <v>119</v>
      </c>
      <c r="B2" s="94" t="str">
        <f>Методика!$B$80</f>
        <v>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баланс учреждения (форма 0503130 для казенных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C2" s="510" t="s">
        <v>120</v>
      </c>
      <c r="D2" s="96" t="s">
        <v>161</v>
      </c>
    </row>
    <row r="3" spans="1:7" ht="15.75" customHeight="1" x14ac:dyDescent="0.25">
      <c r="A3" s="511"/>
      <c r="B3" s="49">
        <f>Методика!$B$81</f>
        <v>1</v>
      </c>
      <c r="C3" s="510"/>
      <c r="D3" s="497" t="s">
        <v>9</v>
      </c>
    </row>
    <row r="4" spans="1:7" ht="15.75" customHeight="1" x14ac:dyDescent="0.25">
      <c r="A4" s="511"/>
      <c r="B4" s="24" t="str">
        <f>Методика!$B$82</f>
        <v>95% и более</v>
      </c>
      <c r="C4" s="510"/>
      <c r="D4" s="498"/>
    </row>
    <row r="5" spans="1:7" ht="15.75" customHeight="1" x14ac:dyDescent="0.25">
      <c r="A5" s="511"/>
      <c r="B5" s="24" t="str">
        <f>Методика!$B$83</f>
        <v>85% и более</v>
      </c>
      <c r="C5" s="510"/>
      <c r="D5" s="498"/>
    </row>
    <row r="6" spans="1:7" ht="15.75" customHeight="1" x14ac:dyDescent="0.25">
      <c r="A6" s="511"/>
      <c r="B6" s="24" t="str">
        <f>Методика!$B$84</f>
        <v>Менее 85%</v>
      </c>
      <c r="C6" s="510"/>
      <c r="D6" s="499"/>
    </row>
    <row r="7" spans="1:7" s="14" customFormat="1" ht="15" customHeight="1" x14ac:dyDescent="0.25">
      <c r="A7" s="11" t="s">
        <v>31</v>
      </c>
      <c r="B7" s="7"/>
      <c r="C7" s="11"/>
      <c r="D7" s="11"/>
    </row>
    <row r="8" spans="1:7" s="22" customFormat="1" ht="15" customHeight="1" x14ac:dyDescent="0.25">
      <c r="A8" s="32" t="s">
        <v>33</v>
      </c>
      <c r="B8" s="163" t="s">
        <v>58</v>
      </c>
      <c r="C8" s="33" t="s">
        <v>523</v>
      </c>
      <c r="D8" s="36">
        <f t="shared" ref="D8:D13" si="0">IF(B8=$B$3,4,IF(B8=$B$4,2,IF(B8=$B$5,1,0)))</f>
        <v>2</v>
      </c>
      <c r="E8" s="290"/>
      <c r="F8" s="292"/>
      <c r="G8" s="292"/>
    </row>
    <row r="9" spans="1:7" s="14" customFormat="1" ht="15" customHeight="1" x14ac:dyDescent="0.25">
      <c r="A9" s="32" t="s">
        <v>34</v>
      </c>
      <c r="B9" s="163">
        <v>1</v>
      </c>
      <c r="C9" s="33"/>
      <c r="D9" s="36">
        <f t="shared" si="0"/>
        <v>4</v>
      </c>
      <c r="E9" s="290"/>
      <c r="F9" s="204"/>
      <c r="G9" s="204"/>
    </row>
    <row r="10" spans="1:7" s="23" customFormat="1" ht="15" customHeight="1" x14ac:dyDescent="0.25">
      <c r="A10" s="32" t="s">
        <v>35</v>
      </c>
      <c r="B10" s="163" t="s">
        <v>59</v>
      </c>
      <c r="C10" s="33" t="s">
        <v>524</v>
      </c>
      <c r="D10" s="36">
        <f t="shared" si="0"/>
        <v>1</v>
      </c>
      <c r="E10" s="290"/>
      <c r="F10" s="206"/>
      <c r="G10" s="206"/>
    </row>
    <row r="11" spans="1:7" s="22" customFormat="1" ht="15" customHeight="1" x14ac:dyDescent="0.25">
      <c r="A11" s="32" t="s">
        <v>36</v>
      </c>
      <c r="B11" s="163" t="s">
        <v>59</v>
      </c>
      <c r="C11" s="43" t="s">
        <v>525</v>
      </c>
      <c r="D11" s="36">
        <f t="shared" si="0"/>
        <v>1</v>
      </c>
      <c r="E11" s="290"/>
      <c r="F11" s="292"/>
      <c r="G11" s="292"/>
    </row>
    <row r="12" spans="1:7" s="10" customFormat="1" ht="15" customHeight="1" x14ac:dyDescent="0.25">
      <c r="A12" s="34" t="s">
        <v>37</v>
      </c>
      <c r="B12" s="163">
        <v>1</v>
      </c>
      <c r="C12" s="43"/>
      <c r="D12" s="36">
        <f t="shared" si="0"/>
        <v>4</v>
      </c>
      <c r="E12" s="290"/>
      <c r="F12" s="291"/>
      <c r="G12" s="291"/>
    </row>
    <row r="13" spans="1:7" s="14" customFormat="1" ht="15" customHeight="1" x14ac:dyDescent="0.25">
      <c r="A13" s="32" t="s">
        <v>38</v>
      </c>
      <c r="B13" s="163" t="s">
        <v>59</v>
      </c>
      <c r="C13" s="33" t="s">
        <v>513</v>
      </c>
      <c r="D13" s="36">
        <f t="shared" si="0"/>
        <v>1</v>
      </c>
      <c r="E13" s="290"/>
      <c r="F13" s="204"/>
      <c r="G13" s="204"/>
    </row>
    <row r="14" spans="1:7" s="14" customFormat="1" ht="15" customHeight="1" x14ac:dyDescent="0.25">
      <c r="A14" s="35" t="s">
        <v>32</v>
      </c>
      <c r="B14" s="164"/>
      <c r="C14" s="35"/>
      <c r="D14" s="300"/>
      <c r="E14" s="290"/>
      <c r="F14" s="204"/>
      <c r="G14" s="204"/>
    </row>
    <row r="15" spans="1:7" s="22" customFormat="1" ht="15" customHeight="1" x14ac:dyDescent="0.25">
      <c r="A15" s="32" t="s">
        <v>39</v>
      </c>
      <c r="B15" s="163">
        <v>1</v>
      </c>
      <c r="C15" s="33"/>
      <c r="D15" s="36">
        <f t="shared" ref="D15:D28" si="1">IF(B15=$B$3,4,IF(B15=$B$4,2,IF(B15=$B$5,1,0)))</f>
        <v>4</v>
      </c>
      <c r="E15" s="290"/>
      <c r="F15" s="292"/>
      <c r="G15" s="292"/>
    </row>
    <row r="16" spans="1:7" ht="15" customHeight="1" x14ac:dyDescent="0.25">
      <c r="A16" s="34" t="s">
        <v>40</v>
      </c>
      <c r="B16" s="163" t="s">
        <v>59</v>
      </c>
      <c r="C16" s="33" t="s">
        <v>526</v>
      </c>
      <c r="D16" s="36">
        <f t="shared" si="1"/>
        <v>1</v>
      </c>
      <c r="E16" s="290"/>
      <c r="F16" s="296"/>
      <c r="G16" s="296"/>
    </row>
    <row r="17" spans="1:7" ht="15" customHeight="1" x14ac:dyDescent="0.25">
      <c r="A17" s="34" t="s">
        <v>41</v>
      </c>
      <c r="B17" s="163" t="s">
        <v>60</v>
      </c>
      <c r="C17" s="33" t="s">
        <v>516</v>
      </c>
      <c r="D17" s="36">
        <f t="shared" si="1"/>
        <v>0</v>
      </c>
      <c r="E17" s="290"/>
      <c r="F17" s="296"/>
      <c r="G17" s="296"/>
    </row>
    <row r="18" spans="1:7" ht="15" customHeight="1" x14ac:dyDescent="0.25">
      <c r="A18" s="34" t="s">
        <v>42</v>
      </c>
      <c r="B18" s="163" t="s">
        <v>60</v>
      </c>
      <c r="C18" s="33" t="s">
        <v>527</v>
      </c>
      <c r="D18" s="36">
        <f t="shared" si="1"/>
        <v>0</v>
      </c>
      <c r="E18" s="290"/>
      <c r="F18" s="296"/>
      <c r="G18" s="296"/>
    </row>
    <row r="19" spans="1:7" ht="15" customHeight="1" x14ac:dyDescent="0.25">
      <c r="A19" s="34" t="s">
        <v>43</v>
      </c>
      <c r="B19" s="163" t="s">
        <v>59</v>
      </c>
      <c r="C19" s="33" t="s">
        <v>528</v>
      </c>
      <c r="D19" s="36">
        <f t="shared" si="1"/>
        <v>1</v>
      </c>
      <c r="E19" s="290"/>
      <c r="F19" s="290"/>
      <c r="G19" s="296"/>
    </row>
    <row r="20" spans="1:7" ht="37.5" customHeight="1" x14ac:dyDescent="0.25">
      <c r="A20" s="34" t="s">
        <v>44</v>
      </c>
      <c r="B20" s="163" t="s">
        <v>60</v>
      </c>
      <c r="C20" s="293" t="s">
        <v>530</v>
      </c>
      <c r="D20" s="36">
        <f t="shared" si="1"/>
        <v>0</v>
      </c>
      <c r="E20" s="290"/>
      <c r="F20" s="296"/>
      <c r="G20" s="296"/>
    </row>
    <row r="21" spans="1:7" ht="15" customHeight="1" x14ac:dyDescent="0.25">
      <c r="A21" s="34" t="s">
        <v>45</v>
      </c>
      <c r="B21" s="163">
        <v>1</v>
      </c>
      <c r="C21" s="33"/>
      <c r="D21" s="36">
        <f t="shared" si="1"/>
        <v>4</v>
      </c>
      <c r="E21" s="290"/>
      <c r="F21" s="296"/>
      <c r="G21" s="296"/>
    </row>
    <row r="22" spans="1:7" ht="15" customHeight="1" x14ac:dyDescent="0.25">
      <c r="A22" s="34" t="s">
        <v>46</v>
      </c>
      <c r="B22" s="163" t="s">
        <v>58</v>
      </c>
      <c r="C22" s="33" t="s">
        <v>240</v>
      </c>
      <c r="D22" s="36">
        <f t="shared" si="1"/>
        <v>2</v>
      </c>
      <c r="E22" s="290"/>
      <c r="F22" s="296"/>
      <c r="G22" s="296"/>
    </row>
    <row r="23" spans="1:7" ht="15" customHeight="1" x14ac:dyDescent="0.25">
      <c r="A23" s="34" t="s">
        <v>47</v>
      </c>
      <c r="B23" s="163" t="s">
        <v>59</v>
      </c>
      <c r="C23" s="33" t="s">
        <v>521</v>
      </c>
      <c r="D23" s="36">
        <f t="shared" si="1"/>
        <v>1</v>
      </c>
      <c r="E23" s="290"/>
      <c r="F23" s="296"/>
      <c r="G23" s="296"/>
    </row>
    <row r="24" spans="1:7" ht="15" customHeight="1" x14ac:dyDescent="0.25">
      <c r="A24" s="34" t="s">
        <v>48</v>
      </c>
      <c r="B24" s="163">
        <v>1</v>
      </c>
      <c r="C24" s="43"/>
      <c r="D24" s="36">
        <f t="shared" si="1"/>
        <v>4</v>
      </c>
      <c r="E24" s="290"/>
      <c r="F24" s="296"/>
      <c r="G24" s="296"/>
    </row>
    <row r="25" spans="1:7" s="8" customFormat="1" ht="27" customHeight="1" x14ac:dyDescent="0.25">
      <c r="A25" s="34" t="s">
        <v>49</v>
      </c>
      <c r="B25" s="163" t="s">
        <v>60</v>
      </c>
      <c r="C25" s="293" t="s">
        <v>529</v>
      </c>
      <c r="D25" s="36">
        <f t="shared" si="1"/>
        <v>0</v>
      </c>
      <c r="E25" s="290"/>
      <c r="F25" s="298"/>
      <c r="G25" s="298"/>
    </row>
    <row r="26" spans="1:7" ht="15" customHeight="1" x14ac:dyDescent="0.25">
      <c r="A26" s="34" t="s">
        <v>50</v>
      </c>
      <c r="B26" s="163">
        <v>1</v>
      </c>
      <c r="C26" s="33"/>
      <c r="D26" s="36">
        <f t="shared" si="1"/>
        <v>4</v>
      </c>
      <c r="E26" s="290"/>
      <c r="F26" s="296"/>
      <c r="G26" s="296"/>
    </row>
    <row r="27" spans="1:7" ht="15" customHeight="1" x14ac:dyDescent="0.25">
      <c r="A27" s="34" t="s">
        <v>51</v>
      </c>
      <c r="B27" s="163">
        <v>1</v>
      </c>
      <c r="C27" s="33"/>
      <c r="D27" s="36">
        <f t="shared" si="1"/>
        <v>4</v>
      </c>
      <c r="E27" s="290"/>
      <c r="F27" s="296"/>
      <c r="G27" s="296"/>
    </row>
    <row r="28" spans="1:7" ht="15" customHeight="1" x14ac:dyDescent="0.25">
      <c r="A28" s="34" t="s">
        <v>52</v>
      </c>
      <c r="B28" s="163">
        <v>1</v>
      </c>
      <c r="C28" s="43"/>
      <c r="D28" s="36">
        <f t="shared" si="1"/>
        <v>4</v>
      </c>
      <c r="E28" s="290"/>
      <c r="F28" s="296"/>
      <c r="G28" s="296"/>
    </row>
    <row r="29" spans="1:7" x14ac:dyDescent="0.25">
      <c r="E29" s="290"/>
      <c r="F29" s="296"/>
      <c r="G29" s="296"/>
    </row>
    <row r="30" spans="1:7" x14ac:dyDescent="0.25">
      <c r="E30" s="296"/>
      <c r="F30" s="296"/>
      <c r="G30" s="296"/>
    </row>
    <row r="31" spans="1:7" x14ac:dyDescent="0.25">
      <c r="C31" s="133"/>
      <c r="E31" s="296"/>
      <c r="F31" s="296"/>
      <c r="G31" s="296"/>
    </row>
    <row r="32" spans="1:7" x14ac:dyDescent="0.25">
      <c r="C32" s="133"/>
      <c r="E32" s="296"/>
      <c r="F32" s="296"/>
      <c r="G32" s="296"/>
    </row>
    <row r="33" spans="3:3" x14ac:dyDescent="0.25">
      <c r="C33" s="133"/>
    </row>
    <row r="34" spans="3:3" x14ac:dyDescent="0.25">
      <c r="C34" s="133"/>
    </row>
    <row r="35" spans="3:3" x14ac:dyDescent="0.25">
      <c r="C35" s="133"/>
    </row>
    <row r="36" spans="3:3" x14ac:dyDescent="0.25">
      <c r="C36" s="133"/>
    </row>
    <row r="37" spans="3:3" x14ac:dyDescent="0.25">
      <c r="C37" s="133"/>
    </row>
    <row r="38" spans="3:3" x14ac:dyDescent="0.25">
      <c r="C38" s="133"/>
    </row>
    <row r="39" spans="3:3" x14ac:dyDescent="0.25">
      <c r="C39" s="133"/>
    </row>
    <row r="40" spans="3:3" x14ac:dyDescent="0.25">
      <c r="C40" s="133"/>
    </row>
    <row r="41" spans="3:3" x14ac:dyDescent="0.25">
      <c r="C41" s="133"/>
    </row>
    <row r="42" spans="3:3" x14ac:dyDescent="0.25">
      <c r="C42" s="133"/>
    </row>
    <row r="43" spans="3:3" x14ac:dyDescent="0.25">
      <c r="C43" s="133"/>
    </row>
    <row r="44" spans="3:3" x14ac:dyDescent="0.25">
      <c r="C44" s="133"/>
    </row>
    <row r="45" spans="3:3" x14ac:dyDescent="0.25">
      <c r="C45" s="133"/>
    </row>
    <row r="46" spans="3:3" x14ac:dyDescent="0.25">
      <c r="C46" s="133"/>
    </row>
    <row r="47" spans="3:3" x14ac:dyDescent="0.25">
      <c r="C47" s="133"/>
    </row>
    <row r="48" spans="3:3" x14ac:dyDescent="0.25">
      <c r="C48" s="133"/>
    </row>
    <row r="49" spans="3:3" x14ac:dyDescent="0.25">
      <c r="C49" s="133"/>
    </row>
    <row r="50" spans="3:3" x14ac:dyDescent="0.25">
      <c r="C50" s="133"/>
    </row>
  </sheetData>
  <autoFilter ref="A7:D28"/>
  <mergeCells count="4">
    <mergeCell ref="A1:D1"/>
    <mergeCell ref="A2:A6"/>
    <mergeCell ref="C2:C6"/>
    <mergeCell ref="D3:D6"/>
  </mergeCells>
  <dataValidations count="3">
    <dataValidation type="list" allowBlank="1" showInputMessage="1" showErrorMessage="1" sqref="B12">
      <formula1>$B$2:$B$3</formula1>
    </dataValidation>
    <dataValidation type="list" allowBlank="1" showInputMessage="1" showErrorMessage="1" sqref="B14:C14">
      <formula1>#REF!</formula1>
    </dataValidation>
    <dataValidation type="list" allowBlank="1" showInputMessage="1" showErrorMessage="1" sqref="B13 B7:B11 B15:B28">
      <formula1>$B$3:$B$6</formula1>
    </dataValidation>
  </dataValidations>
  <pageMargins left="0.70866141732283472" right="0.70866141732283472" top="0.74803149606299213" bottom="0.74803149606299213" header="0.31496062992125984" footer="0.31496062992125984"/>
  <pageSetup paperSize="9" scale="68" fitToHeight="3" orientation="landscape"/>
  <headerFooter>
    <oddFooter>&amp;C&amp;"Times New Roman,обычный"&amp;8Исходные данные и оценка показателя 1.1&amp;R&amp;8&amp;P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50"/>
  <sheetViews>
    <sheetView topLeftCell="A4" zoomScaleNormal="100" zoomScaleSheetLayoutView="100" workbookViewId="0">
      <selection activeCell="O33" sqref="O33"/>
    </sheetView>
  </sheetViews>
  <sheetFormatPr defaultColWidth="8.85546875" defaultRowHeight="11.25" x14ac:dyDescent="0.2"/>
  <cols>
    <col min="1" max="1" width="19.42578125" style="58" customWidth="1"/>
    <col min="2" max="2" width="32.42578125" style="61" customWidth="1"/>
    <col min="3" max="3" width="6.28515625" style="64" customWidth="1"/>
    <col min="4" max="5" width="6.7109375" style="61" customWidth="1"/>
    <col min="6" max="6" width="6.7109375" style="63" customWidth="1"/>
    <col min="7" max="7" width="14.140625" style="61" customWidth="1"/>
    <col min="8" max="8" width="11.7109375" style="61" customWidth="1"/>
    <col min="9" max="10" width="10.7109375" style="62" customWidth="1"/>
    <col min="11" max="11" width="6.42578125" style="60" customWidth="1"/>
    <col min="12" max="12" width="9.85546875" style="58" customWidth="1"/>
    <col min="13" max="13" width="6.42578125" style="59" customWidth="1"/>
    <col min="14" max="14" width="10.28515625" style="58" customWidth="1"/>
    <col min="15" max="15" width="6.7109375" style="58" customWidth="1"/>
    <col min="16" max="16" width="14.42578125" style="58" customWidth="1"/>
    <col min="17" max="17" width="6.7109375" style="58" customWidth="1"/>
    <col min="18" max="18" width="12.28515625" style="58" customWidth="1"/>
    <col min="19" max="19" width="6.42578125" style="58" customWidth="1"/>
    <col min="20" max="20" width="17.42578125" style="58" customWidth="1"/>
    <col min="21" max="21" width="8.140625" style="61" customWidth="1"/>
    <col min="22" max="16384" width="8.85546875" style="58"/>
  </cols>
  <sheetData>
    <row r="1" spans="1:22" ht="26.25" customHeight="1" x14ac:dyDescent="0.2">
      <c r="A1" s="518" t="str">
        <f>"Исходные данные и оценка показателя "&amp;Методика!B87</f>
        <v>Исходные данные и оценка показателя Опубликован ли в сети Интернет бюджет для граждан, разработанный на основе Годового отчета об исполнении бюджета?</v>
      </c>
      <c r="B1" s="518"/>
      <c r="C1" s="518"/>
      <c r="D1" s="518"/>
      <c r="E1" s="518"/>
      <c r="F1" s="518"/>
      <c r="G1" s="518"/>
      <c r="H1" s="518"/>
      <c r="I1" s="518"/>
      <c r="J1" s="518"/>
      <c r="K1" s="518"/>
      <c r="L1" s="518"/>
      <c r="M1" s="518"/>
      <c r="N1" s="518"/>
      <c r="O1" s="518"/>
      <c r="P1" s="518"/>
      <c r="Q1" s="518"/>
      <c r="R1" s="518"/>
      <c r="S1" s="518"/>
      <c r="T1" s="518"/>
      <c r="U1" s="518"/>
    </row>
    <row r="2" spans="1:22" s="45" customFormat="1" ht="66" customHeight="1" x14ac:dyDescent="0.25">
      <c r="A2" s="517" t="s">
        <v>201</v>
      </c>
      <c r="B2" s="517"/>
      <c r="C2" s="517"/>
      <c r="D2" s="517"/>
      <c r="E2" s="517"/>
      <c r="F2" s="517"/>
      <c r="G2" s="517"/>
      <c r="H2" s="517"/>
      <c r="I2" s="517"/>
      <c r="J2" s="517"/>
      <c r="K2" s="517"/>
      <c r="L2" s="517"/>
      <c r="M2" s="517"/>
      <c r="N2" s="517"/>
      <c r="O2" s="517"/>
      <c r="P2" s="517"/>
      <c r="Q2" s="517"/>
      <c r="R2" s="517"/>
      <c r="S2" s="517"/>
      <c r="T2" s="517"/>
      <c r="U2" s="517"/>
    </row>
    <row r="3" spans="1:22" ht="33" customHeight="1" x14ac:dyDescent="0.2">
      <c r="A3" s="497" t="s">
        <v>134</v>
      </c>
      <c r="B3" s="96" t="str">
        <f>Методика!$B$87</f>
        <v>Опубликован ли в сети Интернет бюджет для граждан, разработанный на основе Годового отчета об исполнении бюджета?</v>
      </c>
      <c r="C3" s="522" t="s">
        <v>162</v>
      </c>
      <c r="D3" s="523"/>
      <c r="E3" s="523"/>
      <c r="F3" s="523"/>
      <c r="G3" s="504" t="s">
        <v>28</v>
      </c>
      <c r="H3" s="526" t="s">
        <v>128</v>
      </c>
      <c r="I3" s="527"/>
      <c r="J3" s="528"/>
      <c r="K3" s="512" t="s">
        <v>126</v>
      </c>
      <c r="L3" s="519"/>
      <c r="M3" s="519"/>
      <c r="N3" s="519"/>
      <c r="O3" s="519"/>
      <c r="P3" s="519"/>
      <c r="Q3" s="519"/>
      <c r="R3" s="519"/>
      <c r="S3" s="519"/>
      <c r="T3" s="519"/>
      <c r="U3" s="497" t="s">
        <v>3</v>
      </c>
    </row>
    <row r="4" spans="1:22" s="70" customFormat="1" ht="33.75" customHeight="1" x14ac:dyDescent="0.2">
      <c r="A4" s="505"/>
      <c r="B4" s="89" t="str">
        <f>Методика!$B$89</f>
        <v>Да, опубликован и соблюдены условия максимальной оценки</v>
      </c>
      <c r="C4" s="520" t="s">
        <v>9</v>
      </c>
      <c r="D4" s="510" t="s">
        <v>137</v>
      </c>
      <c r="E4" s="510" t="s">
        <v>138</v>
      </c>
      <c r="F4" s="521" t="s">
        <v>8</v>
      </c>
      <c r="G4" s="524"/>
      <c r="H4" s="514" t="s">
        <v>473</v>
      </c>
      <c r="I4" s="516" t="s">
        <v>125</v>
      </c>
      <c r="J4" s="516" t="s">
        <v>124</v>
      </c>
      <c r="K4" s="531" t="s">
        <v>163</v>
      </c>
      <c r="L4" s="532"/>
      <c r="M4" s="531" t="s">
        <v>164</v>
      </c>
      <c r="N4" s="532"/>
      <c r="O4" s="531" t="s">
        <v>202</v>
      </c>
      <c r="P4" s="532"/>
      <c r="Q4" s="535" t="s">
        <v>165</v>
      </c>
      <c r="R4" s="532"/>
      <c r="S4" s="531" t="s">
        <v>474</v>
      </c>
      <c r="T4" s="532"/>
      <c r="U4" s="498"/>
    </row>
    <row r="5" spans="1:22" s="70" customFormat="1" ht="38.25" customHeight="1" x14ac:dyDescent="0.2">
      <c r="A5" s="505"/>
      <c r="B5" s="89" t="str">
        <f>Методика!$B$90</f>
        <v>Да, опубликован, но не соблюдены условия максимальной оценки</v>
      </c>
      <c r="C5" s="520"/>
      <c r="D5" s="510"/>
      <c r="E5" s="510"/>
      <c r="F5" s="521"/>
      <c r="G5" s="524"/>
      <c r="H5" s="539"/>
      <c r="I5" s="516"/>
      <c r="J5" s="516"/>
      <c r="K5" s="533"/>
      <c r="L5" s="534"/>
      <c r="M5" s="533"/>
      <c r="N5" s="534"/>
      <c r="O5" s="533"/>
      <c r="P5" s="534"/>
      <c r="Q5" s="533"/>
      <c r="R5" s="534"/>
      <c r="S5" s="533"/>
      <c r="T5" s="534"/>
      <c r="U5" s="498"/>
    </row>
    <row r="6" spans="1:22" s="70" customFormat="1" ht="24.75" customHeight="1" x14ac:dyDescent="0.2">
      <c r="A6" s="506"/>
      <c r="B6" s="89" t="str">
        <f>Методика!$B$91</f>
        <v>Нет, не опубликован или не отвечает требованиям</v>
      </c>
      <c r="C6" s="520"/>
      <c r="D6" s="510"/>
      <c r="E6" s="510"/>
      <c r="F6" s="521"/>
      <c r="G6" s="525"/>
      <c r="H6" s="515"/>
      <c r="I6" s="511"/>
      <c r="J6" s="511"/>
      <c r="K6" s="93" t="s">
        <v>123</v>
      </c>
      <c r="L6" s="93" t="s">
        <v>122</v>
      </c>
      <c r="M6" s="93" t="s">
        <v>123</v>
      </c>
      <c r="N6" s="93" t="s">
        <v>122</v>
      </c>
      <c r="O6" s="93" t="s">
        <v>123</v>
      </c>
      <c r="P6" s="93" t="s">
        <v>122</v>
      </c>
      <c r="Q6" s="93"/>
      <c r="R6" s="93"/>
      <c r="S6" s="93" t="s">
        <v>123</v>
      </c>
      <c r="T6" s="93" t="s">
        <v>122</v>
      </c>
      <c r="U6" s="499"/>
    </row>
    <row r="7" spans="1:22" s="70" customFormat="1" ht="15" customHeight="1" x14ac:dyDescent="0.2">
      <c r="A7" s="11" t="s">
        <v>31</v>
      </c>
      <c r="B7" s="85"/>
      <c r="C7" s="88"/>
      <c r="D7" s="82"/>
      <c r="E7" s="82"/>
      <c r="F7" s="87"/>
      <c r="G7" s="86"/>
      <c r="H7" s="85"/>
      <c r="I7" s="84"/>
      <c r="J7" s="84"/>
      <c r="K7" s="83"/>
      <c r="L7" s="82"/>
      <c r="M7" s="21"/>
      <c r="N7" s="82"/>
      <c r="O7" s="82"/>
      <c r="P7" s="82"/>
      <c r="Q7" s="82"/>
      <c r="R7" s="82"/>
      <c r="S7" s="82"/>
      <c r="T7" s="82"/>
      <c r="U7" s="85"/>
    </row>
    <row r="8" spans="1:22" s="70" customFormat="1" ht="15" customHeight="1" x14ac:dyDescent="0.2">
      <c r="A8" s="32" t="s">
        <v>33</v>
      </c>
      <c r="B8" s="43" t="s">
        <v>199</v>
      </c>
      <c r="C8" s="80">
        <f t="shared" ref="C8:C13" si="0">IF(B8=$B$4,3,IF(B8=$B$5,1,0))</f>
        <v>3</v>
      </c>
      <c r="D8" s="76"/>
      <c r="E8" s="76"/>
      <c r="F8" s="75">
        <f t="shared" ref="F8:F13" si="1">C8*(1-D8)*(1-E8)</f>
        <v>3</v>
      </c>
      <c r="G8" s="95"/>
      <c r="H8" s="31">
        <v>43626</v>
      </c>
      <c r="I8" s="31"/>
      <c r="J8" s="20" t="s">
        <v>207</v>
      </c>
      <c r="K8" s="43" t="s">
        <v>204</v>
      </c>
      <c r="L8" s="120" t="s">
        <v>476</v>
      </c>
      <c r="M8" s="119" t="s">
        <v>204</v>
      </c>
      <c r="N8" s="120" t="s">
        <v>476</v>
      </c>
      <c r="O8" s="118" t="s">
        <v>204</v>
      </c>
      <c r="P8" s="120" t="s">
        <v>476</v>
      </c>
      <c r="Q8" s="118" t="s">
        <v>204</v>
      </c>
      <c r="R8" s="120" t="s">
        <v>476</v>
      </c>
      <c r="S8" s="118" t="s">
        <v>204</v>
      </c>
      <c r="T8" s="120" t="s">
        <v>476</v>
      </c>
      <c r="U8" s="120" t="s">
        <v>476</v>
      </c>
    </row>
    <row r="9" spans="1:22" s="70" customFormat="1" ht="19.5" customHeight="1" x14ac:dyDescent="0.2">
      <c r="A9" s="32" t="s">
        <v>34</v>
      </c>
      <c r="B9" s="18" t="s">
        <v>199</v>
      </c>
      <c r="C9" s="165">
        <f t="shared" si="0"/>
        <v>3</v>
      </c>
      <c r="D9" s="166"/>
      <c r="E9" s="166"/>
      <c r="F9" s="167">
        <f t="shared" si="1"/>
        <v>3</v>
      </c>
      <c r="G9" s="277"/>
      <c r="H9" s="47">
        <v>43581</v>
      </c>
      <c r="I9" s="47"/>
      <c r="J9" s="47" t="s">
        <v>207</v>
      </c>
      <c r="K9" s="18" t="s">
        <v>204</v>
      </c>
      <c r="L9" s="125" t="s">
        <v>475</v>
      </c>
      <c r="M9" s="279" t="s">
        <v>204</v>
      </c>
      <c r="N9" s="125" t="s">
        <v>475</v>
      </c>
      <c r="O9" s="123" t="s">
        <v>204</v>
      </c>
      <c r="P9" s="125" t="s">
        <v>475</v>
      </c>
      <c r="Q9" s="123" t="s">
        <v>204</v>
      </c>
      <c r="R9" s="125" t="s">
        <v>475</v>
      </c>
      <c r="S9" s="123" t="s">
        <v>204</v>
      </c>
      <c r="T9" s="125" t="s">
        <v>475</v>
      </c>
      <c r="U9" s="126" t="s">
        <v>475</v>
      </c>
    </row>
    <row r="10" spans="1:22" s="70" customFormat="1" ht="15" customHeight="1" x14ac:dyDescent="0.2">
      <c r="A10" s="32" t="s">
        <v>35</v>
      </c>
      <c r="B10" s="18" t="s">
        <v>199</v>
      </c>
      <c r="C10" s="165">
        <f t="shared" si="0"/>
        <v>3</v>
      </c>
      <c r="D10" s="166"/>
      <c r="E10" s="166"/>
      <c r="F10" s="167">
        <f t="shared" si="1"/>
        <v>3</v>
      </c>
      <c r="G10" s="95"/>
      <c r="H10" s="31">
        <v>43606</v>
      </c>
      <c r="I10" s="31"/>
      <c r="J10" s="20" t="s">
        <v>207</v>
      </c>
      <c r="K10" s="43" t="s">
        <v>204</v>
      </c>
      <c r="L10" s="120" t="s">
        <v>477</v>
      </c>
      <c r="M10" s="119" t="s">
        <v>204</v>
      </c>
      <c r="N10" s="120" t="s">
        <v>477</v>
      </c>
      <c r="O10" s="123" t="s">
        <v>204</v>
      </c>
      <c r="P10" s="125" t="s">
        <v>477</v>
      </c>
      <c r="Q10" s="118" t="s">
        <v>204</v>
      </c>
      <c r="R10" s="120" t="s">
        <v>477</v>
      </c>
      <c r="S10" s="118" t="s">
        <v>204</v>
      </c>
      <c r="T10" s="120" t="s">
        <v>477</v>
      </c>
      <c r="U10" s="112" t="s">
        <v>477</v>
      </c>
    </row>
    <row r="11" spans="1:22" s="161" customFormat="1" ht="15" customHeight="1" x14ac:dyDescent="0.25">
      <c r="A11" s="34" t="s">
        <v>36</v>
      </c>
      <c r="B11" s="18" t="s">
        <v>199</v>
      </c>
      <c r="C11" s="165">
        <f t="shared" si="0"/>
        <v>3</v>
      </c>
      <c r="D11" s="166"/>
      <c r="E11" s="166"/>
      <c r="F11" s="167">
        <f t="shared" si="1"/>
        <v>3</v>
      </c>
      <c r="G11" s="18"/>
      <c r="H11" s="47">
        <v>43636</v>
      </c>
      <c r="I11" s="47"/>
      <c r="J11" s="15"/>
      <c r="K11" s="18" t="s">
        <v>204</v>
      </c>
      <c r="L11" s="125" t="s">
        <v>398</v>
      </c>
      <c r="M11" s="124" t="s">
        <v>204</v>
      </c>
      <c r="N11" s="125" t="s">
        <v>398</v>
      </c>
      <c r="O11" s="123" t="s">
        <v>204</v>
      </c>
      <c r="P11" s="125" t="s">
        <v>398</v>
      </c>
      <c r="Q11" s="123" t="s">
        <v>204</v>
      </c>
      <c r="R11" s="125" t="s">
        <v>398</v>
      </c>
      <c r="S11" s="123" t="s">
        <v>204</v>
      </c>
      <c r="T11" s="125" t="s">
        <v>398</v>
      </c>
      <c r="U11" s="125" t="s">
        <v>398</v>
      </c>
      <c r="V11" s="241"/>
    </row>
    <row r="12" spans="1:22" s="70" customFormat="1" ht="15" customHeight="1" x14ac:dyDescent="0.2">
      <c r="A12" s="34" t="s">
        <v>37</v>
      </c>
      <c r="B12" s="18" t="s">
        <v>199</v>
      </c>
      <c r="C12" s="165">
        <f t="shared" si="0"/>
        <v>3</v>
      </c>
      <c r="D12" s="166"/>
      <c r="E12" s="166"/>
      <c r="F12" s="167">
        <f t="shared" si="1"/>
        <v>3</v>
      </c>
      <c r="G12" s="43"/>
      <c r="H12" s="31">
        <v>43630</v>
      </c>
      <c r="I12" s="385"/>
      <c r="J12" s="31" t="s">
        <v>207</v>
      </c>
      <c r="K12" s="43" t="s">
        <v>204</v>
      </c>
      <c r="L12" s="120" t="s">
        <v>482</v>
      </c>
      <c r="M12" s="121" t="s">
        <v>204</v>
      </c>
      <c r="N12" s="120" t="s">
        <v>482</v>
      </c>
      <c r="O12" s="118" t="s">
        <v>204</v>
      </c>
      <c r="P12" s="120" t="s">
        <v>482</v>
      </c>
      <c r="Q12" s="123" t="s">
        <v>204</v>
      </c>
      <c r="R12" s="125" t="s">
        <v>482</v>
      </c>
      <c r="S12" s="118" t="s">
        <v>204</v>
      </c>
      <c r="T12" s="120" t="s">
        <v>482</v>
      </c>
      <c r="U12" s="120" t="s">
        <v>482</v>
      </c>
    </row>
    <row r="13" spans="1:22" s="70" customFormat="1" ht="15" customHeight="1" x14ac:dyDescent="0.2">
      <c r="A13" s="32" t="s">
        <v>38</v>
      </c>
      <c r="B13" s="373" t="s">
        <v>199</v>
      </c>
      <c r="C13" s="416">
        <f t="shared" si="0"/>
        <v>3</v>
      </c>
      <c r="D13" s="417"/>
      <c r="E13" s="417"/>
      <c r="F13" s="418">
        <f t="shared" si="1"/>
        <v>3</v>
      </c>
      <c r="G13" s="43"/>
      <c r="H13" s="31">
        <v>43615</v>
      </c>
      <c r="I13" s="31"/>
      <c r="J13" s="20" t="s">
        <v>207</v>
      </c>
      <c r="K13" s="43" t="s">
        <v>204</v>
      </c>
      <c r="L13" s="120" t="s">
        <v>483</v>
      </c>
      <c r="M13" s="121" t="s">
        <v>204</v>
      </c>
      <c r="N13" s="120" t="s">
        <v>483</v>
      </c>
      <c r="O13" s="118" t="s">
        <v>204</v>
      </c>
      <c r="P13" s="120" t="s">
        <v>483</v>
      </c>
      <c r="Q13" s="118" t="s">
        <v>204</v>
      </c>
      <c r="R13" s="120" t="s">
        <v>483</v>
      </c>
      <c r="S13" s="118" t="s">
        <v>204</v>
      </c>
      <c r="T13" s="120" t="s">
        <v>483</v>
      </c>
      <c r="U13" s="120" t="s">
        <v>483</v>
      </c>
    </row>
    <row r="14" spans="1:22" s="70" customFormat="1" ht="15" customHeight="1" x14ac:dyDescent="0.2">
      <c r="A14" s="35" t="s">
        <v>32</v>
      </c>
      <c r="B14" s="19"/>
      <c r="C14" s="19"/>
      <c r="D14" s="77"/>
      <c r="E14" s="17"/>
      <c r="F14" s="6"/>
      <c r="G14" s="7"/>
      <c r="H14" s="48"/>
      <c r="I14" s="16"/>
      <c r="J14" s="16"/>
      <c r="K14" s="19"/>
      <c r="L14" s="122"/>
      <c r="M14" s="11"/>
      <c r="N14" s="122"/>
      <c r="O14" s="122"/>
      <c r="P14" s="122"/>
      <c r="Q14" s="122"/>
      <c r="R14" s="122"/>
      <c r="S14" s="122"/>
      <c r="T14" s="122"/>
      <c r="U14" s="122"/>
    </row>
    <row r="15" spans="1:22" s="70" customFormat="1" ht="15" customHeight="1" x14ac:dyDescent="0.2">
      <c r="A15" s="32" t="s">
        <v>39</v>
      </c>
      <c r="B15" s="373" t="s">
        <v>199</v>
      </c>
      <c r="C15" s="416">
        <f>IF(B15=$B$4,3,IF(B15=$B$5,1,0))</f>
        <v>3</v>
      </c>
      <c r="D15" s="417"/>
      <c r="E15" s="417"/>
      <c r="F15" s="418">
        <f t="shared" ref="F15:F28" si="2">C15*(1-D15)*(1-E15)</f>
        <v>3</v>
      </c>
      <c r="G15" s="95"/>
      <c r="H15" s="31">
        <v>43629</v>
      </c>
      <c r="I15" s="385"/>
      <c r="J15" s="31" t="s">
        <v>207</v>
      </c>
      <c r="K15" s="74" t="s">
        <v>204</v>
      </c>
      <c r="L15" s="120" t="s">
        <v>229</v>
      </c>
      <c r="M15" s="121" t="s">
        <v>204</v>
      </c>
      <c r="N15" s="120" t="s">
        <v>229</v>
      </c>
      <c r="O15" s="118" t="s">
        <v>204</v>
      </c>
      <c r="P15" s="120" t="s">
        <v>229</v>
      </c>
      <c r="Q15" s="118" t="s">
        <v>204</v>
      </c>
      <c r="R15" s="120" t="s">
        <v>229</v>
      </c>
      <c r="S15" s="118" t="s">
        <v>204</v>
      </c>
      <c r="T15" s="120" t="s">
        <v>229</v>
      </c>
      <c r="U15" s="112" t="s">
        <v>229</v>
      </c>
    </row>
    <row r="16" spans="1:22" s="70" customFormat="1" ht="15" customHeight="1" x14ac:dyDescent="0.2">
      <c r="A16" s="34" t="s">
        <v>40</v>
      </c>
      <c r="B16" s="43" t="s">
        <v>200</v>
      </c>
      <c r="C16" s="416">
        <f>IF(B16=$B$4,3,IF(B16=$B$5,1,0))</f>
        <v>1</v>
      </c>
      <c r="D16" s="417"/>
      <c r="E16" s="417">
        <v>0.5</v>
      </c>
      <c r="F16" s="418">
        <f t="shared" si="2"/>
        <v>0.5</v>
      </c>
      <c r="G16" s="81" t="s">
        <v>486</v>
      </c>
      <c r="H16" s="31">
        <v>43634</v>
      </c>
      <c r="I16" s="385">
        <v>43648</v>
      </c>
      <c r="J16" s="31" t="s">
        <v>207</v>
      </c>
      <c r="K16" s="43" t="s">
        <v>204</v>
      </c>
      <c r="L16" s="120" t="s">
        <v>484</v>
      </c>
      <c r="M16" s="121" t="s">
        <v>204</v>
      </c>
      <c r="N16" s="120" t="s">
        <v>484</v>
      </c>
      <c r="O16" s="118" t="s">
        <v>204</v>
      </c>
      <c r="P16" s="120" t="s">
        <v>484</v>
      </c>
      <c r="Q16" s="123" t="s">
        <v>205</v>
      </c>
      <c r="R16" s="120" t="s">
        <v>484</v>
      </c>
      <c r="S16" s="123" t="s">
        <v>204</v>
      </c>
      <c r="T16" s="120" t="s">
        <v>484</v>
      </c>
      <c r="U16" s="126" t="s">
        <v>484</v>
      </c>
    </row>
    <row r="17" spans="1:21" s="70" customFormat="1" ht="15" customHeight="1" x14ac:dyDescent="0.2">
      <c r="A17" s="34" t="s">
        <v>41</v>
      </c>
      <c r="B17" s="43" t="s">
        <v>199</v>
      </c>
      <c r="C17" s="80">
        <f t="shared" ref="C17:C28" si="3">IF(B17=$B$4,3,IF(B17=$B$5,1,0))</f>
        <v>3</v>
      </c>
      <c r="D17" s="76"/>
      <c r="E17" s="76"/>
      <c r="F17" s="75">
        <f t="shared" si="2"/>
        <v>3</v>
      </c>
      <c r="G17" s="20"/>
      <c r="H17" s="31">
        <v>43579</v>
      </c>
      <c r="I17" s="385"/>
      <c r="J17" s="31" t="s">
        <v>207</v>
      </c>
      <c r="K17" s="18" t="s">
        <v>204</v>
      </c>
      <c r="L17" s="125" t="s">
        <v>211</v>
      </c>
      <c r="M17" s="124" t="s">
        <v>204</v>
      </c>
      <c r="N17" s="125" t="s">
        <v>211</v>
      </c>
      <c r="O17" s="123" t="s">
        <v>204</v>
      </c>
      <c r="P17" s="125" t="s">
        <v>211</v>
      </c>
      <c r="Q17" s="123" t="s">
        <v>204</v>
      </c>
      <c r="R17" s="125" t="s">
        <v>211</v>
      </c>
      <c r="S17" s="123" t="s">
        <v>204</v>
      </c>
      <c r="T17" s="125" t="s">
        <v>211</v>
      </c>
      <c r="U17" s="126" t="s">
        <v>211</v>
      </c>
    </row>
    <row r="18" spans="1:21" s="70" customFormat="1" ht="15" customHeight="1" x14ac:dyDescent="0.2">
      <c r="A18" s="34" t="s">
        <v>42</v>
      </c>
      <c r="B18" s="373" t="s">
        <v>200</v>
      </c>
      <c r="C18" s="416">
        <f>IF(B18=$B$4,3,IF(B18=$B$5,1,0))</f>
        <v>1</v>
      </c>
      <c r="D18" s="76"/>
      <c r="E18" s="76"/>
      <c r="F18" s="75">
        <f t="shared" si="2"/>
        <v>1</v>
      </c>
      <c r="G18" s="20"/>
      <c r="H18" s="47">
        <v>43725</v>
      </c>
      <c r="I18" s="385"/>
      <c r="J18" s="47" t="s">
        <v>207</v>
      </c>
      <c r="K18" s="18" t="s">
        <v>204</v>
      </c>
      <c r="L18" s="125" t="s">
        <v>485</v>
      </c>
      <c r="M18" s="124" t="s">
        <v>204</v>
      </c>
      <c r="N18" s="125" t="s">
        <v>485</v>
      </c>
      <c r="O18" s="123" t="s">
        <v>204</v>
      </c>
      <c r="P18" s="125" t="s">
        <v>485</v>
      </c>
      <c r="Q18" s="123" t="s">
        <v>205</v>
      </c>
      <c r="R18" s="125" t="s">
        <v>485</v>
      </c>
      <c r="S18" s="123" t="s">
        <v>204</v>
      </c>
      <c r="T18" s="125" t="s">
        <v>485</v>
      </c>
      <c r="U18" s="126" t="s">
        <v>485</v>
      </c>
    </row>
    <row r="19" spans="1:21" s="70" customFormat="1" ht="15" customHeight="1" x14ac:dyDescent="0.2">
      <c r="A19" s="34" t="s">
        <v>43</v>
      </c>
      <c r="B19" s="43" t="s">
        <v>199</v>
      </c>
      <c r="C19" s="80">
        <f t="shared" si="3"/>
        <v>3</v>
      </c>
      <c r="D19" s="76"/>
      <c r="E19" s="76"/>
      <c r="F19" s="75">
        <f t="shared" si="2"/>
        <v>3</v>
      </c>
      <c r="G19" s="20"/>
      <c r="H19" s="47">
        <v>43615</v>
      </c>
      <c r="I19" s="385"/>
      <c r="J19" s="47" t="s">
        <v>207</v>
      </c>
      <c r="K19" s="18" t="s">
        <v>204</v>
      </c>
      <c r="L19" s="125" t="s">
        <v>487</v>
      </c>
      <c r="M19" s="124" t="s">
        <v>204</v>
      </c>
      <c r="N19" s="125" t="s">
        <v>487</v>
      </c>
      <c r="O19" s="123" t="s">
        <v>204</v>
      </c>
      <c r="P19" s="125" t="s">
        <v>487</v>
      </c>
      <c r="Q19" s="123" t="s">
        <v>204</v>
      </c>
      <c r="R19" s="125" t="s">
        <v>487</v>
      </c>
      <c r="S19" s="123" t="s">
        <v>204</v>
      </c>
      <c r="T19" s="125" t="s">
        <v>487</v>
      </c>
      <c r="U19" s="126" t="s">
        <v>487</v>
      </c>
    </row>
    <row r="20" spans="1:21" s="70" customFormat="1" ht="15" customHeight="1" x14ac:dyDescent="0.2">
      <c r="A20" s="34" t="s">
        <v>44</v>
      </c>
      <c r="B20" s="43" t="s">
        <v>199</v>
      </c>
      <c r="C20" s="80">
        <v>3</v>
      </c>
      <c r="D20" s="76"/>
      <c r="E20" s="417"/>
      <c r="F20" s="75">
        <f t="shared" si="2"/>
        <v>3</v>
      </c>
      <c r="G20" s="370"/>
      <c r="H20" s="47">
        <v>43637</v>
      </c>
      <c r="I20" s="385"/>
      <c r="J20" s="47" t="s">
        <v>207</v>
      </c>
      <c r="K20" s="123" t="s">
        <v>204</v>
      </c>
      <c r="L20" s="125" t="s">
        <v>488</v>
      </c>
      <c r="M20" s="124" t="s">
        <v>204</v>
      </c>
      <c r="N20" s="125" t="s">
        <v>488</v>
      </c>
      <c r="O20" s="123" t="s">
        <v>204</v>
      </c>
      <c r="P20" s="125" t="s">
        <v>488</v>
      </c>
      <c r="Q20" s="123" t="s">
        <v>204</v>
      </c>
      <c r="R20" s="125" t="s">
        <v>488</v>
      </c>
      <c r="S20" s="123" t="s">
        <v>204</v>
      </c>
      <c r="T20" s="120" t="s">
        <v>488</v>
      </c>
      <c r="U20" s="120" t="s">
        <v>488</v>
      </c>
    </row>
    <row r="21" spans="1:21" s="70" customFormat="1" ht="15" customHeight="1" x14ac:dyDescent="0.2">
      <c r="A21" s="382" t="s">
        <v>45</v>
      </c>
      <c r="B21" s="43" t="s">
        <v>199</v>
      </c>
      <c r="C21" s="80">
        <f t="shared" si="3"/>
        <v>3</v>
      </c>
      <c r="D21" s="76"/>
      <c r="E21" s="76"/>
      <c r="F21" s="75">
        <f t="shared" si="2"/>
        <v>3</v>
      </c>
      <c r="G21" s="20"/>
      <c r="H21" s="47">
        <v>43584</v>
      </c>
      <c r="I21" s="385"/>
      <c r="J21" s="47" t="s">
        <v>207</v>
      </c>
      <c r="K21" s="123" t="s">
        <v>204</v>
      </c>
      <c r="L21" s="125" t="s">
        <v>208</v>
      </c>
      <c r="M21" s="124" t="s">
        <v>204</v>
      </c>
      <c r="N21" s="125" t="s">
        <v>208</v>
      </c>
      <c r="O21" s="123" t="s">
        <v>204</v>
      </c>
      <c r="P21" s="125" t="s">
        <v>208</v>
      </c>
      <c r="Q21" s="123" t="s">
        <v>204</v>
      </c>
      <c r="R21" s="125" t="s">
        <v>208</v>
      </c>
      <c r="S21" s="123" t="s">
        <v>204</v>
      </c>
      <c r="T21" s="125" t="s">
        <v>208</v>
      </c>
      <c r="U21" s="125" t="s">
        <v>208</v>
      </c>
    </row>
    <row r="22" spans="1:21" s="70" customFormat="1" ht="15" customHeight="1" x14ac:dyDescent="0.2">
      <c r="A22" s="34" t="s">
        <v>46</v>
      </c>
      <c r="B22" s="373" t="s">
        <v>200</v>
      </c>
      <c r="C22" s="416">
        <f t="shared" si="3"/>
        <v>1</v>
      </c>
      <c r="D22" s="417"/>
      <c r="E22" s="417">
        <v>0.5</v>
      </c>
      <c r="F22" s="418">
        <f t="shared" si="2"/>
        <v>0.5</v>
      </c>
      <c r="G22" s="81" t="s">
        <v>486</v>
      </c>
      <c r="H22" s="130">
        <v>43614</v>
      </c>
      <c r="I22" s="465">
        <v>43784</v>
      </c>
      <c r="J22" s="130" t="s">
        <v>207</v>
      </c>
      <c r="K22" s="116" t="s">
        <v>204</v>
      </c>
      <c r="L22" s="125" t="s">
        <v>223</v>
      </c>
      <c r="M22" s="124" t="s">
        <v>204</v>
      </c>
      <c r="N22" s="125" t="s">
        <v>223</v>
      </c>
      <c r="O22" s="123" t="s">
        <v>205</v>
      </c>
      <c r="P22" s="125" t="s">
        <v>223</v>
      </c>
      <c r="Q22" s="123" t="s">
        <v>205</v>
      </c>
      <c r="R22" s="125" t="s">
        <v>223</v>
      </c>
      <c r="S22" s="123" t="s">
        <v>204</v>
      </c>
      <c r="T22" s="125" t="s">
        <v>223</v>
      </c>
      <c r="U22" s="125" t="s">
        <v>223</v>
      </c>
    </row>
    <row r="23" spans="1:21" s="70" customFormat="1" ht="15" customHeight="1" x14ac:dyDescent="0.2">
      <c r="A23" s="34" t="s">
        <v>47</v>
      </c>
      <c r="B23" s="43" t="s">
        <v>199</v>
      </c>
      <c r="C23" s="80">
        <f t="shared" si="3"/>
        <v>3</v>
      </c>
      <c r="D23" s="76"/>
      <c r="E23" s="76"/>
      <c r="F23" s="75">
        <f t="shared" si="2"/>
        <v>3</v>
      </c>
      <c r="G23" s="20"/>
      <c r="H23" s="130">
        <v>43615</v>
      </c>
      <c r="I23" s="465"/>
      <c r="J23" s="130" t="s">
        <v>207</v>
      </c>
      <c r="K23" s="116" t="s">
        <v>204</v>
      </c>
      <c r="L23" s="125" t="s">
        <v>469</v>
      </c>
      <c r="M23" s="124" t="s">
        <v>204</v>
      </c>
      <c r="N23" s="125" t="s">
        <v>469</v>
      </c>
      <c r="O23" s="124" t="s">
        <v>204</v>
      </c>
      <c r="P23" s="125" t="s">
        <v>469</v>
      </c>
      <c r="Q23" s="123" t="s">
        <v>204</v>
      </c>
      <c r="R23" s="125" t="s">
        <v>469</v>
      </c>
      <c r="S23" s="123" t="s">
        <v>204</v>
      </c>
      <c r="T23" s="125" t="s">
        <v>469</v>
      </c>
      <c r="U23" s="125" t="s">
        <v>469</v>
      </c>
    </row>
    <row r="24" spans="1:21" s="70" customFormat="1" ht="15" customHeight="1" x14ac:dyDescent="0.2">
      <c r="A24" s="34" t="s">
        <v>48</v>
      </c>
      <c r="B24" s="43" t="s">
        <v>199</v>
      </c>
      <c r="C24" s="80">
        <f t="shared" si="3"/>
        <v>3</v>
      </c>
      <c r="D24" s="76"/>
      <c r="E24" s="76">
        <v>0.5</v>
      </c>
      <c r="F24" s="75">
        <f t="shared" si="2"/>
        <v>1.5</v>
      </c>
      <c r="G24" s="81" t="s">
        <v>486</v>
      </c>
      <c r="H24" s="31">
        <v>43637</v>
      </c>
      <c r="I24" s="385">
        <v>43810</v>
      </c>
      <c r="J24" s="20" t="s">
        <v>207</v>
      </c>
      <c r="K24" s="116" t="s">
        <v>204</v>
      </c>
      <c r="L24" s="120" t="s">
        <v>222</v>
      </c>
      <c r="M24" s="116" t="s">
        <v>204</v>
      </c>
      <c r="N24" s="120" t="s">
        <v>222</v>
      </c>
      <c r="O24" s="116" t="s">
        <v>204</v>
      </c>
      <c r="P24" s="120" t="s">
        <v>222</v>
      </c>
      <c r="Q24" s="116" t="s">
        <v>204</v>
      </c>
      <c r="R24" s="120" t="s">
        <v>222</v>
      </c>
      <c r="S24" s="116" t="s">
        <v>204</v>
      </c>
      <c r="T24" s="120" t="s">
        <v>222</v>
      </c>
      <c r="U24" s="120" t="s">
        <v>222</v>
      </c>
    </row>
    <row r="25" spans="1:21" s="70" customFormat="1" ht="15" customHeight="1" x14ac:dyDescent="0.2">
      <c r="A25" s="34" t="s">
        <v>49</v>
      </c>
      <c r="B25" s="43" t="s">
        <v>199</v>
      </c>
      <c r="C25" s="80">
        <f t="shared" si="3"/>
        <v>3</v>
      </c>
      <c r="D25" s="76"/>
      <c r="E25" s="76"/>
      <c r="F25" s="75">
        <f t="shared" si="2"/>
        <v>3</v>
      </c>
      <c r="G25" s="18"/>
      <c r="H25" s="31">
        <v>43634</v>
      </c>
      <c r="I25" s="385"/>
      <c r="J25" s="15" t="s">
        <v>207</v>
      </c>
      <c r="K25" s="18" t="s">
        <v>204</v>
      </c>
      <c r="L25" s="129" t="s">
        <v>393</v>
      </c>
      <c r="M25" s="73" t="s">
        <v>204</v>
      </c>
      <c r="N25" s="129" t="s">
        <v>393</v>
      </c>
      <c r="O25" s="71" t="s">
        <v>204</v>
      </c>
      <c r="P25" s="129" t="s">
        <v>393</v>
      </c>
      <c r="Q25" s="123" t="s">
        <v>204</v>
      </c>
      <c r="R25" s="129" t="s">
        <v>393</v>
      </c>
      <c r="S25" s="116" t="s">
        <v>204</v>
      </c>
      <c r="T25" s="129" t="s">
        <v>393</v>
      </c>
      <c r="U25" s="126"/>
    </row>
    <row r="26" spans="1:21" s="70" customFormat="1" ht="15" customHeight="1" x14ac:dyDescent="0.2">
      <c r="A26" s="34" t="s">
        <v>50</v>
      </c>
      <c r="B26" s="43" t="s">
        <v>199</v>
      </c>
      <c r="C26" s="416">
        <f t="shared" si="3"/>
        <v>3</v>
      </c>
      <c r="D26" s="76"/>
      <c r="E26" s="76">
        <v>0.5</v>
      </c>
      <c r="F26" s="418">
        <f t="shared" si="2"/>
        <v>1.5</v>
      </c>
      <c r="G26" s="81" t="s">
        <v>486</v>
      </c>
      <c r="H26" s="31">
        <v>43606</v>
      </c>
      <c r="I26" s="31">
        <v>43643</v>
      </c>
      <c r="J26" s="20" t="s">
        <v>207</v>
      </c>
      <c r="K26" s="43" t="s">
        <v>204</v>
      </c>
      <c r="L26" s="112" t="s">
        <v>489</v>
      </c>
      <c r="M26" s="43" t="s">
        <v>204</v>
      </c>
      <c r="N26" s="404" t="s">
        <v>489</v>
      </c>
      <c r="O26" s="123" t="s">
        <v>204</v>
      </c>
      <c r="P26" s="404" t="s">
        <v>489</v>
      </c>
      <c r="Q26" s="118" t="s">
        <v>204</v>
      </c>
      <c r="R26" s="112" t="s">
        <v>489</v>
      </c>
      <c r="S26" s="74" t="s">
        <v>204</v>
      </c>
      <c r="T26" s="112" t="s">
        <v>489</v>
      </c>
      <c r="U26" s="112" t="s">
        <v>489</v>
      </c>
    </row>
    <row r="27" spans="1:21" s="70" customFormat="1" ht="15" customHeight="1" x14ac:dyDescent="0.2">
      <c r="A27" s="34" t="s">
        <v>51</v>
      </c>
      <c r="B27" s="43" t="s">
        <v>199</v>
      </c>
      <c r="C27" s="80">
        <f t="shared" si="3"/>
        <v>3</v>
      </c>
      <c r="D27" s="76"/>
      <c r="E27" s="76"/>
      <c r="F27" s="75">
        <f t="shared" si="2"/>
        <v>3</v>
      </c>
      <c r="G27" s="92"/>
      <c r="H27" s="31">
        <v>43650</v>
      </c>
      <c r="I27" s="31"/>
      <c r="J27" s="20" t="s">
        <v>207</v>
      </c>
      <c r="K27" s="18" t="s">
        <v>204</v>
      </c>
      <c r="L27" s="129" t="s">
        <v>490</v>
      </c>
      <c r="M27" s="79" t="s">
        <v>204</v>
      </c>
      <c r="N27" s="129" t="s">
        <v>490</v>
      </c>
      <c r="O27" s="72" t="s">
        <v>204</v>
      </c>
      <c r="P27" s="129" t="s">
        <v>490</v>
      </c>
      <c r="Q27" s="72" t="s">
        <v>204</v>
      </c>
      <c r="R27" s="129" t="s">
        <v>490</v>
      </c>
      <c r="S27" s="74" t="s">
        <v>204</v>
      </c>
      <c r="T27" s="125" t="s">
        <v>490</v>
      </c>
      <c r="U27" s="125"/>
    </row>
    <row r="28" spans="1:21" s="70" customFormat="1" ht="15" customHeight="1" x14ac:dyDescent="0.2">
      <c r="A28" s="34" t="s">
        <v>52</v>
      </c>
      <c r="B28" s="43" t="s">
        <v>199</v>
      </c>
      <c r="C28" s="80">
        <f t="shared" si="3"/>
        <v>3</v>
      </c>
      <c r="D28" s="76"/>
      <c r="E28" s="76"/>
      <c r="F28" s="75">
        <f t="shared" si="2"/>
        <v>3</v>
      </c>
      <c r="G28" s="92"/>
      <c r="H28" s="31">
        <v>43634</v>
      </c>
      <c r="I28" s="31"/>
      <c r="J28" s="47"/>
      <c r="K28" s="18" t="s">
        <v>204</v>
      </c>
      <c r="L28" s="125" t="s">
        <v>491</v>
      </c>
      <c r="M28" s="79" t="s">
        <v>204</v>
      </c>
      <c r="N28" s="125" t="s">
        <v>491</v>
      </c>
      <c r="O28" s="72" t="s">
        <v>204</v>
      </c>
      <c r="P28" s="125" t="s">
        <v>491</v>
      </c>
      <c r="Q28" s="72" t="s">
        <v>204</v>
      </c>
      <c r="R28" s="125" t="s">
        <v>491</v>
      </c>
      <c r="S28" s="74" t="s">
        <v>204</v>
      </c>
      <c r="T28" s="125" t="s">
        <v>491</v>
      </c>
      <c r="U28" s="126" t="s">
        <v>491</v>
      </c>
    </row>
    <row r="29" spans="1:21" x14ac:dyDescent="0.2">
      <c r="J29" s="66"/>
      <c r="K29" s="65"/>
    </row>
    <row r="30" spans="1:21" x14ac:dyDescent="0.2">
      <c r="J30" s="66"/>
      <c r="K30" s="65"/>
    </row>
    <row r="31" spans="1:21" x14ac:dyDescent="0.2">
      <c r="B31" s="67"/>
      <c r="C31" s="69"/>
      <c r="D31" s="67"/>
      <c r="E31" s="67"/>
      <c r="F31" s="68"/>
      <c r="G31" s="67"/>
      <c r="J31" s="66"/>
      <c r="K31" s="65"/>
      <c r="U31" s="67"/>
    </row>
    <row r="32" spans="1:21" x14ac:dyDescent="0.2">
      <c r="J32" s="66"/>
      <c r="K32" s="65"/>
    </row>
    <row r="33" spans="2:11" x14ac:dyDescent="0.2">
      <c r="B33" s="58"/>
      <c r="C33" s="61"/>
      <c r="D33" s="64"/>
      <c r="F33" s="61"/>
      <c r="G33" s="63"/>
      <c r="I33" s="61"/>
      <c r="J33" s="66"/>
      <c r="K33" s="65"/>
    </row>
    <row r="34" spans="2:11" x14ac:dyDescent="0.2">
      <c r="J34" s="66"/>
      <c r="K34" s="65"/>
    </row>
    <row r="35" spans="2:11" x14ac:dyDescent="0.2">
      <c r="J35" s="66"/>
      <c r="K35" s="65"/>
    </row>
    <row r="36" spans="2:11" x14ac:dyDescent="0.2">
      <c r="J36" s="66"/>
      <c r="K36" s="65"/>
    </row>
    <row r="37" spans="2:11" x14ac:dyDescent="0.2">
      <c r="J37" s="66"/>
      <c r="K37" s="65"/>
    </row>
    <row r="38" spans="2:11" ht="11.25" customHeight="1" x14ac:dyDescent="0.2">
      <c r="J38" s="66"/>
      <c r="K38" s="65"/>
    </row>
    <row r="39" spans="2:11" x14ac:dyDescent="0.2">
      <c r="J39" s="66"/>
      <c r="K39" s="65"/>
    </row>
    <row r="40" spans="2:11" x14ac:dyDescent="0.2">
      <c r="J40" s="66"/>
      <c r="K40" s="65"/>
    </row>
    <row r="41" spans="2:11" x14ac:dyDescent="0.2">
      <c r="J41" s="66"/>
      <c r="K41" s="65"/>
    </row>
    <row r="42" spans="2:11" x14ac:dyDescent="0.2">
      <c r="J42" s="66"/>
      <c r="K42" s="65"/>
    </row>
    <row r="43" spans="2:11" x14ac:dyDescent="0.2">
      <c r="J43" s="66"/>
      <c r="K43" s="65"/>
    </row>
    <row r="44" spans="2:11" x14ac:dyDescent="0.2">
      <c r="J44" s="66"/>
      <c r="K44" s="65"/>
    </row>
    <row r="45" spans="2:11" x14ac:dyDescent="0.2">
      <c r="J45" s="66"/>
      <c r="K45" s="65"/>
    </row>
    <row r="46" spans="2:11" x14ac:dyDescent="0.2">
      <c r="J46" s="66"/>
      <c r="K46" s="65"/>
    </row>
    <row r="47" spans="2:11" x14ac:dyDescent="0.2">
      <c r="J47" s="66"/>
      <c r="K47" s="65"/>
    </row>
    <row r="48" spans="2:11" x14ac:dyDescent="0.2">
      <c r="J48" s="66"/>
      <c r="K48" s="65"/>
    </row>
    <row r="49" spans="10:11" x14ac:dyDescent="0.2">
      <c r="J49" s="66"/>
      <c r="K49" s="65"/>
    </row>
    <row r="50" spans="10:11" x14ac:dyDescent="0.2">
      <c r="J50" s="66"/>
      <c r="K50" s="65"/>
    </row>
  </sheetData>
  <autoFilter ref="A7:T28"/>
  <dataConsolidate/>
  <mergeCells count="20">
    <mergeCell ref="Q4:R5"/>
    <mergeCell ref="S4:T5"/>
    <mergeCell ref="D4:D6"/>
    <mergeCell ref="E4:E6"/>
    <mergeCell ref="F4:F6"/>
    <mergeCell ref="H4:H6"/>
    <mergeCell ref="I4:I6"/>
    <mergeCell ref="J4:J6"/>
    <mergeCell ref="A1:U1"/>
    <mergeCell ref="A2:U2"/>
    <mergeCell ref="A3:A6"/>
    <mergeCell ref="C3:F3"/>
    <mergeCell ref="G3:G6"/>
    <mergeCell ref="H3:J3"/>
    <mergeCell ref="K3:T3"/>
    <mergeCell ref="U3:U6"/>
    <mergeCell ref="C4:C6"/>
    <mergeCell ref="K4:L5"/>
    <mergeCell ref="M4:N5"/>
    <mergeCell ref="O4:P5"/>
  </mergeCells>
  <dataValidations count="3">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4:C14 U28 T26 R26 P26 N26 L26 U25:U26 U14:U19 U9:U10">
      <formula1>Выбор_3.1</formula1>
    </dataValidation>
    <dataValidation type="list" allowBlank="1" showInputMessage="1" showErrorMessage="1" sqref="B8:B13 B15:B28">
      <formula1>$B$4:$B$6</formula1>
    </dataValidation>
  </dataValidations>
  <hyperlinks>
    <hyperlink ref="L9" r:id="rId1"/>
    <hyperlink ref="N12" r:id="rId2"/>
    <hyperlink ref="L12" r:id="rId3"/>
    <hyperlink ref="L17" r:id="rId4"/>
    <hyperlink ref="N21" r:id="rId5"/>
    <hyperlink ref="P13" display="http://vuktyl.com/itembyudzhet/itemfin-2/10962-informatsionnaya-broshyura-byudzhet-dlya-grazhdan-k-resheniyu-soveta-go-vuktyl-ot-30-05-2019g-400-ob-utverzhdenii-otcheta-ob-ispolnenii-byudzheta-munitsipalnogo-obrazovaniya-gorodskogo-okruga-vuktyl-za-2018-g"/>
    <hyperlink ref="N18" r:id="rId6"/>
    <hyperlink ref="R15" r:id="rId7"/>
    <hyperlink ref="R16" r:id="rId8"/>
    <hyperlink ref="P18" r:id="rId9"/>
    <hyperlink ref="R21" r:id="rId10"/>
    <hyperlink ref="P22" r:id="rId11"/>
    <hyperlink ref="N26" r:id="rId12"/>
    <hyperlink ref="P26" r:id="rId13"/>
  </hyperlinks>
  <pageMargins left="0.70866141732283472" right="0.70866141732283472" top="0.74803149606299213" bottom="0.74803149606299213" header="0.31496062992125984" footer="0.31496062992125984"/>
  <pageSetup paperSize="9" scale="58" fitToWidth="0" fitToHeight="3" orientation="landscape" r:id="rId14"/>
  <headerFooter>
    <oddFooter>&amp;A&amp;RСтраница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1"/>
  <sheetViews>
    <sheetView topLeftCell="A4" zoomScaleNormal="100" zoomScaleSheetLayoutView="100" workbookViewId="0">
      <selection activeCell="B18" sqref="B18"/>
    </sheetView>
  </sheetViews>
  <sheetFormatPr defaultColWidth="8.85546875" defaultRowHeight="11.25" x14ac:dyDescent="0.2"/>
  <cols>
    <col min="1" max="1" width="19.42578125" style="58" customWidth="1"/>
    <col min="2" max="2" width="41" style="61" customWidth="1"/>
    <col min="3" max="3" width="6.28515625" style="64" customWidth="1"/>
    <col min="4" max="4" width="6.7109375" style="61" customWidth="1"/>
    <col min="5" max="5" width="6.7109375" style="63" customWidth="1"/>
    <col min="6" max="6" width="14.140625" style="61" customWidth="1"/>
    <col min="7" max="7" width="10.7109375" style="61" customWidth="1"/>
    <col min="8" max="8" width="10.140625" style="62" customWidth="1"/>
    <col min="9" max="9" width="10" style="62" customWidth="1"/>
    <col min="10" max="10" width="9.140625" style="60" customWidth="1"/>
    <col min="11" max="11" width="9" style="59" customWidth="1"/>
    <col min="12" max="12" width="9.28515625" style="58" customWidth="1"/>
    <col min="13" max="13" width="8.140625" style="61" customWidth="1"/>
    <col min="14" max="16384" width="8.85546875" style="58"/>
  </cols>
  <sheetData>
    <row r="1" spans="1:13" ht="39" customHeight="1" x14ac:dyDescent="0.2">
      <c r="A1" s="518" t="str">
        <f>"Исходные данные и оценка показателя "&amp;Методика!B94</f>
        <v>Исходные данные и оценка показателя Проводились ли в I полугодии отчетного года ОМСУ опросы общественного мнения по бюджетной тематике в онлайн режиме?</v>
      </c>
      <c r="B1" s="518"/>
      <c r="C1" s="518"/>
      <c r="D1" s="518"/>
      <c r="E1" s="518"/>
      <c r="F1" s="518"/>
      <c r="G1" s="518"/>
      <c r="H1" s="518"/>
      <c r="I1" s="518"/>
      <c r="J1" s="518"/>
      <c r="K1" s="518"/>
      <c r="L1" s="518"/>
      <c r="M1" s="518"/>
    </row>
    <row r="2" spans="1:13" s="45" customFormat="1" ht="95.25" customHeight="1" x14ac:dyDescent="0.25">
      <c r="A2" s="517" t="s">
        <v>186</v>
      </c>
      <c r="B2" s="517"/>
      <c r="C2" s="517"/>
      <c r="D2" s="517"/>
      <c r="E2" s="517"/>
      <c r="F2" s="517"/>
      <c r="G2" s="517"/>
      <c r="H2" s="517"/>
      <c r="I2" s="517"/>
      <c r="J2" s="517"/>
      <c r="K2" s="517"/>
      <c r="L2" s="517"/>
      <c r="M2" s="517"/>
    </row>
    <row r="3" spans="1:13" ht="33" customHeight="1" x14ac:dyDescent="0.2">
      <c r="A3" s="497" t="s">
        <v>134</v>
      </c>
      <c r="B3" s="99" t="str">
        <f>Методика!$B$94</f>
        <v>Проводились ли в I полугодии отчетного года ОМСУ опросы общественного мнения по бюджетной тематике в онлайн режиме?</v>
      </c>
      <c r="C3" s="522" t="s">
        <v>166</v>
      </c>
      <c r="D3" s="523"/>
      <c r="E3" s="523"/>
      <c r="F3" s="504" t="s">
        <v>28</v>
      </c>
      <c r="G3" s="540" t="s">
        <v>171</v>
      </c>
      <c r="H3" s="541"/>
      <c r="I3" s="541"/>
      <c r="J3" s="541"/>
      <c r="K3" s="541"/>
      <c r="L3" s="541"/>
      <c r="M3" s="497" t="s">
        <v>3</v>
      </c>
    </row>
    <row r="4" spans="1:13" s="70" customFormat="1" ht="15.75" customHeight="1" x14ac:dyDescent="0.2">
      <c r="A4" s="505"/>
      <c r="B4" s="89" t="str">
        <f>Методика!$B$96</f>
        <v>Да, в опросе приняли участие более 150 человек</v>
      </c>
      <c r="C4" s="520" t="s">
        <v>9</v>
      </c>
      <c r="D4" s="510" t="s">
        <v>137</v>
      </c>
      <c r="E4" s="521" t="s">
        <v>8</v>
      </c>
      <c r="F4" s="505"/>
      <c r="G4" s="514" t="s">
        <v>173</v>
      </c>
      <c r="H4" s="514" t="s">
        <v>167</v>
      </c>
      <c r="I4" s="514" t="s">
        <v>168</v>
      </c>
      <c r="J4" s="514" t="s">
        <v>169</v>
      </c>
      <c r="K4" s="497" t="s">
        <v>170</v>
      </c>
      <c r="L4" s="497" t="s">
        <v>172</v>
      </c>
      <c r="M4" s="498"/>
    </row>
    <row r="5" spans="1:13" s="70" customFormat="1" ht="15.75" customHeight="1" x14ac:dyDescent="0.2">
      <c r="A5" s="505"/>
      <c r="B5" s="89" t="str">
        <f>Методика!$B$97</f>
        <v>Да, в опросе приняли участие от 100 до 150 человек</v>
      </c>
      <c r="C5" s="520"/>
      <c r="D5" s="510"/>
      <c r="E5" s="521"/>
      <c r="F5" s="505"/>
      <c r="G5" s="539"/>
      <c r="H5" s="539"/>
      <c r="I5" s="539"/>
      <c r="J5" s="539"/>
      <c r="K5" s="498"/>
      <c r="L5" s="498"/>
      <c r="M5" s="498"/>
    </row>
    <row r="6" spans="1:13" s="70" customFormat="1" ht="15.75" customHeight="1" x14ac:dyDescent="0.2">
      <c r="A6" s="505"/>
      <c r="B6" s="89" t="str">
        <f>Методика!$B$98</f>
        <v>Да, в опросе приняли участие от 50 до 100 человек</v>
      </c>
      <c r="C6" s="520"/>
      <c r="D6" s="510"/>
      <c r="E6" s="521"/>
      <c r="F6" s="505"/>
      <c r="G6" s="539"/>
      <c r="H6" s="539"/>
      <c r="I6" s="539"/>
      <c r="J6" s="539"/>
      <c r="K6" s="498"/>
      <c r="L6" s="498"/>
      <c r="M6" s="498"/>
    </row>
    <row r="7" spans="1:13" s="70" customFormat="1" ht="38.25" customHeight="1" x14ac:dyDescent="0.2">
      <c r="A7" s="506"/>
      <c r="B7" s="89" t="str">
        <f>Методика!$B$99</f>
        <v>Нет, опросы не проводились или не соответствуют требованиям либо отчеты по результатам опросов не опубликованы</v>
      </c>
      <c r="C7" s="520"/>
      <c r="D7" s="510"/>
      <c r="E7" s="521"/>
      <c r="F7" s="506"/>
      <c r="G7" s="542"/>
      <c r="H7" s="515"/>
      <c r="I7" s="542"/>
      <c r="J7" s="542"/>
      <c r="K7" s="499"/>
      <c r="L7" s="499"/>
      <c r="M7" s="499"/>
    </row>
    <row r="8" spans="1:13" s="70" customFormat="1" ht="15" customHeight="1" x14ac:dyDescent="0.2">
      <c r="A8" s="366" t="s">
        <v>31</v>
      </c>
      <c r="B8" s="400"/>
      <c r="C8" s="403"/>
      <c r="D8" s="397"/>
      <c r="E8" s="402"/>
      <c r="F8" s="401"/>
      <c r="G8" s="400"/>
      <c r="H8" s="399"/>
      <c r="I8" s="399"/>
      <c r="J8" s="398"/>
      <c r="K8" s="376"/>
      <c r="L8" s="397"/>
      <c r="M8" s="400"/>
    </row>
    <row r="9" spans="1:13" s="70" customFormat="1" ht="15" customHeight="1" x14ac:dyDescent="0.2">
      <c r="A9" s="381" t="s">
        <v>33</v>
      </c>
      <c r="B9" s="384" t="s">
        <v>110</v>
      </c>
      <c r="C9" s="396">
        <f>IF(B9=$B$4,3,IF(B9=$B$5,2,IF(B9=$B$6,1,0)))</f>
        <v>3</v>
      </c>
      <c r="D9" s="393"/>
      <c r="E9" s="392">
        <f>C9*(1-D9)</f>
        <v>3</v>
      </c>
      <c r="F9" s="387"/>
      <c r="G9" s="380" t="s">
        <v>204</v>
      </c>
      <c r="H9" s="380">
        <v>43501</v>
      </c>
      <c r="I9" s="380">
        <v>43614</v>
      </c>
      <c r="J9" s="384" t="s">
        <v>204</v>
      </c>
      <c r="K9" s="381" t="s">
        <v>204</v>
      </c>
      <c r="L9" s="396">
        <v>1898</v>
      </c>
      <c r="M9" s="404" t="s">
        <v>663</v>
      </c>
    </row>
    <row r="10" spans="1:13" s="70" customFormat="1" ht="15" customHeight="1" x14ac:dyDescent="0.2">
      <c r="A10" s="382" t="s">
        <v>34</v>
      </c>
      <c r="B10" s="384" t="s">
        <v>110</v>
      </c>
      <c r="C10" s="396">
        <f t="shared" ref="C10:C29" si="0">IF(B10=$B$4,3,IF(B10=$B$5,2,IF(B10=$B$6,1,0)))</f>
        <v>3</v>
      </c>
      <c r="D10" s="393"/>
      <c r="E10" s="392">
        <f t="shared" ref="E10:E29" si="1">C10*(1-D10)</f>
        <v>3</v>
      </c>
      <c r="F10" s="387"/>
      <c r="G10" s="380" t="s">
        <v>204</v>
      </c>
      <c r="H10" s="380">
        <v>43466</v>
      </c>
      <c r="I10" s="380">
        <v>43646</v>
      </c>
      <c r="J10" s="384" t="s">
        <v>204</v>
      </c>
      <c r="K10" s="381" t="s">
        <v>204</v>
      </c>
      <c r="L10" s="396">
        <v>157</v>
      </c>
      <c r="M10" s="404" t="s">
        <v>623</v>
      </c>
    </row>
    <row r="11" spans="1:13" s="70" customFormat="1" ht="15" customHeight="1" x14ac:dyDescent="0.2">
      <c r="A11" s="382" t="s">
        <v>35</v>
      </c>
      <c r="B11" s="384" t="s">
        <v>110</v>
      </c>
      <c r="C11" s="396">
        <f t="shared" si="0"/>
        <v>3</v>
      </c>
      <c r="D11" s="393"/>
      <c r="E11" s="392">
        <f t="shared" si="1"/>
        <v>3</v>
      </c>
      <c r="F11" s="387"/>
      <c r="G11" s="380" t="s">
        <v>204</v>
      </c>
      <c r="H11" s="380">
        <v>43613</v>
      </c>
      <c r="I11" s="380">
        <v>43627</v>
      </c>
      <c r="J11" s="384" t="s">
        <v>204</v>
      </c>
      <c r="K11" s="381" t="s">
        <v>204</v>
      </c>
      <c r="L11" s="396">
        <v>189</v>
      </c>
      <c r="M11" s="404" t="s">
        <v>621</v>
      </c>
    </row>
    <row r="12" spans="1:13" s="70" customFormat="1" ht="15" customHeight="1" x14ac:dyDescent="0.2">
      <c r="A12" s="382" t="s">
        <v>36</v>
      </c>
      <c r="B12" s="384" t="s">
        <v>113</v>
      </c>
      <c r="C12" s="396">
        <f t="shared" si="0"/>
        <v>0</v>
      </c>
      <c r="D12" s="393"/>
      <c r="E12" s="392">
        <f t="shared" si="1"/>
        <v>0</v>
      </c>
      <c r="F12" s="384"/>
      <c r="G12" s="380"/>
      <c r="H12" s="375"/>
      <c r="I12" s="375"/>
      <c r="J12" s="384"/>
      <c r="K12" s="395"/>
      <c r="L12" s="391"/>
      <c r="M12" s="404"/>
    </row>
    <row r="13" spans="1:13" s="70" customFormat="1" ht="15" customHeight="1" x14ac:dyDescent="0.2">
      <c r="A13" s="382" t="s">
        <v>37</v>
      </c>
      <c r="B13" s="373" t="s">
        <v>110</v>
      </c>
      <c r="C13" s="416">
        <f t="shared" si="0"/>
        <v>3</v>
      </c>
      <c r="D13" s="393"/>
      <c r="E13" s="392">
        <f t="shared" si="1"/>
        <v>3</v>
      </c>
      <c r="F13" s="384"/>
      <c r="G13" s="380" t="s">
        <v>204</v>
      </c>
      <c r="H13" s="380">
        <v>43574</v>
      </c>
      <c r="I13" s="380">
        <v>43592</v>
      </c>
      <c r="J13" s="384" t="s">
        <v>204</v>
      </c>
      <c r="K13" s="395" t="s">
        <v>204</v>
      </c>
      <c r="L13" s="396">
        <v>219</v>
      </c>
      <c r="M13" s="404" t="s">
        <v>664</v>
      </c>
    </row>
    <row r="14" spans="1:13" s="70" customFormat="1" ht="15" customHeight="1" x14ac:dyDescent="0.2">
      <c r="A14" s="382" t="s">
        <v>38</v>
      </c>
      <c r="B14" s="384" t="s">
        <v>113</v>
      </c>
      <c r="C14" s="396">
        <f t="shared" si="0"/>
        <v>0</v>
      </c>
      <c r="D14" s="393"/>
      <c r="E14" s="392">
        <f t="shared" si="1"/>
        <v>0</v>
      </c>
      <c r="F14" s="384"/>
      <c r="G14" s="380"/>
      <c r="H14" s="375"/>
      <c r="I14" s="375"/>
      <c r="J14" s="384"/>
      <c r="K14" s="395"/>
      <c r="L14" s="391"/>
      <c r="M14" s="406"/>
    </row>
    <row r="15" spans="1:13" s="70" customFormat="1" ht="15" customHeight="1" x14ac:dyDescent="0.2">
      <c r="A15" s="383" t="s">
        <v>32</v>
      </c>
      <c r="B15" s="374"/>
      <c r="C15" s="374"/>
      <c r="D15" s="394"/>
      <c r="E15" s="364"/>
      <c r="F15" s="364"/>
      <c r="G15" s="386"/>
      <c r="H15" s="371"/>
      <c r="I15" s="371"/>
      <c r="J15" s="374"/>
      <c r="K15" s="383"/>
      <c r="L15" s="374"/>
      <c r="M15" s="407"/>
    </row>
    <row r="16" spans="1:13" s="70" customFormat="1" ht="15" customHeight="1" x14ac:dyDescent="0.2">
      <c r="A16" s="382" t="s">
        <v>39</v>
      </c>
      <c r="B16" s="384" t="s">
        <v>112</v>
      </c>
      <c r="C16" s="416">
        <f t="shared" si="0"/>
        <v>1</v>
      </c>
      <c r="D16" s="417"/>
      <c r="E16" s="418">
        <f t="shared" si="1"/>
        <v>1</v>
      </c>
      <c r="F16" s="388"/>
      <c r="G16" s="380" t="s">
        <v>204</v>
      </c>
      <c r="H16" s="380">
        <v>43626</v>
      </c>
      <c r="I16" s="380">
        <v>43646</v>
      </c>
      <c r="J16" s="391" t="s">
        <v>204</v>
      </c>
      <c r="K16" s="395" t="s">
        <v>204</v>
      </c>
      <c r="L16" s="396">
        <v>93</v>
      </c>
      <c r="M16" s="404" t="s">
        <v>665</v>
      </c>
    </row>
    <row r="17" spans="1:14" s="70" customFormat="1" ht="15" customHeight="1" x14ac:dyDescent="0.2">
      <c r="A17" s="382" t="s">
        <v>40</v>
      </c>
      <c r="B17" s="384" t="s">
        <v>110</v>
      </c>
      <c r="C17" s="396">
        <f t="shared" si="0"/>
        <v>3</v>
      </c>
      <c r="D17" s="393"/>
      <c r="E17" s="392">
        <f t="shared" si="1"/>
        <v>3</v>
      </c>
      <c r="F17" s="81"/>
      <c r="G17" s="380" t="s">
        <v>204</v>
      </c>
      <c r="H17" s="380">
        <v>43502</v>
      </c>
      <c r="I17" s="385">
        <v>43640</v>
      </c>
      <c r="J17" s="384" t="s">
        <v>204</v>
      </c>
      <c r="K17" s="395" t="s">
        <v>204</v>
      </c>
      <c r="L17" s="396">
        <v>583</v>
      </c>
      <c r="M17" s="408" t="s">
        <v>236</v>
      </c>
    </row>
    <row r="18" spans="1:14" s="70" customFormat="1" ht="15" customHeight="1" x14ac:dyDescent="0.2">
      <c r="A18" s="382" t="s">
        <v>41</v>
      </c>
      <c r="B18" s="384" t="s">
        <v>113</v>
      </c>
      <c r="C18" s="396">
        <f t="shared" si="0"/>
        <v>0</v>
      </c>
      <c r="D18" s="393"/>
      <c r="E18" s="392">
        <f t="shared" si="1"/>
        <v>0</v>
      </c>
      <c r="F18" s="375"/>
      <c r="G18" s="385"/>
      <c r="H18" s="370"/>
      <c r="I18" s="370"/>
      <c r="J18" s="373"/>
      <c r="K18" s="390"/>
      <c r="L18" s="389"/>
      <c r="M18" s="405"/>
    </row>
    <row r="19" spans="1:14" s="70" customFormat="1" ht="15" customHeight="1" x14ac:dyDescent="0.2">
      <c r="A19" s="382" t="s">
        <v>42</v>
      </c>
      <c r="B19" s="384" t="s">
        <v>113</v>
      </c>
      <c r="C19" s="396">
        <f t="shared" si="0"/>
        <v>0</v>
      </c>
      <c r="D19" s="393"/>
      <c r="E19" s="392">
        <f t="shared" si="1"/>
        <v>0</v>
      </c>
      <c r="F19" s="375"/>
      <c r="G19" s="385"/>
      <c r="H19" s="385"/>
      <c r="I19" s="385"/>
      <c r="J19" s="373"/>
      <c r="K19" s="390"/>
      <c r="L19" s="389"/>
      <c r="M19" s="405"/>
    </row>
    <row r="20" spans="1:14" s="70" customFormat="1" ht="15" customHeight="1" x14ac:dyDescent="0.2">
      <c r="A20" s="382" t="s">
        <v>43</v>
      </c>
      <c r="B20" s="384" t="s">
        <v>110</v>
      </c>
      <c r="C20" s="396">
        <f t="shared" si="0"/>
        <v>3</v>
      </c>
      <c r="D20" s="393"/>
      <c r="E20" s="392">
        <f t="shared" si="1"/>
        <v>3</v>
      </c>
      <c r="F20" s="375"/>
      <c r="G20" s="385" t="s">
        <v>204</v>
      </c>
      <c r="H20" s="385">
        <v>43617</v>
      </c>
      <c r="I20" s="385">
        <v>43646</v>
      </c>
      <c r="J20" s="373" t="s">
        <v>204</v>
      </c>
      <c r="K20" s="390" t="s">
        <v>204</v>
      </c>
      <c r="L20" s="396">
        <v>245</v>
      </c>
      <c r="M20" s="408" t="s">
        <v>214</v>
      </c>
    </row>
    <row r="21" spans="1:14" s="412" customFormat="1" ht="15" customHeight="1" x14ac:dyDescent="0.2">
      <c r="A21" s="382" t="s">
        <v>44</v>
      </c>
      <c r="B21" s="384" t="s">
        <v>110</v>
      </c>
      <c r="C21" s="396">
        <f t="shared" si="0"/>
        <v>3</v>
      </c>
      <c r="D21" s="393"/>
      <c r="E21" s="392">
        <f t="shared" si="1"/>
        <v>3</v>
      </c>
      <c r="F21" s="375"/>
      <c r="G21" s="385" t="s">
        <v>204</v>
      </c>
      <c r="H21" s="385">
        <v>43623</v>
      </c>
      <c r="I21" s="385">
        <v>43630</v>
      </c>
      <c r="J21" s="389" t="s">
        <v>204</v>
      </c>
      <c r="K21" s="390" t="s">
        <v>204</v>
      </c>
      <c r="L21" s="396">
        <v>181</v>
      </c>
      <c r="M21" s="408" t="s">
        <v>666</v>
      </c>
    </row>
    <row r="22" spans="1:14" s="70" customFormat="1" ht="15" customHeight="1" x14ac:dyDescent="0.2">
      <c r="A22" s="382" t="s">
        <v>45</v>
      </c>
      <c r="B22" s="406" t="str">
        <f>[5]Методика!$B$97</f>
        <v>Да, в опросе приняли участие от 100 до 150 человек</v>
      </c>
      <c r="C22" s="396">
        <f t="shared" si="0"/>
        <v>2</v>
      </c>
      <c r="D22" s="393"/>
      <c r="E22" s="392">
        <f t="shared" si="1"/>
        <v>2</v>
      </c>
      <c r="F22" s="375"/>
      <c r="G22" s="385" t="s">
        <v>204</v>
      </c>
      <c r="H22" s="385">
        <v>43613</v>
      </c>
      <c r="I22" s="385">
        <v>43640</v>
      </c>
      <c r="J22" s="389" t="s">
        <v>204</v>
      </c>
      <c r="K22" s="390" t="s">
        <v>204</v>
      </c>
      <c r="L22" s="396">
        <v>114</v>
      </c>
      <c r="M22" s="408" t="s">
        <v>232</v>
      </c>
    </row>
    <row r="23" spans="1:14" s="70" customFormat="1" ht="15" customHeight="1" x14ac:dyDescent="0.2">
      <c r="A23" s="382" t="s">
        <v>46</v>
      </c>
      <c r="B23" s="384" t="s">
        <v>110</v>
      </c>
      <c r="C23" s="396">
        <f t="shared" si="0"/>
        <v>3</v>
      </c>
      <c r="D23" s="393"/>
      <c r="E23" s="392">
        <f t="shared" si="1"/>
        <v>3</v>
      </c>
      <c r="F23" s="375"/>
      <c r="G23" s="380" t="s">
        <v>204</v>
      </c>
      <c r="H23" s="385">
        <v>43539</v>
      </c>
      <c r="I23" s="385">
        <v>43570</v>
      </c>
      <c r="J23" s="373" t="s">
        <v>204</v>
      </c>
      <c r="K23" s="390" t="s">
        <v>204</v>
      </c>
      <c r="L23" s="396">
        <v>373</v>
      </c>
      <c r="M23" s="408" t="s">
        <v>213</v>
      </c>
    </row>
    <row r="24" spans="1:14" s="70" customFormat="1" ht="15" customHeight="1" x14ac:dyDescent="0.2">
      <c r="A24" s="382" t="s">
        <v>47</v>
      </c>
      <c r="B24" s="384" t="s">
        <v>113</v>
      </c>
      <c r="C24" s="396">
        <f t="shared" si="0"/>
        <v>0</v>
      </c>
      <c r="D24" s="393"/>
      <c r="E24" s="392">
        <f t="shared" si="1"/>
        <v>0</v>
      </c>
      <c r="F24" s="375"/>
      <c r="G24" s="380"/>
      <c r="H24" s="385"/>
      <c r="I24" s="389"/>
      <c r="J24" s="373"/>
      <c r="K24" s="390"/>
      <c r="L24" s="389"/>
      <c r="M24" s="405"/>
    </row>
    <row r="25" spans="1:14" s="70" customFormat="1" ht="15" customHeight="1" x14ac:dyDescent="0.2">
      <c r="A25" s="382" t="s">
        <v>48</v>
      </c>
      <c r="B25" s="384" t="s">
        <v>113</v>
      </c>
      <c r="C25" s="396">
        <f t="shared" si="0"/>
        <v>0</v>
      </c>
      <c r="D25" s="393"/>
      <c r="E25" s="392">
        <f t="shared" si="1"/>
        <v>0</v>
      </c>
      <c r="F25" s="384"/>
      <c r="G25" s="380"/>
      <c r="H25" s="391"/>
      <c r="I25" s="375"/>
      <c r="J25" s="384"/>
      <c r="K25" s="395"/>
      <c r="L25" s="391"/>
      <c r="M25" s="406"/>
    </row>
    <row r="26" spans="1:14" s="70" customFormat="1" ht="15" customHeight="1" x14ac:dyDescent="0.2">
      <c r="A26" s="382" t="s">
        <v>49</v>
      </c>
      <c r="B26" s="384" t="s">
        <v>113</v>
      </c>
      <c r="C26" s="396">
        <f t="shared" si="0"/>
        <v>0</v>
      </c>
      <c r="D26" s="393"/>
      <c r="E26" s="392">
        <f t="shared" si="1"/>
        <v>0</v>
      </c>
      <c r="F26" s="373"/>
      <c r="G26" s="385"/>
      <c r="H26" s="385">
        <v>43525</v>
      </c>
      <c r="I26" s="385">
        <v>43556</v>
      </c>
      <c r="J26" s="373"/>
      <c r="K26" s="373"/>
      <c r="L26" s="396">
        <v>37</v>
      </c>
      <c r="M26" s="443" t="s">
        <v>667</v>
      </c>
    </row>
    <row r="27" spans="1:14" s="412" customFormat="1" ht="15" customHeight="1" x14ac:dyDescent="0.2">
      <c r="A27" s="382" t="s">
        <v>50</v>
      </c>
      <c r="B27" s="384" t="s">
        <v>110</v>
      </c>
      <c r="C27" s="416">
        <f t="shared" si="0"/>
        <v>3</v>
      </c>
      <c r="D27" s="417"/>
      <c r="E27" s="418">
        <f t="shared" si="1"/>
        <v>3</v>
      </c>
      <c r="F27" s="405"/>
      <c r="G27" s="385" t="s">
        <v>204</v>
      </c>
      <c r="H27" s="385">
        <v>43599</v>
      </c>
      <c r="I27" s="385">
        <v>43615</v>
      </c>
      <c r="J27" s="373" t="s">
        <v>204</v>
      </c>
      <c r="K27" s="373" t="s">
        <v>204</v>
      </c>
      <c r="L27" s="433">
        <v>249</v>
      </c>
      <c r="M27" s="408" t="s">
        <v>602</v>
      </c>
      <c r="N27" s="70"/>
    </row>
    <row r="28" spans="1:14" s="70" customFormat="1" ht="15" customHeight="1" x14ac:dyDescent="0.2">
      <c r="A28" s="382" t="s">
        <v>51</v>
      </c>
      <c r="B28" s="406" t="str">
        <f>[5]Методика!$B$97</f>
        <v>Да, в опросе приняли участие от 100 до 150 человек</v>
      </c>
      <c r="C28" s="396">
        <f t="shared" si="0"/>
        <v>2</v>
      </c>
      <c r="D28" s="393"/>
      <c r="E28" s="392">
        <f t="shared" si="1"/>
        <v>2</v>
      </c>
      <c r="F28" s="388"/>
      <c r="G28" s="380" t="s">
        <v>204</v>
      </c>
      <c r="H28" s="385">
        <v>43604</v>
      </c>
      <c r="I28" s="385">
        <v>43614</v>
      </c>
      <c r="J28" s="373" t="s">
        <v>204</v>
      </c>
      <c r="K28" s="395" t="s">
        <v>204</v>
      </c>
      <c r="L28" s="396">
        <v>132</v>
      </c>
      <c r="M28" s="408" t="s">
        <v>604</v>
      </c>
    </row>
    <row r="29" spans="1:14" s="412" customFormat="1" ht="15" customHeight="1" x14ac:dyDescent="0.2">
      <c r="A29" s="382" t="s">
        <v>52</v>
      </c>
      <c r="B29" s="406" t="str">
        <f>[5]Методика!$B$96</f>
        <v>Да, в опросе приняли участие более 150 человек</v>
      </c>
      <c r="C29" s="396">
        <f t="shared" si="0"/>
        <v>3</v>
      </c>
      <c r="D29" s="393"/>
      <c r="E29" s="392">
        <f t="shared" si="1"/>
        <v>3</v>
      </c>
      <c r="F29" s="388"/>
      <c r="G29" s="380" t="s">
        <v>204</v>
      </c>
      <c r="H29" s="385">
        <v>43525</v>
      </c>
      <c r="I29" s="385">
        <v>43631</v>
      </c>
      <c r="J29" s="389" t="s">
        <v>204</v>
      </c>
      <c r="K29" s="390" t="s">
        <v>204</v>
      </c>
      <c r="L29" s="396">
        <v>199</v>
      </c>
      <c r="M29" s="408" t="s">
        <v>234</v>
      </c>
    </row>
    <row r="30" spans="1:14" x14ac:dyDescent="0.2">
      <c r="I30" s="66"/>
      <c r="J30" s="65"/>
    </row>
    <row r="31" spans="1:14" x14ac:dyDescent="0.2">
      <c r="I31" s="66"/>
      <c r="J31" s="65"/>
    </row>
    <row r="32" spans="1:14" x14ac:dyDescent="0.2">
      <c r="B32" s="67"/>
      <c r="C32" s="69"/>
      <c r="D32" s="67"/>
      <c r="E32" s="68"/>
      <c r="F32" s="67"/>
      <c r="I32" s="66"/>
      <c r="J32" s="65"/>
      <c r="M32" s="67"/>
    </row>
    <row r="33" spans="9:10" x14ac:dyDescent="0.2">
      <c r="I33" s="66"/>
      <c r="J33" s="65"/>
    </row>
    <row r="34" spans="9:10" x14ac:dyDescent="0.2">
      <c r="I34" s="66"/>
      <c r="J34" s="65"/>
    </row>
    <row r="35" spans="9:10" x14ac:dyDescent="0.2">
      <c r="I35" s="66"/>
      <c r="J35" s="65"/>
    </row>
    <row r="36" spans="9:10" x14ac:dyDescent="0.2">
      <c r="I36" s="66"/>
      <c r="J36" s="65"/>
    </row>
    <row r="37" spans="9:10" x14ac:dyDescent="0.2">
      <c r="I37" s="66"/>
      <c r="J37" s="65"/>
    </row>
    <row r="38" spans="9:10" x14ac:dyDescent="0.2">
      <c r="I38" s="66"/>
      <c r="J38" s="65"/>
    </row>
    <row r="39" spans="9:10" ht="11.25" customHeight="1" x14ac:dyDescent="0.2">
      <c r="I39" s="66"/>
      <c r="J39" s="65"/>
    </row>
    <row r="40" spans="9:10" x14ac:dyDescent="0.2">
      <c r="I40" s="66"/>
      <c r="J40" s="65"/>
    </row>
    <row r="41" spans="9:10" x14ac:dyDescent="0.2">
      <c r="I41" s="66"/>
      <c r="J41" s="65"/>
    </row>
    <row r="42" spans="9:10" x14ac:dyDescent="0.2">
      <c r="I42" s="66"/>
      <c r="J42" s="65"/>
    </row>
    <row r="43" spans="9:10" x14ac:dyDescent="0.2">
      <c r="I43" s="66"/>
      <c r="J43" s="65"/>
    </row>
    <row r="44" spans="9:10" x14ac:dyDescent="0.2">
      <c r="I44" s="66"/>
      <c r="J44" s="65"/>
    </row>
    <row r="45" spans="9:10" x14ac:dyDescent="0.2">
      <c r="I45" s="66"/>
      <c r="J45" s="65"/>
    </row>
    <row r="46" spans="9:10" x14ac:dyDescent="0.2">
      <c r="I46" s="66"/>
      <c r="J46" s="65"/>
    </row>
    <row r="47" spans="9:10" x14ac:dyDescent="0.2">
      <c r="I47" s="66"/>
      <c r="J47" s="65"/>
    </row>
    <row r="48" spans="9:10" x14ac:dyDescent="0.2">
      <c r="I48" s="66"/>
      <c r="J48" s="65"/>
    </row>
    <row r="49" spans="9:10" x14ac:dyDescent="0.2">
      <c r="I49" s="66"/>
      <c r="J49" s="65"/>
    </row>
    <row r="50" spans="9:10" x14ac:dyDescent="0.2">
      <c r="I50" s="66"/>
      <c r="J50" s="65"/>
    </row>
    <row r="51" spans="9:10" x14ac:dyDescent="0.2">
      <c r="I51" s="66"/>
      <c r="J51" s="65"/>
    </row>
  </sheetData>
  <autoFilter ref="A8:L29"/>
  <dataConsolidate/>
  <mergeCells count="16">
    <mergeCell ref="A1:M1"/>
    <mergeCell ref="A2:M2"/>
    <mergeCell ref="A3:A7"/>
    <mergeCell ref="C3:E3"/>
    <mergeCell ref="F3:F7"/>
    <mergeCell ref="M3:M7"/>
    <mergeCell ref="C4:C7"/>
    <mergeCell ref="D4:D7"/>
    <mergeCell ref="G3:L3"/>
    <mergeCell ref="K4:K7"/>
    <mergeCell ref="J4:J7"/>
    <mergeCell ref="L4:L7"/>
    <mergeCell ref="E4:E7"/>
    <mergeCell ref="G4:G7"/>
    <mergeCell ref="H4:H7"/>
    <mergeCell ref="I4:I7"/>
  </mergeCells>
  <dataValidations count="3">
    <dataValidation type="list" allowBlank="1" showInputMessage="1" showErrorMessage="1" sqref="B15:C15 M9:M29">
      <formula1>Выбор_3.1</formula1>
    </dataValidation>
    <dataValidation type="list" allowBlank="1" showInputMessage="1" showErrorMessage="1" sqref="D9:D14 D16:D29">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9:B14 B16:B21 B23:B27">
      <formula1>$B$4:$B$7</formula1>
    </dataValidation>
  </dataValidations>
  <hyperlinks>
    <hyperlink ref="M10" r:id="rId1"/>
    <hyperlink ref="M11" r:id="rId2"/>
    <hyperlink ref="M20" r:id="rId3"/>
    <hyperlink ref="M21" r:id="rId4"/>
    <hyperlink ref="M22" r:id="rId5"/>
    <hyperlink ref="M23" r:id="rId6"/>
    <hyperlink ref="M28" r:id="rId7"/>
    <hyperlink ref="M29" r:id="rId8"/>
    <hyperlink ref="M13" r:id="rId9"/>
    <hyperlink ref="M17" r:id="rId10"/>
    <hyperlink ref="M9" r:id="rId11" display="http://сыктывкар.рф/attachments/article/32979/1.pdf"/>
    <hyperlink ref="M16" r:id="rId12"/>
    <hyperlink ref="M27" r:id="rId13"/>
  </hyperlinks>
  <pageMargins left="0.70866141732283472" right="0.70866141732283472" top="0.74803149606299213" bottom="0.74803149606299213" header="0.31496062992125984" footer="0.31496062992125984"/>
  <pageSetup paperSize="9" scale="58" fitToWidth="0" fitToHeight="3" orientation="landscape" r:id="rId14"/>
  <headerFooter>
    <oddFooter>&amp;A&amp;RСтраница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03"/>
  <sheetViews>
    <sheetView topLeftCell="A4" zoomScale="93" zoomScaleNormal="93" workbookViewId="0">
      <selection activeCell="B19" sqref="B19"/>
    </sheetView>
  </sheetViews>
  <sheetFormatPr defaultColWidth="8.85546875" defaultRowHeight="15" x14ac:dyDescent="0.25"/>
  <cols>
    <col min="1" max="1" width="7.28515625" style="25" customWidth="1"/>
    <col min="2" max="2" width="168" customWidth="1"/>
    <col min="3" max="6" width="6.7109375" customWidth="1"/>
    <col min="9" max="9" width="8.85546875" customWidth="1"/>
  </cols>
  <sheetData>
    <row r="1" spans="1:7" s="9" customFormat="1" ht="35.25" customHeight="1" x14ac:dyDescent="0.25">
      <c r="A1" s="481" t="s">
        <v>583</v>
      </c>
      <c r="B1" s="482"/>
      <c r="C1" s="482"/>
      <c r="D1" s="482"/>
      <c r="E1" s="482"/>
      <c r="F1" s="482"/>
      <c r="G1" s="14"/>
    </row>
    <row r="2" spans="1:7" ht="32.25" customHeight="1" x14ac:dyDescent="0.25">
      <c r="A2" s="483" t="s">
        <v>4</v>
      </c>
      <c r="B2" s="484" t="s">
        <v>5</v>
      </c>
      <c r="C2" s="484" t="s">
        <v>6</v>
      </c>
      <c r="D2" s="484" t="s">
        <v>7</v>
      </c>
      <c r="E2" s="484"/>
      <c r="F2" s="484"/>
      <c r="G2" s="14"/>
    </row>
    <row r="3" spans="1:7" ht="23.25" customHeight="1" x14ac:dyDescent="0.25">
      <c r="A3" s="483"/>
      <c r="B3" s="484"/>
      <c r="C3" s="484"/>
      <c r="D3" s="27" t="s">
        <v>11</v>
      </c>
      <c r="E3" s="27" t="s">
        <v>12</v>
      </c>
      <c r="F3" s="27" t="s">
        <v>13</v>
      </c>
      <c r="G3" s="14"/>
    </row>
    <row r="4" spans="1:7" x14ac:dyDescent="0.25">
      <c r="A4" s="485">
        <v>1</v>
      </c>
      <c r="B4" s="42" t="s">
        <v>14</v>
      </c>
      <c r="C4" s="480">
        <v>8</v>
      </c>
      <c r="D4" s="480"/>
      <c r="E4" s="480"/>
      <c r="F4" s="480"/>
      <c r="G4" s="14"/>
    </row>
    <row r="5" spans="1:7" ht="24" x14ac:dyDescent="0.25">
      <c r="A5" s="485"/>
      <c r="B5" s="38" t="s">
        <v>420</v>
      </c>
      <c r="C5" s="480"/>
      <c r="D5" s="480"/>
      <c r="E5" s="480"/>
      <c r="F5" s="480"/>
      <c r="G5" s="14"/>
    </row>
    <row r="6" spans="1:7" ht="16.5" customHeight="1" x14ac:dyDescent="0.25">
      <c r="A6" s="478" t="s">
        <v>17</v>
      </c>
      <c r="B6" s="39" t="s">
        <v>29</v>
      </c>
      <c r="C6" s="479"/>
      <c r="D6" s="479"/>
      <c r="E6" s="479"/>
      <c r="F6" s="479"/>
      <c r="G6" s="14"/>
    </row>
    <row r="7" spans="1:7" ht="22.5" customHeight="1" x14ac:dyDescent="0.25">
      <c r="A7" s="478"/>
      <c r="B7" s="40" t="s">
        <v>421</v>
      </c>
      <c r="C7" s="479"/>
      <c r="D7" s="479"/>
      <c r="E7" s="479"/>
      <c r="F7" s="479"/>
      <c r="G7" s="14"/>
    </row>
    <row r="8" spans="1:7" x14ac:dyDescent="0.25">
      <c r="A8" s="28"/>
      <c r="B8" s="29" t="s">
        <v>54</v>
      </c>
      <c r="C8" s="27">
        <v>4</v>
      </c>
      <c r="D8" s="27">
        <v>0.5</v>
      </c>
      <c r="E8" s="27">
        <v>0.5</v>
      </c>
      <c r="F8" s="27"/>
      <c r="G8" s="14"/>
    </row>
    <row r="9" spans="1:7" x14ac:dyDescent="0.25">
      <c r="A9" s="28"/>
      <c r="B9" s="29" t="s">
        <v>10</v>
      </c>
      <c r="C9" s="27">
        <v>0</v>
      </c>
      <c r="D9" s="27"/>
      <c r="E9" s="27"/>
      <c r="F9" s="27"/>
      <c r="G9" s="14"/>
    </row>
    <row r="10" spans="1:7" x14ac:dyDescent="0.25">
      <c r="A10" s="478" t="s">
        <v>18</v>
      </c>
      <c r="B10" s="39" t="s">
        <v>187</v>
      </c>
      <c r="C10" s="479"/>
      <c r="D10" s="479"/>
      <c r="E10" s="479"/>
      <c r="F10" s="479"/>
      <c r="G10" s="14"/>
    </row>
    <row r="11" spans="1:7" ht="36.75" customHeight="1" x14ac:dyDescent="0.25">
      <c r="A11" s="478"/>
      <c r="B11" s="40" t="s">
        <v>30</v>
      </c>
      <c r="C11" s="479"/>
      <c r="D11" s="479"/>
      <c r="E11" s="479"/>
      <c r="F11" s="479"/>
      <c r="G11" s="14"/>
    </row>
    <row r="12" spans="1:7" x14ac:dyDescent="0.25">
      <c r="A12" s="30"/>
      <c r="B12" s="29" t="s">
        <v>16</v>
      </c>
      <c r="C12" s="27">
        <v>2</v>
      </c>
      <c r="D12" s="54">
        <v>0.5</v>
      </c>
      <c r="E12" s="27"/>
      <c r="F12" s="27"/>
      <c r="G12" s="14"/>
    </row>
    <row r="13" spans="1:7" x14ac:dyDescent="0.25">
      <c r="A13" s="30"/>
      <c r="B13" s="29" t="s">
        <v>15</v>
      </c>
      <c r="C13" s="27">
        <v>0</v>
      </c>
      <c r="D13" s="27"/>
      <c r="E13" s="27"/>
      <c r="F13" s="27"/>
      <c r="G13" s="14"/>
    </row>
    <row r="14" spans="1:7" ht="17.25" customHeight="1" x14ac:dyDescent="0.25">
      <c r="A14" s="478" t="s">
        <v>19</v>
      </c>
      <c r="B14" s="39" t="s">
        <v>188</v>
      </c>
      <c r="C14" s="479"/>
      <c r="D14" s="479"/>
      <c r="E14" s="479"/>
      <c r="F14" s="479"/>
      <c r="G14" s="14"/>
    </row>
    <row r="15" spans="1:7" ht="38.25" customHeight="1" x14ac:dyDescent="0.25">
      <c r="A15" s="478"/>
      <c r="B15" s="41" t="s">
        <v>422</v>
      </c>
      <c r="C15" s="479"/>
      <c r="D15" s="479"/>
      <c r="E15" s="479"/>
      <c r="F15" s="479"/>
      <c r="G15" s="14"/>
    </row>
    <row r="16" spans="1:7" x14ac:dyDescent="0.25">
      <c r="A16" s="28"/>
      <c r="B16" s="29" t="s">
        <v>16</v>
      </c>
      <c r="C16" s="27">
        <v>2</v>
      </c>
      <c r="D16" s="54">
        <v>0.5</v>
      </c>
      <c r="E16" s="27"/>
      <c r="F16" s="27"/>
      <c r="G16" s="14"/>
    </row>
    <row r="17" spans="1:7" x14ac:dyDescent="0.25">
      <c r="A17" s="28"/>
      <c r="B17" s="29" t="s">
        <v>24</v>
      </c>
      <c r="C17" s="27">
        <v>0</v>
      </c>
      <c r="D17" s="27"/>
      <c r="E17" s="27"/>
      <c r="F17" s="27"/>
      <c r="G17" s="14"/>
    </row>
    <row r="18" spans="1:7" s="9" customFormat="1" x14ac:dyDescent="0.25">
      <c r="A18" s="486" t="s">
        <v>57</v>
      </c>
      <c r="B18" s="42" t="s">
        <v>55</v>
      </c>
      <c r="C18" s="480">
        <v>12</v>
      </c>
      <c r="D18" s="480"/>
      <c r="E18" s="480"/>
      <c r="F18" s="480"/>
      <c r="G18" s="14"/>
    </row>
    <row r="19" spans="1:7" s="9" customFormat="1" ht="72" x14ac:dyDescent="0.25">
      <c r="A19" s="487"/>
      <c r="B19" s="38" t="s">
        <v>417</v>
      </c>
      <c r="C19" s="480"/>
      <c r="D19" s="480"/>
      <c r="E19" s="480"/>
      <c r="F19" s="480"/>
      <c r="G19" s="14"/>
    </row>
    <row r="20" spans="1:7" s="9" customFormat="1" ht="27.75" customHeight="1" x14ac:dyDescent="0.25">
      <c r="A20" s="52" t="s">
        <v>61</v>
      </c>
      <c r="B20" s="39" t="s">
        <v>418</v>
      </c>
      <c r="C20" s="51"/>
      <c r="D20" s="51"/>
      <c r="E20" s="51"/>
      <c r="F20" s="51"/>
      <c r="G20" s="14"/>
    </row>
    <row r="21" spans="1:7" s="9" customFormat="1" x14ac:dyDescent="0.25">
      <c r="A21" s="53"/>
      <c r="B21" s="57">
        <v>1</v>
      </c>
      <c r="C21" s="54">
        <v>4</v>
      </c>
      <c r="D21" s="54"/>
      <c r="E21" s="54"/>
      <c r="F21" s="54"/>
      <c r="G21" s="14"/>
    </row>
    <row r="22" spans="1:7" s="9" customFormat="1" x14ac:dyDescent="0.25">
      <c r="A22" s="53"/>
      <c r="B22" s="29" t="s">
        <v>58</v>
      </c>
      <c r="C22" s="54">
        <v>2</v>
      </c>
      <c r="D22" s="54"/>
      <c r="E22" s="54"/>
      <c r="F22" s="54"/>
      <c r="G22" s="14"/>
    </row>
    <row r="23" spans="1:7" s="9" customFormat="1" x14ac:dyDescent="0.25">
      <c r="A23" s="53"/>
      <c r="B23" s="29" t="s">
        <v>59</v>
      </c>
      <c r="C23" s="54">
        <v>1</v>
      </c>
      <c r="D23" s="54"/>
      <c r="E23" s="54"/>
      <c r="F23" s="54"/>
      <c r="G23" s="14"/>
    </row>
    <row r="24" spans="1:7" s="9" customFormat="1" x14ac:dyDescent="0.25">
      <c r="A24" s="53"/>
      <c r="B24" s="29" t="s">
        <v>60</v>
      </c>
      <c r="C24" s="54">
        <v>0</v>
      </c>
      <c r="D24" s="54"/>
      <c r="E24" s="54"/>
      <c r="F24" s="54"/>
      <c r="G24" s="14"/>
    </row>
    <row r="25" spans="1:7" s="9" customFormat="1" ht="27.75" customHeight="1" x14ac:dyDescent="0.25">
      <c r="A25" s="52" t="s">
        <v>62</v>
      </c>
      <c r="B25" s="39" t="s">
        <v>419</v>
      </c>
      <c r="C25" s="51"/>
      <c r="D25" s="51"/>
      <c r="E25" s="51"/>
      <c r="F25" s="51"/>
      <c r="G25" s="14"/>
    </row>
    <row r="26" spans="1:7" s="9" customFormat="1" x14ac:dyDescent="0.25">
      <c r="A26" s="53"/>
      <c r="B26" s="57">
        <v>1</v>
      </c>
      <c r="C26" s="54">
        <v>4</v>
      </c>
      <c r="D26" s="54"/>
      <c r="E26" s="54"/>
      <c r="F26" s="54"/>
      <c r="G26" s="14"/>
    </row>
    <row r="27" spans="1:7" s="9" customFormat="1" x14ac:dyDescent="0.25">
      <c r="A27" s="53"/>
      <c r="B27" s="29" t="s">
        <v>58</v>
      </c>
      <c r="C27" s="54">
        <v>2</v>
      </c>
      <c r="D27" s="54"/>
      <c r="E27" s="54"/>
      <c r="F27" s="54"/>
      <c r="G27" s="14"/>
    </row>
    <row r="28" spans="1:7" s="9" customFormat="1" x14ac:dyDescent="0.25">
      <c r="A28" s="53"/>
      <c r="B28" s="29" t="s">
        <v>59</v>
      </c>
      <c r="C28" s="54">
        <v>1</v>
      </c>
      <c r="D28" s="54"/>
      <c r="E28" s="54"/>
      <c r="F28" s="54"/>
      <c r="G28" s="14"/>
    </row>
    <row r="29" spans="1:7" s="9" customFormat="1" x14ac:dyDescent="0.25">
      <c r="A29" s="53"/>
      <c r="B29" s="29" t="s">
        <v>60</v>
      </c>
      <c r="C29" s="54">
        <v>0</v>
      </c>
      <c r="D29" s="54"/>
      <c r="E29" s="54"/>
      <c r="F29" s="54"/>
      <c r="G29" s="14"/>
    </row>
    <row r="30" spans="1:7" s="9" customFormat="1" ht="27.75" customHeight="1" x14ac:dyDescent="0.25">
      <c r="A30" s="52" t="s">
        <v>63</v>
      </c>
      <c r="B30" s="39" t="s">
        <v>437</v>
      </c>
      <c r="C30" s="51"/>
      <c r="D30" s="51"/>
      <c r="E30" s="51"/>
      <c r="F30" s="51"/>
      <c r="G30" s="14"/>
    </row>
    <row r="31" spans="1:7" s="9" customFormat="1" x14ac:dyDescent="0.25">
      <c r="A31" s="53"/>
      <c r="B31" s="57">
        <v>1</v>
      </c>
      <c r="C31" s="54">
        <v>4</v>
      </c>
      <c r="D31" s="54"/>
      <c r="E31" s="54"/>
      <c r="F31" s="54"/>
      <c r="G31" s="14"/>
    </row>
    <row r="32" spans="1:7" s="9" customFormat="1" x14ac:dyDescent="0.25">
      <c r="A32" s="53"/>
      <c r="B32" s="29" t="s">
        <v>58</v>
      </c>
      <c r="C32" s="54">
        <v>2</v>
      </c>
      <c r="D32" s="54"/>
      <c r="E32" s="54"/>
      <c r="F32" s="54"/>
      <c r="G32" s="14"/>
    </row>
    <row r="33" spans="1:7" s="9" customFormat="1" x14ac:dyDescent="0.25">
      <c r="A33" s="53"/>
      <c r="B33" s="29" t="s">
        <v>59</v>
      </c>
      <c r="C33" s="54">
        <v>1</v>
      </c>
      <c r="D33" s="54"/>
      <c r="E33" s="54"/>
      <c r="F33" s="54"/>
      <c r="G33" s="14"/>
    </row>
    <row r="34" spans="1:7" s="9" customFormat="1" x14ac:dyDescent="0.25">
      <c r="A34" s="53"/>
      <c r="B34" s="29" t="s">
        <v>60</v>
      </c>
      <c r="C34" s="54">
        <v>0</v>
      </c>
      <c r="D34" s="54"/>
      <c r="E34" s="54"/>
      <c r="F34" s="54"/>
      <c r="G34" s="14"/>
    </row>
    <row r="35" spans="1:7" s="9" customFormat="1" x14ac:dyDescent="0.25">
      <c r="A35" s="486" t="s">
        <v>64</v>
      </c>
      <c r="B35" s="42" t="s">
        <v>66</v>
      </c>
      <c r="C35" s="480">
        <v>2</v>
      </c>
      <c r="D35" s="480"/>
      <c r="E35" s="480"/>
      <c r="F35" s="480"/>
      <c r="G35" s="14"/>
    </row>
    <row r="36" spans="1:7" s="9" customFormat="1" ht="24" x14ac:dyDescent="0.25">
      <c r="A36" s="487"/>
      <c r="B36" s="38" t="s">
        <v>423</v>
      </c>
      <c r="C36" s="480"/>
      <c r="D36" s="480"/>
      <c r="E36" s="480"/>
      <c r="F36" s="480"/>
      <c r="G36" s="14"/>
    </row>
    <row r="37" spans="1:7" s="9" customFormat="1" ht="16.5" customHeight="1" x14ac:dyDescent="0.25">
      <c r="A37" s="478" t="s">
        <v>65</v>
      </c>
      <c r="B37" s="39" t="s">
        <v>67</v>
      </c>
      <c r="C37" s="479"/>
      <c r="D37" s="479"/>
      <c r="E37" s="479"/>
      <c r="F37" s="479"/>
      <c r="G37" s="14"/>
    </row>
    <row r="38" spans="1:7" s="9" customFormat="1" ht="108" customHeight="1" x14ac:dyDescent="0.25">
      <c r="A38" s="478"/>
      <c r="B38" s="40" t="s">
        <v>428</v>
      </c>
      <c r="C38" s="479"/>
      <c r="D38" s="479"/>
      <c r="E38" s="479"/>
      <c r="F38" s="479"/>
      <c r="G38" s="14"/>
    </row>
    <row r="39" spans="1:7" s="9" customFormat="1" x14ac:dyDescent="0.25">
      <c r="A39" s="53"/>
      <c r="B39" s="29" t="s">
        <v>54</v>
      </c>
      <c r="C39" s="54">
        <v>2</v>
      </c>
      <c r="D39" s="54"/>
      <c r="E39" s="54">
        <v>0.5</v>
      </c>
      <c r="F39" s="54">
        <v>0.5</v>
      </c>
      <c r="G39" s="14"/>
    </row>
    <row r="40" spans="1:7" s="9" customFormat="1" x14ac:dyDescent="0.25">
      <c r="A40" s="53"/>
      <c r="B40" s="29" t="s">
        <v>106</v>
      </c>
      <c r="C40" s="54">
        <v>0</v>
      </c>
      <c r="D40" s="54"/>
      <c r="E40" s="54"/>
      <c r="F40" s="54"/>
      <c r="G40" s="14"/>
    </row>
    <row r="41" spans="1:7" x14ac:dyDescent="0.25">
      <c r="A41" s="486" t="s">
        <v>68</v>
      </c>
      <c r="B41" s="42" t="s">
        <v>69</v>
      </c>
      <c r="C41" s="480">
        <v>12</v>
      </c>
      <c r="D41" s="480"/>
      <c r="E41" s="480"/>
      <c r="F41" s="480"/>
      <c r="G41" s="14"/>
    </row>
    <row r="42" spans="1:7" ht="96" x14ac:dyDescent="0.25">
      <c r="A42" s="487"/>
      <c r="B42" s="38" t="s">
        <v>429</v>
      </c>
      <c r="C42" s="480"/>
      <c r="D42" s="480"/>
      <c r="E42" s="480"/>
      <c r="F42" s="480"/>
      <c r="G42" s="14"/>
    </row>
    <row r="43" spans="1:7" x14ac:dyDescent="0.25">
      <c r="A43" s="478" t="s">
        <v>73</v>
      </c>
      <c r="B43" s="39" t="s">
        <v>70</v>
      </c>
      <c r="C43" s="479"/>
      <c r="D43" s="479"/>
      <c r="E43" s="479"/>
      <c r="F43" s="479"/>
      <c r="G43" s="14"/>
    </row>
    <row r="44" spans="1:7" ht="40.5" customHeight="1" x14ac:dyDescent="0.25">
      <c r="A44" s="478"/>
      <c r="B44" s="40" t="s">
        <v>430</v>
      </c>
      <c r="C44" s="479"/>
      <c r="D44" s="479"/>
      <c r="E44" s="479"/>
      <c r="F44" s="479"/>
      <c r="G44" s="14"/>
    </row>
    <row r="45" spans="1:7" x14ac:dyDescent="0.25">
      <c r="A45" s="53"/>
      <c r="B45" s="29" t="s">
        <v>71</v>
      </c>
      <c r="C45" s="54">
        <v>2</v>
      </c>
      <c r="D45" s="54">
        <v>0.5</v>
      </c>
      <c r="E45" s="54">
        <v>0.5</v>
      </c>
      <c r="F45" s="54"/>
      <c r="G45" s="14"/>
    </row>
    <row r="46" spans="1:7" x14ac:dyDescent="0.25">
      <c r="A46" s="53"/>
      <c r="B46" s="29" t="s">
        <v>72</v>
      </c>
      <c r="C46" s="54">
        <v>1</v>
      </c>
      <c r="D46" s="54">
        <v>0.5</v>
      </c>
      <c r="E46" s="54">
        <v>0.5</v>
      </c>
      <c r="F46" s="54"/>
      <c r="G46" s="14"/>
    </row>
    <row r="47" spans="1:7" x14ac:dyDescent="0.25">
      <c r="A47" s="53"/>
      <c r="B47" s="29" t="s">
        <v>10</v>
      </c>
      <c r="C47" s="54">
        <v>0</v>
      </c>
      <c r="D47" s="54"/>
      <c r="E47" s="54"/>
      <c r="F47" s="54"/>
      <c r="G47" s="14"/>
    </row>
    <row r="48" spans="1:7" s="9" customFormat="1" ht="24" x14ac:dyDescent="0.25">
      <c r="A48" s="478" t="s">
        <v>74</v>
      </c>
      <c r="B48" s="39" t="s">
        <v>75</v>
      </c>
      <c r="C48" s="479"/>
      <c r="D48" s="479"/>
      <c r="E48" s="479"/>
      <c r="F48" s="479"/>
      <c r="G48" s="14"/>
    </row>
    <row r="49" spans="1:7" s="9" customFormat="1" ht="96.75" customHeight="1" x14ac:dyDescent="0.25">
      <c r="A49" s="478"/>
      <c r="B49" s="109" t="s">
        <v>431</v>
      </c>
      <c r="C49" s="479"/>
      <c r="D49" s="479"/>
      <c r="E49" s="479"/>
      <c r="F49" s="479"/>
      <c r="G49" s="14"/>
    </row>
    <row r="50" spans="1:7" s="9" customFormat="1" ht="24" x14ac:dyDescent="0.25">
      <c r="A50" s="53"/>
      <c r="B50" s="29" t="s">
        <v>189</v>
      </c>
      <c r="C50" s="102">
        <v>2</v>
      </c>
      <c r="D50" s="102">
        <v>0.5</v>
      </c>
      <c r="E50" s="102">
        <v>0.5</v>
      </c>
      <c r="F50" s="102"/>
      <c r="G50" s="14"/>
    </row>
    <row r="51" spans="1:7" s="9" customFormat="1" ht="24" x14ac:dyDescent="0.25">
      <c r="A51" s="101"/>
      <c r="B51" s="29" t="s">
        <v>190</v>
      </c>
      <c r="C51" s="102">
        <v>1</v>
      </c>
      <c r="D51" s="102">
        <v>0.5</v>
      </c>
      <c r="E51" s="102">
        <v>0.5</v>
      </c>
      <c r="F51" s="102"/>
      <c r="G51" s="14"/>
    </row>
    <row r="52" spans="1:7" s="9" customFormat="1" ht="24" customHeight="1" x14ac:dyDescent="0.25">
      <c r="A52" s="53"/>
      <c r="B52" s="110" t="s">
        <v>191</v>
      </c>
      <c r="C52" s="102">
        <v>0</v>
      </c>
      <c r="D52" s="102"/>
      <c r="E52" s="102"/>
      <c r="F52" s="102"/>
      <c r="G52" s="14"/>
    </row>
    <row r="53" spans="1:7" s="9" customFormat="1" ht="24" x14ac:dyDescent="0.25">
      <c r="A53" s="478" t="s">
        <v>76</v>
      </c>
      <c r="B53" s="39" t="s">
        <v>194</v>
      </c>
      <c r="C53" s="479"/>
      <c r="D53" s="479"/>
      <c r="E53" s="479"/>
      <c r="F53" s="479"/>
      <c r="G53" s="14"/>
    </row>
    <row r="54" spans="1:7" s="9" customFormat="1" ht="63" customHeight="1" x14ac:dyDescent="0.25">
      <c r="A54" s="478"/>
      <c r="B54" s="40" t="s">
        <v>77</v>
      </c>
      <c r="C54" s="479"/>
      <c r="D54" s="479"/>
      <c r="E54" s="479"/>
      <c r="F54" s="479"/>
      <c r="G54" s="14"/>
    </row>
    <row r="55" spans="1:7" s="9" customFormat="1" ht="24" x14ac:dyDescent="0.25">
      <c r="A55" s="53"/>
      <c r="B55" s="29" t="s">
        <v>78</v>
      </c>
      <c r="C55" s="54">
        <v>2</v>
      </c>
      <c r="D55" s="54">
        <v>0.5</v>
      </c>
      <c r="E55" s="54">
        <v>0.5</v>
      </c>
      <c r="F55" s="54"/>
      <c r="G55" s="14"/>
    </row>
    <row r="56" spans="1:7" s="9" customFormat="1" ht="24" x14ac:dyDescent="0.25">
      <c r="A56" s="53"/>
      <c r="B56" s="29" t="s">
        <v>79</v>
      </c>
      <c r="C56" s="54">
        <v>1</v>
      </c>
      <c r="D56" s="54">
        <v>0.5</v>
      </c>
      <c r="E56" s="54">
        <v>0.5</v>
      </c>
      <c r="F56" s="54"/>
      <c r="G56" s="14"/>
    </row>
    <row r="57" spans="1:7" s="9" customFormat="1" x14ac:dyDescent="0.25">
      <c r="A57" s="53"/>
      <c r="B57" s="29" t="s">
        <v>80</v>
      </c>
      <c r="C57" s="54">
        <v>0</v>
      </c>
      <c r="D57" s="54"/>
      <c r="E57" s="54"/>
      <c r="F57" s="54"/>
      <c r="G57" s="14"/>
    </row>
    <row r="58" spans="1:7" s="9" customFormat="1" ht="24" x14ac:dyDescent="0.25">
      <c r="A58" s="478" t="s">
        <v>83</v>
      </c>
      <c r="B58" s="39" t="s">
        <v>81</v>
      </c>
      <c r="C58" s="479"/>
      <c r="D58" s="479"/>
      <c r="E58" s="479"/>
      <c r="F58" s="479"/>
      <c r="G58" s="14"/>
    </row>
    <row r="59" spans="1:7" s="9" customFormat="1" ht="63" customHeight="1" x14ac:dyDescent="0.25">
      <c r="A59" s="478"/>
      <c r="B59" s="40" t="s">
        <v>434</v>
      </c>
      <c r="C59" s="479"/>
      <c r="D59" s="479"/>
      <c r="E59" s="479"/>
      <c r="F59" s="479"/>
      <c r="G59" s="14"/>
    </row>
    <row r="60" spans="1:7" s="9" customFormat="1" ht="24" x14ac:dyDescent="0.25">
      <c r="A60" s="53"/>
      <c r="B60" s="29" t="s">
        <v>82</v>
      </c>
      <c r="C60" s="54">
        <v>2</v>
      </c>
      <c r="D60" s="54">
        <v>0.5</v>
      </c>
      <c r="E60" s="54">
        <v>0.5</v>
      </c>
      <c r="F60" s="54"/>
      <c r="G60" s="14"/>
    </row>
    <row r="61" spans="1:7" s="9" customFormat="1" ht="24" x14ac:dyDescent="0.25">
      <c r="A61" s="53"/>
      <c r="B61" s="29" t="s">
        <v>84</v>
      </c>
      <c r="C61" s="54">
        <v>1</v>
      </c>
      <c r="D61" s="54">
        <v>0.5</v>
      </c>
      <c r="E61" s="54">
        <v>0.5</v>
      </c>
      <c r="F61" s="54"/>
      <c r="G61" s="14"/>
    </row>
    <row r="62" spans="1:7" s="9" customFormat="1" x14ac:dyDescent="0.25">
      <c r="A62" s="53"/>
      <c r="B62" s="29" t="s">
        <v>85</v>
      </c>
      <c r="C62" s="54">
        <v>0</v>
      </c>
      <c r="D62" s="54"/>
      <c r="E62" s="54"/>
      <c r="F62" s="54"/>
      <c r="G62" s="14"/>
    </row>
    <row r="63" spans="1:7" s="9" customFormat="1" x14ac:dyDescent="0.25">
      <c r="A63" s="478" t="s">
        <v>86</v>
      </c>
      <c r="B63" s="39" t="s">
        <v>87</v>
      </c>
      <c r="C63" s="479"/>
      <c r="D63" s="479"/>
      <c r="E63" s="479"/>
      <c r="F63" s="479"/>
      <c r="G63" s="14"/>
    </row>
    <row r="64" spans="1:7" s="9" customFormat="1" ht="39" customHeight="1" x14ac:dyDescent="0.25">
      <c r="A64" s="478"/>
      <c r="B64" s="40" t="s">
        <v>88</v>
      </c>
      <c r="C64" s="479"/>
      <c r="D64" s="479"/>
      <c r="E64" s="479"/>
      <c r="F64" s="479"/>
      <c r="G64" s="14"/>
    </row>
    <row r="65" spans="1:7" s="9" customFormat="1" x14ac:dyDescent="0.25">
      <c r="A65" s="53"/>
      <c r="B65" s="29" t="s">
        <v>89</v>
      </c>
      <c r="C65" s="54">
        <v>2</v>
      </c>
      <c r="D65" s="54">
        <v>0.5</v>
      </c>
      <c r="E65" s="54">
        <v>0.5</v>
      </c>
      <c r="F65" s="54"/>
      <c r="G65" s="14"/>
    </row>
    <row r="66" spans="1:7" s="9" customFormat="1" x14ac:dyDescent="0.25">
      <c r="A66" s="53"/>
      <c r="B66" s="29" t="s">
        <v>90</v>
      </c>
      <c r="C66" s="54">
        <v>1</v>
      </c>
      <c r="D66" s="54">
        <v>0.5</v>
      </c>
      <c r="E66" s="54">
        <v>0.5</v>
      </c>
      <c r="F66" s="54"/>
      <c r="G66" s="14"/>
    </row>
    <row r="67" spans="1:7" s="9" customFormat="1" x14ac:dyDescent="0.25">
      <c r="A67" s="53"/>
      <c r="B67" s="29" t="s">
        <v>91</v>
      </c>
      <c r="C67" s="54">
        <v>0</v>
      </c>
      <c r="D67" s="54"/>
      <c r="E67" s="54"/>
      <c r="F67" s="54"/>
      <c r="G67" s="14"/>
    </row>
    <row r="68" spans="1:7" s="9" customFormat="1" ht="24" x14ac:dyDescent="0.25">
      <c r="A68" s="478" t="s">
        <v>93</v>
      </c>
      <c r="B68" s="39" t="s">
        <v>92</v>
      </c>
      <c r="C68" s="479"/>
      <c r="D68" s="479"/>
      <c r="E68" s="479"/>
      <c r="F68" s="479"/>
      <c r="G68" s="14"/>
    </row>
    <row r="69" spans="1:7" s="9" customFormat="1" ht="72.75" customHeight="1" x14ac:dyDescent="0.25">
      <c r="A69" s="478"/>
      <c r="B69" s="40" t="s">
        <v>94</v>
      </c>
      <c r="C69" s="479"/>
      <c r="D69" s="479"/>
      <c r="E69" s="479"/>
      <c r="F69" s="479"/>
      <c r="G69" s="14"/>
    </row>
    <row r="70" spans="1:7" s="9" customFormat="1" x14ac:dyDescent="0.25">
      <c r="A70" s="53"/>
      <c r="B70" s="29" t="s">
        <v>95</v>
      </c>
      <c r="C70" s="54">
        <v>2</v>
      </c>
      <c r="D70" s="54"/>
      <c r="E70" s="54">
        <v>0.5</v>
      </c>
      <c r="F70" s="54"/>
      <c r="G70" s="14"/>
    </row>
    <row r="71" spans="1:7" s="9" customFormat="1" x14ac:dyDescent="0.25">
      <c r="A71" s="103"/>
      <c r="B71" s="29" t="s">
        <v>196</v>
      </c>
      <c r="C71" s="104">
        <v>1</v>
      </c>
      <c r="D71" s="104"/>
      <c r="E71" s="104">
        <v>0.5</v>
      </c>
      <c r="F71" s="104"/>
      <c r="G71" s="14"/>
    </row>
    <row r="72" spans="1:7" s="9" customFormat="1" x14ac:dyDescent="0.25">
      <c r="A72" s="53"/>
      <c r="B72" s="29" t="s">
        <v>197</v>
      </c>
      <c r="C72" s="54">
        <v>0</v>
      </c>
      <c r="D72" s="54"/>
      <c r="E72" s="54"/>
      <c r="F72" s="54"/>
      <c r="G72" s="14"/>
    </row>
    <row r="73" spans="1:7" s="9" customFormat="1" x14ac:dyDescent="0.25">
      <c r="A73" s="486" t="s">
        <v>96</v>
      </c>
      <c r="B73" s="42" t="s">
        <v>97</v>
      </c>
      <c r="C73" s="480">
        <v>8</v>
      </c>
      <c r="D73" s="480"/>
      <c r="E73" s="480"/>
      <c r="F73" s="480"/>
      <c r="G73" s="14"/>
    </row>
    <row r="74" spans="1:7" s="9" customFormat="1" ht="48" x14ac:dyDescent="0.25">
      <c r="A74" s="487"/>
      <c r="B74" s="38" t="s">
        <v>56</v>
      </c>
      <c r="C74" s="480"/>
      <c r="D74" s="480"/>
      <c r="E74" s="480"/>
      <c r="F74" s="480"/>
      <c r="G74" s="14"/>
    </row>
    <row r="75" spans="1:7" s="9" customFormat="1" ht="27.75" customHeight="1" x14ac:dyDescent="0.25">
      <c r="A75" s="52" t="s">
        <v>98</v>
      </c>
      <c r="B75" s="39" t="s">
        <v>99</v>
      </c>
      <c r="C75" s="51"/>
      <c r="D75" s="51"/>
      <c r="E75" s="51"/>
      <c r="F75" s="51"/>
      <c r="G75" s="14"/>
    </row>
    <row r="76" spans="1:7" s="9" customFormat="1" x14ac:dyDescent="0.25">
      <c r="A76" s="53"/>
      <c r="B76" s="57">
        <v>1</v>
      </c>
      <c r="C76" s="54">
        <v>4</v>
      </c>
      <c r="D76" s="54"/>
      <c r="E76" s="54"/>
      <c r="F76" s="54"/>
      <c r="G76" s="14"/>
    </row>
    <row r="77" spans="1:7" s="9" customFormat="1" x14ac:dyDescent="0.25">
      <c r="A77" s="53"/>
      <c r="B77" s="29" t="s">
        <v>58</v>
      </c>
      <c r="C77" s="54">
        <v>2</v>
      </c>
      <c r="D77" s="54"/>
      <c r="E77" s="54"/>
      <c r="F77" s="54"/>
      <c r="G77" s="14"/>
    </row>
    <row r="78" spans="1:7" s="9" customFormat="1" x14ac:dyDescent="0.25">
      <c r="A78" s="53"/>
      <c r="B78" s="29" t="s">
        <v>59</v>
      </c>
      <c r="C78" s="54">
        <v>1</v>
      </c>
      <c r="D78" s="54"/>
      <c r="E78" s="54"/>
      <c r="F78" s="54"/>
      <c r="G78" s="14"/>
    </row>
    <row r="79" spans="1:7" s="9" customFormat="1" x14ac:dyDescent="0.25">
      <c r="A79" s="53"/>
      <c r="B79" s="29" t="s">
        <v>60</v>
      </c>
      <c r="C79" s="54">
        <v>0</v>
      </c>
      <c r="D79" s="54"/>
      <c r="E79" s="54"/>
      <c r="F79" s="54"/>
      <c r="G79" s="14"/>
    </row>
    <row r="80" spans="1:7" s="9" customFormat="1" ht="36.75" customHeight="1" x14ac:dyDescent="0.25">
      <c r="A80" s="52" t="s">
        <v>100</v>
      </c>
      <c r="B80" s="39" t="s">
        <v>101</v>
      </c>
      <c r="C80" s="51"/>
      <c r="D80" s="51"/>
      <c r="E80" s="51"/>
      <c r="F80" s="51"/>
      <c r="G80" s="14"/>
    </row>
    <row r="81" spans="1:7" s="9" customFormat="1" x14ac:dyDescent="0.25">
      <c r="A81" s="53"/>
      <c r="B81" s="57">
        <v>1</v>
      </c>
      <c r="C81" s="54">
        <v>4</v>
      </c>
      <c r="D81" s="54"/>
      <c r="E81" s="54"/>
      <c r="F81" s="54"/>
      <c r="G81" s="14"/>
    </row>
    <row r="82" spans="1:7" s="9" customFormat="1" x14ac:dyDescent="0.25">
      <c r="A82" s="53"/>
      <c r="B82" s="29" t="s">
        <v>58</v>
      </c>
      <c r="C82" s="54">
        <v>2</v>
      </c>
      <c r="D82" s="54"/>
      <c r="E82" s="54"/>
      <c r="F82" s="54"/>
      <c r="G82" s="14"/>
    </row>
    <row r="83" spans="1:7" s="9" customFormat="1" x14ac:dyDescent="0.25">
      <c r="A83" s="53"/>
      <c r="B83" s="29" t="s">
        <v>59</v>
      </c>
      <c r="C83" s="54">
        <v>1</v>
      </c>
      <c r="D83" s="54"/>
      <c r="E83" s="54"/>
      <c r="F83" s="54"/>
      <c r="G83" s="14"/>
    </row>
    <row r="84" spans="1:7" s="9" customFormat="1" x14ac:dyDescent="0.25">
      <c r="A84" s="53"/>
      <c r="B84" s="29" t="s">
        <v>60</v>
      </c>
      <c r="C84" s="54">
        <v>0</v>
      </c>
      <c r="D84" s="54"/>
      <c r="E84" s="54"/>
      <c r="F84" s="54"/>
      <c r="G84" s="14"/>
    </row>
    <row r="85" spans="1:7" s="9" customFormat="1" x14ac:dyDescent="0.25">
      <c r="A85" s="486" t="s">
        <v>102</v>
      </c>
      <c r="B85" s="42" t="s">
        <v>103</v>
      </c>
      <c r="C85" s="480">
        <v>3</v>
      </c>
      <c r="D85" s="480"/>
      <c r="E85" s="480"/>
      <c r="F85" s="480"/>
      <c r="G85" s="14"/>
    </row>
    <row r="86" spans="1:7" s="9" customFormat="1" ht="24" x14ac:dyDescent="0.25">
      <c r="A86" s="487"/>
      <c r="B86" s="38" t="s">
        <v>104</v>
      </c>
      <c r="C86" s="480"/>
      <c r="D86" s="480"/>
      <c r="E86" s="480"/>
      <c r="F86" s="480"/>
      <c r="G86" s="14"/>
    </row>
    <row r="87" spans="1:7" s="9" customFormat="1" x14ac:dyDescent="0.25">
      <c r="A87" s="478" t="s">
        <v>107</v>
      </c>
      <c r="B87" s="39" t="s">
        <v>105</v>
      </c>
      <c r="C87" s="479"/>
      <c r="D87" s="479"/>
      <c r="E87" s="479"/>
      <c r="F87" s="479"/>
    </row>
    <row r="88" spans="1:7" s="9" customFormat="1" ht="154.5" customHeight="1" x14ac:dyDescent="0.25">
      <c r="A88" s="478"/>
      <c r="B88" s="109" t="s">
        <v>198</v>
      </c>
      <c r="C88" s="479"/>
      <c r="D88" s="479"/>
      <c r="E88" s="479"/>
      <c r="F88" s="479"/>
    </row>
    <row r="89" spans="1:7" s="9" customFormat="1" x14ac:dyDescent="0.25">
      <c r="A89" s="53"/>
      <c r="B89" s="29" t="s">
        <v>199</v>
      </c>
      <c r="C89" s="54">
        <v>3</v>
      </c>
      <c r="D89" s="54"/>
      <c r="E89" s="54">
        <v>0.5</v>
      </c>
      <c r="F89" s="54">
        <v>0.5</v>
      </c>
    </row>
    <row r="90" spans="1:7" s="9" customFormat="1" x14ac:dyDescent="0.25">
      <c r="A90" s="103"/>
      <c r="B90" s="29" t="s">
        <v>200</v>
      </c>
      <c r="C90" s="104">
        <v>1</v>
      </c>
      <c r="D90" s="104"/>
      <c r="E90" s="104">
        <v>0.5</v>
      </c>
      <c r="F90" s="104">
        <v>0.5</v>
      </c>
    </row>
    <row r="91" spans="1:7" s="9" customFormat="1" x14ac:dyDescent="0.25">
      <c r="A91" s="53"/>
      <c r="B91" s="29" t="s">
        <v>106</v>
      </c>
      <c r="C91" s="54">
        <v>0</v>
      </c>
      <c r="D91" s="54"/>
      <c r="E91" s="54"/>
      <c r="F91" s="54"/>
    </row>
    <row r="92" spans="1:7" s="9" customFormat="1" x14ac:dyDescent="0.25">
      <c r="A92" s="486" t="s">
        <v>108</v>
      </c>
      <c r="B92" s="42" t="s">
        <v>424</v>
      </c>
      <c r="C92" s="480">
        <v>5</v>
      </c>
      <c r="D92" s="480"/>
      <c r="E92" s="480"/>
      <c r="F92" s="480"/>
    </row>
    <row r="93" spans="1:7" s="9" customFormat="1" ht="24" x14ac:dyDescent="0.25">
      <c r="A93" s="487"/>
      <c r="B93" s="38" t="s">
        <v>425</v>
      </c>
      <c r="C93" s="480"/>
      <c r="D93" s="480"/>
      <c r="E93" s="480"/>
      <c r="F93" s="480"/>
    </row>
    <row r="94" spans="1:7" s="9" customFormat="1" x14ac:dyDescent="0.25">
      <c r="A94" s="478" t="s">
        <v>109</v>
      </c>
      <c r="B94" s="39" t="s">
        <v>426</v>
      </c>
      <c r="C94" s="479"/>
      <c r="D94" s="479"/>
      <c r="E94" s="479"/>
      <c r="F94" s="479"/>
    </row>
    <row r="95" spans="1:7" s="9" customFormat="1" ht="184.5" customHeight="1" x14ac:dyDescent="0.25">
      <c r="A95" s="478"/>
      <c r="B95" s="40" t="s">
        <v>432</v>
      </c>
      <c r="C95" s="479"/>
      <c r="D95" s="479"/>
      <c r="E95" s="479"/>
      <c r="F95" s="479"/>
    </row>
    <row r="96" spans="1:7" s="9" customFormat="1" x14ac:dyDescent="0.25">
      <c r="A96" s="53"/>
      <c r="B96" s="29" t="s">
        <v>110</v>
      </c>
      <c r="C96" s="54">
        <v>3</v>
      </c>
      <c r="D96" s="54"/>
      <c r="E96" s="54">
        <v>0.5</v>
      </c>
      <c r="F96" s="54"/>
    </row>
    <row r="97" spans="1:6" s="9" customFormat="1" x14ac:dyDescent="0.25">
      <c r="A97" s="53"/>
      <c r="B97" s="29" t="s">
        <v>111</v>
      </c>
      <c r="C97" s="54">
        <v>2</v>
      </c>
      <c r="D97" s="54"/>
      <c r="E97" s="54">
        <v>0.5</v>
      </c>
      <c r="F97" s="54"/>
    </row>
    <row r="98" spans="1:6" s="9" customFormat="1" x14ac:dyDescent="0.25">
      <c r="A98" s="53"/>
      <c r="B98" s="29" t="s">
        <v>112</v>
      </c>
      <c r="C98" s="54">
        <v>1</v>
      </c>
      <c r="D98" s="54"/>
      <c r="E98" s="54">
        <v>0.5</v>
      </c>
      <c r="F98" s="54"/>
    </row>
    <row r="99" spans="1:6" s="9" customFormat="1" x14ac:dyDescent="0.25">
      <c r="A99" s="53"/>
      <c r="B99" s="29" t="s">
        <v>113</v>
      </c>
      <c r="C99" s="54">
        <v>0</v>
      </c>
      <c r="D99" s="54"/>
      <c r="E99" s="54"/>
      <c r="F99" s="54"/>
    </row>
    <row r="100" spans="1:6" s="9" customFormat="1" x14ac:dyDescent="0.25">
      <c r="A100" s="478" t="s">
        <v>114</v>
      </c>
      <c r="B100" s="39" t="s">
        <v>427</v>
      </c>
      <c r="C100" s="479"/>
      <c r="D100" s="479"/>
      <c r="E100" s="479"/>
      <c r="F100" s="479"/>
    </row>
    <row r="101" spans="1:6" s="9" customFormat="1" ht="121.5" customHeight="1" x14ac:dyDescent="0.25">
      <c r="A101" s="478"/>
      <c r="B101" s="40" t="s">
        <v>433</v>
      </c>
      <c r="C101" s="479"/>
      <c r="D101" s="479"/>
      <c r="E101" s="479"/>
      <c r="F101" s="479"/>
    </row>
    <row r="102" spans="1:6" s="9" customFormat="1" x14ac:dyDescent="0.25">
      <c r="A102" s="53"/>
      <c r="B102" s="29" t="s">
        <v>115</v>
      </c>
      <c r="C102" s="54">
        <v>2</v>
      </c>
      <c r="D102" s="54"/>
      <c r="E102" s="54">
        <v>0.5</v>
      </c>
      <c r="F102" s="54"/>
    </row>
    <row r="103" spans="1:6" s="9" customFormat="1" x14ac:dyDescent="0.25">
      <c r="A103" s="53"/>
      <c r="B103" s="29" t="s">
        <v>116</v>
      </c>
      <c r="C103" s="54">
        <v>0</v>
      </c>
      <c r="D103" s="54"/>
      <c r="E103" s="54"/>
      <c r="F103" s="54"/>
    </row>
    <row r="104" spans="1:6" x14ac:dyDescent="0.25">
      <c r="A104" s="485" t="s">
        <v>241</v>
      </c>
      <c r="B104" s="42" t="s">
        <v>242</v>
      </c>
      <c r="C104" s="480">
        <v>12</v>
      </c>
      <c r="D104" s="480"/>
      <c r="E104" s="480"/>
      <c r="F104" s="480"/>
    </row>
    <row r="105" spans="1:6" ht="24" x14ac:dyDescent="0.25">
      <c r="A105" s="485"/>
      <c r="B105" s="38" t="s">
        <v>435</v>
      </c>
      <c r="C105" s="480"/>
      <c r="D105" s="480"/>
      <c r="E105" s="480"/>
      <c r="F105" s="480"/>
    </row>
    <row r="106" spans="1:6" x14ac:dyDescent="0.25">
      <c r="A106" s="478" t="s">
        <v>243</v>
      </c>
      <c r="B106" s="39" t="s">
        <v>244</v>
      </c>
      <c r="C106" s="479"/>
      <c r="D106" s="479"/>
      <c r="E106" s="479"/>
      <c r="F106" s="479"/>
    </row>
    <row r="107" spans="1:6" ht="48.75" thickBot="1" x14ac:dyDescent="0.3">
      <c r="A107" s="478"/>
      <c r="B107" s="109" t="s">
        <v>245</v>
      </c>
      <c r="C107" s="479"/>
      <c r="D107" s="479"/>
      <c r="E107" s="479"/>
      <c r="F107" s="479"/>
    </row>
    <row r="108" spans="1:6" ht="15.75" thickBot="1" x14ac:dyDescent="0.3">
      <c r="A108" s="173"/>
      <c r="B108" s="174" t="s">
        <v>246</v>
      </c>
      <c r="C108" s="175">
        <v>3</v>
      </c>
      <c r="D108" s="176">
        <v>0.5</v>
      </c>
      <c r="E108" s="176">
        <v>0.5</v>
      </c>
      <c r="F108" s="177"/>
    </row>
    <row r="109" spans="1:6" ht="15.75" thickBot="1" x14ac:dyDescent="0.3">
      <c r="A109" s="173"/>
      <c r="B109" s="178" t="s">
        <v>247</v>
      </c>
      <c r="C109" s="179">
        <v>0</v>
      </c>
      <c r="D109" s="177"/>
      <c r="E109" s="177"/>
      <c r="F109" s="177"/>
    </row>
    <row r="110" spans="1:6" x14ac:dyDescent="0.25">
      <c r="A110" s="488" t="s">
        <v>248</v>
      </c>
      <c r="B110" s="180" t="s">
        <v>249</v>
      </c>
      <c r="C110" s="489"/>
      <c r="D110" s="489"/>
      <c r="E110" s="489"/>
      <c r="F110" s="489"/>
    </row>
    <row r="111" spans="1:6" ht="60.75" thickBot="1" x14ac:dyDescent="0.3">
      <c r="A111" s="488"/>
      <c r="B111" s="181" t="s">
        <v>250</v>
      </c>
      <c r="C111" s="489"/>
      <c r="D111" s="489"/>
      <c r="E111" s="489"/>
      <c r="F111" s="489"/>
    </row>
    <row r="112" spans="1:6" ht="15.75" thickBot="1" x14ac:dyDescent="0.3">
      <c r="A112" s="182"/>
      <c r="B112" s="174" t="s">
        <v>246</v>
      </c>
      <c r="C112" s="176">
        <v>3</v>
      </c>
      <c r="D112" s="176">
        <v>0.5</v>
      </c>
      <c r="E112" s="176">
        <v>0.5</v>
      </c>
      <c r="F112" s="177"/>
    </row>
    <row r="113" spans="1:6" ht="15.75" thickBot="1" x14ac:dyDescent="0.3">
      <c r="A113" s="182"/>
      <c r="B113" s="178" t="s">
        <v>251</v>
      </c>
      <c r="C113" s="177">
        <v>0</v>
      </c>
      <c r="D113" s="177"/>
      <c r="E113" s="177"/>
      <c r="F113" s="177"/>
    </row>
    <row r="114" spans="1:6" x14ac:dyDescent="0.25">
      <c r="A114" s="488" t="s">
        <v>252</v>
      </c>
      <c r="B114" s="180" t="s">
        <v>253</v>
      </c>
      <c r="C114" s="489"/>
      <c r="D114" s="489"/>
      <c r="E114" s="489"/>
      <c r="F114" s="489"/>
    </row>
    <row r="115" spans="1:6" ht="36.75" thickBot="1" x14ac:dyDescent="0.3">
      <c r="A115" s="488"/>
      <c r="B115" s="183" t="s">
        <v>254</v>
      </c>
      <c r="C115" s="489"/>
      <c r="D115" s="489"/>
      <c r="E115" s="489"/>
      <c r="F115" s="489"/>
    </row>
    <row r="116" spans="1:6" ht="15.75" thickBot="1" x14ac:dyDescent="0.3">
      <c r="A116" s="173"/>
      <c r="B116" s="174" t="s">
        <v>246</v>
      </c>
      <c r="C116" s="176">
        <v>3</v>
      </c>
      <c r="D116" s="176">
        <v>0.5</v>
      </c>
      <c r="E116" s="176">
        <v>0.5</v>
      </c>
      <c r="F116" s="177"/>
    </row>
    <row r="117" spans="1:6" ht="15.75" thickBot="1" x14ac:dyDescent="0.3">
      <c r="A117" s="173"/>
      <c r="B117" s="178" t="s">
        <v>255</v>
      </c>
      <c r="C117" s="177">
        <v>0</v>
      </c>
      <c r="D117" s="177"/>
      <c r="E117" s="177"/>
      <c r="F117" s="177"/>
    </row>
    <row r="118" spans="1:6" x14ac:dyDescent="0.25">
      <c r="A118" s="488" t="s">
        <v>256</v>
      </c>
      <c r="B118" s="180" t="s">
        <v>257</v>
      </c>
      <c r="C118" s="489"/>
      <c r="D118" s="489"/>
      <c r="E118" s="489"/>
      <c r="F118" s="489"/>
    </row>
    <row r="119" spans="1:6" ht="60.75" thickBot="1" x14ac:dyDescent="0.3">
      <c r="A119" s="488"/>
      <c r="B119" s="183" t="s">
        <v>258</v>
      </c>
      <c r="C119" s="489"/>
      <c r="D119" s="489"/>
      <c r="E119" s="489"/>
      <c r="F119" s="489"/>
    </row>
    <row r="120" spans="1:6" ht="15.75" thickBot="1" x14ac:dyDescent="0.3">
      <c r="A120" s="173"/>
      <c r="B120" s="184" t="s">
        <v>259</v>
      </c>
      <c r="C120" s="176">
        <v>3</v>
      </c>
      <c r="D120" s="176">
        <v>0.5</v>
      </c>
      <c r="E120" s="176">
        <v>0.5</v>
      </c>
      <c r="F120" s="177"/>
    </row>
    <row r="121" spans="1:6" ht="15.75" thickBot="1" x14ac:dyDescent="0.3">
      <c r="A121" s="173"/>
      <c r="B121" s="185" t="s">
        <v>260</v>
      </c>
      <c r="C121" s="177">
        <v>2</v>
      </c>
      <c r="D121" s="177">
        <v>0.5</v>
      </c>
      <c r="E121" s="177">
        <v>0.5</v>
      </c>
      <c r="F121" s="177"/>
    </row>
    <row r="122" spans="1:6" ht="15.75" thickBot="1" x14ac:dyDescent="0.3">
      <c r="A122" s="173"/>
      <c r="B122" s="178" t="s">
        <v>261</v>
      </c>
      <c r="C122" s="177">
        <v>0</v>
      </c>
      <c r="D122" s="177"/>
      <c r="E122" s="177"/>
      <c r="F122" s="177"/>
    </row>
    <row r="123" spans="1:6" x14ac:dyDescent="0.25">
      <c r="A123" s="490" t="s">
        <v>262</v>
      </c>
      <c r="B123" s="186" t="s">
        <v>263</v>
      </c>
      <c r="C123" s="492">
        <v>12</v>
      </c>
      <c r="D123" s="493"/>
      <c r="E123" s="493"/>
      <c r="F123" s="493"/>
    </row>
    <row r="124" spans="1:6" ht="48" x14ac:dyDescent="0.25">
      <c r="A124" s="491"/>
      <c r="B124" s="187" t="s">
        <v>264</v>
      </c>
      <c r="C124" s="492"/>
      <c r="D124" s="493"/>
      <c r="E124" s="493"/>
      <c r="F124" s="493"/>
    </row>
    <row r="125" spans="1:6" x14ac:dyDescent="0.25">
      <c r="A125" s="488" t="s">
        <v>265</v>
      </c>
      <c r="B125" s="180" t="s">
        <v>266</v>
      </c>
      <c r="C125" s="489"/>
      <c r="D125" s="489"/>
      <c r="E125" s="489"/>
      <c r="F125" s="489"/>
    </row>
    <row r="126" spans="1:6" ht="96.75" thickBot="1" x14ac:dyDescent="0.3">
      <c r="A126" s="488"/>
      <c r="B126" s="183" t="s">
        <v>267</v>
      </c>
      <c r="C126" s="489"/>
      <c r="D126" s="489"/>
      <c r="E126" s="489"/>
      <c r="F126" s="489"/>
    </row>
    <row r="127" spans="1:6" ht="15.75" thickBot="1" x14ac:dyDescent="0.3">
      <c r="A127" s="173"/>
      <c r="B127" s="174" t="s">
        <v>268</v>
      </c>
      <c r="C127" s="176">
        <v>2</v>
      </c>
      <c r="D127" s="176">
        <v>0.5</v>
      </c>
      <c r="E127" s="176">
        <v>0.5</v>
      </c>
      <c r="F127" s="176">
        <v>0.5</v>
      </c>
    </row>
    <row r="128" spans="1:6" ht="15.75" thickBot="1" x14ac:dyDescent="0.3">
      <c r="A128" s="173"/>
      <c r="B128" s="178" t="s">
        <v>269</v>
      </c>
      <c r="C128" s="177">
        <v>0</v>
      </c>
      <c r="D128" s="188"/>
      <c r="E128" s="188"/>
      <c r="F128" s="188"/>
    </row>
    <row r="129" spans="1:6" x14ac:dyDescent="0.25">
      <c r="A129" s="488" t="s">
        <v>270</v>
      </c>
      <c r="B129" s="180" t="s">
        <v>271</v>
      </c>
      <c r="C129" s="489"/>
      <c r="D129" s="489"/>
      <c r="E129" s="489"/>
      <c r="F129" s="489"/>
    </row>
    <row r="130" spans="1:6" ht="24.75" thickBot="1" x14ac:dyDescent="0.3">
      <c r="A130" s="488"/>
      <c r="B130" s="183" t="s">
        <v>272</v>
      </c>
      <c r="C130" s="489"/>
      <c r="D130" s="489"/>
      <c r="E130" s="489"/>
      <c r="F130" s="489"/>
    </row>
    <row r="131" spans="1:6" ht="15.75" thickBot="1" x14ac:dyDescent="0.3">
      <c r="A131" s="173"/>
      <c r="B131" s="174" t="s">
        <v>273</v>
      </c>
      <c r="C131" s="176">
        <v>2</v>
      </c>
      <c r="D131" s="176">
        <v>0.5</v>
      </c>
      <c r="E131" s="176">
        <v>0.5</v>
      </c>
      <c r="F131" s="176">
        <v>0.5</v>
      </c>
    </row>
    <row r="132" spans="1:6" ht="15.75" thickBot="1" x14ac:dyDescent="0.3">
      <c r="A132" s="173"/>
      <c r="B132" s="178" t="s">
        <v>269</v>
      </c>
      <c r="C132" s="177">
        <v>0</v>
      </c>
      <c r="D132" s="177"/>
      <c r="E132" s="177"/>
      <c r="F132" s="177"/>
    </row>
    <row r="133" spans="1:6" ht="24" x14ac:dyDescent="0.25">
      <c r="A133" s="488" t="s">
        <v>274</v>
      </c>
      <c r="B133" s="180" t="s">
        <v>275</v>
      </c>
      <c r="C133" s="489"/>
      <c r="D133" s="489"/>
      <c r="E133" s="489"/>
      <c r="F133" s="489"/>
    </row>
    <row r="134" spans="1:6" ht="15.75" thickBot="1" x14ac:dyDescent="0.3">
      <c r="A134" s="488"/>
      <c r="B134" s="189" t="s">
        <v>276</v>
      </c>
      <c r="C134" s="489"/>
      <c r="D134" s="489"/>
      <c r="E134" s="489"/>
      <c r="F134" s="489"/>
    </row>
    <row r="135" spans="1:6" ht="15.75" thickBot="1" x14ac:dyDescent="0.3">
      <c r="A135" s="173"/>
      <c r="B135" s="174" t="s">
        <v>273</v>
      </c>
      <c r="C135" s="176">
        <v>2</v>
      </c>
      <c r="D135" s="176">
        <v>0.5</v>
      </c>
      <c r="E135" s="176">
        <v>0.5</v>
      </c>
      <c r="F135" s="176">
        <v>0.5</v>
      </c>
    </row>
    <row r="136" spans="1:6" ht="15.75" thickBot="1" x14ac:dyDescent="0.3">
      <c r="A136" s="173"/>
      <c r="B136" s="178" t="s">
        <v>269</v>
      </c>
      <c r="C136" s="177">
        <v>0</v>
      </c>
      <c r="D136" s="177"/>
      <c r="E136" s="177"/>
      <c r="F136" s="177"/>
    </row>
    <row r="137" spans="1:6" x14ac:dyDescent="0.25">
      <c r="A137" s="488" t="s">
        <v>277</v>
      </c>
      <c r="B137" s="180" t="s">
        <v>278</v>
      </c>
      <c r="C137" s="489"/>
      <c r="D137" s="489"/>
      <c r="E137" s="489"/>
      <c r="F137" s="489"/>
    </row>
    <row r="138" spans="1:6" ht="24.75" thickBot="1" x14ac:dyDescent="0.3">
      <c r="A138" s="488"/>
      <c r="B138" s="189" t="s">
        <v>279</v>
      </c>
      <c r="C138" s="489"/>
      <c r="D138" s="489"/>
      <c r="E138" s="489"/>
      <c r="F138" s="489"/>
    </row>
    <row r="139" spans="1:6" ht="15.75" thickBot="1" x14ac:dyDescent="0.3">
      <c r="A139" s="173"/>
      <c r="B139" s="174" t="s">
        <v>280</v>
      </c>
      <c r="C139" s="176">
        <v>2</v>
      </c>
      <c r="D139" s="176">
        <v>0.5</v>
      </c>
      <c r="E139" s="176">
        <v>0.5</v>
      </c>
      <c r="F139" s="176">
        <v>0.5</v>
      </c>
    </row>
    <row r="140" spans="1:6" ht="15.75" thickBot="1" x14ac:dyDescent="0.3">
      <c r="A140" s="173"/>
      <c r="B140" s="178" t="s">
        <v>281</v>
      </c>
      <c r="C140" s="177">
        <v>1</v>
      </c>
      <c r="D140" s="177">
        <v>0.5</v>
      </c>
      <c r="E140" s="177">
        <v>0.5</v>
      </c>
      <c r="F140" s="177">
        <v>0.5</v>
      </c>
    </row>
    <row r="141" spans="1:6" ht="15.75" thickBot="1" x14ac:dyDescent="0.3">
      <c r="A141" s="190"/>
      <c r="B141" s="178" t="s">
        <v>269</v>
      </c>
      <c r="C141" s="177">
        <v>0</v>
      </c>
      <c r="D141" s="177"/>
      <c r="E141" s="177"/>
      <c r="F141" s="177"/>
    </row>
    <row r="142" spans="1:6" x14ac:dyDescent="0.25">
      <c r="A142" s="488" t="s">
        <v>282</v>
      </c>
      <c r="B142" s="180" t="s">
        <v>283</v>
      </c>
      <c r="C142" s="489"/>
      <c r="D142" s="489"/>
      <c r="E142" s="489"/>
      <c r="F142" s="489"/>
    </row>
    <row r="143" spans="1:6" ht="36.75" thickBot="1" x14ac:dyDescent="0.3">
      <c r="A143" s="488"/>
      <c r="B143" s="189" t="s">
        <v>284</v>
      </c>
      <c r="C143" s="489"/>
      <c r="D143" s="489"/>
      <c r="E143" s="489"/>
      <c r="F143" s="489"/>
    </row>
    <row r="144" spans="1:6" ht="15.75" thickBot="1" x14ac:dyDescent="0.3">
      <c r="A144" s="173"/>
      <c r="B144" s="174" t="s">
        <v>273</v>
      </c>
      <c r="C144" s="176">
        <v>2</v>
      </c>
      <c r="D144" s="176">
        <v>0.5</v>
      </c>
      <c r="E144" s="176">
        <v>0.5</v>
      </c>
      <c r="F144" s="176">
        <v>0.5</v>
      </c>
    </row>
    <row r="145" spans="1:6" ht="15.75" thickBot="1" x14ac:dyDescent="0.3">
      <c r="A145" s="173"/>
      <c r="B145" s="178" t="s">
        <v>269</v>
      </c>
      <c r="C145" s="177">
        <v>0</v>
      </c>
      <c r="D145" s="177"/>
      <c r="E145" s="177"/>
      <c r="F145" s="177"/>
    </row>
    <row r="146" spans="1:6" ht="24" x14ac:dyDescent="0.25">
      <c r="A146" s="488" t="s">
        <v>285</v>
      </c>
      <c r="B146" s="180" t="s">
        <v>286</v>
      </c>
      <c r="C146" s="489"/>
      <c r="D146" s="489"/>
      <c r="E146" s="489"/>
      <c r="F146" s="489"/>
    </row>
    <row r="147" spans="1:6" ht="24.75" thickBot="1" x14ac:dyDescent="0.3">
      <c r="A147" s="488"/>
      <c r="B147" s="189" t="s">
        <v>287</v>
      </c>
      <c r="C147" s="489"/>
      <c r="D147" s="489"/>
      <c r="E147" s="489"/>
      <c r="F147" s="489"/>
    </row>
    <row r="148" spans="1:6" ht="15.75" thickBot="1" x14ac:dyDescent="0.3">
      <c r="A148" s="173"/>
      <c r="B148" s="174" t="s">
        <v>273</v>
      </c>
      <c r="C148" s="176">
        <v>2</v>
      </c>
      <c r="D148" s="176">
        <v>0.5</v>
      </c>
      <c r="E148" s="176">
        <v>0.5</v>
      </c>
      <c r="F148" s="176">
        <v>0.5</v>
      </c>
    </row>
    <row r="149" spans="1:6" ht="15.75" thickBot="1" x14ac:dyDescent="0.3">
      <c r="A149" s="173"/>
      <c r="B149" s="178" t="s">
        <v>269</v>
      </c>
      <c r="C149" s="177">
        <v>0</v>
      </c>
      <c r="D149" s="177"/>
      <c r="E149" s="177"/>
      <c r="F149" s="177"/>
    </row>
    <row r="150" spans="1:6" x14ac:dyDescent="0.25">
      <c r="A150" s="490" t="s">
        <v>288</v>
      </c>
      <c r="B150" s="186" t="s">
        <v>289</v>
      </c>
      <c r="C150" s="492">
        <v>5</v>
      </c>
      <c r="D150" s="493"/>
      <c r="E150" s="493"/>
      <c r="F150" s="493"/>
    </row>
    <row r="151" spans="1:6" ht="108" x14ac:dyDescent="0.25">
      <c r="A151" s="491"/>
      <c r="B151" s="191" t="s">
        <v>290</v>
      </c>
      <c r="C151" s="492"/>
      <c r="D151" s="493"/>
      <c r="E151" s="493"/>
      <c r="F151" s="493"/>
    </row>
    <row r="152" spans="1:6" x14ac:dyDescent="0.25">
      <c r="A152" s="488" t="s">
        <v>291</v>
      </c>
      <c r="B152" s="180" t="s">
        <v>292</v>
      </c>
      <c r="C152" s="489"/>
      <c r="D152" s="489"/>
      <c r="E152" s="489"/>
      <c r="F152" s="489"/>
    </row>
    <row r="153" spans="1:6" ht="96.75" thickBot="1" x14ac:dyDescent="0.3">
      <c r="A153" s="488"/>
      <c r="B153" s="181" t="s">
        <v>293</v>
      </c>
      <c r="C153" s="489"/>
      <c r="D153" s="489"/>
      <c r="E153" s="489"/>
      <c r="F153" s="489"/>
    </row>
    <row r="154" spans="1:6" ht="15.75" thickBot="1" x14ac:dyDescent="0.3">
      <c r="A154" s="173"/>
      <c r="B154" s="174" t="s">
        <v>54</v>
      </c>
      <c r="C154" s="176">
        <v>2</v>
      </c>
      <c r="D154" s="176">
        <v>0.5</v>
      </c>
      <c r="E154" s="176">
        <v>0.5</v>
      </c>
      <c r="F154" s="176">
        <v>0.5</v>
      </c>
    </row>
    <row r="155" spans="1:6" ht="15.75" thickBot="1" x14ac:dyDescent="0.3">
      <c r="A155" s="173"/>
      <c r="B155" s="178" t="s">
        <v>106</v>
      </c>
      <c r="C155" s="177">
        <v>0</v>
      </c>
      <c r="D155" s="177"/>
      <c r="E155" s="177"/>
      <c r="F155" s="177"/>
    </row>
    <row r="156" spans="1:6" ht="24" x14ac:dyDescent="0.25">
      <c r="A156" s="488" t="s">
        <v>294</v>
      </c>
      <c r="B156" s="180" t="s">
        <v>295</v>
      </c>
      <c r="C156" s="489"/>
      <c r="D156" s="489"/>
      <c r="E156" s="489"/>
      <c r="F156" s="489"/>
    </row>
    <row r="157" spans="1:6" ht="60.75" thickBot="1" x14ac:dyDescent="0.3">
      <c r="A157" s="488"/>
      <c r="B157" s="181" t="s">
        <v>296</v>
      </c>
      <c r="C157" s="489"/>
      <c r="D157" s="489"/>
      <c r="E157" s="489"/>
      <c r="F157" s="489"/>
    </row>
    <row r="158" spans="1:6" ht="16.5" thickBot="1" x14ac:dyDescent="0.3">
      <c r="A158" s="173"/>
      <c r="B158" s="174" t="s">
        <v>297</v>
      </c>
      <c r="C158" s="176">
        <v>3</v>
      </c>
      <c r="D158" s="176">
        <v>0.5</v>
      </c>
      <c r="E158" s="176">
        <v>0.5</v>
      </c>
      <c r="F158" s="176">
        <v>0.5</v>
      </c>
    </row>
    <row r="159" spans="1:6" ht="15.75" thickBot="1" x14ac:dyDescent="0.3">
      <c r="A159" s="173"/>
      <c r="B159" s="178" t="s">
        <v>298</v>
      </c>
      <c r="C159" s="177">
        <v>1</v>
      </c>
      <c r="D159" s="177">
        <v>0.5</v>
      </c>
      <c r="E159" s="177">
        <v>0.5</v>
      </c>
      <c r="F159" s="177">
        <v>0.5</v>
      </c>
    </row>
    <row r="160" spans="1:6" ht="15.75" thickBot="1" x14ac:dyDescent="0.3">
      <c r="A160" s="173"/>
      <c r="B160" s="178" t="s">
        <v>299</v>
      </c>
      <c r="C160" s="177">
        <v>0</v>
      </c>
      <c r="D160" s="177"/>
      <c r="E160" s="177"/>
      <c r="F160" s="177"/>
    </row>
    <row r="161" spans="1:6" x14ac:dyDescent="0.25">
      <c r="A161" s="490" t="s">
        <v>300</v>
      </c>
      <c r="B161" s="186" t="s">
        <v>301</v>
      </c>
      <c r="C161" s="492">
        <v>12</v>
      </c>
      <c r="D161" s="493"/>
      <c r="E161" s="493"/>
      <c r="F161" s="493"/>
    </row>
    <row r="162" spans="1:6" ht="96" x14ac:dyDescent="0.25">
      <c r="A162" s="491"/>
      <c r="B162" s="191" t="s">
        <v>302</v>
      </c>
      <c r="C162" s="492"/>
      <c r="D162" s="493"/>
      <c r="E162" s="493"/>
      <c r="F162" s="493"/>
    </row>
    <row r="163" spans="1:6" x14ac:dyDescent="0.25">
      <c r="A163" s="488" t="s">
        <v>303</v>
      </c>
      <c r="B163" s="180" t="s">
        <v>304</v>
      </c>
      <c r="C163" s="489"/>
      <c r="D163" s="489"/>
      <c r="E163" s="489"/>
      <c r="F163" s="489"/>
    </row>
    <row r="164" spans="1:6" ht="24.75" thickBot="1" x14ac:dyDescent="0.3">
      <c r="A164" s="488"/>
      <c r="B164" s="181" t="s">
        <v>305</v>
      </c>
      <c r="C164" s="489"/>
      <c r="D164" s="489"/>
      <c r="E164" s="489"/>
      <c r="F164" s="489"/>
    </row>
    <row r="165" spans="1:6" ht="15.75" thickBot="1" x14ac:dyDescent="0.3">
      <c r="A165" s="173"/>
      <c r="B165" s="184" t="s">
        <v>71</v>
      </c>
      <c r="C165" s="176">
        <v>3</v>
      </c>
      <c r="D165" s="176">
        <v>0.5</v>
      </c>
      <c r="E165" s="176">
        <v>0.5</v>
      </c>
      <c r="F165" s="176"/>
    </row>
    <row r="166" spans="1:6" ht="15.75" thickBot="1" x14ac:dyDescent="0.3">
      <c r="A166" s="173"/>
      <c r="B166" s="185" t="s">
        <v>72</v>
      </c>
      <c r="C166" s="177">
        <v>2</v>
      </c>
      <c r="D166" s="177">
        <v>0.5</v>
      </c>
      <c r="E166" s="177">
        <v>0.5</v>
      </c>
      <c r="F166" s="177"/>
    </row>
    <row r="167" spans="1:6" ht="15.75" thickBot="1" x14ac:dyDescent="0.3">
      <c r="A167" s="173"/>
      <c r="B167" s="185" t="s">
        <v>106</v>
      </c>
      <c r="C167" s="177">
        <v>0</v>
      </c>
      <c r="D167" s="177"/>
      <c r="E167" s="177"/>
      <c r="F167" s="177"/>
    </row>
    <row r="168" spans="1:6" ht="24" x14ac:dyDescent="0.25">
      <c r="A168" s="488" t="s">
        <v>306</v>
      </c>
      <c r="B168" s="180" t="s">
        <v>307</v>
      </c>
      <c r="C168" s="489"/>
      <c r="D168" s="489"/>
      <c r="E168" s="489"/>
      <c r="F168" s="489"/>
    </row>
    <row r="169" spans="1:6" ht="36.75" thickBot="1" x14ac:dyDescent="0.3">
      <c r="A169" s="488"/>
      <c r="B169" s="181" t="s">
        <v>308</v>
      </c>
      <c r="C169" s="489"/>
      <c r="D169" s="489"/>
      <c r="E169" s="489"/>
      <c r="F169" s="489"/>
    </row>
    <row r="170" spans="1:6" ht="15.75" thickBot="1" x14ac:dyDescent="0.3">
      <c r="A170" s="173"/>
      <c r="B170" s="184" t="s">
        <v>95</v>
      </c>
      <c r="C170" s="192">
        <v>3</v>
      </c>
      <c r="D170" s="192">
        <v>0.5</v>
      </c>
      <c r="E170" s="192">
        <v>0.5</v>
      </c>
      <c r="F170" s="192"/>
    </row>
    <row r="171" spans="1:6" ht="15.75" thickBot="1" x14ac:dyDescent="0.3">
      <c r="A171" s="173"/>
      <c r="B171" s="185" t="s">
        <v>309</v>
      </c>
      <c r="C171" s="193">
        <v>0</v>
      </c>
      <c r="D171" s="193"/>
      <c r="E171" s="193"/>
      <c r="F171" s="193"/>
    </row>
    <row r="172" spans="1:6" ht="24" x14ac:dyDescent="0.25">
      <c r="A172" s="488" t="s">
        <v>310</v>
      </c>
      <c r="B172" s="180" t="s">
        <v>311</v>
      </c>
      <c r="C172" s="489"/>
      <c r="D172" s="489"/>
      <c r="E172" s="489"/>
      <c r="F172" s="489"/>
    </row>
    <row r="173" spans="1:6" ht="24.75" thickBot="1" x14ac:dyDescent="0.3">
      <c r="A173" s="488"/>
      <c r="B173" s="181" t="s">
        <v>312</v>
      </c>
      <c r="C173" s="489"/>
      <c r="D173" s="489"/>
      <c r="E173" s="489"/>
      <c r="F173" s="489"/>
    </row>
    <row r="174" spans="1:6" ht="15.75" thickBot="1" x14ac:dyDescent="0.3">
      <c r="A174" s="173"/>
      <c r="B174" s="184" t="s">
        <v>313</v>
      </c>
      <c r="C174" s="192">
        <v>3</v>
      </c>
      <c r="D174" s="192">
        <v>0.5</v>
      </c>
      <c r="E174" s="192">
        <v>0.5</v>
      </c>
      <c r="F174" s="192"/>
    </row>
    <row r="175" spans="1:6" ht="15.75" thickBot="1" x14ac:dyDescent="0.3">
      <c r="A175" s="173"/>
      <c r="B175" s="185" t="s">
        <v>80</v>
      </c>
      <c r="C175" s="193">
        <v>0</v>
      </c>
      <c r="D175" s="193"/>
      <c r="E175" s="193"/>
      <c r="F175" s="193"/>
    </row>
    <row r="176" spans="1:6" ht="24" x14ac:dyDescent="0.25">
      <c r="A176" s="488" t="s">
        <v>314</v>
      </c>
      <c r="B176" s="180" t="s">
        <v>315</v>
      </c>
      <c r="C176" s="489"/>
      <c r="D176" s="489"/>
      <c r="E176" s="489"/>
      <c r="F176" s="489"/>
    </row>
    <row r="177" spans="1:6" ht="15.75" thickBot="1" x14ac:dyDescent="0.3">
      <c r="A177" s="488"/>
      <c r="B177" s="181" t="s">
        <v>316</v>
      </c>
      <c r="C177" s="489"/>
      <c r="D177" s="489"/>
      <c r="E177" s="489"/>
      <c r="F177" s="489"/>
    </row>
    <row r="178" spans="1:6" ht="24.75" thickBot="1" x14ac:dyDescent="0.3">
      <c r="A178" s="173"/>
      <c r="B178" s="174" t="s">
        <v>317</v>
      </c>
      <c r="C178" s="192">
        <v>3</v>
      </c>
      <c r="D178" s="192">
        <v>0.5</v>
      </c>
      <c r="E178" s="192">
        <v>0.5</v>
      </c>
      <c r="F178" s="192"/>
    </row>
    <row r="179" spans="1:6" ht="15.75" thickBot="1" x14ac:dyDescent="0.3">
      <c r="A179" s="173"/>
      <c r="B179" s="178" t="s">
        <v>318</v>
      </c>
      <c r="C179" s="193">
        <v>1</v>
      </c>
      <c r="D179" s="193">
        <v>0.5</v>
      </c>
      <c r="E179" s="193">
        <v>0.5</v>
      </c>
      <c r="F179" s="193"/>
    </row>
    <row r="180" spans="1:6" ht="15.75" thickBot="1" x14ac:dyDescent="0.3">
      <c r="A180" s="173"/>
      <c r="B180" s="178" t="s">
        <v>309</v>
      </c>
      <c r="C180" s="193">
        <v>0</v>
      </c>
      <c r="D180" s="193"/>
      <c r="E180" s="193"/>
      <c r="F180" s="193"/>
    </row>
    <row r="181" spans="1:6" x14ac:dyDescent="0.25">
      <c r="A181" s="490" t="s">
        <v>319</v>
      </c>
      <c r="B181" s="186" t="s">
        <v>320</v>
      </c>
      <c r="C181" s="492">
        <v>2</v>
      </c>
      <c r="D181" s="493"/>
      <c r="E181" s="493"/>
      <c r="F181" s="493"/>
    </row>
    <row r="182" spans="1:6" ht="24" x14ac:dyDescent="0.25">
      <c r="A182" s="491"/>
      <c r="B182" s="187" t="s">
        <v>321</v>
      </c>
      <c r="C182" s="492"/>
      <c r="D182" s="493"/>
      <c r="E182" s="493"/>
      <c r="F182" s="493"/>
    </row>
    <row r="183" spans="1:6" x14ac:dyDescent="0.25">
      <c r="A183" s="488" t="s">
        <v>322</v>
      </c>
      <c r="B183" s="180" t="s">
        <v>323</v>
      </c>
      <c r="C183" s="489"/>
      <c r="D183" s="489"/>
      <c r="E183" s="489"/>
      <c r="F183" s="489"/>
    </row>
    <row r="184" spans="1:6" ht="120.75" thickBot="1" x14ac:dyDescent="0.3">
      <c r="A184" s="488"/>
      <c r="B184" s="181" t="s">
        <v>324</v>
      </c>
      <c r="C184" s="489"/>
      <c r="D184" s="489"/>
      <c r="E184" s="489"/>
      <c r="F184" s="489"/>
    </row>
    <row r="185" spans="1:6" ht="15.75" thickBot="1" x14ac:dyDescent="0.3">
      <c r="A185" s="173"/>
      <c r="B185" s="174" t="s">
        <v>325</v>
      </c>
      <c r="C185" s="176">
        <v>2</v>
      </c>
      <c r="D185" s="176"/>
      <c r="E185" s="176" t="s">
        <v>326</v>
      </c>
      <c r="F185" s="176"/>
    </row>
    <row r="186" spans="1:6" ht="15.75" thickBot="1" x14ac:dyDescent="0.3">
      <c r="A186" s="173"/>
      <c r="B186" s="178" t="s">
        <v>106</v>
      </c>
      <c r="C186" s="177">
        <v>0</v>
      </c>
      <c r="D186" s="177"/>
      <c r="E186" s="177"/>
      <c r="F186" s="177"/>
    </row>
    <row r="187" spans="1:6" x14ac:dyDescent="0.25">
      <c r="A187" s="490" t="s">
        <v>327</v>
      </c>
      <c r="B187" s="186" t="s">
        <v>416</v>
      </c>
      <c r="C187" s="492">
        <v>7</v>
      </c>
      <c r="D187" s="493"/>
      <c r="E187" s="493"/>
      <c r="F187" s="493"/>
    </row>
    <row r="188" spans="1:6" x14ac:dyDescent="0.25">
      <c r="A188" s="491"/>
      <c r="B188" s="191" t="s">
        <v>328</v>
      </c>
      <c r="C188" s="492"/>
      <c r="D188" s="493"/>
      <c r="E188" s="493"/>
      <c r="F188" s="493"/>
    </row>
    <row r="189" spans="1:6" x14ac:dyDescent="0.25">
      <c r="A189" s="488" t="s">
        <v>329</v>
      </c>
      <c r="B189" s="180" t="s">
        <v>330</v>
      </c>
      <c r="C189" s="489"/>
      <c r="D189" s="489"/>
      <c r="E189" s="489"/>
      <c r="F189" s="489"/>
    </row>
    <row r="190" spans="1:6" ht="132.75" thickBot="1" x14ac:dyDescent="0.3">
      <c r="A190" s="488"/>
      <c r="B190" s="181" t="s">
        <v>331</v>
      </c>
      <c r="C190" s="489"/>
      <c r="D190" s="489"/>
      <c r="E190" s="489"/>
      <c r="F190" s="489"/>
    </row>
    <row r="191" spans="1:6" ht="15.75" thickBot="1" x14ac:dyDescent="0.3">
      <c r="A191" s="173"/>
      <c r="B191" s="184" t="s">
        <v>332</v>
      </c>
      <c r="C191" s="176">
        <v>2</v>
      </c>
      <c r="D191" s="176"/>
      <c r="E191" s="176">
        <v>0.5</v>
      </c>
      <c r="F191" s="176">
        <v>0.5</v>
      </c>
    </row>
    <row r="192" spans="1:6" ht="15.75" thickBot="1" x14ac:dyDescent="0.3">
      <c r="A192" s="173"/>
      <c r="B192" s="185" t="s">
        <v>333</v>
      </c>
      <c r="C192" s="177">
        <v>1</v>
      </c>
      <c r="D192" s="177"/>
      <c r="E192" s="177">
        <v>0.5</v>
      </c>
      <c r="F192" s="177">
        <v>0.5</v>
      </c>
    </row>
    <row r="193" spans="1:6" ht="15.75" thickBot="1" x14ac:dyDescent="0.3">
      <c r="A193" s="173"/>
      <c r="B193" s="185" t="s">
        <v>334</v>
      </c>
      <c r="C193" s="177">
        <v>0</v>
      </c>
      <c r="D193" s="177"/>
      <c r="E193" s="177"/>
      <c r="F193" s="177"/>
    </row>
    <row r="194" spans="1:6" x14ac:dyDescent="0.25">
      <c r="A194" s="488" t="s">
        <v>335</v>
      </c>
      <c r="B194" s="180" t="s">
        <v>336</v>
      </c>
      <c r="C194" s="489"/>
      <c r="D194" s="489"/>
      <c r="E194" s="489"/>
      <c r="F194" s="489"/>
    </row>
    <row r="195" spans="1:6" ht="192.75" thickBot="1" x14ac:dyDescent="0.3">
      <c r="A195" s="488"/>
      <c r="B195" s="181" t="s">
        <v>337</v>
      </c>
      <c r="C195" s="489"/>
      <c r="D195" s="489"/>
      <c r="E195" s="489"/>
      <c r="F195" s="489"/>
    </row>
    <row r="196" spans="1:6" ht="15.75" thickBot="1" x14ac:dyDescent="0.3">
      <c r="A196" s="173"/>
      <c r="B196" s="184" t="s">
        <v>110</v>
      </c>
      <c r="C196" s="192">
        <v>3</v>
      </c>
      <c r="D196" s="192"/>
      <c r="E196" s="192">
        <v>0.5</v>
      </c>
      <c r="F196" s="192"/>
    </row>
    <row r="197" spans="1:6" ht="15.75" thickBot="1" x14ac:dyDescent="0.3">
      <c r="A197" s="173"/>
      <c r="B197" s="185" t="s">
        <v>111</v>
      </c>
      <c r="C197" s="193">
        <v>2</v>
      </c>
      <c r="D197" s="193"/>
      <c r="E197" s="193">
        <v>0.5</v>
      </c>
      <c r="F197" s="193"/>
    </row>
    <row r="198" spans="1:6" ht="15.75" thickBot="1" x14ac:dyDescent="0.3">
      <c r="A198" s="173"/>
      <c r="B198" s="185" t="s">
        <v>112</v>
      </c>
      <c r="C198" s="193">
        <v>1</v>
      </c>
      <c r="D198" s="193"/>
      <c r="E198" s="193">
        <v>0.5</v>
      </c>
      <c r="F198" s="193"/>
    </row>
    <row r="199" spans="1:6" ht="15.75" thickBot="1" x14ac:dyDescent="0.3">
      <c r="A199" s="173"/>
      <c r="B199" s="185" t="s">
        <v>338</v>
      </c>
      <c r="C199" s="193">
        <v>0</v>
      </c>
      <c r="D199" s="193"/>
      <c r="E199" s="193"/>
      <c r="F199" s="193"/>
    </row>
    <row r="200" spans="1:6" x14ac:dyDescent="0.25">
      <c r="A200" s="488" t="s">
        <v>339</v>
      </c>
      <c r="B200" s="194" t="s">
        <v>340</v>
      </c>
      <c r="C200" s="489"/>
      <c r="D200" s="489"/>
      <c r="E200" s="489"/>
      <c r="F200" s="489"/>
    </row>
    <row r="201" spans="1:6" ht="132.75" thickBot="1" x14ac:dyDescent="0.3">
      <c r="A201" s="488"/>
      <c r="B201" s="181" t="s">
        <v>341</v>
      </c>
      <c r="C201" s="489"/>
      <c r="D201" s="489"/>
      <c r="E201" s="489"/>
      <c r="F201" s="489"/>
    </row>
    <row r="202" spans="1:6" ht="15.75" thickBot="1" x14ac:dyDescent="0.3">
      <c r="A202" s="173"/>
      <c r="B202" s="184" t="s">
        <v>115</v>
      </c>
      <c r="C202" s="192">
        <v>2</v>
      </c>
      <c r="D202" s="192"/>
      <c r="E202" s="192">
        <v>0.5</v>
      </c>
      <c r="F202" s="192"/>
    </row>
    <row r="203" spans="1:6" ht="15.75" thickBot="1" x14ac:dyDescent="0.3">
      <c r="A203" s="173"/>
      <c r="B203" s="185" t="s">
        <v>342</v>
      </c>
      <c r="C203" s="193">
        <v>0</v>
      </c>
      <c r="D203" s="193"/>
      <c r="E203" s="193"/>
      <c r="F203" s="193"/>
    </row>
  </sheetData>
  <mergeCells count="235">
    <mergeCell ref="A194:A195"/>
    <mergeCell ref="C194:C195"/>
    <mergeCell ref="D194:D195"/>
    <mergeCell ref="E194:E195"/>
    <mergeCell ref="F194:F195"/>
    <mergeCell ref="A200:A201"/>
    <mergeCell ref="C200:C201"/>
    <mergeCell ref="D200:D201"/>
    <mergeCell ref="E200:E201"/>
    <mergeCell ref="F200:F201"/>
    <mergeCell ref="A187:A188"/>
    <mergeCell ref="C187:C188"/>
    <mergeCell ref="D187:D188"/>
    <mergeCell ref="E187:E188"/>
    <mergeCell ref="F187:F188"/>
    <mergeCell ref="A189:A190"/>
    <mergeCell ref="C189:C190"/>
    <mergeCell ref="D189:D190"/>
    <mergeCell ref="E189:E190"/>
    <mergeCell ref="F189:F190"/>
    <mergeCell ref="A181:A182"/>
    <mergeCell ref="C181:C182"/>
    <mergeCell ref="D181:D182"/>
    <mergeCell ref="E181:E182"/>
    <mergeCell ref="F181:F182"/>
    <mergeCell ref="A183:A184"/>
    <mergeCell ref="C183:C184"/>
    <mergeCell ref="D183:D184"/>
    <mergeCell ref="E183:E184"/>
    <mergeCell ref="F183:F184"/>
    <mergeCell ref="A172:A173"/>
    <mergeCell ref="C172:C173"/>
    <mergeCell ref="D172:D173"/>
    <mergeCell ref="E172:E173"/>
    <mergeCell ref="F172:F173"/>
    <mergeCell ref="A176:A177"/>
    <mergeCell ref="C176:C177"/>
    <mergeCell ref="D176:D177"/>
    <mergeCell ref="E176:E177"/>
    <mergeCell ref="F176:F177"/>
    <mergeCell ref="A163:A164"/>
    <mergeCell ref="C163:C164"/>
    <mergeCell ref="D163:D164"/>
    <mergeCell ref="E163:E164"/>
    <mergeCell ref="F163:F164"/>
    <mergeCell ref="A168:A169"/>
    <mergeCell ref="C168:C169"/>
    <mergeCell ref="D168:D169"/>
    <mergeCell ref="E168:E169"/>
    <mergeCell ref="F168:F169"/>
    <mergeCell ref="A156:A157"/>
    <mergeCell ref="C156:C157"/>
    <mergeCell ref="D156:D157"/>
    <mergeCell ref="E156:E157"/>
    <mergeCell ref="F156:F157"/>
    <mergeCell ref="A161:A162"/>
    <mergeCell ref="C161:C162"/>
    <mergeCell ref="D161:D162"/>
    <mergeCell ref="E161:E162"/>
    <mergeCell ref="F161:F162"/>
    <mergeCell ref="A150:A151"/>
    <mergeCell ref="C150:C151"/>
    <mergeCell ref="D150:D151"/>
    <mergeCell ref="E150:E151"/>
    <mergeCell ref="F150:F151"/>
    <mergeCell ref="A152:A153"/>
    <mergeCell ref="C152:C153"/>
    <mergeCell ref="D152:D153"/>
    <mergeCell ref="E152:E153"/>
    <mergeCell ref="F152:F153"/>
    <mergeCell ref="A142:A143"/>
    <mergeCell ref="C142:C143"/>
    <mergeCell ref="D142:D143"/>
    <mergeCell ref="E142:E143"/>
    <mergeCell ref="F142:F143"/>
    <mergeCell ref="A146:A147"/>
    <mergeCell ref="C146:C147"/>
    <mergeCell ref="D146:D147"/>
    <mergeCell ref="E146:E147"/>
    <mergeCell ref="F146:F147"/>
    <mergeCell ref="A133:A134"/>
    <mergeCell ref="C133:C134"/>
    <mergeCell ref="D133:D134"/>
    <mergeCell ref="E133:E134"/>
    <mergeCell ref="F133:F134"/>
    <mergeCell ref="A137:A138"/>
    <mergeCell ref="C137:C138"/>
    <mergeCell ref="D137:D138"/>
    <mergeCell ref="E137:E138"/>
    <mergeCell ref="F137:F138"/>
    <mergeCell ref="A125:A126"/>
    <mergeCell ref="C125:C126"/>
    <mergeCell ref="D125:D126"/>
    <mergeCell ref="E125:E126"/>
    <mergeCell ref="F125:F126"/>
    <mergeCell ref="A129:A130"/>
    <mergeCell ref="C129:C130"/>
    <mergeCell ref="D129:D130"/>
    <mergeCell ref="E129:E130"/>
    <mergeCell ref="F129:F130"/>
    <mergeCell ref="A118:A119"/>
    <mergeCell ref="C118:C119"/>
    <mergeCell ref="D118:D119"/>
    <mergeCell ref="E118:E119"/>
    <mergeCell ref="F118:F119"/>
    <mergeCell ref="A123:A124"/>
    <mergeCell ref="C123:C124"/>
    <mergeCell ref="D123:D124"/>
    <mergeCell ref="E123:E124"/>
    <mergeCell ref="F123:F124"/>
    <mergeCell ref="A110:A111"/>
    <mergeCell ref="C110:C111"/>
    <mergeCell ref="D110:D111"/>
    <mergeCell ref="E110:E111"/>
    <mergeCell ref="F110:F111"/>
    <mergeCell ref="A114:A115"/>
    <mergeCell ref="C114:C115"/>
    <mergeCell ref="D114:D115"/>
    <mergeCell ref="E114:E115"/>
    <mergeCell ref="F114:F115"/>
    <mergeCell ref="A104:A105"/>
    <mergeCell ref="C104:C105"/>
    <mergeCell ref="D104:D105"/>
    <mergeCell ref="E104:E105"/>
    <mergeCell ref="F104:F105"/>
    <mergeCell ref="A106:A107"/>
    <mergeCell ref="C106:C107"/>
    <mergeCell ref="D106:D107"/>
    <mergeCell ref="E106:E107"/>
    <mergeCell ref="F106:F107"/>
    <mergeCell ref="A100:A101"/>
    <mergeCell ref="C100:C101"/>
    <mergeCell ref="D100:D101"/>
    <mergeCell ref="E100:E101"/>
    <mergeCell ref="F100:F101"/>
    <mergeCell ref="E92:E93"/>
    <mergeCell ref="F92:F93"/>
    <mergeCell ref="A94:A95"/>
    <mergeCell ref="C94:C95"/>
    <mergeCell ref="D94:D95"/>
    <mergeCell ref="E94:E95"/>
    <mergeCell ref="F94:F95"/>
    <mergeCell ref="A92:A93"/>
    <mergeCell ref="C92:C93"/>
    <mergeCell ref="D92:D93"/>
    <mergeCell ref="C63:C64"/>
    <mergeCell ref="D63:D64"/>
    <mergeCell ref="E63:E64"/>
    <mergeCell ref="F63:F64"/>
    <mergeCell ref="A68:A69"/>
    <mergeCell ref="C68:C69"/>
    <mergeCell ref="D68:D69"/>
    <mergeCell ref="E68:E69"/>
    <mergeCell ref="F68:F69"/>
    <mergeCell ref="F41:F42"/>
    <mergeCell ref="E87:E88"/>
    <mergeCell ref="F87:F88"/>
    <mergeCell ref="A43:A44"/>
    <mergeCell ref="C43:C44"/>
    <mergeCell ref="D43:D44"/>
    <mergeCell ref="E43:E44"/>
    <mergeCell ref="F43:F44"/>
    <mergeCell ref="A48:A49"/>
    <mergeCell ref="C48:C49"/>
    <mergeCell ref="D48:D49"/>
    <mergeCell ref="E48:E49"/>
    <mergeCell ref="F48:F49"/>
    <mergeCell ref="A53:A54"/>
    <mergeCell ref="C53:C54"/>
    <mergeCell ref="D53:D54"/>
    <mergeCell ref="E53:E54"/>
    <mergeCell ref="F53:F54"/>
    <mergeCell ref="A58:A59"/>
    <mergeCell ref="C58:C59"/>
    <mergeCell ref="D58:D59"/>
    <mergeCell ref="E58:E59"/>
    <mergeCell ref="F58:F59"/>
    <mergeCell ref="A63:A64"/>
    <mergeCell ref="F18:F19"/>
    <mergeCell ref="A85:A86"/>
    <mergeCell ref="C85:C86"/>
    <mergeCell ref="D85:D86"/>
    <mergeCell ref="E85:E86"/>
    <mergeCell ref="F85:F86"/>
    <mergeCell ref="A35:A36"/>
    <mergeCell ref="C35:C36"/>
    <mergeCell ref="D35:D36"/>
    <mergeCell ref="E35:E36"/>
    <mergeCell ref="F35:F36"/>
    <mergeCell ref="A73:A74"/>
    <mergeCell ref="C73:C74"/>
    <mergeCell ref="D73:D74"/>
    <mergeCell ref="E73:E74"/>
    <mergeCell ref="F73:F74"/>
    <mergeCell ref="A37:A38"/>
    <mergeCell ref="C37:C38"/>
    <mergeCell ref="E37:E38"/>
    <mergeCell ref="F37:F38"/>
    <mergeCell ref="A41:A42"/>
    <mergeCell ref="C41:C42"/>
    <mergeCell ref="D41:D42"/>
    <mergeCell ref="E41:E42"/>
    <mergeCell ref="C4:C5"/>
    <mergeCell ref="D4:D5"/>
    <mergeCell ref="A6:A7"/>
    <mergeCell ref="C6:C7"/>
    <mergeCell ref="A18:A19"/>
    <mergeCell ref="C18:C19"/>
    <mergeCell ref="D18:D19"/>
    <mergeCell ref="E18:E19"/>
    <mergeCell ref="D6:D7"/>
    <mergeCell ref="A87:A88"/>
    <mergeCell ref="C87:C88"/>
    <mergeCell ref="D87:D88"/>
    <mergeCell ref="D37:D38"/>
    <mergeCell ref="E4:E5"/>
    <mergeCell ref="F4:F5"/>
    <mergeCell ref="A1:F1"/>
    <mergeCell ref="A2:A3"/>
    <mergeCell ref="B2:B3"/>
    <mergeCell ref="C2:C3"/>
    <mergeCell ref="D2:F2"/>
    <mergeCell ref="E14:E15"/>
    <mergeCell ref="F14:F15"/>
    <mergeCell ref="E6:E7"/>
    <mergeCell ref="F10:F11"/>
    <mergeCell ref="E10:E11"/>
    <mergeCell ref="A10:A11"/>
    <mergeCell ref="C10:C11"/>
    <mergeCell ref="A14:A15"/>
    <mergeCell ref="C14:C15"/>
    <mergeCell ref="D10:D11"/>
    <mergeCell ref="F6:F7"/>
    <mergeCell ref="D14:D15"/>
    <mergeCell ref="A4:A5"/>
  </mergeCells>
  <pageMargins left="0.70866141732283472" right="0.70866141732283472" top="0.74803149606299213" bottom="0.74803149606299213" header="0.31496062992125984" footer="0.31496062992125984"/>
  <pageSetup paperSize="9" scale="64" fitToHeight="0" orientation="landscape" r:id="rId1"/>
  <headerFooter>
    <oddFooter>&amp;C&amp;A&amp;R&amp;P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9"/>
  <sheetViews>
    <sheetView topLeftCell="A4" zoomScaleNormal="100" zoomScaleSheetLayoutView="100" workbookViewId="0">
      <selection activeCell="E26" sqref="E26"/>
    </sheetView>
  </sheetViews>
  <sheetFormatPr defaultColWidth="8.85546875" defaultRowHeight="11.25" x14ac:dyDescent="0.2"/>
  <cols>
    <col min="1" max="1" width="19.42578125" style="58" customWidth="1"/>
    <col min="2" max="2" width="40.28515625" style="61" customWidth="1"/>
    <col min="3" max="4" width="6.28515625" style="64" customWidth="1"/>
    <col min="5" max="5" width="6.7109375" style="61" customWidth="1"/>
    <col min="6" max="6" width="7.140625" style="63" customWidth="1"/>
    <col min="7" max="7" width="14.140625" style="61" customWidth="1"/>
    <col min="8" max="8" width="16.28515625" style="60" customWidth="1"/>
    <col min="9" max="9" width="13.7109375" style="59" customWidth="1"/>
    <col min="10" max="11" width="13.7109375" style="58" customWidth="1"/>
    <col min="12" max="12" width="21.28515625" style="58" customWidth="1"/>
    <col min="13" max="13" width="8.140625" style="61" customWidth="1"/>
    <col min="14" max="16384" width="8.85546875" style="58"/>
  </cols>
  <sheetData>
    <row r="1" spans="1:13" ht="39" customHeight="1" x14ac:dyDescent="0.2">
      <c r="A1" s="518" t="str">
        <f>"Исходные данные и оценка показателя "&amp;Методика!B100</f>
        <v>Исходные данные и оценка показателя Проводились ли в I полугодии отчетного года заседания Общественного совета МО и опубликованы ли итоговые протоколы этих заседаний?</v>
      </c>
      <c r="B1" s="518"/>
      <c r="C1" s="518"/>
      <c r="D1" s="518"/>
      <c r="E1" s="518"/>
      <c r="F1" s="518"/>
      <c r="G1" s="518"/>
      <c r="H1" s="518"/>
      <c r="I1" s="518"/>
      <c r="J1" s="518"/>
      <c r="K1" s="518"/>
      <c r="L1" s="518"/>
      <c r="M1" s="518"/>
    </row>
    <row r="2" spans="1:13" s="45" customFormat="1" ht="66" customHeight="1" x14ac:dyDescent="0.25">
      <c r="A2" s="517" t="s">
        <v>175</v>
      </c>
      <c r="B2" s="517"/>
      <c r="C2" s="517"/>
      <c r="D2" s="517"/>
      <c r="E2" s="517"/>
      <c r="F2" s="517"/>
      <c r="G2" s="517"/>
      <c r="H2" s="517"/>
      <c r="I2" s="517"/>
      <c r="J2" s="517"/>
      <c r="K2" s="517"/>
      <c r="L2" s="517"/>
      <c r="M2" s="517"/>
    </row>
    <row r="3" spans="1:13" ht="47.25" customHeight="1" x14ac:dyDescent="0.2">
      <c r="A3" s="497" t="s">
        <v>134</v>
      </c>
      <c r="B3" s="99" t="str">
        <f>Методика!$B$100</f>
        <v>Проводились ли в I полугодии отчетного года заседания Общественного совета МО и опубликованы ли итоговые протоколы этих заседаний?</v>
      </c>
      <c r="C3" s="522" t="s">
        <v>174</v>
      </c>
      <c r="D3" s="522"/>
      <c r="E3" s="523"/>
      <c r="F3" s="523"/>
      <c r="G3" s="504" t="s">
        <v>28</v>
      </c>
      <c r="H3" s="512" t="s">
        <v>181</v>
      </c>
      <c r="I3" s="519"/>
      <c r="J3" s="519"/>
      <c r="K3" s="519"/>
      <c r="L3" s="519"/>
      <c r="M3" s="497" t="s">
        <v>3</v>
      </c>
    </row>
    <row r="4" spans="1:13" s="70" customFormat="1" ht="27.75" customHeight="1" x14ac:dyDescent="0.2">
      <c r="A4" s="505"/>
      <c r="B4" s="89" t="str">
        <f>Методика!$B$102</f>
        <v xml:space="preserve">Да, заседания проводились и опубликованы принятые итоговые документы (протоколы) </v>
      </c>
      <c r="C4" s="520" t="s">
        <v>9</v>
      </c>
      <c r="D4" s="510" t="s">
        <v>136</v>
      </c>
      <c r="E4" s="510" t="s">
        <v>137</v>
      </c>
      <c r="F4" s="521" t="s">
        <v>8</v>
      </c>
      <c r="G4" s="524"/>
      <c r="H4" s="97" t="s">
        <v>176</v>
      </c>
      <c r="I4" s="97" t="s">
        <v>177</v>
      </c>
      <c r="J4" s="97" t="s">
        <v>178</v>
      </c>
      <c r="K4" s="100" t="s">
        <v>179</v>
      </c>
      <c r="L4" s="97" t="s">
        <v>180</v>
      </c>
      <c r="M4" s="498"/>
    </row>
    <row r="5" spans="1:13" s="70" customFormat="1" ht="24.75" customHeight="1" x14ac:dyDescent="0.2">
      <c r="A5" s="506"/>
      <c r="B5" s="89" t="str">
        <f>Методика!$B$103</f>
        <v>Нет, заседания не проводились или принятые итоговые документы (протоколы) не опубликованы</v>
      </c>
      <c r="C5" s="520"/>
      <c r="D5" s="510"/>
      <c r="E5" s="510"/>
      <c r="F5" s="521"/>
      <c r="G5" s="525"/>
      <c r="H5" s="98" t="s">
        <v>123</v>
      </c>
      <c r="I5" s="98" t="s">
        <v>123</v>
      </c>
      <c r="J5" s="98" t="s">
        <v>123</v>
      </c>
      <c r="K5" s="98" t="s">
        <v>123</v>
      </c>
      <c r="L5" s="98" t="s">
        <v>123</v>
      </c>
      <c r="M5" s="499"/>
    </row>
    <row r="6" spans="1:13" s="70" customFormat="1" ht="15" customHeight="1" x14ac:dyDescent="0.2">
      <c r="A6" s="11" t="s">
        <v>31</v>
      </c>
      <c r="B6" s="85"/>
      <c r="C6" s="88"/>
      <c r="D6" s="88"/>
      <c r="E6" s="82"/>
      <c r="F6" s="87"/>
      <c r="G6" s="86"/>
      <c r="H6" s="83"/>
      <c r="I6" s="21"/>
      <c r="J6" s="82"/>
      <c r="K6" s="82"/>
      <c r="L6" s="82"/>
      <c r="M6" s="85"/>
    </row>
    <row r="7" spans="1:13" s="70" customFormat="1" ht="15" customHeight="1" x14ac:dyDescent="0.2">
      <c r="A7" s="381" t="s">
        <v>33</v>
      </c>
      <c r="B7" s="384" t="s">
        <v>115</v>
      </c>
      <c r="C7" s="396">
        <f t="shared" ref="C7:C27" si="0">IF(B7=$B$4,2,0)</f>
        <v>2</v>
      </c>
      <c r="D7" s="393"/>
      <c r="E7" s="393"/>
      <c r="F7" s="392">
        <f>C7*(1-D7)*(1-E7)</f>
        <v>2</v>
      </c>
      <c r="G7" s="387"/>
      <c r="H7" s="384" t="s">
        <v>204</v>
      </c>
      <c r="I7" s="384" t="s">
        <v>204</v>
      </c>
      <c r="J7" s="384" t="s">
        <v>204</v>
      </c>
      <c r="K7" s="391" t="s">
        <v>204</v>
      </c>
      <c r="L7" s="391" t="s">
        <v>204</v>
      </c>
      <c r="M7" s="404" t="s">
        <v>668</v>
      </c>
    </row>
    <row r="8" spans="1:13" s="70" customFormat="1" ht="15" customHeight="1" x14ac:dyDescent="0.2">
      <c r="A8" s="382" t="s">
        <v>34</v>
      </c>
      <c r="B8" s="384" t="s">
        <v>115</v>
      </c>
      <c r="C8" s="396">
        <f t="shared" si="0"/>
        <v>2</v>
      </c>
      <c r="D8" s="393"/>
      <c r="E8" s="393"/>
      <c r="F8" s="392">
        <f t="shared" ref="F8:F27" si="1">C8*(1-D8)*(1-E8)</f>
        <v>2</v>
      </c>
      <c r="G8" s="387"/>
      <c r="H8" s="384" t="s">
        <v>204</v>
      </c>
      <c r="I8" s="381" t="s">
        <v>204</v>
      </c>
      <c r="J8" s="391" t="s">
        <v>204</v>
      </c>
      <c r="K8" s="391" t="s">
        <v>204</v>
      </c>
      <c r="L8" s="391" t="s">
        <v>204</v>
      </c>
      <c r="M8" s="404" t="s">
        <v>624</v>
      </c>
    </row>
    <row r="9" spans="1:13" s="70" customFormat="1" ht="15" customHeight="1" x14ac:dyDescent="0.2">
      <c r="A9" s="382" t="s">
        <v>35</v>
      </c>
      <c r="B9" s="384" t="s">
        <v>115</v>
      </c>
      <c r="C9" s="396">
        <f t="shared" si="0"/>
        <v>2</v>
      </c>
      <c r="D9" s="393"/>
      <c r="E9" s="393"/>
      <c r="F9" s="392">
        <f t="shared" si="1"/>
        <v>2</v>
      </c>
      <c r="G9" s="387"/>
      <c r="H9" s="384" t="s">
        <v>204</v>
      </c>
      <c r="I9" s="381" t="s">
        <v>204</v>
      </c>
      <c r="J9" s="391" t="s">
        <v>204</v>
      </c>
      <c r="K9" s="391" t="s">
        <v>204</v>
      </c>
      <c r="L9" s="391" t="s">
        <v>204</v>
      </c>
      <c r="M9" s="404" t="s">
        <v>224</v>
      </c>
    </row>
    <row r="10" spans="1:13" s="70" customFormat="1" ht="15" customHeight="1" x14ac:dyDescent="0.2">
      <c r="A10" s="382" t="s">
        <v>36</v>
      </c>
      <c r="B10" s="384" t="s">
        <v>116</v>
      </c>
      <c r="C10" s="396">
        <f t="shared" si="0"/>
        <v>0</v>
      </c>
      <c r="D10" s="393"/>
      <c r="E10" s="393"/>
      <c r="F10" s="392">
        <f t="shared" si="1"/>
        <v>0</v>
      </c>
      <c r="G10" s="384"/>
      <c r="H10" s="384"/>
      <c r="I10" s="395"/>
      <c r="J10" s="391"/>
      <c r="K10" s="391"/>
      <c r="L10" s="391"/>
      <c r="M10" s="404"/>
    </row>
    <row r="11" spans="1:13" s="70" customFormat="1" ht="15" customHeight="1" x14ac:dyDescent="0.2">
      <c r="A11" s="382" t="s">
        <v>37</v>
      </c>
      <c r="B11" s="384" t="s">
        <v>115</v>
      </c>
      <c r="C11" s="396">
        <f t="shared" si="0"/>
        <v>2</v>
      </c>
      <c r="D11" s="393"/>
      <c r="E11" s="393"/>
      <c r="F11" s="392">
        <f t="shared" si="1"/>
        <v>2</v>
      </c>
      <c r="G11" s="384"/>
      <c r="H11" s="384" t="s">
        <v>204</v>
      </c>
      <c r="I11" s="395" t="s">
        <v>204</v>
      </c>
      <c r="J11" s="391" t="s">
        <v>204</v>
      </c>
      <c r="K11" s="391" t="s">
        <v>204</v>
      </c>
      <c r="L11" s="391" t="s">
        <v>204</v>
      </c>
      <c r="M11" s="404" t="s">
        <v>235</v>
      </c>
    </row>
    <row r="12" spans="1:13" s="70" customFormat="1" ht="15" customHeight="1" x14ac:dyDescent="0.2">
      <c r="A12" s="382" t="s">
        <v>38</v>
      </c>
      <c r="B12" s="384" t="s">
        <v>115</v>
      </c>
      <c r="C12" s="396">
        <f t="shared" si="0"/>
        <v>2</v>
      </c>
      <c r="D12" s="393"/>
      <c r="E12" s="393"/>
      <c r="F12" s="392">
        <f t="shared" si="1"/>
        <v>2</v>
      </c>
      <c r="G12" s="384"/>
      <c r="H12" s="384" t="s">
        <v>204</v>
      </c>
      <c r="I12" s="395" t="s">
        <v>204</v>
      </c>
      <c r="J12" s="391" t="s">
        <v>204</v>
      </c>
      <c r="K12" s="391" t="s">
        <v>204</v>
      </c>
      <c r="L12" s="391" t="s">
        <v>204</v>
      </c>
      <c r="M12" s="404" t="s">
        <v>585</v>
      </c>
    </row>
    <row r="13" spans="1:13" s="70" customFormat="1" ht="15" customHeight="1" x14ac:dyDescent="0.2">
      <c r="A13" s="383" t="s">
        <v>32</v>
      </c>
      <c r="B13" s="374"/>
      <c r="C13" s="374"/>
      <c r="D13" s="394"/>
      <c r="E13" s="394"/>
      <c r="F13" s="374"/>
      <c r="G13" s="364"/>
      <c r="H13" s="374"/>
      <c r="I13" s="383"/>
      <c r="J13" s="374"/>
      <c r="K13" s="374"/>
      <c r="L13" s="374"/>
      <c r="M13" s="407"/>
    </row>
    <row r="14" spans="1:13" s="70" customFormat="1" ht="15" customHeight="1" x14ac:dyDescent="0.2">
      <c r="A14" s="382" t="s">
        <v>39</v>
      </c>
      <c r="B14" s="373" t="s">
        <v>116</v>
      </c>
      <c r="C14" s="396">
        <f t="shared" si="0"/>
        <v>0</v>
      </c>
      <c r="D14" s="393"/>
      <c r="E14" s="393"/>
      <c r="F14" s="392">
        <f t="shared" si="1"/>
        <v>0</v>
      </c>
      <c r="G14" s="405" t="s">
        <v>669</v>
      </c>
      <c r="H14" s="391" t="s">
        <v>204</v>
      </c>
      <c r="I14" s="395" t="s">
        <v>204</v>
      </c>
      <c r="J14" s="391" t="s">
        <v>204</v>
      </c>
      <c r="K14" s="391" t="s">
        <v>205</v>
      </c>
      <c r="L14" s="391" t="s">
        <v>204</v>
      </c>
      <c r="M14" s="404" t="s">
        <v>231</v>
      </c>
    </row>
    <row r="15" spans="1:13" s="70" customFormat="1" ht="15" customHeight="1" x14ac:dyDescent="0.2">
      <c r="A15" s="382" t="s">
        <v>40</v>
      </c>
      <c r="B15" s="373" t="s">
        <v>116</v>
      </c>
      <c r="C15" s="396">
        <f t="shared" si="0"/>
        <v>0</v>
      </c>
      <c r="D15" s="393"/>
      <c r="E15" s="393"/>
      <c r="F15" s="392">
        <f t="shared" si="1"/>
        <v>0</v>
      </c>
      <c r="G15" s="375" t="s">
        <v>238</v>
      </c>
      <c r="H15" s="384" t="s">
        <v>204</v>
      </c>
      <c r="I15" s="395" t="s">
        <v>204</v>
      </c>
      <c r="J15" s="391" t="s">
        <v>204</v>
      </c>
      <c r="K15" s="391" t="s">
        <v>204</v>
      </c>
      <c r="L15" s="391" t="s">
        <v>205</v>
      </c>
      <c r="M15" s="408" t="s">
        <v>586</v>
      </c>
    </row>
    <row r="16" spans="1:13" s="70" customFormat="1" ht="15" customHeight="1" x14ac:dyDescent="0.2">
      <c r="A16" s="382" t="s">
        <v>41</v>
      </c>
      <c r="B16" s="384" t="s">
        <v>116</v>
      </c>
      <c r="C16" s="396">
        <f t="shared" si="0"/>
        <v>0</v>
      </c>
      <c r="D16" s="393"/>
      <c r="E16" s="393"/>
      <c r="F16" s="392">
        <f t="shared" si="1"/>
        <v>0</v>
      </c>
      <c r="G16" s="375"/>
      <c r="H16" s="373"/>
      <c r="I16" s="390"/>
      <c r="J16" s="389"/>
      <c r="K16" s="389"/>
      <c r="L16" s="389"/>
      <c r="M16" s="408"/>
    </row>
    <row r="17" spans="1:13" s="70" customFormat="1" ht="15" customHeight="1" x14ac:dyDescent="0.2">
      <c r="A17" s="382" t="s">
        <v>42</v>
      </c>
      <c r="B17" s="384" t="s">
        <v>115</v>
      </c>
      <c r="C17" s="396">
        <f t="shared" si="0"/>
        <v>2</v>
      </c>
      <c r="D17" s="393"/>
      <c r="E17" s="393"/>
      <c r="F17" s="392">
        <f t="shared" si="1"/>
        <v>2</v>
      </c>
      <c r="G17" s="375"/>
      <c r="H17" s="373" t="s">
        <v>204</v>
      </c>
      <c r="I17" s="373" t="s">
        <v>204</v>
      </c>
      <c r="J17" s="373" t="s">
        <v>204</v>
      </c>
      <c r="K17" s="389" t="s">
        <v>204</v>
      </c>
      <c r="L17" s="389" t="s">
        <v>204</v>
      </c>
      <c r="M17" s="408" t="s">
        <v>613</v>
      </c>
    </row>
    <row r="18" spans="1:13" s="70" customFormat="1" ht="15" customHeight="1" x14ac:dyDescent="0.2">
      <c r="A18" s="382" t="s">
        <v>43</v>
      </c>
      <c r="B18" s="373" t="s">
        <v>116</v>
      </c>
      <c r="C18" s="396">
        <f t="shared" si="0"/>
        <v>0</v>
      </c>
      <c r="D18" s="393"/>
      <c r="E18" s="393"/>
      <c r="F18" s="392">
        <f t="shared" si="1"/>
        <v>0</v>
      </c>
      <c r="G18" s="387" t="s">
        <v>670</v>
      </c>
      <c r="H18" s="373" t="s">
        <v>204</v>
      </c>
      <c r="I18" s="373" t="s">
        <v>205</v>
      </c>
      <c r="J18" s="373" t="s">
        <v>204</v>
      </c>
      <c r="K18" s="389" t="s">
        <v>204</v>
      </c>
      <c r="L18" s="389" t="s">
        <v>204</v>
      </c>
      <c r="M18" s="408" t="s">
        <v>588</v>
      </c>
    </row>
    <row r="19" spans="1:13" s="70" customFormat="1" ht="15" customHeight="1" x14ac:dyDescent="0.2">
      <c r="A19" s="382" t="s">
        <v>44</v>
      </c>
      <c r="B19" s="384" t="s">
        <v>115</v>
      </c>
      <c r="C19" s="396">
        <f t="shared" si="0"/>
        <v>2</v>
      </c>
      <c r="D19" s="393"/>
      <c r="E19" s="393"/>
      <c r="F19" s="392">
        <f t="shared" si="1"/>
        <v>2</v>
      </c>
      <c r="G19" s="375"/>
      <c r="H19" s="389" t="s">
        <v>204</v>
      </c>
      <c r="I19" s="373" t="s">
        <v>204</v>
      </c>
      <c r="J19" s="389" t="s">
        <v>204</v>
      </c>
      <c r="K19" s="389" t="s">
        <v>204</v>
      </c>
      <c r="L19" s="389" t="s">
        <v>204</v>
      </c>
      <c r="M19" s="408" t="s">
        <v>671</v>
      </c>
    </row>
    <row r="20" spans="1:13" s="70" customFormat="1" ht="15" customHeight="1" x14ac:dyDescent="0.2">
      <c r="A20" s="382" t="s">
        <v>45</v>
      </c>
      <c r="B20" s="373" t="s">
        <v>116</v>
      </c>
      <c r="C20" s="396">
        <f t="shared" si="0"/>
        <v>0</v>
      </c>
      <c r="D20" s="393"/>
      <c r="E20" s="393"/>
      <c r="F20" s="392">
        <f t="shared" si="1"/>
        <v>0</v>
      </c>
      <c r="G20" s="375" t="s">
        <v>238</v>
      </c>
      <c r="H20" s="389" t="s">
        <v>204</v>
      </c>
      <c r="I20" s="390" t="s">
        <v>204</v>
      </c>
      <c r="J20" s="389" t="s">
        <v>204</v>
      </c>
      <c r="K20" s="389" t="s">
        <v>204</v>
      </c>
      <c r="L20" s="389" t="s">
        <v>205</v>
      </c>
      <c r="M20" s="408" t="s">
        <v>592</v>
      </c>
    </row>
    <row r="21" spans="1:13" s="70" customFormat="1" ht="15" customHeight="1" x14ac:dyDescent="0.2">
      <c r="A21" s="382" t="s">
        <v>46</v>
      </c>
      <c r="B21" s="384" t="s">
        <v>115</v>
      </c>
      <c r="C21" s="396">
        <f t="shared" si="0"/>
        <v>2</v>
      </c>
      <c r="D21" s="393"/>
      <c r="E21" s="393"/>
      <c r="F21" s="392">
        <f t="shared" si="1"/>
        <v>2</v>
      </c>
      <c r="G21" s="375"/>
      <c r="H21" s="389" t="s">
        <v>204</v>
      </c>
      <c r="I21" s="389" t="s">
        <v>204</v>
      </c>
      <c r="J21" s="389" t="s">
        <v>204</v>
      </c>
      <c r="K21" s="389" t="s">
        <v>204</v>
      </c>
      <c r="L21" s="389" t="s">
        <v>204</v>
      </c>
      <c r="M21" s="408" t="s">
        <v>233</v>
      </c>
    </row>
    <row r="22" spans="1:13" s="70" customFormat="1" ht="15" customHeight="1" x14ac:dyDescent="0.2">
      <c r="A22" s="382" t="s">
        <v>47</v>
      </c>
      <c r="B22" s="384" t="s">
        <v>115</v>
      </c>
      <c r="C22" s="396">
        <f t="shared" si="0"/>
        <v>2</v>
      </c>
      <c r="D22" s="393"/>
      <c r="E22" s="393"/>
      <c r="F22" s="392">
        <f t="shared" si="1"/>
        <v>2</v>
      </c>
      <c r="G22" s="375"/>
      <c r="H22" s="389" t="s">
        <v>204</v>
      </c>
      <c r="I22" s="389" t="s">
        <v>204</v>
      </c>
      <c r="J22" s="389" t="s">
        <v>204</v>
      </c>
      <c r="K22" s="389" t="s">
        <v>204</v>
      </c>
      <c r="L22" s="389" t="s">
        <v>204</v>
      </c>
      <c r="M22" s="408" t="s">
        <v>599</v>
      </c>
    </row>
    <row r="23" spans="1:13" s="70" customFormat="1" ht="15" customHeight="1" x14ac:dyDescent="0.2">
      <c r="A23" s="382" t="s">
        <v>48</v>
      </c>
      <c r="B23" s="384" t="s">
        <v>116</v>
      </c>
      <c r="C23" s="396">
        <f t="shared" si="0"/>
        <v>0</v>
      </c>
      <c r="D23" s="393"/>
      <c r="E23" s="393"/>
      <c r="F23" s="392">
        <f t="shared" si="1"/>
        <v>0</v>
      </c>
      <c r="G23" s="384"/>
      <c r="H23" s="389"/>
      <c r="I23" s="389"/>
      <c r="J23" s="389"/>
      <c r="K23" s="389"/>
      <c r="L23" s="389"/>
      <c r="M23" s="408"/>
    </row>
    <row r="24" spans="1:13" s="70" customFormat="1" ht="15" customHeight="1" x14ac:dyDescent="0.2">
      <c r="A24" s="382" t="s">
        <v>49</v>
      </c>
      <c r="B24" s="384" t="s">
        <v>115</v>
      </c>
      <c r="C24" s="396">
        <f t="shared" si="0"/>
        <v>2</v>
      </c>
      <c r="D24" s="417"/>
      <c r="E24" s="417"/>
      <c r="F24" s="418">
        <f t="shared" si="1"/>
        <v>2</v>
      </c>
      <c r="G24" s="373"/>
      <c r="H24" s="389" t="s">
        <v>204</v>
      </c>
      <c r="I24" s="389" t="s">
        <v>204</v>
      </c>
      <c r="J24" s="389" t="s">
        <v>204</v>
      </c>
      <c r="K24" s="389" t="s">
        <v>204</v>
      </c>
      <c r="L24" s="389" t="s">
        <v>204</v>
      </c>
      <c r="M24" s="408" t="s">
        <v>672</v>
      </c>
    </row>
    <row r="25" spans="1:13" s="412" customFormat="1" ht="15" customHeight="1" x14ac:dyDescent="0.2">
      <c r="A25" s="382" t="s">
        <v>50</v>
      </c>
      <c r="B25" s="373" t="s">
        <v>116</v>
      </c>
      <c r="C25" s="396">
        <f t="shared" si="0"/>
        <v>0</v>
      </c>
      <c r="D25" s="417"/>
      <c r="E25" s="417"/>
      <c r="F25" s="418">
        <f t="shared" si="1"/>
        <v>0</v>
      </c>
      <c r="G25" s="405" t="s">
        <v>673</v>
      </c>
      <c r="H25" s="389" t="s">
        <v>204</v>
      </c>
      <c r="I25" s="389" t="s">
        <v>205</v>
      </c>
      <c r="J25" s="389" t="s">
        <v>204</v>
      </c>
      <c r="K25" s="389" t="s">
        <v>204</v>
      </c>
      <c r="L25" s="389" t="s">
        <v>204</v>
      </c>
      <c r="M25" s="436" t="s">
        <v>674</v>
      </c>
    </row>
    <row r="26" spans="1:13" s="70" customFormat="1" ht="15" customHeight="1" x14ac:dyDescent="0.2">
      <c r="A26" s="382" t="s">
        <v>51</v>
      </c>
      <c r="B26" s="373" t="s">
        <v>115</v>
      </c>
      <c r="C26" s="396">
        <f t="shared" si="0"/>
        <v>2</v>
      </c>
      <c r="D26" s="393"/>
      <c r="E26" s="393"/>
      <c r="F26" s="392">
        <f t="shared" si="1"/>
        <v>2</v>
      </c>
      <c r="G26" s="388"/>
      <c r="H26" s="391" t="s">
        <v>204</v>
      </c>
      <c r="I26" s="391" t="s">
        <v>204</v>
      </c>
      <c r="J26" s="391" t="s">
        <v>204</v>
      </c>
      <c r="K26" s="391" t="s">
        <v>204</v>
      </c>
      <c r="L26" s="391" t="s">
        <v>204</v>
      </c>
      <c r="M26" s="408" t="s">
        <v>386</v>
      </c>
    </row>
    <row r="27" spans="1:13" s="70" customFormat="1" ht="15" customHeight="1" x14ac:dyDescent="0.2">
      <c r="A27" s="382" t="s">
        <v>52</v>
      </c>
      <c r="B27" s="373" t="s">
        <v>115</v>
      </c>
      <c r="C27" s="396">
        <f t="shared" si="0"/>
        <v>2</v>
      </c>
      <c r="D27" s="417"/>
      <c r="E27" s="417"/>
      <c r="F27" s="418">
        <f t="shared" si="1"/>
        <v>2</v>
      </c>
      <c r="G27" s="388"/>
      <c r="H27" s="389" t="s">
        <v>204</v>
      </c>
      <c r="I27" s="389" t="s">
        <v>204</v>
      </c>
      <c r="J27" s="389" t="s">
        <v>204</v>
      </c>
      <c r="K27" s="389" t="s">
        <v>204</v>
      </c>
      <c r="L27" s="389" t="s">
        <v>204</v>
      </c>
      <c r="M27" s="408" t="s">
        <v>608</v>
      </c>
    </row>
    <row r="28" spans="1:13" x14ac:dyDescent="0.2">
      <c r="H28" s="65"/>
    </row>
    <row r="29" spans="1:13" x14ac:dyDescent="0.2">
      <c r="H29" s="65"/>
    </row>
    <row r="30" spans="1:13" x14ac:dyDescent="0.2">
      <c r="B30" s="67"/>
      <c r="C30" s="69"/>
      <c r="D30" s="69"/>
      <c r="E30" s="67"/>
      <c r="F30" s="68"/>
      <c r="G30" s="67"/>
      <c r="H30" s="65"/>
      <c r="M30" s="67"/>
    </row>
    <row r="31" spans="1:13" x14ac:dyDescent="0.2">
      <c r="H31" s="65"/>
    </row>
    <row r="32" spans="1:13" x14ac:dyDescent="0.2">
      <c r="H32" s="65"/>
    </row>
    <row r="33" spans="8:8" x14ac:dyDescent="0.2">
      <c r="H33" s="65"/>
    </row>
    <row r="34" spans="8:8" x14ac:dyDescent="0.2">
      <c r="H34" s="65"/>
    </row>
    <row r="35" spans="8:8" x14ac:dyDescent="0.2">
      <c r="H35" s="65"/>
    </row>
    <row r="36" spans="8:8" x14ac:dyDescent="0.2">
      <c r="H36" s="65"/>
    </row>
    <row r="37" spans="8:8" ht="11.25" customHeight="1" x14ac:dyDescent="0.2">
      <c r="H37" s="65"/>
    </row>
    <row r="38" spans="8:8" x14ac:dyDescent="0.2">
      <c r="H38" s="65"/>
    </row>
    <row r="39" spans="8:8" x14ac:dyDescent="0.2">
      <c r="H39" s="65"/>
    </row>
    <row r="40" spans="8:8" x14ac:dyDescent="0.2">
      <c r="H40" s="65"/>
    </row>
    <row r="41" spans="8:8" x14ac:dyDescent="0.2">
      <c r="H41" s="65"/>
    </row>
    <row r="42" spans="8:8" x14ac:dyDescent="0.2">
      <c r="H42" s="65"/>
    </row>
    <row r="43" spans="8:8" x14ac:dyDescent="0.2">
      <c r="H43" s="65"/>
    </row>
    <row r="44" spans="8:8" x14ac:dyDescent="0.2">
      <c r="H44" s="65"/>
    </row>
    <row r="45" spans="8:8" x14ac:dyDescent="0.2">
      <c r="H45" s="65"/>
    </row>
    <row r="46" spans="8:8" x14ac:dyDescent="0.2">
      <c r="H46" s="65"/>
    </row>
    <row r="47" spans="8:8" x14ac:dyDescent="0.2">
      <c r="H47" s="65"/>
    </row>
    <row r="48" spans="8:8" x14ac:dyDescent="0.2">
      <c r="H48" s="65"/>
    </row>
    <row r="49" spans="8:8" x14ac:dyDescent="0.2">
      <c r="H49" s="65"/>
    </row>
  </sheetData>
  <autoFilter ref="A6:L27"/>
  <dataConsolidate/>
  <mergeCells count="11">
    <mergeCell ref="C4:C5"/>
    <mergeCell ref="E4:E5"/>
    <mergeCell ref="D4:D5"/>
    <mergeCell ref="F4:F5"/>
    <mergeCell ref="A1:M1"/>
    <mergeCell ref="A2:M2"/>
    <mergeCell ref="A3:A5"/>
    <mergeCell ref="C3:F3"/>
    <mergeCell ref="G3:G5"/>
    <mergeCell ref="H3:L3"/>
    <mergeCell ref="M3:M5"/>
  </mergeCells>
  <dataValidations count="3">
    <dataValidation type="list" allowBlank="1" showInputMessage="1" showErrorMessage="1" sqref="F13 M26:M27 M7:M24 B13:C13">
      <formula1>Выбор_3.1</formula1>
    </dataValidation>
    <dataValidation type="list" allowBlank="1" showInputMessage="1" showErrorMessage="1" sqref="D7:E12 D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s>
  <hyperlinks>
    <hyperlink ref="M12" r:id="rId1"/>
    <hyperlink ref="M14" r:id="rId2"/>
    <hyperlink ref="M8" r:id="rId3"/>
    <hyperlink ref="M9" r:id="rId4"/>
    <hyperlink ref="M17" r:id="rId5"/>
    <hyperlink ref="M20" r:id="rId6"/>
    <hyperlink ref="M21" r:id="rId7"/>
    <hyperlink ref="M26" r:id="rId8"/>
    <hyperlink ref="M11" r:id="rId9"/>
    <hyperlink ref="M15" r:id="rId10"/>
    <hyperlink ref="M7" r:id="rId11"/>
    <hyperlink ref="M25" r:id="rId12"/>
    <hyperlink ref="M24" display="Меню информации/Независимая оценка качества работы учреждений/Деятельность Общественного Совета/Протоколы заседаний/ http://www.udora.info"/>
    <hyperlink ref="M19" r:id="rId13"/>
    <hyperlink ref="M27" r:id="rId14"/>
    <hyperlink ref="M18" r:id="rId15"/>
    <hyperlink ref="M22" r:id="rId16"/>
  </hyperlinks>
  <pageMargins left="0.70866141732283472" right="0.70866141732283472" top="0.74803149606299213" bottom="0.74803149606299213" header="0.31496062992125984" footer="0.31496062992125984"/>
  <pageSetup paperSize="9" scale="58" fitToWidth="0" fitToHeight="3" orientation="landscape" r:id="rId17"/>
  <headerFooter>
    <oddFooter>&amp;A&amp;RСтраница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topLeftCell="A4" zoomScale="110" zoomScaleNormal="110" zoomScaleSheetLayoutView="80" workbookViewId="0">
      <selection activeCell="C23" sqref="C23"/>
    </sheetView>
  </sheetViews>
  <sheetFormatPr defaultColWidth="8.85546875" defaultRowHeight="15" x14ac:dyDescent="0.25"/>
  <cols>
    <col min="1" max="1" width="19.42578125" style="3" customWidth="1"/>
    <col min="2" max="2" width="26.5703125" style="26" customWidth="1"/>
    <col min="3" max="3" width="51.7109375" style="3" customWidth="1"/>
    <col min="4" max="4" width="6.7109375" style="3" customWidth="1"/>
    <col min="5" max="5" width="8.140625" style="3" customWidth="1"/>
    <col min="6" max="6" width="10.28515625" style="3" customWidth="1"/>
    <col min="7" max="7" width="7.28515625" style="4" customWidth="1"/>
    <col min="8" max="8" width="40.140625" style="2" customWidth="1"/>
    <col min="9" max="9" width="6.85546875" style="9" customWidth="1"/>
    <col min="10" max="16384" width="8.85546875" style="9"/>
  </cols>
  <sheetData>
    <row r="1" spans="1:9" s="1" customFormat="1" ht="18.75" customHeight="1" x14ac:dyDescent="0.2">
      <c r="A1" s="496" t="str">
        <f>"Исходные данные и оценка показателя "&amp;Методика!B106</f>
        <v>Исходные данные и оценка показателя Публикуются ли в открытом доступе на портале (сайте) МО, предназначенном для публикации информации о бюджетных данных, проекты изменений в Бюджет?</v>
      </c>
      <c r="B1" s="496"/>
      <c r="C1" s="496"/>
      <c r="D1" s="496"/>
      <c r="E1" s="496"/>
      <c r="F1" s="496"/>
      <c r="G1" s="496"/>
      <c r="H1" s="496"/>
    </row>
    <row r="2" spans="1:9" s="1" customFormat="1" ht="39.75" customHeight="1" x14ac:dyDescent="0.2">
      <c r="A2" s="543" t="str">
        <f>Методика!B107</f>
        <v xml:space="preserve">Для оценки показателя требуется публикация всех проектов изменений в Бюджет, принятых в МО на момент проведения мониторинга. В случае, если не опубликован хотя бы один проект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
</v>
      </c>
      <c r="B2" s="543"/>
      <c r="C2" s="543"/>
      <c r="D2" s="543"/>
      <c r="E2" s="543"/>
      <c r="F2" s="543"/>
      <c r="G2" s="543"/>
      <c r="H2" s="543"/>
    </row>
    <row r="3" spans="1:9" ht="66.75" customHeight="1" x14ac:dyDescent="0.25">
      <c r="A3" s="510" t="s">
        <v>119</v>
      </c>
      <c r="B3" s="170" t="str">
        <f>Методика!B106</f>
        <v>Публикуются ли в открытом доступе на портале (сайте) МО, предназначенном для публикации информации о бюджетных данных, проекты изменений в Бюджет?</v>
      </c>
      <c r="C3" s="510" t="s">
        <v>28</v>
      </c>
      <c r="D3" s="500" t="s">
        <v>343</v>
      </c>
      <c r="E3" s="501"/>
      <c r="F3" s="501"/>
      <c r="G3" s="502"/>
      <c r="H3" s="510" t="s">
        <v>3</v>
      </c>
    </row>
    <row r="4" spans="1:9" ht="34.5" customHeight="1" x14ac:dyDescent="0.25">
      <c r="A4" s="511"/>
      <c r="B4" s="24" t="str">
        <f>Методика!B108</f>
        <v>Да, публикуются или внесение изменений в Бюджет не осуществлялось</v>
      </c>
      <c r="C4" s="510"/>
      <c r="D4" s="497" t="s">
        <v>9</v>
      </c>
      <c r="E4" s="497" t="s">
        <v>27</v>
      </c>
      <c r="F4" s="497" t="s">
        <v>21</v>
      </c>
      <c r="G4" s="507" t="s">
        <v>8</v>
      </c>
      <c r="H4" s="512"/>
    </row>
    <row r="5" spans="1:9" ht="15.75" customHeight="1" x14ac:dyDescent="0.25">
      <c r="A5" s="511"/>
      <c r="B5" s="24" t="str">
        <f>Методика!B109</f>
        <v>Нет, не публикуются</v>
      </c>
      <c r="C5" s="510"/>
      <c r="D5" s="499"/>
      <c r="E5" s="499"/>
      <c r="F5" s="499"/>
      <c r="G5" s="508"/>
      <c r="H5" s="512"/>
    </row>
    <row r="6" spans="1:9" s="14" customFormat="1" ht="15" customHeight="1" x14ac:dyDescent="0.25">
      <c r="A6" s="168" t="s">
        <v>31</v>
      </c>
      <c r="B6" s="7"/>
      <c r="C6" s="11"/>
      <c r="D6" s="11"/>
      <c r="E6" s="11"/>
      <c r="F6" s="11"/>
      <c r="G6" s="6"/>
      <c r="H6" s="5"/>
    </row>
    <row r="7" spans="1:9" s="414" customFormat="1" ht="15.75" customHeight="1" x14ac:dyDescent="0.25">
      <c r="A7" s="382" t="s">
        <v>33</v>
      </c>
      <c r="B7" s="419" t="s">
        <v>246</v>
      </c>
      <c r="C7" s="439"/>
      <c r="D7" s="370">
        <f>IF(B7=$B$4,3,0)</f>
        <v>3</v>
      </c>
      <c r="E7" s="370"/>
      <c r="F7" s="370"/>
      <c r="G7" s="410">
        <f>D7*(1-E7)*(1-F7)</f>
        <v>3</v>
      </c>
      <c r="H7" s="349" t="s">
        <v>675</v>
      </c>
      <c r="I7" s="415"/>
    </row>
    <row r="8" spans="1:9" s="411" customFormat="1" ht="15" customHeight="1" x14ac:dyDescent="0.25">
      <c r="A8" s="382" t="s">
        <v>34</v>
      </c>
      <c r="B8" s="419" t="s">
        <v>246</v>
      </c>
      <c r="C8" s="439"/>
      <c r="D8" s="370">
        <f t="shared" ref="D8:D27" si="0">IF(B8=$B$4,3,0)</f>
        <v>3</v>
      </c>
      <c r="E8" s="370"/>
      <c r="F8" s="370"/>
      <c r="G8" s="410">
        <f>D8*(1-E8)*(1-F8)</f>
        <v>3</v>
      </c>
      <c r="H8" s="349" t="s">
        <v>676</v>
      </c>
    </row>
    <row r="9" spans="1:9" s="415" customFormat="1" ht="15" customHeight="1" x14ac:dyDescent="0.25">
      <c r="A9" s="382" t="s">
        <v>35</v>
      </c>
      <c r="B9" s="419" t="s">
        <v>246</v>
      </c>
      <c r="C9" s="439"/>
      <c r="D9" s="370">
        <f t="shared" si="0"/>
        <v>3</v>
      </c>
      <c r="E9" s="370"/>
      <c r="F9" s="370"/>
      <c r="G9" s="410">
        <f t="shared" ref="G9:G27" si="1">D9*(1-E9)*(1-F9)</f>
        <v>3</v>
      </c>
      <c r="H9" s="349" t="s">
        <v>345</v>
      </c>
    </row>
    <row r="10" spans="1:9" s="413" customFormat="1" ht="15" customHeight="1" x14ac:dyDescent="0.25">
      <c r="A10" s="382" t="s">
        <v>36</v>
      </c>
      <c r="B10" s="419" t="s">
        <v>246</v>
      </c>
      <c r="C10" s="419"/>
      <c r="D10" s="370">
        <f t="shared" si="0"/>
        <v>3</v>
      </c>
      <c r="E10" s="370"/>
      <c r="F10" s="370"/>
      <c r="G10" s="410">
        <f t="shared" si="1"/>
        <v>3</v>
      </c>
      <c r="H10" s="438" t="s">
        <v>382</v>
      </c>
    </row>
    <row r="11" spans="1:9" s="413" customFormat="1" ht="15" customHeight="1" x14ac:dyDescent="0.25">
      <c r="A11" s="382" t="s">
        <v>37</v>
      </c>
      <c r="B11" s="419" t="s">
        <v>246</v>
      </c>
      <c r="C11" s="419"/>
      <c r="D11" s="370">
        <f t="shared" si="0"/>
        <v>3</v>
      </c>
      <c r="E11" s="370"/>
      <c r="F11" s="370"/>
      <c r="G11" s="410">
        <f t="shared" si="1"/>
        <v>3</v>
      </c>
      <c r="H11" s="438" t="s">
        <v>346</v>
      </c>
      <c r="I11" s="415"/>
    </row>
    <row r="12" spans="1:9" s="411" customFormat="1" ht="15" customHeight="1" x14ac:dyDescent="0.25">
      <c r="A12" s="382" t="s">
        <v>38</v>
      </c>
      <c r="B12" s="439" t="s">
        <v>246</v>
      </c>
      <c r="C12" s="439"/>
      <c r="D12" s="370">
        <f t="shared" si="0"/>
        <v>3</v>
      </c>
      <c r="E12" s="370"/>
      <c r="F12" s="370"/>
      <c r="G12" s="410">
        <f t="shared" si="1"/>
        <v>3</v>
      </c>
      <c r="H12" s="435" t="s">
        <v>677</v>
      </c>
    </row>
    <row r="13" spans="1:9" s="369" customFormat="1" ht="15" customHeight="1" x14ac:dyDescent="0.25">
      <c r="A13" s="383" t="s">
        <v>32</v>
      </c>
      <c r="B13" s="426"/>
      <c r="C13" s="427"/>
      <c r="D13" s="368"/>
      <c r="E13" s="368"/>
      <c r="F13" s="368"/>
      <c r="G13" s="368"/>
      <c r="H13" s="428"/>
    </row>
    <row r="14" spans="1:9" s="414" customFormat="1" ht="15" customHeight="1" x14ac:dyDescent="0.25">
      <c r="A14" s="382" t="s">
        <v>39</v>
      </c>
      <c r="B14" s="439" t="s">
        <v>246</v>
      </c>
      <c r="C14" s="439"/>
      <c r="D14" s="370">
        <f t="shared" si="0"/>
        <v>3</v>
      </c>
      <c r="E14" s="370"/>
      <c r="F14" s="370"/>
      <c r="G14" s="410">
        <f t="shared" si="1"/>
        <v>3</v>
      </c>
      <c r="H14" s="438" t="s">
        <v>438</v>
      </c>
      <c r="I14" s="415"/>
    </row>
    <row r="15" spans="1:9" s="411" customFormat="1" ht="15" customHeight="1" x14ac:dyDescent="0.25">
      <c r="A15" s="382" t="s">
        <v>40</v>
      </c>
      <c r="B15" s="439" t="s">
        <v>246</v>
      </c>
      <c r="C15" s="439"/>
      <c r="D15" s="370">
        <f t="shared" si="0"/>
        <v>3</v>
      </c>
      <c r="E15" s="370"/>
      <c r="F15" s="370"/>
      <c r="G15" s="410">
        <f t="shared" si="1"/>
        <v>3</v>
      </c>
      <c r="H15" s="349" t="s">
        <v>225</v>
      </c>
    </row>
    <row r="16" spans="1:9" s="411" customFormat="1" ht="15" customHeight="1" x14ac:dyDescent="0.25">
      <c r="A16" s="382" t="s">
        <v>41</v>
      </c>
      <c r="B16" s="439" t="s">
        <v>246</v>
      </c>
      <c r="C16" s="439"/>
      <c r="D16" s="370">
        <f t="shared" si="0"/>
        <v>3</v>
      </c>
      <c r="E16" s="370"/>
      <c r="F16" s="370"/>
      <c r="G16" s="410">
        <f t="shared" si="1"/>
        <v>3</v>
      </c>
      <c r="H16" s="349" t="s">
        <v>347</v>
      </c>
    </row>
    <row r="17" spans="1:9" s="411" customFormat="1" ht="15" customHeight="1" x14ac:dyDescent="0.25">
      <c r="A17" s="382" t="s">
        <v>42</v>
      </c>
      <c r="B17" s="439" t="s">
        <v>246</v>
      </c>
      <c r="C17" s="439"/>
      <c r="D17" s="370">
        <f t="shared" si="0"/>
        <v>3</v>
      </c>
      <c r="E17" s="370"/>
      <c r="F17" s="370"/>
      <c r="G17" s="410">
        <f t="shared" si="1"/>
        <v>3</v>
      </c>
      <c r="H17" s="349" t="s">
        <v>384</v>
      </c>
    </row>
    <row r="18" spans="1:9" s="411" customFormat="1" ht="15" customHeight="1" x14ac:dyDescent="0.25">
      <c r="A18" s="382" t="s">
        <v>43</v>
      </c>
      <c r="B18" s="423" t="s">
        <v>246</v>
      </c>
      <c r="C18" s="462" t="s">
        <v>769</v>
      </c>
      <c r="D18" s="375">
        <f t="shared" si="0"/>
        <v>3</v>
      </c>
      <c r="E18" s="375"/>
      <c r="F18" s="375">
        <v>0.5</v>
      </c>
      <c r="G18" s="457">
        <f t="shared" si="1"/>
        <v>1.5</v>
      </c>
      <c r="H18" s="349" t="s">
        <v>678</v>
      </c>
    </row>
    <row r="19" spans="1:9" s="411" customFormat="1" ht="15" customHeight="1" x14ac:dyDescent="0.25">
      <c r="A19" s="382" t="s">
        <v>44</v>
      </c>
      <c r="B19" s="419" t="s">
        <v>246</v>
      </c>
      <c r="C19" s="439"/>
      <c r="D19" s="370">
        <f t="shared" si="0"/>
        <v>3</v>
      </c>
      <c r="E19" s="370"/>
      <c r="F19" s="370"/>
      <c r="G19" s="410">
        <f t="shared" si="1"/>
        <v>3</v>
      </c>
      <c r="H19" s="349" t="s">
        <v>679</v>
      </c>
    </row>
    <row r="20" spans="1:9" s="411" customFormat="1" ht="15" customHeight="1" x14ac:dyDescent="0.25">
      <c r="A20" s="382" t="s">
        <v>45</v>
      </c>
      <c r="B20" s="419" t="s">
        <v>246</v>
      </c>
      <c r="C20" s="439"/>
      <c r="D20" s="370">
        <f t="shared" si="0"/>
        <v>3</v>
      </c>
      <c r="E20" s="370"/>
      <c r="F20" s="370"/>
      <c r="G20" s="410">
        <f t="shared" si="1"/>
        <v>3</v>
      </c>
      <c r="H20" s="349" t="s">
        <v>385</v>
      </c>
    </row>
    <row r="21" spans="1:9" s="411" customFormat="1" ht="15" customHeight="1" x14ac:dyDescent="0.25">
      <c r="A21" s="382" t="s">
        <v>46</v>
      </c>
      <c r="B21" s="419" t="s">
        <v>246</v>
      </c>
      <c r="C21" s="439"/>
      <c r="D21" s="370">
        <f t="shared" si="0"/>
        <v>3</v>
      </c>
      <c r="E21" s="370"/>
      <c r="F21" s="370"/>
      <c r="G21" s="410">
        <f t="shared" si="1"/>
        <v>3</v>
      </c>
      <c r="H21" s="438" t="s">
        <v>348</v>
      </c>
      <c r="I21" s="356"/>
    </row>
    <row r="22" spans="1:9" s="411" customFormat="1" ht="15" customHeight="1" x14ac:dyDescent="0.25">
      <c r="A22" s="382" t="s">
        <v>47</v>
      </c>
      <c r="B22" s="419" t="s">
        <v>246</v>
      </c>
      <c r="C22" s="439"/>
      <c r="D22" s="370">
        <f t="shared" si="0"/>
        <v>3</v>
      </c>
      <c r="E22" s="370"/>
      <c r="F22" s="370"/>
      <c r="G22" s="410">
        <f t="shared" si="1"/>
        <v>3</v>
      </c>
      <c r="H22" s="349" t="s">
        <v>680</v>
      </c>
      <c r="I22" s="356"/>
    </row>
    <row r="23" spans="1:9" s="411" customFormat="1" ht="15" customHeight="1" x14ac:dyDescent="0.25">
      <c r="A23" s="382" t="s">
        <v>48</v>
      </c>
      <c r="B23" s="419" t="s">
        <v>246</v>
      </c>
      <c r="C23" s="434"/>
      <c r="D23" s="370">
        <f t="shared" si="0"/>
        <v>3</v>
      </c>
      <c r="E23" s="370"/>
      <c r="F23" s="370"/>
      <c r="G23" s="410">
        <f t="shared" si="1"/>
        <v>3</v>
      </c>
      <c r="H23" s="438" t="s">
        <v>448</v>
      </c>
      <c r="I23" s="356"/>
    </row>
    <row r="24" spans="1:9" s="414" customFormat="1" ht="15" customHeight="1" x14ac:dyDescent="0.25">
      <c r="A24" s="382" t="s">
        <v>49</v>
      </c>
      <c r="B24" s="419" t="s">
        <v>246</v>
      </c>
      <c r="C24" s="439"/>
      <c r="D24" s="370">
        <f t="shared" si="0"/>
        <v>3</v>
      </c>
      <c r="E24" s="370"/>
      <c r="F24" s="370"/>
      <c r="G24" s="410">
        <f t="shared" si="1"/>
        <v>3</v>
      </c>
      <c r="H24" s="435" t="s">
        <v>681</v>
      </c>
      <c r="I24" s="415"/>
    </row>
    <row r="25" spans="1:9" s="411" customFormat="1" ht="15" customHeight="1" x14ac:dyDescent="0.25">
      <c r="A25" s="382" t="s">
        <v>50</v>
      </c>
      <c r="B25" s="419" t="s">
        <v>246</v>
      </c>
      <c r="C25" s="439"/>
      <c r="D25" s="370">
        <f t="shared" si="0"/>
        <v>3</v>
      </c>
      <c r="E25" s="370"/>
      <c r="F25" s="370"/>
      <c r="G25" s="410">
        <f t="shared" si="1"/>
        <v>3</v>
      </c>
      <c r="H25" s="349" t="s">
        <v>349</v>
      </c>
      <c r="I25" s="356"/>
    </row>
    <row r="26" spans="1:9" s="411" customFormat="1" ht="15" customHeight="1" x14ac:dyDescent="0.25">
      <c r="A26" s="382" t="s">
        <v>51</v>
      </c>
      <c r="B26" s="419" t="s">
        <v>246</v>
      </c>
      <c r="C26" s="439"/>
      <c r="D26" s="370">
        <f t="shared" si="0"/>
        <v>3</v>
      </c>
      <c r="E26" s="370"/>
      <c r="F26" s="370">
        <v>0.5</v>
      </c>
      <c r="G26" s="410">
        <f t="shared" si="1"/>
        <v>1.5</v>
      </c>
      <c r="H26" s="349" t="s">
        <v>682</v>
      </c>
    </row>
    <row r="27" spans="1:9" s="411" customFormat="1" ht="15" customHeight="1" x14ac:dyDescent="0.25">
      <c r="A27" s="382" t="s">
        <v>52</v>
      </c>
      <c r="B27" s="419" t="s">
        <v>247</v>
      </c>
      <c r="C27" s="419" t="s">
        <v>683</v>
      </c>
      <c r="D27" s="370">
        <f t="shared" si="0"/>
        <v>0</v>
      </c>
      <c r="E27" s="370"/>
      <c r="F27" s="370"/>
      <c r="G27" s="410">
        <f t="shared" si="1"/>
        <v>0</v>
      </c>
      <c r="H27" s="435" t="s">
        <v>350</v>
      </c>
    </row>
  </sheetData>
  <autoFilter ref="A6:H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E7:F12 E14:F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3">
      <formula1>#REF!</formula1>
    </dataValidation>
    <dataValidation type="list" allowBlank="1" showInputMessage="1" showErrorMessage="1" sqref="B6:B12 B14:B27">
      <formula1>$B$4:$B$5</formula1>
    </dataValidation>
    <dataValidation type="list" allowBlank="1" showInputMessage="1" showErrorMessage="1" sqref="F6">
      <formula1>"0,5"</formula1>
    </dataValidation>
  </dataValidations>
  <hyperlinks>
    <hyperlink ref="G6" r:id="rId1" display="http://beldepfin.ru/?page_id=4202"/>
    <hyperlink ref="H7" r:id="rId2" display="http://сыктывкар.рф/administration/departament-finansov/byudzhet/proekty-byudzhetov"/>
    <hyperlink ref="H8" r:id="rId3" display="http://воркута.рф/about/budget-mo-th-vorkuta/byudzhet/proekty-resheniy/2019-god/"/>
    <hyperlink ref="H9" r:id="rId4"/>
    <hyperlink ref="H10" r:id="rId5"/>
    <hyperlink ref="H12" r:id="rId6"/>
    <hyperlink ref="H15" r:id="rId7"/>
    <hyperlink ref="H16" r:id="rId8"/>
    <hyperlink ref="H17" r:id="rId9"/>
    <hyperlink ref="H18" r:id="rId10"/>
    <hyperlink ref="H19" r:id="rId11"/>
    <hyperlink ref="H20" r:id="rId12"/>
    <hyperlink ref="H21" r:id="rId13"/>
    <hyperlink ref="H22" r:id="rId14" display="http://www.сысола-адм.рф/proekt_budget.php"/>
    <hyperlink ref="H23" r:id="rId15"/>
    <hyperlink ref="H24" r:id="rId16"/>
    <hyperlink ref="H25" r:id="rId17"/>
    <hyperlink ref="H26" r:id="rId18" display="http://усть-кулом.рф/city/byudzhet-rayona/byudzhet-na-2019-god/"/>
    <hyperlink ref="H27" r:id="rId19"/>
  </hyperlinks>
  <pageMargins left="0.70866141732283472" right="0.70866141732283472" top="0.74803149606299213" bottom="0.74803149606299213" header="0.31496062992125984" footer="0.31496062992125984"/>
  <pageSetup paperSize="9" scale="76" fitToHeight="3" orientation="landscape" r:id="rId20"/>
  <headerFooter>
    <oddFooter>&amp;C&amp;"Times New Roman,обычный"&amp;8Исходные данные и оценка показателя 1.1&amp;R&amp;8&amp;P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topLeftCell="A4" zoomScale="110" zoomScaleNormal="110" zoomScaleSheetLayoutView="80" workbookViewId="0">
      <selection activeCell="C22" sqref="C22"/>
    </sheetView>
  </sheetViews>
  <sheetFormatPr defaultColWidth="8.85546875" defaultRowHeight="15" x14ac:dyDescent="0.25"/>
  <cols>
    <col min="1" max="1" width="19.42578125" style="3" customWidth="1"/>
    <col min="2" max="2" width="35.7109375" style="26" customWidth="1"/>
    <col min="3" max="3" width="51.7109375" style="3" customWidth="1"/>
    <col min="4" max="4" width="6.7109375" style="3" customWidth="1"/>
    <col min="5" max="5" width="8.5703125" style="3" customWidth="1"/>
    <col min="6" max="6" width="10.28515625" style="3" customWidth="1"/>
    <col min="7" max="7" width="7.28515625" style="4" customWidth="1"/>
    <col min="8" max="8" width="50.42578125" style="2" customWidth="1"/>
    <col min="9" max="9" width="6.85546875" style="9" customWidth="1"/>
    <col min="10" max="16384" width="8.85546875" style="9"/>
  </cols>
  <sheetData>
    <row r="1" spans="1:9" s="1" customFormat="1" ht="18.75" customHeight="1" x14ac:dyDescent="0.2">
      <c r="A1" s="496" t="str">
        <f>"Исходные данные и оценка показателя "&amp;Методика!B110</f>
        <v>Исходные данные и оценка показателя Публикуются ли в составе материалов к проектам изменений в Бюджет пояснительные записки?</v>
      </c>
      <c r="B1" s="496"/>
      <c r="C1" s="496"/>
      <c r="D1" s="496"/>
      <c r="E1" s="496"/>
      <c r="F1" s="496"/>
      <c r="G1" s="496"/>
      <c r="H1" s="496"/>
    </row>
    <row r="2" spans="1:9" s="1" customFormat="1" ht="50.25" customHeight="1" x14ac:dyDescent="0.2">
      <c r="A2" s="543" t="str">
        <f>Методика!B111</f>
        <v xml:space="preserve">В целях оценки показателя учитываются пояснительные записки, опубликованные в пакете документов к проекту изменений в Бюджет. 
Для оценки показателя требуется публикация пояснительных записок ко всем проектам изменений в Бюджет, принятых на момент проведения мониторинга. В случае, если в составе материалов хотя бы к одному проекту изменений в Бюджет из числа принятых пояснительная записка отсутствует, а также если не опубликован хотя бы один проект изменений в Бюджет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
</v>
      </c>
      <c r="B2" s="543"/>
      <c r="C2" s="543"/>
      <c r="D2" s="543"/>
      <c r="E2" s="543"/>
      <c r="F2" s="543"/>
      <c r="G2" s="543"/>
      <c r="H2" s="543"/>
    </row>
    <row r="3" spans="1:9" ht="40.5" customHeight="1" x14ac:dyDescent="0.25">
      <c r="A3" s="510" t="s">
        <v>119</v>
      </c>
      <c r="B3" s="170" t="str">
        <f>Методика!B110</f>
        <v>Публикуются ли в составе материалов к проектам изменений в Бюджет пояснительные записки?</v>
      </c>
      <c r="C3" s="510" t="s">
        <v>28</v>
      </c>
      <c r="D3" s="500" t="s">
        <v>351</v>
      </c>
      <c r="E3" s="501"/>
      <c r="F3" s="501"/>
      <c r="G3" s="502"/>
      <c r="H3" s="510" t="s">
        <v>352</v>
      </c>
    </row>
    <row r="4" spans="1:9" ht="29.25" customHeight="1" x14ac:dyDescent="0.25">
      <c r="A4" s="511"/>
      <c r="B4" s="24" t="str">
        <f>Методика!B112</f>
        <v>Да, публикуются или внесение изменений в Бюджет не осуществлялось</v>
      </c>
      <c r="C4" s="510"/>
      <c r="D4" s="497" t="s">
        <v>9</v>
      </c>
      <c r="E4" s="497" t="s">
        <v>27</v>
      </c>
      <c r="F4" s="497" t="s">
        <v>21</v>
      </c>
      <c r="G4" s="507" t="s">
        <v>8</v>
      </c>
      <c r="H4" s="512"/>
    </row>
    <row r="5" spans="1:9" ht="29.25" customHeight="1" x14ac:dyDescent="0.25">
      <c r="A5" s="511"/>
      <c r="B5" s="24" t="str">
        <f>Методика!B113</f>
        <v xml:space="preserve">Нет, не публикуются или публикуются в отдельных случаях </v>
      </c>
      <c r="C5" s="510"/>
      <c r="D5" s="499"/>
      <c r="E5" s="499"/>
      <c r="F5" s="499"/>
      <c r="G5" s="508"/>
      <c r="H5" s="512"/>
    </row>
    <row r="6" spans="1:9" s="14" customFormat="1" ht="15" customHeight="1" x14ac:dyDescent="0.25">
      <c r="A6" s="11" t="s">
        <v>31</v>
      </c>
      <c r="B6" s="7"/>
      <c r="C6" s="11"/>
      <c r="D6" s="11"/>
      <c r="E6" s="11"/>
      <c r="F6" s="11"/>
      <c r="G6" s="6"/>
      <c r="H6" s="5"/>
    </row>
    <row r="7" spans="1:9" s="414" customFormat="1" ht="15" customHeight="1" x14ac:dyDescent="0.25">
      <c r="A7" s="382" t="s">
        <v>33</v>
      </c>
      <c r="B7" s="419" t="s">
        <v>246</v>
      </c>
      <c r="C7" s="439"/>
      <c r="D7" s="370">
        <f t="shared" ref="D7:D12" si="0">IF(B7=$B$4,3,0)</f>
        <v>3</v>
      </c>
      <c r="E7" s="370"/>
      <c r="F7" s="370"/>
      <c r="G7" s="410">
        <f t="shared" ref="G7:G12" si="1">D7*(1-E7)*(1-F7)</f>
        <v>3</v>
      </c>
      <c r="H7" s="349" t="s">
        <v>675</v>
      </c>
      <c r="I7" s="415"/>
    </row>
    <row r="8" spans="1:9" s="411" customFormat="1" ht="15" customHeight="1" x14ac:dyDescent="0.25">
      <c r="A8" s="382" t="s">
        <v>34</v>
      </c>
      <c r="B8" s="419" t="s">
        <v>246</v>
      </c>
      <c r="C8" s="439" t="s">
        <v>645</v>
      </c>
      <c r="D8" s="370">
        <f t="shared" si="0"/>
        <v>3</v>
      </c>
      <c r="E8" s="370"/>
      <c r="F8" s="370">
        <v>0.5</v>
      </c>
      <c r="G8" s="410">
        <f t="shared" si="1"/>
        <v>1.5</v>
      </c>
      <c r="H8" s="349" t="s">
        <v>676</v>
      </c>
    </row>
    <row r="9" spans="1:9" s="415" customFormat="1" ht="15" customHeight="1" x14ac:dyDescent="0.25">
      <c r="A9" s="382" t="s">
        <v>35</v>
      </c>
      <c r="B9" s="439" t="s">
        <v>246</v>
      </c>
      <c r="C9" s="439"/>
      <c r="D9" s="370">
        <f t="shared" si="0"/>
        <v>3</v>
      </c>
      <c r="E9" s="370"/>
      <c r="F9" s="370"/>
      <c r="G9" s="410">
        <f t="shared" si="1"/>
        <v>3</v>
      </c>
      <c r="H9" s="349" t="s">
        <v>345</v>
      </c>
    </row>
    <row r="10" spans="1:9" s="413" customFormat="1" ht="15" customHeight="1" x14ac:dyDescent="0.25">
      <c r="A10" s="382" t="s">
        <v>36</v>
      </c>
      <c r="B10" s="439" t="s">
        <v>246</v>
      </c>
      <c r="C10" s="419"/>
      <c r="D10" s="370">
        <f t="shared" si="0"/>
        <v>3</v>
      </c>
      <c r="E10" s="370"/>
      <c r="F10" s="370"/>
      <c r="G10" s="410">
        <f t="shared" si="1"/>
        <v>3</v>
      </c>
      <c r="H10" s="435" t="s">
        <v>684</v>
      </c>
    </row>
    <row r="11" spans="1:9" s="413" customFormat="1" ht="15" customHeight="1" x14ac:dyDescent="0.25">
      <c r="A11" s="382" t="s">
        <v>37</v>
      </c>
      <c r="B11" s="419" t="s">
        <v>246</v>
      </c>
      <c r="C11" s="419"/>
      <c r="D11" s="370">
        <v>3</v>
      </c>
      <c r="E11" s="370"/>
      <c r="F11" s="370"/>
      <c r="G11" s="410">
        <f t="shared" si="1"/>
        <v>3</v>
      </c>
      <c r="H11" s="435" t="s">
        <v>346</v>
      </c>
      <c r="I11" s="415"/>
    </row>
    <row r="12" spans="1:9" s="411" customFormat="1" ht="15" customHeight="1" x14ac:dyDescent="0.25">
      <c r="A12" s="382" t="s">
        <v>38</v>
      </c>
      <c r="B12" s="439" t="s">
        <v>246</v>
      </c>
      <c r="C12" s="439"/>
      <c r="D12" s="370">
        <f t="shared" si="0"/>
        <v>3</v>
      </c>
      <c r="E12" s="370"/>
      <c r="F12" s="370"/>
      <c r="G12" s="410">
        <f t="shared" si="1"/>
        <v>3</v>
      </c>
      <c r="H12" s="435" t="s">
        <v>677</v>
      </c>
    </row>
    <row r="13" spans="1:9" s="369" customFormat="1" ht="15" customHeight="1" x14ac:dyDescent="0.25">
      <c r="A13" s="383" t="s">
        <v>32</v>
      </c>
      <c r="B13" s="429"/>
      <c r="C13" s="427"/>
      <c r="D13" s="368"/>
      <c r="E13" s="368"/>
      <c r="F13" s="368"/>
      <c r="G13" s="368"/>
      <c r="H13" s="428"/>
    </row>
    <row r="14" spans="1:9" s="414" customFormat="1" ht="15" customHeight="1" x14ac:dyDescent="0.25">
      <c r="A14" s="382" t="s">
        <v>39</v>
      </c>
      <c r="B14" s="439" t="s">
        <v>246</v>
      </c>
      <c r="C14" s="439"/>
      <c r="D14" s="370">
        <f t="shared" ref="D14:D27" si="2">IF(B14=$B$4,3,0)</f>
        <v>3</v>
      </c>
      <c r="E14" s="370"/>
      <c r="F14" s="370"/>
      <c r="G14" s="410">
        <f t="shared" ref="G14:G27" si="3">D14*(1-E14)*(1-F14)</f>
        <v>3</v>
      </c>
      <c r="H14" s="349" t="s">
        <v>438</v>
      </c>
      <c r="I14" s="415"/>
    </row>
    <row r="15" spans="1:9" s="411" customFormat="1" ht="15" customHeight="1" x14ac:dyDescent="0.25">
      <c r="A15" s="382" t="s">
        <v>40</v>
      </c>
      <c r="B15" s="439" t="s">
        <v>246</v>
      </c>
      <c r="C15" s="439"/>
      <c r="D15" s="370">
        <f t="shared" si="2"/>
        <v>3</v>
      </c>
      <c r="E15" s="370"/>
      <c r="F15" s="370"/>
      <c r="G15" s="410">
        <f t="shared" si="3"/>
        <v>3</v>
      </c>
      <c r="H15" s="349" t="s">
        <v>225</v>
      </c>
      <c r="I15" s="415"/>
    </row>
    <row r="16" spans="1:9" s="411" customFormat="1" ht="15" customHeight="1" x14ac:dyDescent="0.25">
      <c r="A16" s="382" t="s">
        <v>41</v>
      </c>
      <c r="B16" s="439" t="s">
        <v>246</v>
      </c>
      <c r="C16" s="439"/>
      <c r="D16" s="370">
        <f t="shared" si="2"/>
        <v>3</v>
      </c>
      <c r="E16" s="370"/>
      <c r="F16" s="370"/>
      <c r="G16" s="410">
        <f t="shared" si="3"/>
        <v>3</v>
      </c>
      <c r="H16" s="349" t="s">
        <v>347</v>
      </c>
      <c r="I16" s="415"/>
    </row>
    <row r="17" spans="1:9" s="411" customFormat="1" ht="15" customHeight="1" x14ac:dyDescent="0.25">
      <c r="A17" s="382" t="s">
        <v>42</v>
      </c>
      <c r="B17" s="439" t="s">
        <v>246</v>
      </c>
      <c r="C17" s="439"/>
      <c r="D17" s="370">
        <f t="shared" si="2"/>
        <v>3</v>
      </c>
      <c r="E17" s="370"/>
      <c r="F17" s="370"/>
      <c r="G17" s="410">
        <f t="shared" si="3"/>
        <v>3</v>
      </c>
      <c r="H17" s="435" t="s">
        <v>384</v>
      </c>
      <c r="I17" s="415"/>
    </row>
    <row r="18" spans="1:9" s="411" customFormat="1" ht="15" customHeight="1" x14ac:dyDescent="0.25">
      <c r="A18" s="382" t="s">
        <v>43</v>
      </c>
      <c r="B18" s="419" t="s">
        <v>246</v>
      </c>
      <c r="C18" s="462" t="s">
        <v>770</v>
      </c>
      <c r="D18" s="370">
        <f t="shared" si="2"/>
        <v>3</v>
      </c>
      <c r="E18" s="370"/>
      <c r="F18" s="370">
        <v>0.5</v>
      </c>
      <c r="G18" s="410">
        <f t="shared" si="3"/>
        <v>1.5</v>
      </c>
      <c r="H18" s="349" t="s">
        <v>678</v>
      </c>
      <c r="I18" s="415"/>
    </row>
    <row r="19" spans="1:9" s="411" customFormat="1" ht="15" customHeight="1" x14ac:dyDescent="0.25">
      <c r="A19" s="382" t="s">
        <v>44</v>
      </c>
      <c r="B19" s="419" t="s">
        <v>246</v>
      </c>
      <c r="C19" s="439" t="s">
        <v>645</v>
      </c>
      <c r="D19" s="370">
        <f t="shared" si="2"/>
        <v>3</v>
      </c>
      <c r="E19" s="370"/>
      <c r="F19" s="370">
        <v>0.5</v>
      </c>
      <c r="G19" s="410">
        <f t="shared" si="3"/>
        <v>1.5</v>
      </c>
      <c r="H19" s="349" t="s">
        <v>679</v>
      </c>
      <c r="I19" s="415"/>
    </row>
    <row r="20" spans="1:9" s="411" customFormat="1" ht="15" customHeight="1" x14ac:dyDescent="0.25">
      <c r="A20" s="382" t="s">
        <v>45</v>
      </c>
      <c r="B20" s="419" t="s">
        <v>251</v>
      </c>
      <c r="C20" s="439" t="s">
        <v>685</v>
      </c>
      <c r="D20" s="370">
        <v>0</v>
      </c>
      <c r="E20" s="370"/>
      <c r="F20" s="370">
        <v>0.5</v>
      </c>
      <c r="G20" s="410">
        <f t="shared" si="3"/>
        <v>0</v>
      </c>
      <c r="H20" s="349" t="s">
        <v>385</v>
      </c>
      <c r="I20" s="415"/>
    </row>
    <row r="21" spans="1:9" s="411" customFormat="1" ht="15" customHeight="1" x14ac:dyDescent="0.25">
      <c r="A21" s="382" t="s">
        <v>46</v>
      </c>
      <c r="B21" s="439" t="s">
        <v>246</v>
      </c>
      <c r="C21" s="439"/>
      <c r="D21" s="370">
        <f t="shared" si="2"/>
        <v>3</v>
      </c>
      <c r="E21" s="370"/>
      <c r="F21" s="370"/>
      <c r="G21" s="410">
        <f t="shared" si="3"/>
        <v>3</v>
      </c>
      <c r="H21" s="435" t="s">
        <v>348</v>
      </c>
      <c r="I21" s="357"/>
    </row>
    <row r="22" spans="1:9" s="411" customFormat="1" ht="15" customHeight="1" x14ac:dyDescent="0.25">
      <c r="A22" s="382" t="s">
        <v>47</v>
      </c>
      <c r="B22" s="439" t="s">
        <v>251</v>
      </c>
      <c r="C22" s="439" t="s">
        <v>686</v>
      </c>
      <c r="D22" s="370">
        <v>0</v>
      </c>
      <c r="E22" s="370"/>
      <c r="F22" s="370"/>
      <c r="G22" s="410">
        <f t="shared" si="3"/>
        <v>0</v>
      </c>
      <c r="H22" s="435" t="s">
        <v>680</v>
      </c>
      <c r="I22" s="357"/>
    </row>
    <row r="23" spans="1:9" s="411" customFormat="1" ht="15" customHeight="1" x14ac:dyDescent="0.25">
      <c r="A23" s="382" t="s">
        <v>48</v>
      </c>
      <c r="B23" s="439" t="s">
        <v>251</v>
      </c>
      <c r="C23" s="434" t="s">
        <v>687</v>
      </c>
      <c r="D23" s="370">
        <f t="shared" si="2"/>
        <v>0</v>
      </c>
      <c r="E23" s="370"/>
      <c r="F23" s="370"/>
      <c r="G23" s="410">
        <f t="shared" si="3"/>
        <v>0</v>
      </c>
      <c r="H23" s="435" t="s">
        <v>448</v>
      </c>
      <c r="I23" s="357"/>
    </row>
    <row r="24" spans="1:9" s="414" customFormat="1" ht="15" customHeight="1" x14ac:dyDescent="0.25">
      <c r="A24" s="382" t="s">
        <v>49</v>
      </c>
      <c r="B24" s="439" t="s">
        <v>246</v>
      </c>
      <c r="C24" s="439"/>
      <c r="D24" s="370">
        <f t="shared" si="2"/>
        <v>3</v>
      </c>
      <c r="E24" s="370"/>
      <c r="F24" s="370"/>
      <c r="G24" s="410">
        <f t="shared" si="3"/>
        <v>3</v>
      </c>
      <c r="H24" s="349" t="s">
        <v>688</v>
      </c>
      <c r="I24" s="415"/>
    </row>
    <row r="25" spans="1:9" s="411" customFormat="1" ht="15" customHeight="1" x14ac:dyDescent="0.25">
      <c r="A25" s="382" t="s">
        <v>50</v>
      </c>
      <c r="B25" s="439" t="s">
        <v>246</v>
      </c>
      <c r="C25" s="439"/>
      <c r="D25" s="370">
        <f t="shared" si="2"/>
        <v>3</v>
      </c>
      <c r="E25" s="370"/>
      <c r="F25" s="370"/>
      <c r="G25" s="410">
        <f t="shared" si="3"/>
        <v>3</v>
      </c>
      <c r="H25" s="349" t="s">
        <v>349</v>
      </c>
      <c r="I25" s="357"/>
    </row>
    <row r="26" spans="1:9" s="411" customFormat="1" ht="15" customHeight="1" x14ac:dyDescent="0.25">
      <c r="A26" s="382" t="s">
        <v>51</v>
      </c>
      <c r="B26" s="420" t="s">
        <v>246</v>
      </c>
      <c r="C26" s="439"/>
      <c r="D26" s="370">
        <f t="shared" si="2"/>
        <v>3</v>
      </c>
      <c r="E26" s="370"/>
      <c r="F26" s="370">
        <v>0.5</v>
      </c>
      <c r="G26" s="410">
        <f t="shared" si="3"/>
        <v>1.5</v>
      </c>
      <c r="H26" s="349" t="s">
        <v>682</v>
      </c>
      <c r="I26" s="415"/>
    </row>
    <row r="27" spans="1:9" s="411" customFormat="1" ht="15" customHeight="1" x14ac:dyDescent="0.25">
      <c r="A27" s="382" t="s">
        <v>52</v>
      </c>
      <c r="B27" s="439" t="s">
        <v>251</v>
      </c>
      <c r="C27" s="419" t="s">
        <v>683</v>
      </c>
      <c r="D27" s="370">
        <f t="shared" si="2"/>
        <v>0</v>
      </c>
      <c r="E27" s="370"/>
      <c r="F27" s="370"/>
      <c r="G27" s="410">
        <f t="shared" si="3"/>
        <v>0</v>
      </c>
      <c r="H27" s="435" t="s">
        <v>350</v>
      </c>
    </row>
  </sheetData>
  <autoFilter ref="A6:H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E7:F12 E14:F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E13">
      <formula1>"0,5"</formula1>
    </dataValidation>
  </dataValidations>
  <hyperlinks>
    <hyperlink ref="G6" r:id="rId1" display="http://beldepfin.ru/?page_id=4202"/>
    <hyperlink ref="H7" r:id="rId2" display="http://сыктывкар.рф/administration/departament-finansov/byudzhet/proekty-byudzhetov"/>
    <hyperlink ref="H8" r:id="rId3" display="http://воркута.рф/about/budget-mo-th-vorkuta/byudzhet/proekty-resheniy/2019-god/"/>
    <hyperlink ref="H9" r:id="rId4"/>
    <hyperlink ref="H10" r:id="rId5" display="http://администрация-усинск.рф/?p=18093"/>
    <hyperlink ref="H11" r:id="rId6"/>
    <hyperlink ref="H12"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display="https://cloud.mail.ru/public/97EH/Bpna79t5e/%D0%9F%D1%80%D0%BE%D0%B5%D0%BA%D1%82%D1%8B %D1%80%D0%B5%D1%88%D0%B5%D0%BD%D0%B8%D0%B9 %D0%BE %D0%B2%D0%BD%D0%B5%D1%81%D0%B5%D0%BD%D0%B8%D0%B8 %D0%B8%D0%B7%D0%BC%D0%B5%D0%BD%D0%B5%D0%BD%D0%B8%D0%B9 %D0%B2 %D0%B1%D1%8E%D0%B4%D0%B6%D0%B5%D1%82 2019 %D0%B3%D0%BE%D0%B4/"/>
    <hyperlink ref="H25" r:id="rId19"/>
    <hyperlink ref="H26" r:id="rId20" display="http://усть-кулом.рф/city/byudzhet-rayona/byudzhet-na-2019-god/"/>
    <hyperlink ref="H27" r:id="rId21"/>
  </hyperlinks>
  <pageMargins left="0.70866141732283472" right="0.70866141732283472" top="0.74803149606299213" bottom="0.74803149606299213" header="0.31496062992125984" footer="0.31496062992125984"/>
  <pageSetup paperSize="9" scale="68" fitToHeight="3" orientation="landscape" r:id="rId22"/>
  <headerFooter>
    <oddFooter>&amp;C&amp;"Times New Roman,обычный"&amp;8Исходные данные и оценка показателя 1.1&amp;R&amp;8&amp;P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topLeftCell="A4" zoomScale="110" zoomScaleNormal="110" zoomScaleSheetLayoutView="80" workbookViewId="0">
      <selection activeCell="C18" sqref="C18"/>
    </sheetView>
  </sheetViews>
  <sheetFormatPr defaultColWidth="8.85546875" defaultRowHeight="15" x14ac:dyDescent="0.25"/>
  <cols>
    <col min="1" max="1" width="19.42578125" style="3" customWidth="1"/>
    <col min="2" max="2" width="35.7109375" style="26" customWidth="1"/>
    <col min="3" max="3" width="51.7109375" style="3" customWidth="1"/>
    <col min="4" max="5" width="6.7109375" style="3" customWidth="1"/>
    <col min="6" max="6" width="11.140625" style="3" customWidth="1"/>
    <col min="7" max="7" width="7.28515625" style="4" customWidth="1"/>
    <col min="8" max="8" width="50.42578125" style="2" customWidth="1"/>
    <col min="9" max="9" width="6.85546875" style="201" customWidth="1"/>
    <col min="10" max="16384" width="8.85546875" style="9"/>
  </cols>
  <sheetData>
    <row r="1" spans="1:9" s="1" customFormat="1" ht="18.75" customHeight="1" x14ac:dyDescent="0.2">
      <c r="A1" s="496" t="str">
        <f>"Исходные данные и оценка показателя "&amp;Методика!B114</f>
        <v>Исходные данные и оценка показателя Публикуются ли в открытом доступе на портале (сайте) МО, предназначенном для публикации бюджетных данных, принятые акты о внесении изменений в Бюджет?</v>
      </c>
      <c r="B1" s="496"/>
      <c r="C1" s="496"/>
      <c r="D1" s="496"/>
      <c r="E1" s="496"/>
      <c r="F1" s="496"/>
      <c r="G1" s="496"/>
      <c r="H1" s="496"/>
      <c r="I1" s="207"/>
    </row>
    <row r="2" spans="1:9" s="1" customFormat="1" ht="26.25" customHeight="1" x14ac:dyDescent="0.2">
      <c r="A2" s="543" t="str">
        <f>Методика!B115</f>
        <v>Для оценки показателя требуется публикация всех актов о внесении изменений в Бюджет, принятых на момент проведения мониторинга. В случае, если не опубликован хотя бы один акт о внесении изменений в Бюджет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v>
      </c>
      <c r="B2" s="543"/>
      <c r="C2" s="543"/>
      <c r="D2" s="543"/>
      <c r="E2" s="543"/>
      <c r="F2" s="543"/>
      <c r="G2" s="543"/>
      <c r="H2" s="543"/>
      <c r="I2" s="207"/>
    </row>
    <row r="3" spans="1:9" ht="48" customHeight="1" x14ac:dyDescent="0.25">
      <c r="A3" s="510" t="s">
        <v>119</v>
      </c>
      <c r="B3" s="170" t="str">
        <f>Методика!B114</f>
        <v>Публикуются ли в открытом доступе на портале (сайте) МО, предназначенном для публикации бюджетных данных, принятые акты о внесении изменений в Бюджет?</v>
      </c>
      <c r="C3" s="510" t="s">
        <v>28</v>
      </c>
      <c r="D3" s="500" t="s">
        <v>353</v>
      </c>
      <c r="E3" s="501"/>
      <c r="F3" s="501"/>
      <c r="G3" s="502"/>
      <c r="H3" s="510" t="s">
        <v>352</v>
      </c>
    </row>
    <row r="4" spans="1:9" ht="29.25" customHeight="1" x14ac:dyDescent="0.25">
      <c r="A4" s="511"/>
      <c r="B4" s="24" t="str">
        <f>Методика!B116</f>
        <v>Да, публикуются или внесение изменений в Бюджет не осуществлялось</v>
      </c>
      <c r="C4" s="510"/>
      <c r="D4" s="497" t="s">
        <v>9</v>
      </c>
      <c r="E4" s="497" t="s">
        <v>27</v>
      </c>
      <c r="F4" s="497" t="s">
        <v>21</v>
      </c>
      <c r="G4" s="507" t="s">
        <v>8</v>
      </c>
      <c r="H4" s="512"/>
    </row>
    <row r="5" spans="1:9" ht="29.25" customHeight="1" x14ac:dyDescent="0.25">
      <c r="A5" s="511"/>
      <c r="B5" s="24" t="str">
        <f>Методика!B117</f>
        <v>Нет, не публикуются или публикуются в отдельных случаях</v>
      </c>
      <c r="C5" s="510"/>
      <c r="D5" s="499"/>
      <c r="E5" s="499"/>
      <c r="F5" s="499"/>
      <c r="G5" s="508"/>
      <c r="H5" s="512"/>
    </row>
    <row r="6" spans="1:9" s="14" customFormat="1" ht="15" customHeight="1" x14ac:dyDescent="0.25">
      <c r="A6" s="11" t="s">
        <v>31</v>
      </c>
      <c r="B6" s="7"/>
      <c r="C6" s="11"/>
      <c r="D6" s="11"/>
      <c r="E6" s="11"/>
      <c r="F6" s="11"/>
      <c r="G6" s="6"/>
      <c r="H6" s="208"/>
      <c r="I6" s="23"/>
    </row>
    <row r="7" spans="1:9" s="414" customFormat="1" ht="15.75" customHeight="1" x14ac:dyDescent="0.25">
      <c r="A7" s="382" t="s">
        <v>33</v>
      </c>
      <c r="B7" s="419" t="s">
        <v>246</v>
      </c>
      <c r="C7" s="439"/>
      <c r="D7" s="370">
        <f t="shared" ref="D7:D12" si="0">IF(B7=$B$4,3,0)</f>
        <v>3</v>
      </c>
      <c r="E7" s="370"/>
      <c r="F7" s="370"/>
      <c r="G7" s="410">
        <f t="shared" ref="G7:G12" si="1">D7*(1-E7)*(1-F7)</f>
        <v>3</v>
      </c>
      <c r="H7" s="349" t="s">
        <v>689</v>
      </c>
      <c r="I7" s="415"/>
    </row>
    <row r="8" spans="1:9" s="411" customFormat="1" ht="15" customHeight="1" x14ac:dyDescent="0.25">
      <c r="A8" s="382" t="s">
        <v>34</v>
      </c>
      <c r="B8" s="439" t="s">
        <v>246</v>
      </c>
      <c r="C8" s="439"/>
      <c r="D8" s="370">
        <f t="shared" si="0"/>
        <v>3</v>
      </c>
      <c r="E8" s="370"/>
      <c r="F8" s="370"/>
      <c r="G8" s="410">
        <f t="shared" si="1"/>
        <v>3</v>
      </c>
      <c r="H8" s="349" t="s">
        <v>676</v>
      </c>
      <c r="I8" s="415"/>
    </row>
    <row r="9" spans="1:9" s="415" customFormat="1" ht="15" customHeight="1" x14ac:dyDescent="0.25">
      <c r="A9" s="382" t="s">
        <v>35</v>
      </c>
      <c r="B9" s="439" t="s">
        <v>246</v>
      </c>
      <c r="C9" s="439"/>
      <c r="D9" s="370">
        <f t="shared" si="0"/>
        <v>3</v>
      </c>
      <c r="E9" s="370"/>
      <c r="F9" s="370"/>
      <c r="G9" s="410">
        <f t="shared" si="1"/>
        <v>3</v>
      </c>
      <c r="H9" s="349" t="s">
        <v>217</v>
      </c>
    </row>
    <row r="10" spans="1:9" s="413" customFormat="1" ht="15" customHeight="1" x14ac:dyDescent="0.25">
      <c r="A10" s="382" t="s">
        <v>36</v>
      </c>
      <c r="B10" s="439" t="s">
        <v>246</v>
      </c>
      <c r="C10" s="419"/>
      <c r="D10" s="370">
        <f t="shared" si="0"/>
        <v>3</v>
      </c>
      <c r="E10" s="370"/>
      <c r="F10" s="370"/>
      <c r="G10" s="410">
        <f t="shared" si="1"/>
        <v>3</v>
      </c>
      <c r="H10" s="435" t="s">
        <v>684</v>
      </c>
    </row>
    <row r="11" spans="1:9" s="413" customFormat="1" ht="15" customHeight="1" x14ac:dyDescent="0.25">
      <c r="A11" s="382" t="s">
        <v>37</v>
      </c>
      <c r="B11" s="419" t="s">
        <v>246</v>
      </c>
      <c r="C11" s="419"/>
      <c r="D11" s="370">
        <f t="shared" si="0"/>
        <v>3</v>
      </c>
      <c r="E11" s="370"/>
      <c r="F11" s="370"/>
      <c r="G11" s="410">
        <f t="shared" si="1"/>
        <v>3</v>
      </c>
      <c r="H11" s="435" t="s">
        <v>346</v>
      </c>
      <c r="I11" s="415"/>
    </row>
    <row r="12" spans="1:9" s="411" customFormat="1" ht="15" customHeight="1" x14ac:dyDescent="0.25">
      <c r="A12" s="382" t="s">
        <v>38</v>
      </c>
      <c r="B12" s="439" t="s">
        <v>246</v>
      </c>
      <c r="C12" s="439"/>
      <c r="D12" s="370">
        <f t="shared" si="0"/>
        <v>3</v>
      </c>
      <c r="E12" s="370"/>
      <c r="F12" s="370"/>
      <c r="G12" s="410">
        <f t="shared" si="1"/>
        <v>3</v>
      </c>
      <c r="H12" s="435" t="s">
        <v>677</v>
      </c>
      <c r="I12" s="415"/>
    </row>
    <row r="13" spans="1:9" s="369" customFormat="1" ht="15" customHeight="1" x14ac:dyDescent="0.25">
      <c r="A13" s="383" t="s">
        <v>32</v>
      </c>
      <c r="B13" s="429"/>
      <c r="C13" s="427"/>
      <c r="D13" s="368"/>
      <c r="E13" s="368"/>
      <c r="F13" s="368"/>
      <c r="G13" s="368"/>
      <c r="H13" s="428"/>
      <c r="I13" s="378"/>
    </row>
    <row r="14" spans="1:9" s="414" customFormat="1" ht="15" customHeight="1" x14ac:dyDescent="0.25">
      <c r="A14" s="382" t="s">
        <v>39</v>
      </c>
      <c r="B14" s="439" t="s">
        <v>246</v>
      </c>
      <c r="C14" s="439"/>
      <c r="D14" s="370">
        <f t="shared" ref="D14:D27" si="2">IF(B14=$B$4,3,0)</f>
        <v>3</v>
      </c>
      <c r="E14" s="370"/>
      <c r="F14" s="370"/>
      <c r="G14" s="410">
        <f t="shared" ref="G14:G27" si="3">D14*(1-E14)*(1-F14)</f>
        <v>3</v>
      </c>
      <c r="H14" s="349" t="s">
        <v>438</v>
      </c>
      <c r="I14" s="415"/>
    </row>
    <row r="15" spans="1:9" s="411" customFormat="1" ht="15" customHeight="1" x14ac:dyDescent="0.25">
      <c r="A15" s="382" t="s">
        <v>40</v>
      </c>
      <c r="B15" s="439" t="s">
        <v>246</v>
      </c>
      <c r="C15" s="439"/>
      <c r="D15" s="370">
        <f t="shared" si="2"/>
        <v>3</v>
      </c>
      <c r="E15" s="370"/>
      <c r="F15" s="370"/>
      <c r="G15" s="410">
        <f t="shared" si="3"/>
        <v>3</v>
      </c>
      <c r="H15" s="349" t="s">
        <v>218</v>
      </c>
      <c r="I15" s="415"/>
    </row>
    <row r="16" spans="1:9" s="411" customFormat="1" ht="15" customHeight="1" x14ac:dyDescent="0.25">
      <c r="A16" s="382" t="s">
        <v>41</v>
      </c>
      <c r="B16" s="439" t="s">
        <v>246</v>
      </c>
      <c r="C16" s="439"/>
      <c r="D16" s="370">
        <f t="shared" si="2"/>
        <v>3</v>
      </c>
      <c r="E16" s="370"/>
      <c r="F16" s="370"/>
      <c r="G16" s="410">
        <f t="shared" si="3"/>
        <v>3</v>
      </c>
      <c r="H16" s="349" t="s">
        <v>442</v>
      </c>
      <c r="I16" s="415"/>
    </row>
    <row r="17" spans="1:9" s="411" customFormat="1" ht="15" customHeight="1" x14ac:dyDescent="0.25">
      <c r="A17" s="382" t="s">
        <v>42</v>
      </c>
      <c r="B17" s="439" t="s">
        <v>246</v>
      </c>
      <c r="C17" s="439"/>
      <c r="D17" s="370">
        <f t="shared" si="2"/>
        <v>3</v>
      </c>
      <c r="E17" s="370"/>
      <c r="F17" s="370"/>
      <c r="G17" s="410">
        <f t="shared" si="3"/>
        <v>3</v>
      </c>
      <c r="H17" s="435" t="s">
        <v>384</v>
      </c>
      <c r="I17" s="415"/>
    </row>
    <row r="18" spans="1:9" s="411" customFormat="1" ht="15" customHeight="1" x14ac:dyDescent="0.25">
      <c r="A18" s="382" t="s">
        <v>43</v>
      </c>
      <c r="B18" s="439" t="s">
        <v>246</v>
      </c>
      <c r="C18" s="462" t="s">
        <v>771</v>
      </c>
      <c r="D18" s="370">
        <f t="shared" si="2"/>
        <v>3</v>
      </c>
      <c r="E18" s="370"/>
      <c r="F18" s="370">
        <v>0.5</v>
      </c>
      <c r="G18" s="410">
        <f t="shared" si="3"/>
        <v>1.5</v>
      </c>
      <c r="H18" s="349" t="s">
        <v>678</v>
      </c>
      <c r="I18" s="415"/>
    </row>
    <row r="19" spans="1:9" s="411" customFormat="1" ht="15" customHeight="1" x14ac:dyDescent="0.25">
      <c r="A19" s="382" t="s">
        <v>44</v>
      </c>
      <c r="B19" s="439" t="s">
        <v>246</v>
      </c>
      <c r="C19" s="439"/>
      <c r="D19" s="370">
        <f t="shared" si="2"/>
        <v>3</v>
      </c>
      <c r="E19" s="370"/>
      <c r="F19" s="370"/>
      <c r="G19" s="410">
        <f t="shared" si="3"/>
        <v>3</v>
      </c>
      <c r="H19" s="349" t="s">
        <v>436</v>
      </c>
      <c r="I19" s="415"/>
    </row>
    <row r="20" spans="1:9" s="411" customFormat="1" ht="15" customHeight="1" x14ac:dyDescent="0.25">
      <c r="A20" s="382" t="s">
        <v>45</v>
      </c>
      <c r="B20" s="439" t="s">
        <v>246</v>
      </c>
      <c r="C20" s="439"/>
      <c r="D20" s="370">
        <f t="shared" si="2"/>
        <v>3</v>
      </c>
      <c r="E20" s="370"/>
      <c r="F20" s="370"/>
      <c r="G20" s="410">
        <f t="shared" si="3"/>
        <v>3</v>
      </c>
      <c r="H20" s="349" t="s">
        <v>690</v>
      </c>
      <c r="I20" s="415"/>
    </row>
    <row r="21" spans="1:9" s="411" customFormat="1" ht="15" customHeight="1" x14ac:dyDescent="0.25">
      <c r="A21" s="382" t="s">
        <v>46</v>
      </c>
      <c r="B21" s="439" t="s">
        <v>246</v>
      </c>
      <c r="C21" s="439"/>
      <c r="D21" s="370">
        <f t="shared" si="2"/>
        <v>3</v>
      </c>
      <c r="E21" s="370"/>
      <c r="F21" s="370"/>
      <c r="G21" s="410">
        <f t="shared" si="3"/>
        <v>3</v>
      </c>
      <c r="H21" s="435" t="s">
        <v>691</v>
      </c>
      <c r="I21" s="415"/>
    </row>
    <row r="22" spans="1:9" s="411" customFormat="1" ht="15" customHeight="1" x14ac:dyDescent="0.25">
      <c r="A22" s="382" t="s">
        <v>47</v>
      </c>
      <c r="B22" s="439" t="s">
        <v>246</v>
      </c>
      <c r="C22" s="439"/>
      <c r="D22" s="370">
        <f t="shared" si="2"/>
        <v>3</v>
      </c>
      <c r="E22" s="370"/>
      <c r="F22" s="370"/>
      <c r="G22" s="410">
        <f t="shared" si="3"/>
        <v>3</v>
      </c>
      <c r="H22" s="435" t="s">
        <v>691</v>
      </c>
      <c r="I22" s="415"/>
    </row>
    <row r="23" spans="1:9" s="411" customFormat="1" ht="15" customHeight="1" x14ac:dyDescent="0.25">
      <c r="A23" s="382" t="s">
        <v>48</v>
      </c>
      <c r="B23" s="439" t="s">
        <v>246</v>
      </c>
      <c r="C23" s="434"/>
      <c r="D23" s="370">
        <f t="shared" si="2"/>
        <v>3</v>
      </c>
      <c r="E23" s="370"/>
      <c r="F23" s="370"/>
      <c r="G23" s="410">
        <f t="shared" si="3"/>
        <v>3</v>
      </c>
      <c r="H23" s="435" t="s">
        <v>448</v>
      </c>
      <c r="I23" s="415"/>
    </row>
    <row r="24" spans="1:9" s="414" customFormat="1" ht="15" customHeight="1" x14ac:dyDescent="0.25">
      <c r="A24" s="382" t="s">
        <v>49</v>
      </c>
      <c r="B24" s="439" t="s">
        <v>246</v>
      </c>
      <c r="C24" s="439"/>
      <c r="D24" s="370">
        <f t="shared" si="2"/>
        <v>3</v>
      </c>
      <c r="E24" s="370"/>
      <c r="F24" s="370"/>
      <c r="G24" s="410">
        <f t="shared" si="3"/>
        <v>3</v>
      </c>
      <c r="H24" s="349" t="s">
        <v>692</v>
      </c>
      <c r="I24" s="435"/>
    </row>
    <row r="25" spans="1:9" s="411" customFormat="1" ht="15" customHeight="1" x14ac:dyDescent="0.25">
      <c r="A25" s="382" t="s">
        <v>50</v>
      </c>
      <c r="B25" s="439" t="s">
        <v>246</v>
      </c>
      <c r="C25" s="439"/>
      <c r="D25" s="370">
        <f t="shared" si="2"/>
        <v>3</v>
      </c>
      <c r="E25" s="370"/>
      <c r="F25" s="370"/>
      <c r="G25" s="410">
        <f t="shared" si="3"/>
        <v>3</v>
      </c>
      <c r="H25" s="349" t="s">
        <v>219</v>
      </c>
      <c r="I25" s="415"/>
    </row>
    <row r="26" spans="1:9" s="411" customFormat="1" ht="15" customHeight="1" x14ac:dyDescent="0.25">
      <c r="A26" s="382" t="s">
        <v>51</v>
      </c>
      <c r="B26" s="439" t="s">
        <v>246</v>
      </c>
      <c r="C26" s="439"/>
      <c r="D26" s="370">
        <f t="shared" si="2"/>
        <v>3</v>
      </c>
      <c r="E26" s="370"/>
      <c r="F26" s="370"/>
      <c r="G26" s="410">
        <f t="shared" si="3"/>
        <v>3</v>
      </c>
      <c r="H26" s="349" t="s">
        <v>682</v>
      </c>
      <c r="I26" s="415"/>
    </row>
    <row r="27" spans="1:9" s="411" customFormat="1" ht="15" customHeight="1" x14ac:dyDescent="0.25">
      <c r="A27" s="382" t="s">
        <v>52</v>
      </c>
      <c r="B27" s="439" t="s">
        <v>246</v>
      </c>
      <c r="C27" s="419"/>
      <c r="D27" s="370">
        <f t="shared" si="2"/>
        <v>3</v>
      </c>
      <c r="E27" s="370"/>
      <c r="F27" s="370"/>
      <c r="G27" s="410">
        <f t="shared" si="3"/>
        <v>3</v>
      </c>
      <c r="H27" s="435" t="s">
        <v>220</v>
      </c>
      <c r="I27" s="415"/>
    </row>
  </sheetData>
  <autoFilter ref="A6:H27"/>
  <mergeCells count="10">
    <mergeCell ref="A1:H1"/>
    <mergeCell ref="A2:H2"/>
    <mergeCell ref="A3:A5"/>
    <mergeCell ref="C3:C5"/>
    <mergeCell ref="D3:G3"/>
    <mergeCell ref="H3:H5"/>
    <mergeCell ref="D4:D5"/>
    <mergeCell ref="E4:E5"/>
    <mergeCell ref="F4:F5"/>
    <mergeCell ref="G4:G5"/>
  </mergeCells>
  <dataValidations count="3">
    <dataValidation type="list" allowBlank="1" showInputMessage="1" showErrorMessage="1" sqref="E7:F12 E14:F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s>
  <hyperlinks>
    <hyperlink ref="G6" r:id="rId1" display="http://beldepfin.ru/?page_id=4202"/>
    <hyperlink ref="H7" r:id="rId2" display="http://сыктывкар.рф/administration/departament-finansov/byudzhet/resheniya-ob-utverzhdenii-byudzheta"/>
    <hyperlink ref="H8" r:id="rId3" display="http://воркута.рф/about/budget-mo-th-vorkuta/byudzhet/proekty-resheniy/2019-god/"/>
    <hyperlink ref="H9" r:id="rId4"/>
    <hyperlink ref="H10" r:id="rId5" display="http://администрация-усинск.рф/?p=18093"/>
    <hyperlink ref="H11" r:id="rId6"/>
    <hyperlink ref="H12" r:id="rId7"/>
    <hyperlink ref="H14" r:id="rId8"/>
    <hyperlink ref="H15" r:id="rId9"/>
    <hyperlink ref="H16" r:id="rId10"/>
    <hyperlink ref="H17" r:id="rId11"/>
    <hyperlink ref="H18" r:id="rId12"/>
    <hyperlink ref="H19" r:id="rId13"/>
    <hyperlink ref="H20" r:id="rId14"/>
    <hyperlink ref="H21" r:id="rId15" display="http://www.сысола-адм.рф/budget_rayon.php"/>
    <hyperlink ref="H23" r:id="rId16"/>
    <hyperlink ref="H22" r:id="rId17" display="http://www.сысола-адм.рф/budget_rayon.php"/>
    <hyperlink ref="H24" r:id="rId18" display="https://cloud.mail.ru/public/97EH/Bpna79t5e/%D0%A0%D0%B5%D1%88%D0%B5%D0%BD%D0%B8%D1%8F %D0%BE %D0%B2%D0%BD%D0%B5%D1%81%D0%B5%D0%BD%D0%B8%D0%B8 %D0%B8%D0%B7%D0%BC%D0%B5%D0%BD%D0%B5%D0%BD%D0%B8%D0%B9 %D0%B2 %D0%B1%D1%8E%D0%B4%D0%B6%D0%B5%D1%82 2019 %D0%B3%D0%BE%D0%B4/"/>
    <hyperlink ref="H25" r:id="rId19"/>
    <hyperlink ref="H26" r:id="rId20" display="http://усть-кулом.рф/city/byudzhet-rayona/byudzhet-na-2019-god/"/>
    <hyperlink ref="H27" r:id="rId21"/>
  </hyperlinks>
  <pageMargins left="0.70866141732283472" right="0.70866141732283472" top="0.74803149606299213" bottom="0.74803149606299213" header="0.31496062992125984" footer="0.31496062992125984"/>
  <pageSetup paperSize="9" scale="69" fitToHeight="3" orientation="landscape" r:id="rId22"/>
  <headerFooter>
    <oddFooter>&amp;C&amp;"Times New Roman,обычный"&amp;8Исходные данные и оценка показателя 1.1&amp;R&amp;8&amp;P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9"/>
  <sheetViews>
    <sheetView topLeftCell="A4" zoomScale="110" zoomScaleNormal="110" zoomScaleSheetLayoutView="80" workbookViewId="0">
      <selection activeCell="C23" sqref="C23"/>
    </sheetView>
  </sheetViews>
  <sheetFormatPr defaultColWidth="8.85546875" defaultRowHeight="15" x14ac:dyDescent="0.25"/>
  <cols>
    <col min="1" max="1" width="19.42578125" style="3" customWidth="1"/>
    <col min="2" max="2" width="54.7109375" style="26" customWidth="1"/>
    <col min="3" max="3" width="45.28515625" style="3" customWidth="1"/>
    <col min="4" max="5" width="9.140625" style="3" customWidth="1"/>
    <col min="6" max="6" width="11.42578125" style="9" customWidth="1"/>
    <col min="7" max="8" width="8.85546875" style="9"/>
    <col min="9" max="9" width="8.85546875" style="201"/>
    <col min="10" max="16384" width="8.85546875" style="9"/>
  </cols>
  <sheetData>
    <row r="1" spans="1:9" s="1" customFormat="1" ht="25.5" customHeight="1" x14ac:dyDescent="0.25">
      <c r="A1" s="538" t="str">
        <f>"Исходные данные и оценка показателя "&amp;Методика!B118</f>
        <v>Исходные данные и оценка показателя Публикуются ли в открытом доступе на портале (сайте) МО, предназначенном для публикации информации о бюджетных данных, актуализированные версии Бюджета с учетом внесенных изменений?</v>
      </c>
      <c r="B1" s="538"/>
      <c r="C1" s="538"/>
      <c r="D1" s="538"/>
      <c r="E1" s="544"/>
      <c r="F1" s="544"/>
      <c r="G1" s="544"/>
      <c r="H1" s="544"/>
      <c r="I1" s="207"/>
    </row>
    <row r="2" spans="1:9" s="1" customFormat="1" ht="62.25" customHeight="1" x14ac:dyDescent="0.25">
      <c r="A2" s="545" t="str">
        <f>Методика!B119</f>
        <v>В целях оценки показателя учитывается публикация актуализированной версии Бюджета с учетом всех принятых на дату проведения мониторинга изменений в бюджет. В случае, если внесение изменений в Бюджет на момент проведения мониторинга не осуществлялось, в целях оценки показателя учитывается публикация принятого Бюджета.
Учитывается публикация актуализированной версии Бюджета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актуализированной версии Бюджета в структурированном виде.
В случае, если на момент проведения мониторинга актуализированная версия Бюджета с учетом всех изменений, внесенных Бюджет, не опубликована, оценка показателя принимает значение 0 баллов.</v>
      </c>
      <c r="B2" s="546"/>
      <c r="C2" s="546"/>
      <c r="D2" s="546"/>
      <c r="E2" s="544"/>
      <c r="F2" s="544"/>
      <c r="G2" s="544"/>
      <c r="H2" s="544"/>
      <c r="I2" s="207"/>
    </row>
    <row r="3" spans="1:9" ht="33.75" customHeight="1" x14ac:dyDescent="0.25">
      <c r="A3" s="510" t="s">
        <v>119</v>
      </c>
      <c r="B3" s="108" t="str">
        <f>Методика!B118</f>
        <v>Публикуются ли в открытом доступе на портале (сайте) МО, предназначенном для публикации информации о бюджетных данных, актуализированные версии Бюджета с учетом внесенных изменений?</v>
      </c>
      <c r="C3" s="510" t="s">
        <v>28</v>
      </c>
      <c r="D3" s="522" t="s">
        <v>354</v>
      </c>
      <c r="E3" s="547"/>
      <c r="F3" s="547"/>
      <c r="G3" s="547"/>
      <c r="H3" s="510" t="s">
        <v>352</v>
      </c>
    </row>
    <row r="4" spans="1:9" ht="25.5" customHeight="1" x14ac:dyDescent="0.25">
      <c r="A4" s="511"/>
      <c r="B4" s="209" t="str">
        <f>Методика!B120</f>
        <v>Да, опубликована актуализированная версия Бюджета с учетом всех принятых изменений в Бюджет в структурированном виде</v>
      </c>
      <c r="C4" s="510"/>
      <c r="D4" s="510" t="s">
        <v>9</v>
      </c>
      <c r="E4" s="510" t="s">
        <v>27</v>
      </c>
      <c r="F4" s="510" t="s">
        <v>21</v>
      </c>
      <c r="G4" s="522" t="s">
        <v>8</v>
      </c>
      <c r="H4" s="547"/>
    </row>
    <row r="5" spans="1:9" ht="24.75" customHeight="1" x14ac:dyDescent="0.25">
      <c r="A5" s="511"/>
      <c r="B5" s="209" t="str">
        <f>Методика!B121</f>
        <v>Да, опубликована актуализированная версия Бюджета с учетом всех принятых изменений в Бюджет, но не в структурированном виде</v>
      </c>
      <c r="C5" s="510"/>
      <c r="D5" s="510"/>
      <c r="E5" s="548"/>
      <c r="F5" s="547"/>
      <c r="G5" s="547"/>
      <c r="H5" s="547"/>
    </row>
    <row r="6" spans="1:9" ht="48" customHeight="1" x14ac:dyDescent="0.25">
      <c r="A6" s="511"/>
      <c r="B6" s="209" t="str">
        <f>Методика!B122</f>
        <v>Нет, актуализированная версия Бюджета не публикуется или актуализация Бюджета носит несистемный характер (публикуются актуализированные версии Бюджета с учетом отдельных изменений в Бюджет)</v>
      </c>
      <c r="C6" s="510"/>
      <c r="D6" s="510"/>
      <c r="E6" s="548"/>
      <c r="F6" s="547"/>
      <c r="G6" s="547"/>
      <c r="H6" s="547"/>
    </row>
    <row r="7" spans="1:9" s="14" customFormat="1" ht="15" customHeight="1" x14ac:dyDescent="0.25">
      <c r="A7" s="211" t="s">
        <v>31</v>
      </c>
      <c r="B7" s="212"/>
      <c r="C7" s="211"/>
      <c r="D7" s="211"/>
      <c r="E7" s="211"/>
      <c r="F7" s="211"/>
      <c r="G7" s="213"/>
      <c r="H7" s="214"/>
      <c r="I7" s="23"/>
    </row>
    <row r="8" spans="1:9" s="414" customFormat="1" ht="15.75" customHeight="1" x14ac:dyDescent="0.25">
      <c r="A8" s="382" t="s">
        <v>33</v>
      </c>
      <c r="B8" s="419" t="s">
        <v>355</v>
      </c>
      <c r="C8" s="439"/>
      <c r="D8" s="370">
        <f t="shared" ref="D8:D13" si="0">IF(B8=$B$4,3,IF(B8=$B$5,2,IF(B8=$B$6,0,0)))</f>
        <v>3</v>
      </c>
      <c r="E8" s="370"/>
      <c r="F8" s="370"/>
      <c r="G8" s="410">
        <f t="shared" ref="G8:G13" si="1">D8*(1-E8)*(1-F8)</f>
        <v>3</v>
      </c>
      <c r="H8" s="349" t="s">
        <v>689</v>
      </c>
      <c r="I8" s="415"/>
    </row>
    <row r="9" spans="1:9" s="411" customFormat="1" ht="15" customHeight="1" x14ac:dyDescent="0.25">
      <c r="A9" s="382" t="s">
        <v>34</v>
      </c>
      <c r="B9" s="419" t="s">
        <v>355</v>
      </c>
      <c r="C9" s="439"/>
      <c r="D9" s="370">
        <f t="shared" si="0"/>
        <v>3</v>
      </c>
      <c r="E9" s="370"/>
      <c r="F9" s="370"/>
      <c r="G9" s="410">
        <f t="shared" si="1"/>
        <v>3</v>
      </c>
      <c r="H9" s="349" t="s">
        <v>693</v>
      </c>
      <c r="I9" s="415"/>
    </row>
    <row r="10" spans="1:9" s="415" customFormat="1" ht="15" customHeight="1" x14ac:dyDescent="0.25">
      <c r="A10" s="382" t="s">
        <v>35</v>
      </c>
      <c r="B10" s="419" t="s">
        <v>355</v>
      </c>
      <c r="C10" s="439"/>
      <c r="D10" s="370">
        <f t="shared" si="0"/>
        <v>3</v>
      </c>
      <c r="E10" s="370"/>
      <c r="F10" s="370"/>
      <c r="G10" s="410">
        <f t="shared" si="1"/>
        <v>3</v>
      </c>
      <c r="H10" s="349" t="s">
        <v>217</v>
      </c>
    </row>
    <row r="11" spans="1:9" s="413" customFormat="1" ht="15" customHeight="1" x14ac:dyDescent="0.25">
      <c r="A11" s="382" t="s">
        <v>36</v>
      </c>
      <c r="B11" s="431" t="s">
        <v>355</v>
      </c>
      <c r="C11" s="419"/>
      <c r="D11" s="370">
        <f t="shared" si="0"/>
        <v>3</v>
      </c>
      <c r="E11" s="370"/>
      <c r="F11" s="388"/>
      <c r="G11" s="358">
        <f t="shared" si="1"/>
        <v>3</v>
      </c>
      <c r="H11" s="349" t="s">
        <v>684</v>
      </c>
    </row>
    <row r="12" spans="1:9" s="413" customFormat="1" ht="15" customHeight="1" x14ac:dyDescent="0.25">
      <c r="A12" s="382" t="s">
        <v>37</v>
      </c>
      <c r="B12" s="431" t="s">
        <v>356</v>
      </c>
      <c r="C12" s="419" t="s">
        <v>694</v>
      </c>
      <c r="D12" s="370">
        <v>0</v>
      </c>
      <c r="E12" s="370"/>
      <c r="F12" s="370"/>
      <c r="G12" s="410">
        <f t="shared" si="1"/>
        <v>0</v>
      </c>
      <c r="H12" s="438" t="s">
        <v>346</v>
      </c>
    </row>
    <row r="13" spans="1:9" s="411" customFormat="1" ht="15" customHeight="1" x14ac:dyDescent="0.25">
      <c r="A13" s="382" t="s">
        <v>38</v>
      </c>
      <c r="B13" s="419" t="s">
        <v>355</v>
      </c>
      <c r="C13" s="439"/>
      <c r="D13" s="370">
        <f t="shared" si="0"/>
        <v>3</v>
      </c>
      <c r="E13" s="370"/>
      <c r="F13" s="370"/>
      <c r="G13" s="410">
        <f t="shared" si="1"/>
        <v>3</v>
      </c>
      <c r="H13" s="349" t="s">
        <v>677</v>
      </c>
      <c r="I13" s="415"/>
    </row>
    <row r="14" spans="1:9" s="369" customFormat="1" ht="15" customHeight="1" x14ac:dyDescent="0.25">
      <c r="A14" s="383" t="s">
        <v>32</v>
      </c>
      <c r="B14" s="429"/>
      <c r="C14" s="427"/>
      <c r="D14" s="372"/>
      <c r="E14" s="372"/>
      <c r="F14" s="368"/>
      <c r="G14" s="368"/>
      <c r="H14" s="428"/>
      <c r="I14" s="378"/>
    </row>
    <row r="15" spans="1:9" s="414" customFormat="1" ht="15" customHeight="1" x14ac:dyDescent="0.25">
      <c r="A15" s="382" t="s">
        <v>39</v>
      </c>
      <c r="B15" s="419" t="s">
        <v>356</v>
      </c>
      <c r="C15" s="439" t="s">
        <v>764</v>
      </c>
      <c r="D15" s="370">
        <f t="shared" ref="D15:D28" si="2">IF(B15=$B$4,3,IF(B15=$B$5,2,IF(B15=$B$6,0,0)))</f>
        <v>0</v>
      </c>
      <c r="E15" s="370"/>
      <c r="F15" s="370"/>
      <c r="G15" s="410">
        <f t="shared" ref="G15:G28" si="3">D15*(1-E15)*(1-F15)</f>
        <v>0</v>
      </c>
      <c r="H15" s="349" t="s">
        <v>438</v>
      </c>
      <c r="I15" s="415"/>
    </row>
    <row r="16" spans="1:9" s="411" customFormat="1" ht="15" customHeight="1" x14ac:dyDescent="0.25">
      <c r="A16" s="382" t="s">
        <v>40</v>
      </c>
      <c r="B16" s="419" t="s">
        <v>356</v>
      </c>
      <c r="C16" s="439" t="s">
        <v>763</v>
      </c>
      <c r="D16" s="370">
        <f t="shared" si="2"/>
        <v>0</v>
      </c>
      <c r="E16" s="370"/>
      <c r="F16" s="370"/>
      <c r="G16" s="410">
        <f t="shared" si="3"/>
        <v>0</v>
      </c>
      <c r="H16" s="349" t="s">
        <v>218</v>
      </c>
      <c r="I16" s="415"/>
    </row>
    <row r="17" spans="1:9" s="411" customFormat="1" ht="15" customHeight="1" x14ac:dyDescent="0.25">
      <c r="A17" s="382" t="s">
        <v>41</v>
      </c>
      <c r="B17" s="439" t="s">
        <v>355</v>
      </c>
      <c r="C17" s="439" t="s">
        <v>695</v>
      </c>
      <c r="D17" s="370">
        <f t="shared" si="2"/>
        <v>3</v>
      </c>
      <c r="E17" s="370"/>
      <c r="F17" s="370">
        <v>0.5</v>
      </c>
      <c r="G17" s="410">
        <f t="shared" si="3"/>
        <v>1.5</v>
      </c>
      <c r="H17" s="349" t="s">
        <v>442</v>
      </c>
      <c r="I17" s="415"/>
    </row>
    <row r="18" spans="1:9" s="411" customFormat="1" ht="15" customHeight="1" x14ac:dyDescent="0.25">
      <c r="A18" s="382" t="s">
        <v>42</v>
      </c>
      <c r="B18" s="439" t="s">
        <v>355</v>
      </c>
      <c r="C18" s="439"/>
      <c r="D18" s="370">
        <f t="shared" si="2"/>
        <v>3</v>
      </c>
      <c r="E18" s="370"/>
      <c r="F18" s="370"/>
      <c r="G18" s="410">
        <f t="shared" si="3"/>
        <v>3</v>
      </c>
      <c r="H18" s="349" t="s">
        <v>384</v>
      </c>
      <c r="I18" s="415"/>
    </row>
    <row r="19" spans="1:9" s="411" customFormat="1" ht="15" customHeight="1" x14ac:dyDescent="0.25">
      <c r="A19" s="382" t="s">
        <v>43</v>
      </c>
      <c r="B19" s="439" t="s">
        <v>355</v>
      </c>
      <c r="C19" s="463"/>
      <c r="D19" s="370">
        <f t="shared" si="2"/>
        <v>3</v>
      </c>
      <c r="E19" s="370"/>
      <c r="F19" s="370"/>
      <c r="G19" s="410">
        <f t="shared" si="3"/>
        <v>3</v>
      </c>
      <c r="H19" s="349" t="s">
        <v>678</v>
      </c>
      <c r="I19" s="415"/>
    </row>
    <row r="20" spans="1:9" s="411" customFormat="1" ht="15" customHeight="1" x14ac:dyDescent="0.25">
      <c r="A20" s="382" t="s">
        <v>44</v>
      </c>
      <c r="B20" s="439" t="s">
        <v>696</v>
      </c>
      <c r="C20" s="359" t="s">
        <v>697</v>
      </c>
      <c r="D20" s="370">
        <f t="shared" si="2"/>
        <v>0</v>
      </c>
      <c r="E20" s="370"/>
      <c r="F20" s="370"/>
      <c r="G20" s="410">
        <f t="shared" si="3"/>
        <v>0</v>
      </c>
      <c r="H20" s="349" t="s">
        <v>698</v>
      </c>
      <c r="I20" s="415"/>
    </row>
    <row r="21" spans="1:9" s="411" customFormat="1" ht="15" customHeight="1" x14ac:dyDescent="0.25">
      <c r="A21" s="382" t="s">
        <v>45</v>
      </c>
      <c r="B21" s="439" t="s">
        <v>355</v>
      </c>
      <c r="C21" s="439"/>
      <c r="D21" s="370">
        <v>3</v>
      </c>
      <c r="E21" s="370"/>
      <c r="F21" s="370"/>
      <c r="G21" s="410">
        <f t="shared" si="3"/>
        <v>3</v>
      </c>
      <c r="H21" s="349" t="s">
        <v>690</v>
      </c>
      <c r="I21" s="415"/>
    </row>
    <row r="22" spans="1:9" s="411" customFormat="1" ht="15" customHeight="1" x14ac:dyDescent="0.25">
      <c r="A22" s="382" t="s">
        <v>46</v>
      </c>
      <c r="B22" s="439" t="s">
        <v>355</v>
      </c>
      <c r="C22" s="439"/>
      <c r="D22" s="370">
        <f t="shared" si="2"/>
        <v>3</v>
      </c>
      <c r="E22" s="370"/>
      <c r="F22" s="370"/>
      <c r="G22" s="410">
        <f t="shared" si="3"/>
        <v>3</v>
      </c>
      <c r="H22" s="349" t="s">
        <v>348</v>
      </c>
      <c r="I22" s="415"/>
    </row>
    <row r="23" spans="1:9" s="411" customFormat="1" ht="15" customHeight="1" x14ac:dyDescent="0.25">
      <c r="A23" s="382" t="s">
        <v>47</v>
      </c>
      <c r="B23" s="439" t="s">
        <v>356</v>
      </c>
      <c r="C23" s="439" t="s">
        <v>699</v>
      </c>
      <c r="D23" s="370">
        <f t="shared" si="2"/>
        <v>0</v>
      </c>
      <c r="E23" s="370"/>
      <c r="F23" s="370"/>
      <c r="G23" s="410">
        <f t="shared" si="3"/>
        <v>0</v>
      </c>
      <c r="H23" s="349" t="s">
        <v>691</v>
      </c>
      <c r="I23" s="415"/>
    </row>
    <row r="24" spans="1:9" s="411" customFormat="1" ht="15" customHeight="1" x14ac:dyDescent="0.25">
      <c r="A24" s="382" t="s">
        <v>48</v>
      </c>
      <c r="B24" s="439" t="s">
        <v>356</v>
      </c>
      <c r="C24" s="439" t="s">
        <v>700</v>
      </c>
      <c r="D24" s="370">
        <f t="shared" si="2"/>
        <v>0</v>
      </c>
      <c r="E24" s="370"/>
      <c r="F24" s="370"/>
      <c r="G24" s="410">
        <f t="shared" si="3"/>
        <v>0</v>
      </c>
      <c r="H24" s="349" t="s">
        <v>701</v>
      </c>
      <c r="I24" s="415"/>
    </row>
    <row r="25" spans="1:9" s="414" customFormat="1" ht="15" customHeight="1" x14ac:dyDescent="0.25">
      <c r="A25" s="382" t="s">
        <v>49</v>
      </c>
      <c r="B25" s="439" t="s">
        <v>355</v>
      </c>
      <c r="C25" s="439"/>
      <c r="D25" s="370">
        <f t="shared" si="2"/>
        <v>3</v>
      </c>
      <c r="E25" s="370"/>
      <c r="F25" s="370"/>
      <c r="G25" s="410">
        <f t="shared" si="3"/>
        <v>3</v>
      </c>
      <c r="H25" s="332" t="s">
        <v>692</v>
      </c>
      <c r="I25" s="415"/>
    </row>
    <row r="26" spans="1:9" s="411" customFormat="1" ht="15" customHeight="1" x14ac:dyDescent="0.25">
      <c r="A26" s="382" t="s">
        <v>50</v>
      </c>
      <c r="B26" s="439" t="s">
        <v>355</v>
      </c>
      <c r="C26" s="439"/>
      <c r="D26" s="370">
        <f t="shared" si="2"/>
        <v>3</v>
      </c>
      <c r="E26" s="370"/>
      <c r="F26" s="370"/>
      <c r="G26" s="410">
        <f t="shared" si="3"/>
        <v>3</v>
      </c>
      <c r="H26" s="349" t="s">
        <v>219</v>
      </c>
      <c r="I26" s="415"/>
    </row>
    <row r="27" spans="1:9" s="411" customFormat="1" ht="15" customHeight="1" x14ac:dyDescent="0.25">
      <c r="A27" s="382" t="s">
        <v>51</v>
      </c>
      <c r="B27" s="439" t="s">
        <v>355</v>
      </c>
      <c r="C27" s="439"/>
      <c r="D27" s="370">
        <f t="shared" si="2"/>
        <v>3</v>
      </c>
      <c r="E27" s="370"/>
      <c r="F27" s="370"/>
      <c r="G27" s="410">
        <f t="shared" si="3"/>
        <v>3</v>
      </c>
      <c r="H27" s="349" t="s">
        <v>682</v>
      </c>
      <c r="I27" s="415"/>
    </row>
    <row r="28" spans="1:9" s="411" customFormat="1" ht="15" customHeight="1" x14ac:dyDescent="0.25">
      <c r="A28" s="437" t="s">
        <v>52</v>
      </c>
      <c r="B28" s="439" t="s">
        <v>356</v>
      </c>
      <c r="C28" s="419" t="s">
        <v>702</v>
      </c>
      <c r="D28" s="370">
        <f t="shared" si="2"/>
        <v>0</v>
      </c>
      <c r="E28" s="388"/>
      <c r="F28" s="388"/>
      <c r="G28" s="358">
        <f t="shared" si="3"/>
        <v>0</v>
      </c>
      <c r="H28" s="349" t="s">
        <v>220</v>
      </c>
      <c r="I28" s="415"/>
    </row>
    <row r="29" spans="1:9" x14ac:dyDescent="0.25">
      <c r="F29" s="3"/>
      <c r="G29" s="4"/>
    </row>
  </sheetData>
  <autoFilter ref="A7:D28"/>
  <mergeCells count="10">
    <mergeCell ref="A1:H1"/>
    <mergeCell ref="A2:H2"/>
    <mergeCell ref="A3:A6"/>
    <mergeCell ref="C3:C6"/>
    <mergeCell ref="D3:G3"/>
    <mergeCell ref="H3:H6"/>
    <mergeCell ref="D4:D6"/>
    <mergeCell ref="E4:E6"/>
    <mergeCell ref="F4:F6"/>
    <mergeCell ref="G4:G6"/>
  </mergeCells>
  <dataValidations count="3">
    <dataValidation type="list" allowBlank="1" showInputMessage="1" showErrorMessage="1" sqref="E8:F13 E15:F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3 B15:B28">
      <formula1>$B$4:$B$6</formula1>
    </dataValidation>
    <dataValidation type="list" allowBlank="1" showInputMessage="1" showErrorMessage="1" sqref="B14">
      <formula1>#REF!</formula1>
    </dataValidation>
  </dataValidations>
  <hyperlinks>
    <hyperlink ref="G7" r:id="rId1" display="http://beldepfin.ru/?page_id=4202"/>
    <hyperlink ref="H8" r:id="rId2" display="http://сыктывкар.рф/administration/departament-finansov/byudzhet/resheniya-ob-utverzhdenii-byudzheta"/>
    <hyperlink ref="H9" r:id="rId3" display="http://воркута.рф/about/budget-mo-th-vorkuta/byudzhet/aktualizirovannyy-byudzhet/2019-god/"/>
    <hyperlink ref="H10" r:id="rId4"/>
    <hyperlink ref="H11" r:id="rId5" display="http://администрация-усинск.рф/?p=18093"/>
    <hyperlink ref="H12" r:id="rId6"/>
    <hyperlink ref="H13" r:id="rId7"/>
    <hyperlink ref="H15" r:id="rId8"/>
    <hyperlink ref="H16" r:id="rId9"/>
    <hyperlink ref="H17" r:id="rId10"/>
    <hyperlink ref="H18" r:id="rId11"/>
    <hyperlink ref="H19" r:id="rId12"/>
    <hyperlink ref="H20" r:id="rId13"/>
    <hyperlink ref="H21" r:id="rId14"/>
    <hyperlink ref="H22" r:id="rId15"/>
    <hyperlink ref="H23" r:id="rId16" display="http://www.сысола-адм.рф/budget_rayon.php"/>
    <hyperlink ref="H24" r:id="rId17"/>
    <hyperlink ref="H26" r:id="rId18"/>
    <hyperlink ref="H27" r:id="rId19" display="http://усть-кулом.рф/city/byudzhet-rayona/byudzhet-na-2019-god/"/>
    <hyperlink ref="H28" r:id="rId20"/>
    <hyperlink ref="H25" r:id="rId21" display="https://cloud.mail.ru/public/97EH/Bpna79t5e/%D0%A0%D0%B5%D1%88%D0%B5%D0%BD%D0%B8%D1%8F %D0%BE %D0%B2%D0%BD%D0%B5%D1%81%D0%B5%D0%BD%D0%B8%D0%B8 %D0%B8%D0%B7%D0%BC%D0%B5%D0%BD%D0%B5%D0%BD%D0%B8%D0%B9 %D0%B2 %D0%B1%D1%8E%D0%B4%D0%B6%D0%B5%D1%82 2019 %D0%B3%D0%BE%D0%B4/"/>
  </hyperlinks>
  <pageMargins left="0.70866141732283472" right="0.70866141732283472" top="0.74803149606299213" bottom="0.74803149606299213" header="0.31496062992125984" footer="0.31496062992125984"/>
  <pageSetup paperSize="9" fitToHeight="3" orientation="landscape" r:id="rId22"/>
  <headerFooter>
    <oddFooter>&amp;C&amp;"Times New Roman,обычный"&amp;8Исходные данные и оценка показателя 1.1&amp;R&amp;8&amp;P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7"/>
  <sheetViews>
    <sheetView topLeftCell="A4" zoomScale="110" zoomScaleNormal="110" zoomScaleSheetLayoutView="80" workbookViewId="0">
      <selection activeCell="F30" sqref="F30"/>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15" customHeight="1" x14ac:dyDescent="0.2">
      <c r="A1" s="550" t="str">
        <f>"Исходные данные и оценка показателя "&amp;Методика!B125</f>
        <v>Исходные данные и оценка показателя Публикуются ли отчеты об исполнении бюджета МО за первый квартал, полугодие, девять месяцев отчетного года?</v>
      </c>
      <c r="B1" s="550"/>
      <c r="C1" s="550"/>
      <c r="D1" s="550"/>
      <c r="E1" s="551"/>
      <c r="F1" s="551"/>
      <c r="G1" s="551"/>
      <c r="H1" s="551"/>
      <c r="I1" s="551"/>
    </row>
    <row r="2" spans="1:9" s="1" customFormat="1" ht="99" customHeight="1" x14ac:dyDescent="0.25">
      <c r="A2" s="545" t="str">
        <f>Методика!B126</f>
        <v xml:space="preserve">В целях оценки показателя учитываются официальные документы, принятые в соответствии с частью 5 статьи 264.2 Бюджетного кодекса РФ. Иные документы и материалы в целях оценки данного показателя не учитываются. Опубликованные сведения в обязательном порядке должны содержать: 
а) наименование, номер и дату правового акта, утверждающего отчет; 
б) должность, фамилию и инициалы лица, подписавшего правовой акт, утверждающий отчет.
Учитывается публикация отчетов со всеми приложениями; публикация отдельных составляющих в целях оценки показателя не учитывается.
Допускается публикация постановляющей части правового акта, утверждающего отчет, в графическом формате. За использование графического формата для публикации приложений к отчету (содержательной части) применяется понижающий коэффициент за используемый формат данных.
Отчет об исполнении бюджета МО за первый квартал, полугодие, девять месяцев отчетного года, должен быть опубликован в течение 3-х месяцев после окончания отчетного периода. </v>
      </c>
      <c r="B2" s="546"/>
      <c r="C2" s="546"/>
      <c r="D2" s="546"/>
      <c r="E2" s="544"/>
      <c r="F2" s="544"/>
      <c r="G2" s="544"/>
      <c r="H2" s="544"/>
      <c r="I2" s="544"/>
    </row>
    <row r="3" spans="1:9" ht="28.5" customHeight="1" x14ac:dyDescent="0.25">
      <c r="A3" s="510" t="s">
        <v>119</v>
      </c>
      <c r="B3" s="170" t="str">
        <f>Методика!B125</f>
        <v>Публикуются ли отчеты об исполнении бюджета МО за первый квартал, полугодие, девять месяцев отчетного года?</v>
      </c>
      <c r="C3" s="497" t="s">
        <v>120</v>
      </c>
      <c r="D3" s="522" t="s">
        <v>357</v>
      </c>
      <c r="E3" s="548"/>
      <c r="F3" s="548"/>
      <c r="G3" s="548"/>
      <c r="H3" s="548"/>
      <c r="I3" s="552" t="s">
        <v>352</v>
      </c>
    </row>
    <row r="4" spans="1:9" ht="15.75" customHeight="1" x14ac:dyDescent="0.25">
      <c r="A4" s="511"/>
      <c r="B4" s="209" t="str">
        <f>Методика!B127</f>
        <v>Да, опубликованы утвержденные отчеты за все отчетные периоды</v>
      </c>
      <c r="C4" s="498"/>
      <c r="D4" s="510" t="s">
        <v>9</v>
      </c>
      <c r="E4" s="510" t="s">
        <v>27</v>
      </c>
      <c r="F4" s="510" t="s">
        <v>21</v>
      </c>
      <c r="G4" s="510" t="s">
        <v>358</v>
      </c>
      <c r="H4" s="522" t="s">
        <v>8</v>
      </c>
      <c r="I4" s="552"/>
    </row>
    <row r="5" spans="1:9" ht="24" customHeight="1" x14ac:dyDescent="0.25">
      <c r="A5" s="511"/>
      <c r="B5" s="209" t="str">
        <f>Методика!B128</f>
        <v>Нет, не опубликованы, или публикуются нерегулярно, или не отвечают требованиям</v>
      </c>
      <c r="C5" s="499"/>
      <c r="D5" s="510"/>
      <c r="E5" s="548"/>
      <c r="F5" s="547"/>
      <c r="G5" s="547"/>
      <c r="H5" s="549"/>
      <c r="I5" s="552"/>
    </row>
    <row r="6" spans="1:9" s="14" customFormat="1" ht="15" customHeight="1" x14ac:dyDescent="0.25">
      <c r="A6" s="11" t="s">
        <v>31</v>
      </c>
      <c r="B6" s="7"/>
      <c r="C6" s="11"/>
      <c r="D6" s="211"/>
      <c r="E6" s="211"/>
      <c r="F6" s="211"/>
      <c r="G6" s="211"/>
      <c r="H6" s="213"/>
      <c r="I6" s="5"/>
    </row>
    <row r="7" spans="1:9" s="414" customFormat="1" ht="15" customHeight="1" x14ac:dyDescent="0.25">
      <c r="A7" s="382" t="s">
        <v>33</v>
      </c>
      <c r="B7" s="431" t="s">
        <v>268</v>
      </c>
      <c r="C7" s="439"/>
      <c r="D7" s="370">
        <f t="shared" ref="D7:D12" si="0">IF(B7=$B$4,2,IF(B7=$B$5,0,0))</f>
        <v>2</v>
      </c>
      <c r="E7" s="370"/>
      <c r="F7" s="370"/>
      <c r="G7" s="370"/>
      <c r="H7" s="360">
        <f t="shared" ref="H7:H12" si="1">D7*(1-E7)*(1-F7)*(1-G7)</f>
        <v>2</v>
      </c>
      <c r="I7" s="445" t="s">
        <v>371</v>
      </c>
    </row>
    <row r="8" spans="1:9" s="411" customFormat="1" ht="15" customHeight="1" x14ac:dyDescent="0.25">
      <c r="A8" s="382" t="s">
        <v>34</v>
      </c>
      <c r="B8" s="419" t="s">
        <v>268</v>
      </c>
      <c r="C8" s="439"/>
      <c r="D8" s="370">
        <f t="shared" si="0"/>
        <v>2</v>
      </c>
      <c r="E8" s="370"/>
      <c r="F8" s="370"/>
      <c r="G8" s="370"/>
      <c r="H8" s="360">
        <f t="shared" si="1"/>
        <v>2</v>
      </c>
      <c r="I8" s="446" t="s">
        <v>703</v>
      </c>
    </row>
    <row r="9" spans="1:9" s="415" customFormat="1" ht="15" customHeight="1" x14ac:dyDescent="0.25">
      <c r="A9" s="382" t="s">
        <v>35</v>
      </c>
      <c r="B9" s="419" t="s">
        <v>268</v>
      </c>
      <c r="C9" s="439"/>
      <c r="D9" s="370">
        <f t="shared" si="0"/>
        <v>2</v>
      </c>
      <c r="E9" s="370"/>
      <c r="F9" s="370"/>
      <c r="G9" s="370"/>
      <c r="H9" s="360">
        <f t="shared" si="1"/>
        <v>2</v>
      </c>
      <c r="I9" s="446" t="s">
        <v>704</v>
      </c>
    </row>
    <row r="10" spans="1:9" s="414" customFormat="1" ht="15" customHeight="1" x14ac:dyDescent="0.25">
      <c r="A10" s="382" t="s">
        <v>36</v>
      </c>
      <c r="B10" s="419" t="s">
        <v>268</v>
      </c>
      <c r="C10" s="419"/>
      <c r="D10" s="370">
        <f t="shared" si="0"/>
        <v>2</v>
      </c>
      <c r="E10" s="370"/>
      <c r="F10" s="370"/>
      <c r="G10" s="370"/>
      <c r="H10" s="360">
        <f t="shared" si="1"/>
        <v>2</v>
      </c>
      <c r="I10" s="446" t="s">
        <v>705</v>
      </c>
    </row>
    <row r="11" spans="1:9" s="413" customFormat="1" ht="15" customHeight="1" x14ac:dyDescent="0.25">
      <c r="A11" s="382" t="s">
        <v>37</v>
      </c>
      <c r="B11" s="419" t="s">
        <v>268</v>
      </c>
      <c r="C11" s="419" t="s">
        <v>706</v>
      </c>
      <c r="D11" s="370">
        <f t="shared" si="0"/>
        <v>2</v>
      </c>
      <c r="E11" s="370"/>
      <c r="F11" s="370"/>
      <c r="G11" s="370">
        <v>0.5</v>
      </c>
      <c r="H11" s="360">
        <f t="shared" si="1"/>
        <v>1</v>
      </c>
      <c r="I11" s="446" t="s">
        <v>707</v>
      </c>
    </row>
    <row r="12" spans="1:9" s="411" customFormat="1" ht="15" customHeight="1" x14ac:dyDescent="0.25">
      <c r="A12" s="382" t="s">
        <v>38</v>
      </c>
      <c r="B12" s="439" t="s">
        <v>268</v>
      </c>
      <c r="C12" s="439"/>
      <c r="D12" s="370">
        <f t="shared" si="0"/>
        <v>2</v>
      </c>
      <c r="E12" s="370"/>
      <c r="F12" s="370"/>
      <c r="G12" s="370"/>
      <c r="H12" s="360">
        <f t="shared" si="1"/>
        <v>2</v>
      </c>
      <c r="I12" s="446" t="s">
        <v>708</v>
      </c>
    </row>
    <row r="13" spans="1:9" s="369" customFormat="1" ht="15" customHeight="1" x14ac:dyDescent="0.25">
      <c r="A13" s="383" t="s">
        <v>32</v>
      </c>
      <c r="B13" s="429"/>
      <c r="C13" s="427"/>
      <c r="D13" s="372"/>
      <c r="E13" s="372"/>
      <c r="F13" s="368"/>
      <c r="G13" s="368"/>
      <c r="H13" s="444"/>
      <c r="I13" s="447"/>
    </row>
    <row r="14" spans="1:9" s="414" customFormat="1" ht="15" customHeight="1" x14ac:dyDescent="0.25">
      <c r="A14" s="382" t="s">
        <v>39</v>
      </c>
      <c r="B14" s="439" t="s">
        <v>268</v>
      </c>
      <c r="C14" s="439"/>
      <c r="D14" s="370">
        <f t="shared" ref="D14:D27" si="2">IF(B14=$B$4,2,IF(B14=$B$5,0,0))</f>
        <v>2</v>
      </c>
      <c r="E14" s="370"/>
      <c r="F14" s="370"/>
      <c r="G14" s="370"/>
      <c r="H14" s="360">
        <f t="shared" ref="H14:H27" si="3">D14*(1-E14)*(1-F14)*(1-G14)</f>
        <v>2</v>
      </c>
      <c r="I14" s="446" t="s">
        <v>209</v>
      </c>
    </row>
    <row r="15" spans="1:9" s="411" customFormat="1" ht="15" customHeight="1" x14ac:dyDescent="0.25">
      <c r="A15" s="382" t="s">
        <v>40</v>
      </c>
      <c r="B15" s="439" t="s">
        <v>268</v>
      </c>
      <c r="C15" s="439"/>
      <c r="D15" s="370">
        <f t="shared" si="2"/>
        <v>2</v>
      </c>
      <c r="E15" s="370"/>
      <c r="F15" s="370"/>
      <c r="G15" s="370"/>
      <c r="H15" s="360">
        <f t="shared" si="3"/>
        <v>2</v>
      </c>
      <c r="I15" s="446" t="s">
        <v>361</v>
      </c>
    </row>
    <row r="16" spans="1:9" s="411" customFormat="1" ht="15" customHeight="1" x14ac:dyDescent="0.25">
      <c r="A16" s="382" t="s">
        <v>41</v>
      </c>
      <c r="B16" s="439" t="s">
        <v>268</v>
      </c>
      <c r="C16" s="439"/>
      <c r="D16" s="370">
        <f t="shared" si="2"/>
        <v>2</v>
      </c>
      <c r="E16" s="370"/>
      <c r="F16" s="370"/>
      <c r="G16" s="370"/>
      <c r="H16" s="360">
        <f t="shared" si="3"/>
        <v>2</v>
      </c>
      <c r="I16" s="446" t="s">
        <v>212</v>
      </c>
    </row>
    <row r="17" spans="1:10" s="411" customFormat="1" ht="15" customHeight="1" x14ac:dyDescent="0.25">
      <c r="A17" s="382" t="s">
        <v>42</v>
      </c>
      <c r="B17" s="439" t="s">
        <v>268</v>
      </c>
      <c r="C17" s="439"/>
      <c r="D17" s="370">
        <f t="shared" si="2"/>
        <v>2</v>
      </c>
      <c r="E17" s="370"/>
      <c r="F17" s="370"/>
      <c r="G17" s="370"/>
      <c r="H17" s="360">
        <f t="shared" si="3"/>
        <v>2</v>
      </c>
      <c r="I17" s="446" t="s">
        <v>709</v>
      </c>
    </row>
    <row r="18" spans="1:10" s="411" customFormat="1" ht="15" customHeight="1" x14ac:dyDescent="0.25">
      <c r="A18" s="382" t="s">
        <v>43</v>
      </c>
      <c r="B18" s="439" t="s">
        <v>268</v>
      </c>
      <c r="C18" s="439"/>
      <c r="D18" s="370">
        <f t="shared" si="2"/>
        <v>2</v>
      </c>
      <c r="E18" s="370"/>
      <c r="F18" s="370"/>
      <c r="G18" s="370"/>
      <c r="H18" s="360">
        <f t="shared" si="3"/>
        <v>2</v>
      </c>
      <c r="I18" s="446" t="s">
        <v>710</v>
      </c>
    </row>
    <row r="19" spans="1:10" s="411" customFormat="1" ht="15" customHeight="1" x14ac:dyDescent="0.25">
      <c r="A19" s="382" t="s">
        <v>44</v>
      </c>
      <c r="B19" s="439" t="s">
        <v>268</v>
      </c>
      <c r="C19" s="439"/>
      <c r="D19" s="370">
        <f t="shared" si="2"/>
        <v>2</v>
      </c>
      <c r="E19" s="370"/>
      <c r="F19" s="370"/>
      <c r="G19" s="370"/>
      <c r="H19" s="360">
        <f t="shared" si="3"/>
        <v>2</v>
      </c>
      <c r="I19" s="448" t="s">
        <v>227</v>
      </c>
    </row>
    <row r="20" spans="1:10" s="411" customFormat="1" ht="15" customHeight="1" x14ac:dyDescent="0.25">
      <c r="A20" s="382" t="s">
        <v>45</v>
      </c>
      <c r="B20" s="439" t="s">
        <v>268</v>
      </c>
      <c r="C20" s="439" t="s">
        <v>711</v>
      </c>
      <c r="D20" s="370">
        <f t="shared" si="2"/>
        <v>2</v>
      </c>
      <c r="E20" s="370"/>
      <c r="F20" s="370">
        <v>0.5</v>
      </c>
      <c r="G20" s="370"/>
      <c r="H20" s="360">
        <f t="shared" si="3"/>
        <v>1</v>
      </c>
      <c r="I20" s="446" t="s">
        <v>712</v>
      </c>
    </row>
    <row r="21" spans="1:10" s="411" customFormat="1" ht="15" customHeight="1" x14ac:dyDescent="0.25">
      <c r="A21" s="382" t="s">
        <v>46</v>
      </c>
      <c r="B21" s="439" t="s">
        <v>268</v>
      </c>
      <c r="C21" s="439"/>
      <c r="D21" s="370">
        <f t="shared" si="2"/>
        <v>2</v>
      </c>
      <c r="E21" s="370"/>
      <c r="F21" s="370"/>
      <c r="G21" s="370"/>
      <c r="H21" s="360">
        <f t="shared" si="3"/>
        <v>2</v>
      </c>
      <c r="I21" s="446" t="s">
        <v>348</v>
      </c>
    </row>
    <row r="22" spans="1:10" s="411" customFormat="1" ht="15" customHeight="1" x14ac:dyDescent="0.25">
      <c r="A22" s="382" t="s">
        <v>47</v>
      </c>
      <c r="B22" s="439" t="s">
        <v>268</v>
      </c>
      <c r="C22" s="439"/>
      <c r="D22" s="370">
        <f t="shared" si="2"/>
        <v>2</v>
      </c>
      <c r="E22" s="370"/>
      <c r="F22" s="370"/>
      <c r="G22" s="370"/>
      <c r="H22" s="360">
        <f t="shared" si="3"/>
        <v>2</v>
      </c>
      <c r="I22" s="446" t="s">
        <v>713</v>
      </c>
    </row>
    <row r="23" spans="1:10" s="411" customFormat="1" ht="15" customHeight="1" x14ac:dyDescent="0.25">
      <c r="A23" s="382" t="s">
        <v>48</v>
      </c>
      <c r="B23" s="439" t="s">
        <v>268</v>
      </c>
      <c r="C23" s="439"/>
      <c r="D23" s="370">
        <f t="shared" si="2"/>
        <v>2</v>
      </c>
      <c r="E23" s="370"/>
      <c r="F23" s="370"/>
      <c r="G23" s="370"/>
      <c r="H23" s="360">
        <f t="shared" si="3"/>
        <v>2</v>
      </c>
      <c r="I23" s="446" t="s">
        <v>714</v>
      </c>
    </row>
    <row r="24" spans="1:10" s="414" customFormat="1" ht="15" customHeight="1" x14ac:dyDescent="0.25">
      <c r="A24" s="382" t="s">
        <v>49</v>
      </c>
      <c r="B24" s="439" t="s">
        <v>268</v>
      </c>
      <c r="C24" s="439"/>
      <c r="D24" s="370">
        <f t="shared" si="2"/>
        <v>2</v>
      </c>
      <c r="E24" s="451"/>
      <c r="F24" s="370"/>
      <c r="G24" s="370"/>
      <c r="H24" s="360">
        <f t="shared" si="3"/>
        <v>2</v>
      </c>
      <c r="I24" s="449" t="s">
        <v>364</v>
      </c>
      <c r="J24" s="435" t="s">
        <v>715</v>
      </c>
    </row>
    <row r="25" spans="1:10" s="411" customFormat="1" ht="15" customHeight="1" x14ac:dyDescent="0.25">
      <c r="A25" s="382" t="s">
        <v>50</v>
      </c>
      <c r="B25" s="439" t="s">
        <v>268</v>
      </c>
      <c r="C25" s="439"/>
      <c r="D25" s="370">
        <f t="shared" si="2"/>
        <v>2</v>
      </c>
      <c r="E25" s="370"/>
      <c r="F25" s="370"/>
      <c r="G25" s="370"/>
      <c r="H25" s="360">
        <f t="shared" si="3"/>
        <v>2</v>
      </c>
      <c r="I25" s="446" t="s">
        <v>365</v>
      </c>
    </row>
    <row r="26" spans="1:10" s="411" customFormat="1" ht="15" customHeight="1" x14ac:dyDescent="0.25">
      <c r="A26" s="382" t="s">
        <v>51</v>
      </c>
      <c r="B26" s="439" t="s">
        <v>268</v>
      </c>
      <c r="C26" s="439"/>
      <c r="D26" s="370">
        <f t="shared" si="2"/>
        <v>2</v>
      </c>
      <c r="E26" s="370"/>
      <c r="F26" s="370"/>
      <c r="G26" s="370"/>
      <c r="H26" s="360">
        <f t="shared" si="3"/>
        <v>2</v>
      </c>
      <c r="I26" s="446" t="s">
        <v>716</v>
      </c>
    </row>
    <row r="27" spans="1:10" s="411" customFormat="1" ht="15" customHeight="1" x14ac:dyDescent="0.25">
      <c r="A27" s="382" t="s">
        <v>52</v>
      </c>
      <c r="B27" s="439" t="s">
        <v>268</v>
      </c>
      <c r="C27" s="439"/>
      <c r="D27" s="370">
        <f t="shared" si="2"/>
        <v>2</v>
      </c>
      <c r="E27" s="370"/>
      <c r="F27" s="370"/>
      <c r="G27" s="370"/>
      <c r="H27" s="360">
        <f t="shared" si="3"/>
        <v>2</v>
      </c>
      <c r="I27" s="450" t="s">
        <v>717</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3">
    <dataValidation type="list" allowBlank="1" showInputMessage="1" showErrorMessage="1" sqref="E7:G12 E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3">
      <formula1>#REF!</formula1>
    </dataValidation>
    <dataValidation type="list" allowBlank="1" showInputMessage="1" showErrorMessage="1" sqref="B6:B12 B14:B27">
      <formula1>$B$4:$B$5</formula1>
    </dataValidation>
  </dataValidations>
  <hyperlinks>
    <hyperlink ref="H6" r:id="rId1" display="http://beldepfin.ru/?page_id=4202"/>
    <hyperlink ref="I24" r:id="rId2"/>
    <hyperlink ref="J24" r:id="rId3" display="https://cloud.mail.ru/public/97EH/Bpna79t5e/%D0%9E%D1%82%D1%87%D0%B5%D1%82 %D0%BE%D0%B1 %D0%B8%D1%81%D0%BF%D0%BE%D0%BB%D0%BD%D0%B5%D0%BD%D0%B8%D0%B8 %D0%B1%D1%8E%D0%B4%D0%B6%D0%B5%D1%82%D0%B0 2019 %D0%B3%D0%BE%D0%B4 (%D1%84.0503317)/"/>
    <hyperlink ref="I8" r:id="rId4" display="http://воркута.рф/about/budget-mo-th-vorkuta/otchyet-ob-ispolnenii-byudzheta/2019-god/?clear_cache=Y"/>
    <hyperlink ref="I9" r:id="rId5"/>
    <hyperlink ref="I10" r:id="rId6" display="http://администрация-усинск.рф/?p=22360"/>
    <hyperlink ref="I11" r:id="rId7"/>
    <hyperlink ref="I12" r:id="rId8"/>
    <hyperlink ref="I14" r:id="rId9"/>
    <hyperlink ref="I15" r:id="rId10"/>
    <hyperlink ref="I16" r:id="rId11"/>
    <hyperlink ref="I17" r:id="rId12"/>
    <hyperlink ref="I18" r:id="rId13"/>
    <hyperlink ref="I19" r:id="rId14"/>
    <hyperlink ref="I20" r:id="rId15"/>
    <hyperlink ref="I21" r:id="rId16"/>
    <hyperlink ref="I22" r:id="rId17"/>
    <hyperlink ref="I23" r:id="rId18"/>
    <hyperlink ref="I25" r:id="rId19"/>
    <hyperlink ref="I26" r:id="rId20" display="http://усть-кулом.рф/city/byudzhet-rayona/otchet-ob-ispolnenii-byudzheta/ezhekvartalnye-otchety.php"/>
    <hyperlink ref="I27" r:id="rId21"/>
  </hyperlinks>
  <pageMargins left="0.70866141732283472" right="0.70866141732283472" top="0.74803149606299213" bottom="0.74803149606299213" header="0.31496062992125984" footer="0.31496062992125984"/>
  <pageSetup paperSize="9" scale="96" fitToHeight="3" orientation="landscape" r:id="rId22"/>
  <headerFooter>
    <oddFooter>&amp;C&amp;"Times New Roman,обычный"&amp;8Исходные данные и оценка показателя 1.1&amp;R&amp;8&amp;P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zoomScale="110" zoomScaleNormal="110" zoomScaleSheetLayoutView="80" workbookViewId="0">
      <selection activeCell="B10" sqref="B10"/>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15" customHeight="1" x14ac:dyDescent="0.2">
      <c r="A1" s="550" t="str">
        <f>"Исходные данные и оценка показателя "&amp;Методика!B129</f>
        <v>Исходные данные и оценка показателя 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B1" s="550"/>
      <c r="C1" s="550"/>
      <c r="D1" s="550"/>
      <c r="E1" s="551"/>
      <c r="F1" s="551"/>
      <c r="G1" s="551"/>
      <c r="H1" s="551"/>
      <c r="I1" s="551"/>
    </row>
    <row r="2" spans="1:9" s="1" customFormat="1" ht="27" customHeight="1" x14ac:dyDescent="0.25">
      <c r="A2" s="545" t="str">
        <f>Методика!B130</f>
        <v xml:space="preserve">Виды доходов, объем которых составляет менее 10% от общего объема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отчетного периода.  </v>
      </c>
      <c r="B2" s="546"/>
      <c r="C2" s="546"/>
      <c r="D2" s="546"/>
      <c r="E2" s="544"/>
      <c r="F2" s="544"/>
      <c r="G2" s="544"/>
      <c r="H2" s="544"/>
      <c r="I2" s="544"/>
    </row>
    <row r="3" spans="1:9" ht="36" customHeight="1" x14ac:dyDescent="0.25">
      <c r="A3" s="510" t="s">
        <v>119</v>
      </c>
      <c r="B3" s="170" t="str">
        <f>Методика!B129</f>
        <v>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C3" s="497" t="s">
        <v>120</v>
      </c>
      <c r="D3" s="522" t="s">
        <v>366</v>
      </c>
      <c r="E3" s="548"/>
      <c r="F3" s="548"/>
      <c r="G3" s="548"/>
      <c r="H3" s="548"/>
      <c r="I3" s="552" t="s">
        <v>352</v>
      </c>
    </row>
    <row r="4" spans="1:9" ht="15.75" customHeight="1" x14ac:dyDescent="0.25">
      <c r="A4" s="511"/>
      <c r="B4" s="209" t="str">
        <f>Методика!B131</f>
        <v>Да, опубликованы за все отчетные периоды</v>
      </c>
      <c r="C4" s="498"/>
      <c r="D4" s="510" t="s">
        <v>9</v>
      </c>
      <c r="E4" s="510" t="s">
        <v>27</v>
      </c>
      <c r="F4" s="510" t="s">
        <v>21</v>
      </c>
      <c r="G4" s="510" t="s">
        <v>358</v>
      </c>
      <c r="H4" s="522" t="s">
        <v>8</v>
      </c>
      <c r="I4" s="552"/>
    </row>
    <row r="5" spans="1:9" ht="24" customHeight="1" x14ac:dyDescent="0.25">
      <c r="A5" s="511"/>
      <c r="B5" s="209" t="str">
        <f>Методика!B132</f>
        <v>Нет, не опубликованы, или публикуются нерегулярно, или не отвечают требованиям</v>
      </c>
      <c r="C5" s="499"/>
      <c r="D5" s="510"/>
      <c r="E5" s="548"/>
      <c r="F5" s="547"/>
      <c r="G5" s="547"/>
      <c r="H5" s="549"/>
      <c r="I5" s="552"/>
    </row>
    <row r="6" spans="1:9" s="14" customFormat="1" ht="15" customHeight="1" x14ac:dyDescent="0.25">
      <c r="A6" s="11" t="s">
        <v>31</v>
      </c>
      <c r="B6" s="7"/>
      <c r="C6" s="11"/>
      <c r="D6" s="211"/>
      <c r="E6" s="211"/>
      <c r="F6" s="211"/>
      <c r="G6" s="211"/>
      <c r="H6" s="213"/>
      <c r="I6" s="5"/>
    </row>
    <row r="7" spans="1:9" s="414" customFormat="1" ht="15.75" customHeight="1" x14ac:dyDescent="0.25">
      <c r="A7" s="382" t="s">
        <v>33</v>
      </c>
      <c r="B7" s="431" t="s">
        <v>273</v>
      </c>
      <c r="C7" s="439"/>
      <c r="D7" s="370">
        <f t="shared" ref="D7:D12" si="0">IF(B7=$B$4,2,IF(B7=$B$5,0,0))</f>
        <v>2</v>
      </c>
      <c r="E7" s="370"/>
      <c r="F7" s="370"/>
      <c r="G7" s="370"/>
      <c r="H7" s="410">
        <f t="shared" ref="H7:H27" si="1">D7*(1-E7)*(1-F7)*(1-G7)</f>
        <v>2</v>
      </c>
      <c r="I7" s="440" t="s">
        <v>367</v>
      </c>
    </row>
    <row r="8" spans="1:9" s="411" customFormat="1" ht="15" customHeight="1" x14ac:dyDescent="0.25">
      <c r="A8" s="382" t="s">
        <v>34</v>
      </c>
      <c r="B8" s="431" t="s">
        <v>273</v>
      </c>
      <c r="C8" s="439"/>
      <c r="D8" s="370">
        <f t="shared" si="0"/>
        <v>2</v>
      </c>
      <c r="E8" s="370"/>
      <c r="F8" s="370"/>
      <c r="G8" s="370"/>
      <c r="H8" s="410">
        <f t="shared" si="1"/>
        <v>2</v>
      </c>
      <c r="I8" s="349" t="s">
        <v>703</v>
      </c>
    </row>
    <row r="9" spans="1:9" s="415" customFormat="1" ht="15" customHeight="1" x14ac:dyDescent="0.25">
      <c r="A9" s="382" t="s">
        <v>35</v>
      </c>
      <c r="B9" s="431" t="s">
        <v>273</v>
      </c>
      <c r="C9" s="439"/>
      <c r="D9" s="370">
        <f t="shared" si="0"/>
        <v>2</v>
      </c>
      <c r="E9" s="370"/>
      <c r="F9" s="370"/>
      <c r="G9" s="370"/>
      <c r="H9" s="410">
        <f t="shared" si="1"/>
        <v>2</v>
      </c>
      <c r="I9" s="349" t="s">
        <v>704</v>
      </c>
    </row>
    <row r="10" spans="1:9" s="414" customFormat="1" ht="15" customHeight="1" x14ac:dyDescent="0.25">
      <c r="A10" s="382" t="s">
        <v>36</v>
      </c>
      <c r="B10" s="431" t="s">
        <v>273</v>
      </c>
      <c r="C10" s="419" t="s">
        <v>718</v>
      </c>
      <c r="D10" s="370">
        <f t="shared" si="0"/>
        <v>2</v>
      </c>
      <c r="E10" s="370"/>
      <c r="F10" s="370"/>
      <c r="G10" s="370">
        <v>0.5</v>
      </c>
      <c r="H10" s="410">
        <f t="shared" si="1"/>
        <v>1</v>
      </c>
      <c r="I10" s="349" t="s">
        <v>719</v>
      </c>
    </row>
    <row r="11" spans="1:9" s="413" customFormat="1" ht="15" customHeight="1" x14ac:dyDescent="0.25">
      <c r="A11" s="382" t="s">
        <v>37</v>
      </c>
      <c r="B11" s="431" t="s">
        <v>273</v>
      </c>
      <c r="C11" s="419"/>
      <c r="D11" s="370">
        <f t="shared" si="0"/>
        <v>2</v>
      </c>
      <c r="E11" s="370"/>
      <c r="F11" s="370"/>
      <c r="G11" s="370"/>
      <c r="H11" s="410">
        <f t="shared" si="1"/>
        <v>2</v>
      </c>
      <c r="I11" s="349" t="s">
        <v>368</v>
      </c>
    </row>
    <row r="12" spans="1:9" s="411" customFormat="1" ht="15" customHeight="1" x14ac:dyDescent="0.25">
      <c r="A12" s="382" t="s">
        <v>38</v>
      </c>
      <c r="B12" s="431" t="s">
        <v>273</v>
      </c>
      <c r="C12" s="439"/>
      <c r="D12" s="370">
        <f t="shared" si="0"/>
        <v>2</v>
      </c>
      <c r="E12" s="370"/>
      <c r="F12" s="370"/>
      <c r="G12" s="370"/>
      <c r="H12" s="410">
        <f t="shared" si="1"/>
        <v>2</v>
      </c>
      <c r="I12" s="349" t="s">
        <v>708</v>
      </c>
    </row>
    <row r="13" spans="1:9" s="369" customFormat="1" ht="15" customHeight="1" x14ac:dyDescent="0.25">
      <c r="A13" s="383" t="s">
        <v>32</v>
      </c>
      <c r="B13" s="429"/>
      <c r="C13" s="427"/>
      <c r="D13" s="372"/>
      <c r="E13" s="372"/>
      <c r="F13" s="368"/>
      <c r="G13" s="368"/>
      <c r="H13" s="368"/>
      <c r="I13" s="432"/>
    </row>
    <row r="14" spans="1:9" s="414" customFormat="1" ht="15" customHeight="1" x14ac:dyDescent="0.25">
      <c r="A14" s="382" t="s">
        <v>39</v>
      </c>
      <c r="B14" s="439" t="s">
        <v>273</v>
      </c>
      <c r="C14" s="439"/>
      <c r="D14" s="370">
        <f t="shared" ref="D14:D27" si="2">IF(B14=$B$4,2,IF(B14=$B$5,0,0))</f>
        <v>2</v>
      </c>
      <c r="E14" s="370"/>
      <c r="F14" s="370"/>
      <c r="G14" s="370"/>
      <c r="H14" s="410">
        <f t="shared" si="1"/>
        <v>2</v>
      </c>
      <c r="I14" s="438" t="s">
        <v>209</v>
      </c>
    </row>
    <row r="15" spans="1:9" s="411" customFormat="1" ht="15" customHeight="1" x14ac:dyDescent="0.25">
      <c r="A15" s="382" t="s">
        <v>40</v>
      </c>
      <c r="B15" s="439" t="s">
        <v>273</v>
      </c>
      <c r="C15" s="439"/>
      <c r="D15" s="370">
        <f t="shared" si="2"/>
        <v>2</v>
      </c>
      <c r="E15" s="370"/>
      <c r="F15" s="370"/>
      <c r="G15" s="370"/>
      <c r="H15" s="410">
        <f t="shared" si="1"/>
        <v>2</v>
      </c>
      <c r="I15" s="349" t="s">
        <v>361</v>
      </c>
    </row>
    <row r="16" spans="1:9" s="411" customFormat="1" ht="15" customHeight="1" x14ac:dyDescent="0.25">
      <c r="A16" s="382" t="s">
        <v>41</v>
      </c>
      <c r="B16" s="439" t="s">
        <v>273</v>
      </c>
      <c r="C16" s="439"/>
      <c r="D16" s="370">
        <f t="shared" si="2"/>
        <v>2</v>
      </c>
      <c r="E16" s="370"/>
      <c r="F16" s="370"/>
      <c r="G16" s="370"/>
      <c r="H16" s="410">
        <f t="shared" si="1"/>
        <v>2</v>
      </c>
      <c r="I16" s="349" t="s">
        <v>212</v>
      </c>
    </row>
    <row r="17" spans="1:9" s="413" customFormat="1" ht="15" customHeight="1" x14ac:dyDescent="0.25">
      <c r="A17" s="382" t="s">
        <v>42</v>
      </c>
      <c r="B17" s="431" t="s">
        <v>273</v>
      </c>
      <c r="C17" s="439" t="s">
        <v>720</v>
      </c>
      <c r="D17" s="370">
        <f t="shared" si="2"/>
        <v>2</v>
      </c>
      <c r="E17" s="370"/>
      <c r="F17" s="370"/>
      <c r="G17" s="370">
        <v>0.5</v>
      </c>
      <c r="H17" s="410">
        <f t="shared" si="1"/>
        <v>1</v>
      </c>
      <c r="I17" s="349" t="s">
        <v>709</v>
      </c>
    </row>
    <row r="18" spans="1:9" s="411" customFormat="1" ht="15" customHeight="1" x14ac:dyDescent="0.25">
      <c r="A18" s="382" t="s">
        <v>43</v>
      </c>
      <c r="B18" s="439" t="s">
        <v>273</v>
      </c>
      <c r="C18" s="439"/>
      <c r="D18" s="370">
        <f t="shared" si="2"/>
        <v>2</v>
      </c>
      <c r="E18" s="370"/>
      <c r="F18" s="370"/>
      <c r="G18" s="370"/>
      <c r="H18" s="410">
        <f t="shared" si="1"/>
        <v>2</v>
      </c>
      <c r="I18" s="349" t="s">
        <v>710</v>
      </c>
    </row>
    <row r="19" spans="1:9" s="411" customFormat="1" ht="15" customHeight="1" x14ac:dyDescent="0.25">
      <c r="A19" s="382" t="s">
        <v>44</v>
      </c>
      <c r="B19" s="439" t="s">
        <v>273</v>
      </c>
      <c r="C19" s="439"/>
      <c r="D19" s="370">
        <f t="shared" si="2"/>
        <v>2</v>
      </c>
      <c r="E19" s="370"/>
      <c r="F19" s="370"/>
      <c r="G19" s="370"/>
      <c r="H19" s="410">
        <f t="shared" si="1"/>
        <v>2</v>
      </c>
      <c r="I19" s="438" t="s">
        <v>227</v>
      </c>
    </row>
    <row r="20" spans="1:9" s="411" customFormat="1" ht="15" customHeight="1" x14ac:dyDescent="0.25">
      <c r="A20" s="382" t="s">
        <v>45</v>
      </c>
      <c r="B20" s="439" t="s">
        <v>273</v>
      </c>
      <c r="C20" s="439" t="s">
        <v>721</v>
      </c>
      <c r="D20" s="370">
        <f t="shared" si="2"/>
        <v>2</v>
      </c>
      <c r="E20" s="370"/>
      <c r="F20" s="370">
        <v>0.5</v>
      </c>
      <c r="G20" s="370">
        <v>0.5</v>
      </c>
      <c r="H20" s="410">
        <f t="shared" si="1"/>
        <v>0.5</v>
      </c>
      <c r="I20" s="349" t="s">
        <v>712</v>
      </c>
    </row>
    <row r="21" spans="1:9" s="411" customFormat="1" ht="15" customHeight="1" x14ac:dyDescent="0.25">
      <c r="A21" s="382" t="s">
        <v>46</v>
      </c>
      <c r="B21" s="439" t="s">
        <v>273</v>
      </c>
      <c r="C21" s="439"/>
      <c r="D21" s="370">
        <f t="shared" si="2"/>
        <v>2</v>
      </c>
      <c r="E21" s="370"/>
      <c r="F21" s="370"/>
      <c r="G21" s="370"/>
      <c r="H21" s="410">
        <f t="shared" si="1"/>
        <v>2</v>
      </c>
      <c r="I21" s="349" t="s">
        <v>348</v>
      </c>
    </row>
    <row r="22" spans="1:9" s="411" customFormat="1" ht="15" customHeight="1" x14ac:dyDescent="0.25">
      <c r="A22" s="382" t="s">
        <v>47</v>
      </c>
      <c r="B22" s="439" t="s">
        <v>273</v>
      </c>
      <c r="C22" s="439"/>
      <c r="D22" s="370">
        <f t="shared" si="2"/>
        <v>2</v>
      </c>
      <c r="E22" s="370"/>
      <c r="F22" s="370"/>
      <c r="G22" s="370"/>
      <c r="H22" s="410">
        <f t="shared" si="1"/>
        <v>2</v>
      </c>
      <c r="I22" s="349" t="s">
        <v>713</v>
      </c>
    </row>
    <row r="23" spans="1:9" s="411" customFormat="1" ht="15" customHeight="1" x14ac:dyDescent="0.25">
      <c r="A23" s="382" t="s">
        <v>48</v>
      </c>
      <c r="B23" s="439" t="s">
        <v>273</v>
      </c>
      <c r="C23" s="434"/>
      <c r="D23" s="370">
        <f t="shared" si="2"/>
        <v>2</v>
      </c>
      <c r="E23" s="370"/>
      <c r="F23" s="370"/>
      <c r="G23" s="370"/>
      <c r="H23" s="410">
        <f t="shared" si="1"/>
        <v>2</v>
      </c>
      <c r="I23" s="349" t="s">
        <v>722</v>
      </c>
    </row>
    <row r="24" spans="1:9" s="414" customFormat="1" ht="15" customHeight="1" x14ac:dyDescent="0.25">
      <c r="A24" s="382" t="s">
        <v>49</v>
      </c>
      <c r="B24" s="439" t="s">
        <v>273</v>
      </c>
      <c r="C24" s="439"/>
      <c r="D24" s="370">
        <f t="shared" si="2"/>
        <v>2</v>
      </c>
      <c r="E24" s="370"/>
      <c r="F24" s="370"/>
      <c r="G24" s="370"/>
      <c r="H24" s="410">
        <f t="shared" si="1"/>
        <v>2</v>
      </c>
      <c r="I24" s="438" t="s">
        <v>364</v>
      </c>
    </row>
    <row r="25" spans="1:9" s="411" customFormat="1" ht="15" customHeight="1" x14ac:dyDescent="0.25">
      <c r="A25" s="382" t="s">
        <v>50</v>
      </c>
      <c r="B25" s="439" t="s">
        <v>273</v>
      </c>
      <c r="C25" s="439"/>
      <c r="D25" s="370">
        <f t="shared" si="2"/>
        <v>2</v>
      </c>
      <c r="E25" s="370"/>
      <c r="F25" s="370"/>
      <c r="G25" s="370"/>
      <c r="H25" s="410">
        <f t="shared" si="1"/>
        <v>2</v>
      </c>
      <c r="I25" s="349" t="s">
        <v>365</v>
      </c>
    </row>
    <row r="26" spans="1:9" s="411" customFormat="1" ht="15" customHeight="1" x14ac:dyDescent="0.25">
      <c r="A26" s="382" t="s">
        <v>51</v>
      </c>
      <c r="B26" s="439" t="s">
        <v>273</v>
      </c>
      <c r="C26" s="439"/>
      <c r="D26" s="370">
        <f t="shared" si="2"/>
        <v>2</v>
      </c>
      <c r="E26" s="370"/>
      <c r="F26" s="370"/>
      <c r="G26" s="370"/>
      <c r="H26" s="410">
        <f t="shared" si="1"/>
        <v>2</v>
      </c>
      <c r="I26" s="349" t="s">
        <v>723</v>
      </c>
    </row>
    <row r="27" spans="1:9" s="411" customFormat="1" ht="15" customHeight="1" x14ac:dyDescent="0.25">
      <c r="A27" s="382" t="s">
        <v>52</v>
      </c>
      <c r="B27" s="439" t="s">
        <v>273</v>
      </c>
      <c r="C27" s="419"/>
      <c r="D27" s="370">
        <f t="shared" si="2"/>
        <v>2</v>
      </c>
      <c r="E27" s="370"/>
      <c r="F27" s="370"/>
      <c r="G27" s="370"/>
      <c r="H27" s="410">
        <f t="shared" si="1"/>
        <v>2</v>
      </c>
      <c r="I27" s="349" t="s">
        <v>717</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3">
    <dataValidation type="list" allowBlank="1" showInputMessage="1" showErrorMessage="1" sqref="E7:G12 E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s>
  <hyperlinks>
    <hyperlink ref="H6" r:id="rId1" display="http://beldepfin.ru/?page_id=4202"/>
    <hyperlink ref="I7" r:id="rId2"/>
    <hyperlink ref="I8" r:id="rId3" display="http://воркута.рф/about/budget-mo-th-vorkuta/otchyet-ob-ispolnenii-byudzheta/2019-god/?clear_cache=Y"/>
    <hyperlink ref="I9" r:id="rId4"/>
    <hyperlink ref="I10" r:id="rId5" display="http://администрация-усинск.рф/?p=18101"/>
    <hyperlink ref="I11" r:id="rId6"/>
    <hyperlink ref="I12" r:id="rId7"/>
    <hyperlink ref="I15" r:id="rId8"/>
    <hyperlink ref="I16" r:id="rId9"/>
    <hyperlink ref="I17" r:id="rId10"/>
    <hyperlink ref="I18" r:id="rId11"/>
    <hyperlink ref="I20" r:id="rId12"/>
    <hyperlink ref="I21" r:id="rId13"/>
    <hyperlink ref="I22" r:id="rId14" display="http://www.сысола-адм.рф/mun_finans.php"/>
    <hyperlink ref="I23" r:id="rId15"/>
    <hyperlink ref="I25" r:id="rId16"/>
    <hyperlink ref="I26" r:id="rId17" display="http://усть-кулом.рф/city/byudzhet-rayona/otchet-ob-ispolnenii-byudzheta/analiticheskie-dannye-o-postupleniyakh-v-byudzhet-i-raskhodakh-byudzheta.php"/>
    <hyperlink ref="I27" r:id="rId18"/>
  </hyperlinks>
  <pageMargins left="0.70866141732283472" right="0.70866141732283472" top="0.74803149606299213" bottom="0.74803149606299213" header="0.31496062992125984" footer="0.31496062992125984"/>
  <pageSetup paperSize="9" scale="96" fitToHeight="3" orientation="landscape" r:id="rId19"/>
  <headerFooter>
    <oddFooter>&amp;C&amp;"Times New Roman,обычный"&amp;8Исходные данные и оценка показателя 1.1&amp;R&amp;8&amp;P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zoomScale="110" zoomScaleNormal="110" zoomScaleSheetLayoutView="80" workbookViewId="0">
      <selection activeCell="C27" sqref="C27"/>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26.25" customHeight="1" x14ac:dyDescent="0.2">
      <c r="A1" s="550" t="str">
        <f>"Исходные данные и оценка показателя "&amp;Методика!B133</f>
        <v>Исходные данные и оценка показателя 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B1" s="550"/>
      <c r="C1" s="550"/>
      <c r="D1" s="550"/>
      <c r="E1" s="551"/>
      <c r="F1" s="551"/>
      <c r="G1" s="551"/>
      <c r="H1" s="551"/>
      <c r="I1" s="551"/>
    </row>
    <row r="2" spans="1:9" s="1" customFormat="1" ht="15.75" customHeight="1" x14ac:dyDescent="0.25">
      <c r="A2" s="545" t="str">
        <f>Методика!B134</f>
        <v xml:space="preserve">Указанные сведения должны быть опубликованы в течение 1-го месяца после окончания отчетного периода. </v>
      </c>
      <c r="B2" s="546"/>
      <c r="C2" s="546"/>
      <c r="D2" s="546"/>
      <c r="E2" s="544"/>
      <c r="F2" s="544"/>
      <c r="G2" s="544"/>
      <c r="H2" s="544"/>
      <c r="I2" s="544"/>
    </row>
    <row r="3" spans="1:9" ht="46.5" customHeight="1" x14ac:dyDescent="0.25">
      <c r="A3" s="510" t="s">
        <v>119</v>
      </c>
      <c r="B3" s="170" t="str">
        <f>Методика!B133</f>
        <v>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C3" s="497" t="s">
        <v>120</v>
      </c>
      <c r="D3" s="522" t="s">
        <v>370</v>
      </c>
      <c r="E3" s="548"/>
      <c r="F3" s="548"/>
      <c r="G3" s="548"/>
      <c r="H3" s="548"/>
      <c r="I3" s="552" t="s">
        <v>352</v>
      </c>
    </row>
    <row r="4" spans="1:9" ht="15.75" customHeight="1" x14ac:dyDescent="0.25">
      <c r="A4" s="511"/>
      <c r="B4" s="209" t="str">
        <f>Методика!B135</f>
        <v>Да, опубликованы за все отчетные периоды</v>
      </c>
      <c r="C4" s="498"/>
      <c r="D4" s="510" t="s">
        <v>9</v>
      </c>
      <c r="E4" s="510" t="s">
        <v>27</v>
      </c>
      <c r="F4" s="510" t="s">
        <v>21</v>
      </c>
      <c r="G4" s="510" t="s">
        <v>358</v>
      </c>
      <c r="H4" s="522" t="s">
        <v>8</v>
      </c>
      <c r="I4" s="552"/>
    </row>
    <row r="5" spans="1:9" ht="24" customHeight="1" x14ac:dyDescent="0.25">
      <c r="A5" s="511"/>
      <c r="B5" s="209" t="str">
        <f>Методика!B136</f>
        <v>Нет, не опубликованы, или публикуются нерегулярно, или не отвечают требованиям</v>
      </c>
      <c r="C5" s="499"/>
      <c r="D5" s="510"/>
      <c r="E5" s="548"/>
      <c r="F5" s="547"/>
      <c r="G5" s="547"/>
      <c r="H5" s="549"/>
      <c r="I5" s="552"/>
    </row>
    <row r="6" spans="1:9" s="14" customFormat="1" ht="15" customHeight="1" x14ac:dyDescent="0.25">
      <c r="A6" s="11" t="s">
        <v>31</v>
      </c>
      <c r="B6" s="7"/>
      <c r="C6" s="11"/>
      <c r="D6" s="211"/>
      <c r="E6" s="211"/>
      <c r="F6" s="211"/>
      <c r="G6" s="211"/>
      <c r="H6" s="213"/>
      <c r="I6" s="5"/>
    </row>
    <row r="7" spans="1:9" s="414" customFormat="1" ht="16.5" customHeight="1" x14ac:dyDescent="0.25">
      <c r="A7" s="382" t="s">
        <v>33</v>
      </c>
      <c r="B7" s="431" t="s">
        <v>273</v>
      </c>
      <c r="C7" s="452"/>
      <c r="D7" s="370">
        <f t="shared" ref="D7:D12" si="0">IF(B7=$B$4,2,IF(B7=$B$5,0,0))</f>
        <v>2</v>
      </c>
      <c r="E7" s="370"/>
      <c r="F7" s="370"/>
      <c r="G7" s="370"/>
      <c r="H7" s="410">
        <f t="shared" ref="H7:H27" si="1">D7*(1-E7)*(1-F7)*(1-G7)</f>
        <v>2</v>
      </c>
      <c r="I7" s="440" t="s">
        <v>371</v>
      </c>
    </row>
    <row r="8" spans="1:9" s="411" customFormat="1" ht="15" customHeight="1" x14ac:dyDescent="0.25">
      <c r="A8" s="382" t="s">
        <v>34</v>
      </c>
      <c r="B8" s="419" t="s">
        <v>273</v>
      </c>
      <c r="C8" s="439"/>
      <c r="D8" s="370">
        <f t="shared" si="0"/>
        <v>2</v>
      </c>
      <c r="E8" s="370"/>
      <c r="F8" s="370"/>
      <c r="G8" s="370"/>
      <c r="H8" s="410">
        <f t="shared" si="1"/>
        <v>2</v>
      </c>
      <c r="I8" s="349" t="s">
        <v>703</v>
      </c>
    </row>
    <row r="9" spans="1:9" s="415" customFormat="1" ht="15" customHeight="1" x14ac:dyDescent="0.25">
      <c r="A9" s="382" t="s">
        <v>35</v>
      </c>
      <c r="B9" s="419" t="s">
        <v>273</v>
      </c>
      <c r="C9" s="439"/>
      <c r="D9" s="370">
        <f t="shared" si="0"/>
        <v>2</v>
      </c>
      <c r="E9" s="370"/>
      <c r="F9" s="370"/>
      <c r="G9" s="370"/>
      <c r="H9" s="410">
        <f t="shared" si="1"/>
        <v>2</v>
      </c>
      <c r="I9" s="349" t="s">
        <v>704</v>
      </c>
    </row>
    <row r="10" spans="1:9" s="414" customFormat="1" ht="15" customHeight="1" x14ac:dyDescent="0.25">
      <c r="A10" s="382" t="s">
        <v>36</v>
      </c>
      <c r="B10" s="419" t="s">
        <v>273</v>
      </c>
      <c r="C10" s="419" t="s">
        <v>718</v>
      </c>
      <c r="D10" s="370">
        <f t="shared" si="0"/>
        <v>2</v>
      </c>
      <c r="E10" s="370"/>
      <c r="F10" s="370"/>
      <c r="G10" s="370">
        <v>0.5</v>
      </c>
      <c r="H10" s="410">
        <f t="shared" si="1"/>
        <v>1</v>
      </c>
      <c r="I10" s="438" t="s">
        <v>360</v>
      </c>
    </row>
    <row r="11" spans="1:9" s="413" customFormat="1" ht="15" customHeight="1" x14ac:dyDescent="0.25">
      <c r="A11" s="382" t="s">
        <v>37</v>
      </c>
      <c r="B11" s="419" t="s">
        <v>273</v>
      </c>
      <c r="C11" s="419"/>
      <c r="D11" s="370">
        <f t="shared" si="0"/>
        <v>2</v>
      </c>
      <c r="E11" s="370"/>
      <c r="F11" s="370"/>
      <c r="G11" s="370"/>
      <c r="H11" s="410">
        <f t="shared" si="1"/>
        <v>2</v>
      </c>
      <c r="I11" s="349" t="s">
        <v>368</v>
      </c>
    </row>
    <row r="12" spans="1:9" s="411" customFormat="1" ht="15" customHeight="1" x14ac:dyDescent="0.25">
      <c r="A12" s="382" t="s">
        <v>38</v>
      </c>
      <c r="B12" s="439" t="s">
        <v>273</v>
      </c>
      <c r="C12" s="439"/>
      <c r="D12" s="370">
        <f t="shared" si="0"/>
        <v>2</v>
      </c>
      <c r="E12" s="370"/>
      <c r="F12" s="370"/>
      <c r="G12" s="370"/>
      <c r="H12" s="410">
        <f t="shared" si="1"/>
        <v>2</v>
      </c>
      <c r="I12" s="438" t="s">
        <v>708</v>
      </c>
    </row>
    <row r="13" spans="1:9" s="369" customFormat="1" ht="15" customHeight="1" x14ac:dyDescent="0.25">
      <c r="A13" s="383" t="s">
        <v>32</v>
      </c>
      <c r="B13" s="429"/>
      <c r="C13" s="427"/>
      <c r="D13" s="372"/>
      <c r="E13" s="372"/>
      <c r="F13" s="368"/>
      <c r="G13" s="368"/>
      <c r="H13" s="368"/>
      <c r="I13" s="428"/>
    </row>
    <row r="14" spans="1:9" s="414" customFormat="1" ht="15" customHeight="1" x14ac:dyDescent="0.25">
      <c r="A14" s="382" t="s">
        <v>39</v>
      </c>
      <c r="B14" s="439" t="s">
        <v>273</v>
      </c>
      <c r="C14" s="439" t="s">
        <v>724</v>
      </c>
      <c r="D14" s="370">
        <f t="shared" ref="D14:D27" si="2">IF(B14=$B$4,2,IF(B14=$B$5,0,0))</f>
        <v>2</v>
      </c>
      <c r="E14" s="370"/>
      <c r="F14" s="370"/>
      <c r="G14" s="370">
        <v>0.5</v>
      </c>
      <c r="H14" s="410">
        <f t="shared" si="1"/>
        <v>1</v>
      </c>
      <c r="I14" s="438" t="s">
        <v>209</v>
      </c>
    </row>
    <row r="15" spans="1:9" s="411" customFormat="1" ht="15" customHeight="1" x14ac:dyDescent="0.25">
      <c r="A15" s="382" t="s">
        <v>40</v>
      </c>
      <c r="B15" s="439" t="s">
        <v>273</v>
      </c>
      <c r="C15" s="439"/>
      <c r="D15" s="370">
        <f t="shared" si="2"/>
        <v>2</v>
      </c>
      <c r="E15" s="370"/>
      <c r="F15" s="370"/>
      <c r="G15" s="370"/>
      <c r="H15" s="410">
        <f t="shared" si="1"/>
        <v>2</v>
      </c>
      <c r="I15" s="349" t="s">
        <v>361</v>
      </c>
    </row>
    <row r="16" spans="1:9" s="411" customFormat="1" ht="15" customHeight="1" x14ac:dyDescent="0.25">
      <c r="A16" s="382" t="s">
        <v>41</v>
      </c>
      <c r="B16" s="439" t="s">
        <v>273</v>
      </c>
      <c r="C16" s="439"/>
      <c r="D16" s="370">
        <f t="shared" si="2"/>
        <v>2</v>
      </c>
      <c r="E16" s="370"/>
      <c r="F16" s="370"/>
      <c r="G16" s="370"/>
      <c r="H16" s="410">
        <f t="shared" si="1"/>
        <v>2</v>
      </c>
      <c r="I16" s="349" t="s">
        <v>212</v>
      </c>
    </row>
    <row r="17" spans="1:9" s="413" customFormat="1" ht="15" customHeight="1" x14ac:dyDescent="0.25">
      <c r="A17" s="382" t="s">
        <v>42</v>
      </c>
      <c r="B17" s="439" t="s">
        <v>273</v>
      </c>
      <c r="C17" s="439" t="s">
        <v>725</v>
      </c>
      <c r="D17" s="370">
        <f t="shared" si="2"/>
        <v>2</v>
      </c>
      <c r="E17" s="370"/>
      <c r="F17" s="370"/>
      <c r="G17" s="370">
        <v>0.5</v>
      </c>
      <c r="H17" s="410">
        <f t="shared" si="1"/>
        <v>1</v>
      </c>
      <c r="I17" s="349" t="s">
        <v>709</v>
      </c>
    </row>
    <row r="18" spans="1:9" s="411" customFormat="1" ht="15" customHeight="1" x14ac:dyDescent="0.25">
      <c r="A18" s="382" t="s">
        <v>43</v>
      </c>
      <c r="B18" s="439" t="s">
        <v>273</v>
      </c>
      <c r="C18" s="439"/>
      <c r="D18" s="370">
        <f t="shared" si="2"/>
        <v>2</v>
      </c>
      <c r="E18" s="370"/>
      <c r="F18" s="370"/>
      <c r="G18" s="370"/>
      <c r="H18" s="410">
        <f t="shared" si="1"/>
        <v>2</v>
      </c>
      <c r="I18" s="349" t="s">
        <v>710</v>
      </c>
    </row>
    <row r="19" spans="1:9" s="411" customFormat="1" ht="15" customHeight="1" x14ac:dyDescent="0.25">
      <c r="A19" s="382" t="s">
        <v>44</v>
      </c>
      <c r="B19" s="439" t="s">
        <v>273</v>
      </c>
      <c r="C19" s="439"/>
      <c r="D19" s="370">
        <f t="shared" si="2"/>
        <v>2</v>
      </c>
      <c r="E19" s="370"/>
      <c r="F19" s="370"/>
      <c r="G19" s="370"/>
      <c r="H19" s="410">
        <f t="shared" si="1"/>
        <v>2</v>
      </c>
      <c r="I19" s="438" t="s">
        <v>227</v>
      </c>
    </row>
    <row r="20" spans="1:9" s="411" customFormat="1" ht="15" customHeight="1" x14ac:dyDescent="0.25">
      <c r="A20" s="382" t="s">
        <v>45</v>
      </c>
      <c r="B20" s="439" t="s">
        <v>273</v>
      </c>
      <c r="C20" s="439" t="s">
        <v>721</v>
      </c>
      <c r="D20" s="370">
        <f t="shared" si="2"/>
        <v>2</v>
      </c>
      <c r="E20" s="370"/>
      <c r="F20" s="370">
        <v>0.5</v>
      </c>
      <c r="G20" s="370">
        <v>0.5</v>
      </c>
      <c r="H20" s="410">
        <f t="shared" si="1"/>
        <v>0.5</v>
      </c>
      <c r="I20" s="349" t="s">
        <v>712</v>
      </c>
    </row>
    <row r="21" spans="1:9" s="411" customFormat="1" ht="15" customHeight="1" x14ac:dyDescent="0.25">
      <c r="A21" s="382" t="s">
        <v>46</v>
      </c>
      <c r="B21" s="439" t="s">
        <v>273</v>
      </c>
      <c r="C21" s="439"/>
      <c r="D21" s="370">
        <f t="shared" si="2"/>
        <v>2</v>
      </c>
      <c r="E21" s="370"/>
      <c r="F21" s="370"/>
      <c r="G21" s="370"/>
      <c r="H21" s="410">
        <f t="shared" si="1"/>
        <v>2</v>
      </c>
      <c r="I21" s="349" t="s">
        <v>348</v>
      </c>
    </row>
    <row r="22" spans="1:9" s="411" customFormat="1" ht="15" customHeight="1" x14ac:dyDescent="0.25">
      <c r="A22" s="382" t="s">
        <v>47</v>
      </c>
      <c r="B22" s="439" t="s">
        <v>273</v>
      </c>
      <c r="C22" s="439"/>
      <c r="D22" s="370">
        <f t="shared" si="2"/>
        <v>2</v>
      </c>
      <c r="E22" s="370"/>
      <c r="F22" s="370"/>
      <c r="G22" s="370"/>
      <c r="H22" s="410">
        <f t="shared" si="1"/>
        <v>2</v>
      </c>
      <c r="I22" s="349" t="s">
        <v>713</v>
      </c>
    </row>
    <row r="23" spans="1:9" s="411" customFormat="1" ht="15" customHeight="1" x14ac:dyDescent="0.25">
      <c r="A23" s="382" t="s">
        <v>48</v>
      </c>
      <c r="B23" s="439" t="s">
        <v>273</v>
      </c>
      <c r="C23" s="434"/>
      <c r="D23" s="370">
        <f t="shared" si="2"/>
        <v>2</v>
      </c>
      <c r="E23" s="370"/>
      <c r="F23" s="370"/>
      <c r="G23" s="370"/>
      <c r="H23" s="410">
        <f t="shared" si="1"/>
        <v>2</v>
      </c>
      <c r="I23" s="349" t="s">
        <v>722</v>
      </c>
    </row>
    <row r="24" spans="1:9" s="414" customFormat="1" ht="15" customHeight="1" x14ac:dyDescent="0.25">
      <c r="A24" s="382" t="s">
        <v>49</v>
      </c>
      <c r="B24" s="439" t="s">
        <v>273</v>
      </c>
      <c r="C24" s="439"/>
      <c r="D24" s="370">
        <f t="shared" si="2"/>
        <v>2</v>
      </c>
      <c r="E24" s="370"/>
      <c r="F24" s="370"/>
      <c r="G24" s="370"/>
      <c r="H24" s="410">
        <f t="shared" si="1"/>
        <v>2</v>
      </c>
      <c r="I24" s="438" t="s">
        <v>364</v>
      </c>
    </row>
    <row r="25" spans="1:9" s="411" customFormat="1" ht="15" customHeight="1" x14ac:dyDescent="0.25">
      <c r="A25" s="382" t="s">
        <v>50</v>
      </c>
      <c r="B25" s="439" t="s">
        <v>273</v>
      </c>
      <c r="C25" s="439"/>
      <c r="D25" s="370">
        <f t="shared" si="2"/>
        <v>2</v>
      </c>
      <c r="E25" s="370"/>
      <c r="F25" s="370"/>
      <c r="G25" s="370"/>
      <c r="H25" s="410">
        <f t="shared" si="1"/>
        <v>2</v>
      </c>
      <c r="I25" s="349" t="s">
        <v>365</v>
      </c>
    </row>
    <row r="26" spans="1:9" s="411" customFormat="1" ht="15" customHeight="1" x14ac:dyDescent="0.25">
      <c r="A26" s="382" t="s">
        <v>51</v>
      </c>
      <c r="B26" s="439" t="s">
        <v>273</v>
      </c>
      <c r="C26" s="439"/>
      <c r="D26" s="370">
        <f t="shared" si="2"/>
        <v>2</v>
      </c>
      <c r="E26" s="370"/>
      <c r="F26" s="370"/>
      <c r="G26" s="370"/>
      <c r="H26" s="410">
        <f t="shared" si="1"/>
        <v>2</v>
      </c>
      <c r="I26" s="349" t="s">
        <v>723</v>
      </c>
    </row>
    <row r="27" spans="1:9" s="411" customFormat="1" ht="15" customHeight="1" x14ac:dyDescent="0.25">
      <c r="A27" s="382" t="s">
        <v>52</v>
      </c>
      <c r="B27" s="439" t="s">
        <v>273</v>
      </c>
      <c r="C27" s="419"/>
      <c r="D27" s="370">
        <f t="shared" si="2"/>
        <v>2</v>
      </c>
      <c r="E27" s="370"/>
      <c r="F27" s="370"/>
      <c r="G27" s="370"/>
      <c r="H27" s="410">
        <f t="shared" si="1"/>
        <v>2</v>
      </c>
      <c r="I27" s="349" t="s">
        <v>717</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3">
    <dataValidation type="list" allowBlank="1" showInputMessage="1" showErrorMessage="1" sqref="E7:G12 E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s>
  <hyperlinks>
    <hyperlink ref="H6" r:id="rId1" display="http://beldepfin.ru/?page_id=4202"/>
    <hyperlink ref="I10" r:id="rId2"/>
    <hyperlink ref="I8" r:id="rId3" display="http://воркута.рф/about/budget-mo-th-vorkuta/otchyet-ob-ispolnenii-byudzheta/2019-god/?clear_cache=Y"/>
    <hyperlink ref="I9" r:id="rId4"/>
    <hyperlink ref="I11" r:id="rId5"/>
    <hyperlink ref="I15" r:id="rId6"/>
    <hyperlink ref="I16" r:id="rId7"/>
    <hyperlink ref="I17" r:id="rId8"/>
    <hyperlink ref="I18" r:id="rId9"/>
    <hyperlink ref="I20" r:id="rId10"/>
    <hyperlink ref="I21" r:id="rId11"/>
    <hyperlink ref="I7" r:id="rId12"/>
    <hyperlink ref="I22" r:id="rId13" display="http://www.сысола-адм.рф/mun_finans.php"/>
    <hyperlink ref="I23" r:id="rId14"/>
    <hyperlink ref="I25" r:id="rId15"/>
    <hyperlink ref="I26" r:id="rId16" display="http://усть-кулом.рф/city/byudzhet-rayona/otchet-ob-ispolnenii-byudzheta/analiticheskie-dannye-o-postupleniyakh-v-byudzhet-i-raskhodakh-byudzheta.php"/>
    <hyperlink ref="I27"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8"/>
  <sheetViews>
    <sheetView topLeftCell="A4" zoomScale="110" zoomScaleNormal="110" zoomScaleSheetLayoutView="80" workbookViewId="0">
      <selection activeCell="C17" sqref="C17"/>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15" customHeight="1" x14ac:dyDescent="0.2">
      <c r="A1" s="550" t="str">
        <f>"Исходные данные и оценка показателя "&amp;Методика!B137</f>
        <v>Исходные данные и оценка показателя Публикуются ли ежеквартально сведения об объеме муниципального долга МО на начало и на конец отчетного периода?</v>
      </c>
      <c r="B1" s="550"/>
      <c r="C1" s="550"/>
      <c r="D1" s="550"/>
      <c r="E1" s="551"/>
      <c r="F1" s="551"/>
      <c r="G1" s="551"/>
      <c r="H1" s="551"/>
      <c r="I1" s="551"/>
    </row>
    <row r="2" spans="1:9" s="1" customFormat="1" ht="27" customHeight="1" x14ac:dyDescent="0.25">
      <c r="A2" s="545" t="str">
        <f>Методика!B138</f>
        <v>Для максимальной оценки показателя требуется публикация сведений об объеме муниципального долга по видам долговых обязательств.
Указанные сведения должны быть опубликованы в течение 1-го месяца после окончания отчетного периода.</v>
      </c>
      <c r="B2" s="546"/>
      <c r="C2" s="546"/>
      <c r="D2" s="546"/>
      <c r="E2" s="544"/>
      <c r="F2" s="544"/>
      <c r="G2" s="544"/>
      <c r="H2" s="544"/>
      <c r="I2" s="544"/>
    </row>
    <row r="3" spans="1:9" ht="28.5" customHeight="1" x14ac:dyDescent="0.25">
      <c r="A3" s="497" t="s">
        <v>119</v>
      </c>
      <c r="B3" s="170" t="str">
        <f>Методика!B137</f>
        <v>Публикуются ли ежеквартально сведения об объеме муниципального долга МО на начало и на конец отчетного периода?</v>
      </c>
      <c r="C3" s="497" t="s">
        <v>120</v>
      </c>
      <c r="D3" s="522" t="s">
        <v>372</v>
      </c>
      <c r="E3" s="548"/>
      <c r="F3" s="548"/>
      <c r="G3" s="548"/>
      <c r="H3" s="548"/>
      <c r="I3" s="554" t="s">
        <v>352</v>
      </c>
    </row>
    <row r="4" spans="1:9" ht="24" customHeight="1" x14ac:dyDescent="0.25">
      <c r="A4" s="498"/>
      <c r="B4" s="209" t="str">
        <f>Методика!B139</f>
        <v>Да, опубликованы за все отчетные периоды, в том числе по видам долговых обязательств</v>
      </c>
      <c r="C4" s="498"/>
      <c r="D4" s="497" t="s">
        <v>9</v>
      </c>
      <c r="E4" s="497" t="s">
        <v>27</v>
      </c>
      <c r="F4" s="497" t="s">
        <v>21</v>
      </c>
      <c r="G4" s="497" t="s">
        <v>358</v>
      </c>
      <c r="H4" s="507" t="s">
        <v>8</v>
      </c>
      <c r="I4" s="555"/>
    </row>
    <row r="5" spans="1:9" ht="24" customHeight="1" x14ac:dyDescent="0.25">
      <c r="A5" s="498"/>
      <c r="B5" s="209" t="str">
        <f>Методика!B140</f>
        <v>Да, опубликованы за все отчетные периоды, но не содержат сведений по видам долговых обязательств</v>
      </c>
      <c r="C5" s="498"/>
      <c r="D5" s="498"/>
      <c r="E5" s="498"/>
      <c r="F5" s="498"/>
      <c r="G5" s="498"/>
      <c r="H5" s="553"/>
      <c r="I5" s="555"/>
    </row>
    <row r="6" spans="1:9" ht="24" customHeight="1" x14ac:dyDescent="0.25">
      <c r="A6" s="499"/>
      <c r="B6" s="209" t="str">
        <f>Методика!B141</f>
        <v>Нет, не опубликованы, или публикуются нерегулярно, или не отвечают требованиям</v>
      </c>
      <c r="C6" s="499"/>
      <c r="D6" s="499"/>
      <c r="E6" s="499"/>
      <c r="F6" s="499"/>
      <c r="G6" s="499"/>
      <c r="H6" s="508"/>
      <c r="I6" s="556"/>
    </row>
    <row r="7" spans="1:9" s="14" customFormat="1" ht="15" customHeight="1" x14ac:dyDescent="0.25">
      <c r="A7" s="11" t="s">
        <v>31</v>
      </c>
      <c r="B7" s="7"/>
      <c r="C7" s="11"/>
      <c r="D7" s="211"/>
      <c r="E7" s="211"/>
      <c r="F7" s="211"/>
      <c r="G7" s="211"/>
      <c r="H7" s="213"/>
      <c r="I7" s="5"/>
    </row>
    <row r="8" spans="1:9" s="414" customFormat="1" ht="15" customHeight="1" x14ac:dyDescent="0.25">
      <c r="A8" s="382" t="s">
        <v>33</v>
      </c>
      <c r="B8" s="431" t="s">
        <v>280</v>
      </c>
      <c r="C8" s="439"/>
      <c r="D8" s="370">
        <f t="shared" ref="D8:D13" si="0">IF(B8=$B$4,2,IF(B8=$B$5,1,IF(B8=$B$6,0,0)))</f>
        <v>2</v>
      </c>
      <c r="E8" s="370"/>
      <c r="F8" s="370"/>
      <c r="G8" s="370"/>
      <c r="H8" s="410">
        <f t="shared" ref="H8:H28" si="1">D8*(1-E8)*(1-F8)*(1-G8)</f>
        <v>2</v>
      </c>
      <c r="I8" s="440" t="s">
        <v>726</v>
      </c>
    </row>
    <row r="9" spans="1:9" s="411" customFormat="1" ht="15" customHeight="1" x14ac:dyDescent="0.25">
      <c r="A9" s="382" t="s">
        <v>34</v>
      </c>
      <c r="B9" s="419" t="s">
        <v>280</v>
      </c>
      <c r="C9" s="439"/>
      <c r="D9" s="370">
        <f t="shared" si="0"/>
        <v>2</v>
      </c>
      <c r="E9" s="370"/>
      <c r="F9" s="370"/>
      <c r="G9" s="370"/>
      <c r="H9" s="410">
        <f t="shared" si="1"/>
        <v>2</v>
      </c>
      <c r="I9" s="349" t="s">
        <v>727</v>
      </c>
    </row>
    <row r="10" spans="1:9" s="415" customFormat="1" ht="15" customHeight="1" x14ac:dyDescent="0.25">
      <c r="A10" s="382" t="s">
        <v>35</v>
      </c>
      <c r="B10" s="419" t="s">
        <v>280</v>
      </c>
      <c r="C10" s="439"/>
      <c r="D10" s="370">
        <f t="shared" si="0"/>
        <v>2</v>
      </c>
      <c r="E10" s="370"/>
      <c r="F10" s="370"/>
      <c r="G10" s="370"/>
      <c r="H10" s="410">
        <f t="shared" si="1"/>
        <v>2</v>
      </c>
      <c r="I10" s="349" t="s">
        <v>704</v>
      </c>
    </row>
    <row r="11" spans="1:9" s="414" customFormat="1" ht="15" customHeight="1" x14ac:dyDescent="0.25">
      <c r="A11" s="382" t="s">
        <v>36</v>
      </c>
      <c r="B11" s="419" t="s">
        <v>280</v>
      </c>
      <c r="C11" s="419"/>
      <c r="D11" s="370">
        <f t="shared" si="0"/>
        <v>2</v>
      </c>
      <c r="E11" s="370"/>
      <c r="F11" s="370"/>
      <c r="G11" s="370"/>
      <c r="H11" s="410">
        <f t="shared" si="1"/>
        <v>2</v>
      </c>
      <c r="I11" s="349" t="s">
        <v>728</v>
      </c>
    </row>
    <row r="12" spans="1:9" s="413" customFormat="1" ht="15" customHeight="1" x14ac:dyDescent="0.25">
      <c r="A12" s="382" t="s">
        <v>37</v>
      </c>
      <c r="B12" s="419" t="s">
        <v>280</v>
      </c>
      <c r="C12" s="419"/>
      <c r="D12" s="370">
        <f t="shared" si="0"/>
        <v>2</v>
      </c>
      <c r="E12" s="370"/>
      <c r="F12" s="370"/>
      <c r="G12" s="370"/>
      <c r="H12" s="410">
        <f t="shared" si="1"/>
        <v>2</v>
      </c>
      <c r="I12" s="349" t="s">
        <v>729</v>
      </c>
    </row>
    <row r="13" spans="1:9" s="411" customFormat="1" ht="15" customHeight="1" x14ac:dyDescent="0.25">
      <c r="A13" s="382" t="s">
        <v>38</v>
      </c>
      <c r="B13" s="439" t="s">
        <v>280</v>
      </c>
      <c r="C13" s="439"/>
      <c r="D13" s="370">
        <f t="shared" si="0"/>
        <v>2</v>
      </c>
      <c r="E13" s="370"/>
      <c r="F13" s="370"/>
      <c r="G13" s="370"/>
      <c r="H13" s="410">
        <f t="shared" si="1"/>
        <v>2</v>
      </c>
      <c r="I13" s="438" t="s">
        <v>708</v>
      </c>
    </row>
    <row r="14" spans="1:9" s="369" customFormat="1" ht="15" customHeight="1" x14ac:dyDescent="0.25">
      <c r="A14" s="383" t="s">
        <v>32</v>
      </c>
      <c r="B14" s="429"/>
      <c r="C14" s="427"/>
      <c r="D14" s="372"/>
      <c r="E14" s="372"/>
      <c r="F14" s="368"/>
      <c r="G14" s="368"/>
      <c r="H14" s="368"/>
      <c r="I14" s="428"/>
    </row>
    <row r="15" spans="1:9" s="414" customFormat="1" ht="15" customHeight="1" x14ac:dyDescent="0.25">
      <c r="A15" s="437" t="s">
        <v>39</v>
      </c>
      <c r="B15" s="439" t="s">
        <v>280</v>
      </c>
      <c r="C15" s="439" t="s">
        <v>730</v>
      </c>
      <c r="D15" s="370">
        <f t="shared" ref="D15:D28" si="2">IF(B15=$B$4,2,IF(B15=$B$5,1,IF(B15=$B$6,0,0)))</f>
        <v>2</v>
      </c>
      <c r="E15" s="388"/>
      <c r="F15" s="388"/>
      <c r="G15" s="388">
        <v>0.5</v>
      </c>
      <c r="H15" s="358">
        <f t="shared" si="1"/>
        <v>1</v>
      </c>
      <c r="I15" s="349" t="s">
        <v>373</v>
      </c>
    </row>
    <row r="16" spans="1:9" s="411" customFormat="1" ht="15" customHeight="1" x14ac:dyDescent="0.25">
      <c r="A16" s="382" t="s">
        <v>40</v>
      </c>
      <c r="B16" s="439" t="s">
        <v>269</v>
      </c>
      <c r="C16" s="439" t="s">
        <v>768</v>
      </c>
      <c r="D16" s="370">
        <f t="shared" si="2"/>
        <v>0</v>
      </c>
      <c r="E16" s="370"/>
      <c r="F16" s="370"/>
      <c r="G16" s="370">
        <v>0.5</v>
      </c>
      <c r="H16" s="410">
        <f t="shared" si="1"/>
        <v>0</v>
      </c>
      <c r="I16" s="349" t="s">
        <v>374</v>
      </c>
    </row>
    <row r="17" spans="1:9" s="411" customFormat="1" ht="15" customHeight="1" x14ac:dyDescent="0.25">
      <c r="A17" s="382" t="s">
        <v>41</v>
      </c>
      <c r="B17" s="439" t="s">
        <v>280</v>
      </c>
      <c r="C17" s="439"/>
      <c r="D17" s="370">
        <f t="shared" si="2"/>
        <v>2</v>
      </c>
      <c r="E17" s="370"/>
      <c r="F17" s="370"/>
      <c r="G17" s="370"/>
      <c r="H17" s="410">
        <f t="shared" si="1"/>
        <v>2</v>
      </c>
      <c r="I17" s="349" t="s">
        <v>212</v>
      </c>
    </row>
    <row r="18" spans="1:9" s="413" customFormat="1" ht="15" customHeight="1" x14ac:dyDescent="0.25">
      <c r="A18" s="382" t="s">
        <v>42</v>
      </c>
      <c r="B18" s="439" t="s">
        <v>280</v>
      </c>
      <c r="C18" s="439"/>
      <c r="D18" s="370">
        <f t="shared" si="2"/>
        <v>2</v>
      </c>
      <c r="E18" s="370"/>
      <c r="F18" s="370"/>
      <c r="G18" s="370"/>
      <c r="H18" s="410">
        <f t="shared" si="1"/>
        <v>2</v>
      </c>
      <c r="I18" s="349" t="s">
        <v>731</v>
      </c>
    </row>
    <row r="19" spans="1:9" s="411" customFormat="1" ht="15" customHeight="1" x14ac:dyDescent="0.25">
      <c r="A19" s="382" t="s">
        <v>43</v>
      </c>
      <c r="B19" s="439" t="s">
        <v>280</v>
      </c>
      <c r="C19" s="439" t="s">
        <v>732</v>
      </c>
      <c r="D19" s="370">
        <f t="shared" si="2"/>
        <v>2</v>
      </c>
      <c r="E19" s="370"/>
      <c r="F19" s="370"/>
      <c r="G19" s="370">
        <v>0.5</v>
      </c>
      <c r="H19" s="410">
        <f t="shared" si="1"/>
        <v>1</v>
      </c>
      <c r="I19" s="349" t="s">
        <v>733</v>
      </c>
    </row>
    <row r="20" spans="1:9" s="411" customFormat="1" ht="15" customHeight="1" x14ac:dyDescent="0.25">
      <c r="A20" s="382" t="s">
        <v>44</v>
      </c>
      <c r="B20" s="439" t="s">
        <v>280</v>
      </c>
      <c r="C20" s="439"/>
      <c r="D20" s="370">
        <f t="shared" si="2"/>
        <v>2</v>
      </c>
      <c r="E20" s="370"/>
      <c r="F20" s="370"/>
      <c r="G20" s="370"/>
      <c r="H20" s="410">
        <f t="shared" si="1"/>
        <v>2</v>
      </c>
      <c r="I20" s="438" t="s">
        <v>227</v>
      </c>
    </row>
    <row r="21" spans="1:9" s="411" customFormat="1" ht="15" customHeight="1" x14ac:dyDescent="0.25">
      <c r="A21" s="382" t="s">
        <v>45</v>
      </c>
      <c r="B21" s="439" t="s">
        <v>280</v>
      </c>
      <c r="C21" s="439" t="s">
        <v>734</v>
      </c>
      <c r="D21" s="370">
        <f t="shared" si="2"/>
        <v>2</v>
      </c>
      <c r="E21" s="370"/>
      <c r="F21" s="370"/>
      <c r="G21" s="370">
        <v>0.5</v>
      </c>
      <c r="H21" s="410">
        <f t="shared" si="1"/>
        <v>1</v>
      </c>
      <c r="I21" s="438" t="s">
        <v>735</v>
      </c>
    </row>
    <row r="22" spans="1:9" s="411" customFormat="1" ht="15" customHeight="1" x14ac:dyDescent="0.25">
      <c r="A22" s="382" t="s">
        <v>46</v>
      </c>
      <c r="B22" s="439" t="s">
        <v>280</v>
      </c>
      <c r="C22" s="439"/>
      <c r="D22" s="370">
        <f t="shared" si="2"/>
        <v>2</v>
      </c>
      <c r="E22" s="370"/>
      <c r="F22" s="370"/>
      <c r="G22" s="370"/>
      <c r="H22" s="410">
        <f t="shared" si="1"/>
        <v>2</v>
      </c>
      <c r="I22" s="438" t="s">
        <v>375</v>
      </c>
    </row>
    <row r="23" spans="1:9" s="411" customFormat="1" ht="15" customHeight="1" x14ac:dyDescent="0.25">
      <c r="A23" s="382" t="s">
        <v>47</v>
      </c>
      <c r="B23" s="439" t="s">
        <v>280</v>
      </c>
      <c r="C23" s="439"/>
      <c r="D23" s="370">
        <f t="shared" si="2"/>
        <v>2</v>
      </c>
      <c r="E23" s="370"/>
      <c r="F23" s="370"/>
      <c r="G23" s="370"/>
      <c r="H23" s="410">
        <f t="shared" si="1"/>
        <v>2</v>
      </c>
      <c r="I23" s="349" t="s">
        <v>713</v>
      </c>
    </row>
    <row r="24" spans="1:9" s="411" customFormat="1" ht="15" customHeight="1" x14ac:dyDescent="0.25">
      <c r="A24" s="382" t="s">
        <v>48</v>
      </c>
      <c r="B24" s="439" t="s">
        <v>280</v>
      </c>
      <c r="C24" s="434"/>
      <c r="D24" s="370">
        <f t="shared" si="2"/>
        <v>2</v>
      </c>
      <c r="E24" s="370"/>
      <c r="F24" s="370"/>
      <c r="G24" s="370"/>
      <c r="H24" s="410">
        <f t="shared" si="1"/>
        <v>2</v>
      </c>
      <c r="I24" s="349" t="s">
        <v>376</v>
      </c>
    </row>
    <row r="25" spans="1:9" s="414" customFormat="1" ht="15" customHeight="1" x14ac:dyDescent="0.25">
      <c r="A25" s="382" t="s">
        <v>49</v>
      </c>
      <c r="B25" s="439" t="s">
        <v>280</v>
      </c>
      <c r="C25" s="439"/>
      <c r="D25" s="370">
        <f t="shared" si="2"/>
        <v>2</v>
      </c>
      <c r="E25" s="370"/>
      <c r="F25" s="370"/>
      <c r="G25" s="370"/>
      <c r="H25" s="410">
        <f t="shared" si="1"/>
        <v>2</v>
      </c>
      <c r="I25" s="438" t="s">
        <v>364</v>
      </c>
    </row>
    <row r="26" spans="1:9" s="411" customFormat="1" ht="15" customHeight="1" x14ac:dyDescent="0.25">
      <c r="A26" s="382" t="s">
        <v>50</v>
      </c>
      <c r="B26" s="439" t="s">
        <v>280</v>
      </c>
      <c r="C26" s="439"/>
      <c r="D26" s="370">
        <f t="shared" si="2"/>
        <v>2</v>
      </c>
      <c r="E26" s="370"/>
      <c r="F26" s="370"/>
      <c r="G26" s="370"/>
      <c r="H26" s="410">
        <f t="shared" si="1"/>
        <v>2</v>
      </c>
      <c r="I26" s="349" t="s">
        <v>365</v>
      </c>
    </row>
    <row r="27" spans="1:9" s="411" customFormat="1" ht="15" customHeight="1" x14ac:dyDescent="0.25">
      <c r="A27" s="382" t="s">
        <v>51</v>
      </c>
      <c r="B27" s="439" t="s">
        <v>280</v>
      </c>
      <c r="C27" s="439"/>
      <c r="D27" s="370">
        <f t="shared" si="2"/>
        <v>2</v>
      </c>
      <c r="E27" s="370"/>
      <c r="F27" s="370"/>
      <c r="G27" s="370"/>
      <c r="H27" s="410">
        <f t="shared" si="1"/>
        <v>2</v>
      </c>
      <c r="I27" s="349" t="s">
        <v>736</v>
      </c>
    </row>
    <row r="28" spans="1:9" s="411" customFormat="1" ht="15" customHeight="1" x14ac:dyDescent="0.25">
      <c r="A28" s="382" t="s">
        <v>52</v>
      </c>
      <c r="B28" s="439" t="s">
        <v>280</v>
      </c>
      <c r="C28" s="419" t="s">
        <v>767</v>
      </c>
      <c r="D28" s="370">
        <f t="shared" si="2"/>
        <v>2</v>
      </c>
      <c r="E28" s="370"/>
      <c r="F28" s="370"/>
      <c r="G28" s="370">
        <v>0.5</v>
      </c>
      <c r="H28" s="410">
        <f t="shared" si="1"/>
        <v>1</v>
      </c>
      <c r="I28" s="349" t="s">
        <v>737</v>
      </c>
    </row>
  </sheetData>
  <autoFilter ref="A7:D28"/>
  <mergeCells count="11">
    <mergeCell ref="H4:H6"/>
    <mergeCell ref="A1:I1"/>
    <mergeCell ref="A2:I2"/>
    <mergeCell ref="A3:A6"/>
    <mergeCell ref="C3:C6"/>
    <mergeCell ref="D3:H3"/>
    <mergeCell ref="I3:I6"/>
    <mergeCell ref="D4:D6"/>
    <mergeCell ref="E4:E6"/>
    <mergeCell ref="F4:F6"/>
    <mergeCell ref="G4:G6"/>
  </mergeCells>
  <dataValidations count="4">
    <dataValidation type="list" allowBlank="1" showInputMessage="1" showErrorMessage="1" sqref="E8:G13 E15:G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s>
  <hyperlinks>
    <hyperlink ref="H7" r:id="rId1" display="http://beldepfin.ru/?page_id=4202"/>
    <hyperlink ref="I8" r:id="rId2"/>
    <hyperlink ref="I22" r:id="rId3"/>
    <hyperlink ref="I25" r:id="rId4"/>
    <hyperlink ref="I10" r:id="rId5"/>
    <hyperlink ref="I11" r:id="rId6" display="http://администрация-усинск.рф/?p=22367"/>
    <hyperlink ref="I12" r:id="rId7"/>
    <hyperlink ref="I9" r:id="rId8" display="http://воркута.рф/about/budget-mo-th-vorkuta/munitsipalnyy-dolg/2019-god/"/>
    <hyperlink ref="I15" r:id="rId9"/>
    <hyperlink ref="I16" r:id="rId10"/>
    <hyperlink ref="I17" r:id="rId11"/>
    <hyperlink ref="I18" r:id="rId12"/>
    <hyperlink ref="I19" r:id="rId13"/>
    <hyperlink ref="I23" r:id="rId14" display="http://www.сысола-адм.рф/mun_finans.php"/>
    <hyperlink ref="I24" r:id="rId15"/>
    <hyperlink ref="I26" r:id="rId16"/>
    <hyperlink ref="I27" r:id="rId17" display="http://усть-кулом.рф/city/byudzhet-rayona/munitsipalnyy-dolg/2019.php"/>
    <hyperlink ref="I28" r:id="rId18"/>
  </hyperlinks>
  <pageMargins left="0.70866141732283472" right="0.70866141732283472" top="0.74803149606299213" bottom="0.74803149606299213" header="0.31496062992125984" footer="0.31496062992125984"/>
  <pageSetup paperSize="9" scale="96" fitToHeight="3" orientation="landscape" r:id="rId19"/>
  <headerFooter>
    <oddFooter>&amp;C&amp;"Times New Roman,обычный"&amp;8Исходные данные и оценка показателя 1.1&amp;R&amp;8&amp;P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topLeftCell="A4" zoomScaleNormal="100" zoomScaleSheetLayoutView="80" workbookViewId="0">
      <selection activeCell="C18" sqref="C18"/>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27" customHeight="1" x14ac:dyDescent="0.2">
      <c r="A1" s="550" t="str">
        <f>"Исходные данные и оценка показателя "&amp;Методика!B142</f>
        <v>Исходные данные и оценка показателя Публикуются ли ежеквартально аналитические данные о поступлении доходов в бюджет МО по видам доходов за отчетный период текущего финансового года в сравнении с соответствующим периодом прошлого года?</v>
      </c>
      <c r="B1" s="550"/>
      <c r="C1" s="550"/>
      <c r="D1" s="550"/>
      <c r="E1" s="551"/>
      <c r="F1" s="551"/>
      <c r="G1" s="551"/>
      <c r="H1" s="551"/>
      <c r="I1" s="551"/>
    </row>
    <row r="2" spans="1:9" s="1" customFormat="1" ht="38.25" customHeight="1" x14ac:dyDescent="0.25">
      <c r="A2" s="545" t="str">
        <f>Методика!B143</f>
        <v>Виды доходов, объем которых составляет менее 10% от общего объема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отчетного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района.</v>
      </c>
      <c r="B2" s="546"/>
      <c r="C2" s="546"/>
      <c r="D2" s="546"/>
      <c r="E2" s="544"/>
      <c r="F2" s="544"/>
      <c r="G2" s="544"/>
      <c r="H2" s="544"/>
      <c r="I2" s="544"/>
    </row>
    <row r="3" spans="1:9" ht="45" customHeight="1" x14ac:dyDescent="0.25">
      <c r="A3" s="510" t="s">
        <v>119</v>
      </c>
      <c r="B3" s="170" t="str">
        <f>Методика!B142</f>
        <v>Публикуются ли ежеквартально аналитические данные о поступлении доходов в бюджет МО по видам доходов за отчетный период текущего финансового года в сравнении с соответствующим периодом прошлого года?</v>
      </c>
      <c r="C3" s="497" t="s">
        <v>120</v>
      </c>
      <c r="D3" s="522" t="s">
        <v>377</v>
      </c>
      <c r="E3" s="548"/>
      <c r="F3" s="548"/>
      <c r="G3" s="548"/>
      <c r="H3" s="548"/>
      <c r="I3" s="552" t="s">
        <v>352</v>
      </c>
    </row>
    <row r="4" spans="1:9" ht="15.75" customHeight="1" x14ac:dyDescent="0.25">
      <c r="A4" s="511"/>
      <c r="B4" s="209" t="str">
        <f>Методика!B144</f>
        <v>Да, опубликованы за все отчетные периоды</v>
      </c>
      <c r="C4" s="498"/>
      <c r="D4" s="510" t="s">
        <v>9</v>
      </c>
      <c r="E4" s="510" t="s">
        <v>27</v>
      </c>
      <c r="F4" s="510" t="s">
        <v>21</v>
      </c>
      <c r="G4" s="510" t="s">
        <v>358</v>
      </c>
      <c r="H4" s="522" t="s">
        <v>8</v>
      </c>
      <c r="I4" s="552"/>
    </row>
    <row r="5" spans="1:9" ht="24" customHeight="1" x14ac:dyDescent="0.25">
      <c r="A5" s="511"/>
      <c r="B5" s="209" t="str">
        <f>Методика!B145</f>
        <v>Нет, не опубликованы, или публикуются нерегулярно, или не отвечают требованиям</v>
      </c>
      <c r="C5" s="499"/>
      <c r="D5" s="510"/>
      <c r="E5" s="548"/>
      <c r="F5" s="547"/>
      <c r="G5" s="547"/>
      <c r="H5" s="549"/>
      <c r="I5" s="552"/>
    </row>
    <row r="6" spans="1:9" s="14" customFormat="1" ht="15" customHeight="1" x14ac:dyDescent="0.25">
      <c r="A6" s="11" t="s">
        <v>31</v>
      </c>
      <c r="B6" s="7"/>
      <c r="C6" s="11"/>
      <c r="D6" s="211"/>
      <c r="E6" s="211"/>
      <c r="F6" s="211"/>
      <c r="G6" s="211"/>
      <c r="H6" s="213"/>
      <c r="I6" s="5"/>
    </row>
    <row r="7" spans="1:9" s="414" customFormat="1" ht="15" customHeight="1" x14ac:dyDescent="0.25">
      <c r="A7" s="382" t="s">
        <v>33</v>
      </c>
      <c r="B7" s="431" t="s">
        <v>273</v>
      </c>
      <c r="C7" s="439"/>
      <c r="D7" s="370">
        <f t="shared" ref="D7:D12" si="0">IF(B7=$B$4,2,IF(B7=$B$5,0,0))</f>
        <v>2</v>
      </c>
      <c r="E7" s="370"/>
      <c r="F7" s="370"/>
      <c r="G7" s="370"/>
      <c r="H7" s="410">
        <f t="shared" ref="H7:H27" si="1">D7*(1-E7)*(1-F7)*(1-G7)</f>
        <v>2</v>
      </c>
      <c r="I7" s="440" t="s">
        <v>371</v>
      </c>
    </row>
    <row r="8" spans="1:9" s="411" customFormat="1" ht="15" customHeight="1" x14ac:dyDescent="0.25">
      <c r="A8" s="382" t="s">
        <v>34</v>
      </c>
      <c r="B8" s="419" t="s">
        <v>273</v>
      </c>
      <c r="C8" s="439"/>
      <c r="D8" s="370">
        <f t="shared" si="0"/>
        <v>2</v>
      </c>
      <c r="E8" s="370"/>
      <c r="F8" s="370"/>
      <c r="G8" s="370"/>
      <c r="H8" s="410">
        <f t="shared" si="1"/>
        <v>2</v>
      </c>
      <c r="I8" s="349" t="s">
        <v>703</v>
      </c>
    </row>
    <row r="9" spans="1:9" s="415" customFormat="1" ht="15" customHeight="1" x14ac:dyDescent="0.25">
      <c r="A9" s="382" t="s">
        <v>35</v>
      </c>
      <c r="B9" s="419" t="s">
        <v>273</v>
      </c>
      <c r="C9" s="439"/>
      <c r="D9" s="370">
        <f t="shared" si="0"/>
        <v>2</v>
      </c>
      <c r="E9" s="370"/>
      <c r="F9" s="370"/>
      <c r="G9" s="370"/>
      <c r="H9" s="410">
        <f t="shared" si="1"/>
        <v>2</v>
      </c>
      <c r="I9" s="349" t="s">
        <v>704</v>
      </c>
    </row>
    <row r="10" spans="1:9" s="414" customFormat="1" ht="22.5" customHeight="1" x14ac:dyDescent="0.25">
      <c r="A10" s="382" t="s">
        <v>36</v>
      </c>
      <c r="B10" s="419" t="s">
        <v>273</v>
      </c>
      <c r="C10" s="419" t="s">
        <v>738</v>
      </c>
      <c r="D10" s="370">
        <f t="shared" si="0"/>
        <v>2</v>
      </c>
      <c r="E10" s="370"/>
      <c r="F10" s="370"/>
      <c r="G10" s="370">
        <v>0.5</v>
      </c>
      <c r="H10" s="410">
        <f t="shared" si="1"/>
        <v>1</v>
      </c>
      <c r="I10" s="349" t="s">
        <v>719</v>
      </c>
    </row>
    <row r="11" spans="1:9" s="413" customFormat="1" ht="15" customHeight="1" x14ac:dyDescent="0.25">
      <c r="A11" s="382" t="s">
        <v>37</v>
      </c>
      <c r="B11" s="419" t="s">
        <v>273</v>
      </c>
      <c r="C11" s="419"/>
      <c r="D11" s="370">
        <f t="shared" si="0"/>
        <v>2</v>
      </c>
      <c r="E11" s="370"/>
      <c r="F11" s="370"/>
      <c r="G11" s="370"/>
      <c r="H11" s="410">
        <f t="shared" si="1"/>
        <v>2</v>
      </c>
      <c r="I11" s="349" t="s">
        <v>368</v>
      </c>
    </row>
    <row r="12" spans="1:9" s="411" customFormat="1" ht="15" customHeight="1" x14ac:dyDescent="0.25">
      <c r="A12" s="382" t="s">
        <v>38</v>
      </c>
      <c r="B12" s="439" t="s">
        <v>273</v>
      </c>
      <c r="D12" s="370">
        <f t="shared" si="0"/>
        <v>2</v>
      </c>
      <c r="E12" s="370"/>
      <c r="F12" s="370"/>
      <c r="G12" s="370"/>
      <c r="H12" s="410">
        <f t="shared" si="1"/>
        <v>2</v>
      </c>
      <c r="I12" s="438" t="s">
        <v>708</v>
      </c>
    </row>
    <row r="13" spans="1:9" s="369" customFormat="1" ht="15" customHeight="1" x14ac:dyDescent="0.25">
      <c r="A13" s="383" t="s">
        <v>32</v>
      </c>
      <c r="B13" s="429"/>
      <c r="C13" s="430"/>
      <c r="D13" s="372"/>
      <c r="E13" s="372"/>
      <c r="F13" s="368"/>
      <c r="G13" s="368"/>
      <c r="H13" s="368"/>
      <c r="I13" s="432"/>
    </row>
    <row r="14" spans="1:9" s="414" customFormat="1" ht="15" customHeight="1" x14ac:dyDescent="0.25">
      <c r="A14" s="382" t="s">
        <v>39</v>
      </c>
      <c r="B14" s="439" t="s">
        <v>273</v>
      </c>
      <c r="C14" s="439"/>
      <c r="D14" s="370">
        <f t="shared" ref="D14:D27" si="2">IF(B14=$B$4,2,IF(B14=$B$5,0,0))</f>
        <v>2</v>
      </c>
      <c r="E14" s="370"/>
      <c r="F14" s="370"/>
      <c r="G14" s="370"/>
      <c r="H14" s="410">
        <f t="shared" si="1"/>
        <v>2</v>
      </c>
      <c r="I14" s="438" t="s">
        <v>209</v>
      </c>
    </row>
    <row r="15" spans="1:9" s="411" customFormat="1" ht="15" customHeight="1" x14ac:dyDescent="0.25">
      <c r="A15" s="382" t="s">
        <v>40</v>
      </c>
      <c r="B15" s="439" t="s">
        <v>273</v>
      </c>
      <c r="C15" s="439"/>
      <c r="D15" s="370">
        <f t="shared" si="2"/>
        <v>2</v>
      </c>
      <c r="E15" s="370"/>
      <c r="F15" s="370"/>
      <c r="G15" s="370"/>
      <c r="H15" s="410">
        <f t="shared" si="1"/>
        <v>2</v>
      </c>
      <c r="I15" s="349" t="s">
        <v>369</v>
      </c>
    </row>
    <row r="16" spans="1:9" s="411" customFormat="1" ht="15" customHeight="1" x14ac:dyDescent="0.25">
      <c r="A16" s="382" t="s">
        <v>41</v>
      </c>
      <c r="B16" s="439" t="s">
        <v>273</v>
      </c>
      <c r="C16" s="439"/>
      <c r="D16" s="370">
        <f t="shared" si="2"/>
        <v>2</v>
      </c>
      <c r="E16" s="370"/>
      <c r="F16" s="370"/>
      <c r="G16" s="370"/>
      <c r="H16" s="410">
        <f t="shared" si="1"/>
        <v>2</v>
      </c>
      <c r="I16" s="349" t="s">
        <v>212</v>
      </c>
    </row>
    <row r="17" spans="1:9" s="413" customFormat="1" ht="15" customHeight="1" x14ac:dyDescent="0.25">
      <c r="A17" s="382" t="s">
        <v>42</v>
      </c>
      <c r="B17" s="439" t="s">
        <v>273</v>
      </c>
      <c r="C17" s="439" t="s">
        <v>725</v>
      </c>
      <c r="D17" s="370">
        <f t="shared" si="2"/>
        <v>2</v>
      </c>
      <c r="E17" s="370"/>
      <c r="F17" s="370"/>
      <c r="G17" s="370">
        <v>0.5</v>
      </c>
      <c r="H17" s="410">
        <f t="shared" si="1"/>
        <v>1</v>
      </c>
      <c r="I17" s="349" t="s">
        <v>709</v>
      </c>
    </row>
    <row r="18" spans="1:9" s="411" customFormat="1" ht="15" customHeight="1" x14ac:dyDescent="0.25">
      <c r="A18" s="382" t="s">
        <v>43</v>
      </c>
      <c r="B18" s="439" t="s">
        <v>273</v>
      </c>
      <c r="C18" s="439"/>
      <c r="D18" s="370">
        <f t="shared" si="2"/>
        <v>2</v>
      </c>
      <c r="E18" s="370"/>
      <c r="F18" s="370"/>
      <c r="G18" s="370"/>
      <c r="H18" s="410">
        <f t="shared" si="1"/>
        <v>2</v>
      </c>
      <c r="I18" s="349" t="s">
        <v>710</v>
      </c>
    </row>
    <row r="19" spans="1:9" s="411" customFormat="1" ht="15" customHeight="1" x14ac:dyDescent="0.25">
      <c r="A19" s="382" t="s">
        <v>44</v>
      </c>
      <c r="B19" s="439" t="s">
        <v>273</v>
      </c>
      <c r="C19" s="439"/>
      <c r="D19" s="370">
        <f t="shared" si="2"/>
        <v>2</v>
      </c>
      <c r="E19" s="370"/>
      <c r="F19" s="370"/>
      <c r="G19" s="370"/>
      <c r="H19" s="410">
        <f t="shared" si="1"/>
        <v>2</v>
      </c>
      <c r="I19" s="438" t="s">
        <v>227</v>
      </c>
    </row>
    <row r="20" spans="1:9" s="411" customFormat="1" ht="15" customHeight="1" x14ac:dyDescent="0.25">
      <c r="A20" s="382" t="s">
        <v>45</v>
      </c>
      <c r="B20" s="439" t="s">
        <v>273</v>
      </c>
      <c r="C20" s="439" t="s">
        <v>721</v>
      </c>
      <c r="D20" s="370">
        <f t="shared" si="2"/>
        <v>2</v>
      </c>
      <c r="E20" s="370"/>
      <c r="F20" s="370">
        <v>0.5</v>
      </c>
      <c r="G20" s="370">
        <v>0.5</v>
      </c>
      <c r="H20" s="410">
        <f t="shared" si="1"/>
        <v>0.5</v>
      </c>
      <c r="I20" s="349" t="s">
        <v>712</v>
      </c>
    </row>
    <row r="21" spans="1:9" s="411" customFormat="1" ht="15" customHeight="1" x14ac:dyDescent="0.25">
      <c r="A21" s="382" t="s">
        <v>46</v>
      </c>
      <c r="B21" s="439" t="s">
        <v>273</v>
      </c>
      <c r="C21" s="439"/>
      <c r="D21" s="370">
        <f t="shared" si="2"/>
        <v>2</v>
      </c>
      <c r="E21" s="370"/>
      <c r="F21" s="370"/>
      <c r="G21" s="370"/>
      <c r="H21" s="410">
        <f t="shared" si="1"/>
        <v>2</v>
      </c>
      <c r="I21" s="349" t="s">
        <v>348</v>
      </c>
    </row>
    <row r="22" spans="1:9" s="411" customFormat="1" ht="20.25" customHeight="1" x14ac:dyDescent="0.25">
      <c r="A22" s="382" t="s">
        <v>47</v>
      </c>
      <c r="B22" s="439" t="s">
        <v>273</v>
      </c>
      <c r="C22" s="439"/>
      <c r="D22" s="370">
        <f t="shared" si="2"/>
        <v>2</v>
      </c>
      <c r="E22" s="370"/>
      <c r="F22" s="370"/>
      <c r="G22" s="370"/>
      <c r="H22" s="410">
        <f t="shared" si="1"/>
        <v>2</v>
      </c>
      <c r="I22" s="349" t="s">
        <v>713</v>
      </c>
    </row>
    <row r="23" spans="1:9" s="411" customFormat="1" ht="15" customHeight="1" x14ac:dyDescent="0.25">
      <c r="A23" s="382" t="s">
        <v>48</v>
      </c>
      <c r="B23" s="439" t="s">
        <v>273</v>
      </c>
      <c r="C23" s="419"/>
      <c r="D23" s="370">
        <f t="shared" si="2"/>
        <v>2</v>
      </c>
      <c r="E23" s="370"/>
      <c r="F23" s="370"/>
      <c r="G23" s="370"/>
      <c r="H23" s="410">
        <f t="shared" si="1"/>
        <v>2</v>
      </c>
      <c r="I23" s="349" t="s">
        <v>722</v>
      </c>
    </row>
    <row r="24" spans="1:9" s="414" customFormat="1" ht="15" customHeight="1" x14ac:dyDescent="0.25">
      <c r="A24" s="382" t="s">
        <v>49</v>
      </c>
      <c r="B24" s="439" t="s">
        <v>273</v>
      </c>
      <c r="C24" s="439"/>
      <c r="D24" s="370">
        <f t="shared" si="2"/>
        <v>2</v>
      </c>
      <c r="E24" s="370"/>
      <c r="F24" s="370"/>
      <c r="G24" s="370"/>
      <c r="H24" s="410">
        <f t="shared" si="1"/>
        <v>2</v>
      </c>
      <c r="I24" s="438" t="s">
        <v>364</v>
      </c>
    </row>
    <row r="25" spans="1:9" s="411" customFormat="1" ht="15" customHeight="1" x14ac:dyDescent="0.25">
      <c r="A25" s="382" t="s">
        <v>50</v>
      </c>
      <c r="B25" s="439" t="s">
        <v>273</v>
      </c>
      <c r="C25" s="439"/>
      <c r="D25" s="370">
        <f t="shared" si="2"/>
        <v>2</v>
      </c>
      <c r="E25" s="370"/>
      <c r="F25" s="370"/>
      <c r="G25" s="370"/>
      <c r="H25" s="410">
        <f t="shared" si="1"/>
        <v>2</v>
      </c>
      <c r="I25" s="349" t="s">
        <v>365</v>
      </c>
    </row>
    <row r="26" spans="1:9" s="411" customFormat="1" ht="15" customHeight="1" x14ac:dyDescent="0.25">
      <c r="A26" s="382" t="s">
        <v>51</v>
      </c>
      <c r="B26" s="439" t="s">
        <v>273</v>
      </c>
      <c r="C26" s="439"/>
      <c r="D26" s="370">
        <f t="shared" si="2"/>
        <v>2</v>
      </c>
      <c r="E26" s="370"/>
      <c r="F26" s="370"/>
      <c r="G26" s="370"/>
      <c r="H26" s="410">
        <f t="shared" si="1"/>
        <v>2</v>
      </c>
      <c r="I26" s="349" t="s">
        <v>723</v>
      </c>
    </row>
    <row r="27" spans="1:9" s="411" customFormat="1" ht="15" customHeight="1" x14ac:dyDescent="0.25">
      <c r="A27" s="382" t="s">
        <v>52</v>
      </c>
      <c r="B27" s="439" t="s">
        <v>273</v>
      </c>
      <c r="C27" s="419"/>
      <c r="D27" s="370">
        <f t="shared" si="2"/>
        <v>2</v>
      </c>
      <c r="E27" s="370"/>
      <c r="F27" s="370"/>
      <c r="G27" s="370"/>
      <c r="H27" s="410">
        <f t="shared" si="1"/>
        <v>2</v>
      </c>
      <c r="I27" s="349" t="s">
        <v>717</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3">
    <dataValidation type="list" allowBlank="1" showInputMessage="1" showErrorMessage="1" sqref="E7:G12 E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s>
  <hyperlinks>
    <hyperlink ref="H6" r:id="rId1" display="http://beldepfin.ru/?page_id=4202"/>
    <hyperlink ref="I7" r:id="rId2"/>
    <hyperlink ref="I8" r:id="rId3" display="http://воркута.рф/about/budget-mo-th-vorkuta/otchyet-ob-ispolnenii-byudzheta/2019-god/?clear_cache=Y"/>
    <hyperlink ref="I9" r:id="rId4"/>
    <hyperlink ref="I10" r:id="rId5" display="http://администрация-усинск.рф/?p=18101"/>
    <hyperlink ref="I11" r:id="rId6"/>
    <hyperlink ref="I15" r:id="rId7"/>
    <hyperlink ref="I16" r:id="rId8"/>
    <hyperlink ref="I17" r:id="rId9"/>
    <hyperlink ref="I18" r:id="rId10"/>
    <hyperlink ref="I20" r:id="rId11"/>
    <hyperlink ref="I21" r:id="rId12"/>
    <hyperlink ref="I23" r:id="rId13"/>
    <hyperlink ref="I22" r:id="rId14" display="http://www.сысола-адм.рф/mun_finans.php"/>
    <hyperlink ref="I25" r:id="rId15"/>
    <hyperlink ref="I26" r:id="rId16" display="http://усть-кулом.рф/city/byudzhet-rayona/otchet-ob-ispolnenii-byudzheta/analiticheskie-dannye-o-postupleniyakh-v-byudzhet-i-raskhodakh-byudzheta.php"/>
    <hyperlink ref="I27"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7"/>
  <sheetViews>
    <sheetView topLeftCell="A4" zoomScale="110" zoomScaleNormal="110" zoomScaleSheetLayoutView="80" workbookViewId="0">
      <selection activeCell="F19" sqref="F19"/>
    </sheetView>
  </sheetViews>
  <sheetFormatPr defaultColWidth="8.85546875" defaultRowHeight="15" x14ac:dyDescent="0.25"/>
  <cols>
    <col min="1" max="1" width="19.42578125" style="3" customWidth="1"/>
    <col min="2" max="2" width="9.140625" style="37" customWidth="1"/>
    <col min="3" max="3" width="26.42578125" style="26" customWidth="1"/>
    <col min="4" max="4" width="51.7109375" style="3" customWidth="1"/>
    <col min="5" max="5" width="6.7109375" style="3" customWidth="1"/>
    <col min="6" max="6" width="8.140625" style="3" customWidth="1"/>
    <col min="7" max="7" width="10.28515625" style="3" customWidth="1"/>
    <col min="8" max="8" width="7.28515625" style="4" customWidth="1"/>
    <col min="9" max="9" width="54.7109375" style="2" customWidth="1"/>
    <col min="10" max="10" width="20.5703125" style="9" customWidth="1"/>
    <col min="11" max="16384" width="8.85546875" style="9"/>
  </cols>
  <sheetData>
    <row r="1" spans="1:10" s="1" customFormat="1" ht="18.75" customHeight="1" x14ac:dyDescent="0.2">
      <c r="A1" s="496" t="str">
        <f>"Исходные данные и оценка показателя "&amp;Методика!B6</f>
        <v>Исходные данные и оценка показателя Опубликован ли Бюджет в открытом доступе на портале (сайте) МО, предназначенном для публикации бюджетных данных?</v>
      </c>
      <c r="B1" s="496"/>
      <c r="C1" s="496"/>
      <c r="D1" s="496"/>
      <c r="E1" s="496"/>
      <c r="F1" s="496"/>
      <c r="G1" s="496"/>
      <c r="H1" s="496"/>
      <c r="I1" s="496"/>
    </row>
    <row r="2" spans="1:10" s="1" customFormat="1" ht="39.75" customHeight="1" x14ac:dyDescent="0.2">
      <c r="A2" s="503" t="str">
        <f>Методика!B7</f>
        <v>В целях оценки показателя учитывается публикация Бюджета в полном объеме, включая текстовую часть и все приложения. В случае, если указанное требование не выполняется (опубликованы отдельные составляющие Бюджета), оценка показателя принимает значение 0 баллов</v>
      </c>
      <c r="B2" s="503"/>
      <c r="C2" s="503"/>
      <c r="D2" s="503"/>
      <c r="E2" s="503"/>
      <c r="F2" s="503"/>
      <c r="G2" s="503"/>
      <c r="H2" s="503"/>
      <c r="I2" s="503"/>
    </row>
    <row r="3" spans="1:10" ht="48" customHeight="1" x14ac:dyDescent="0.25">
      <c r="A3" s="497" t="s">
        <v>119</v>
      </c>
      <c r="B3" s="504" t="s">
        <v>53</v>
      </c>
      <c r="C3" s="282" t="str">
        <f>Методика!B6</f>
        <v>Опубликован ли Бюджет в открытом доступе на портале (сайте) МО, предназначенном для публикации бюджетных данных?</v>
      </c>
      <c r="D3" s="497" t="s">
        <v>28</v>
      </c>
      <c r="E3" s="500" t="s">
        <v>20</v>
      </c>
      <c r="F3" s="501"/>
      <c r="G3" s="501"/>
      <c r="H3" s="502"/>
      <c r="I3" s="497" t="s">
        <v>3</v>
      </c>
    </row>
    <row r="4" spans="1:10" ht="29.25" customHeight="1" x14ac:dyDescent="0.25">
      <c r="A4" s="498"/>
      <c r="B4" s="505"/>
      <c r="C4" s="24" t="str">
        <f>Методика!$B$8</f>
        <v>Да, опубликован</v>
      </c>
      <c r="D4" s="498"/>
      <c r="E4" s="497" t="s">
        <v>9</v>
      </c>
      <c r="F4" s="497" t="s">
        <v>27</v>
      </c>
      <c r="G4" s="497" t="s">
        <v>21</v>
      </c>
      <c r="H4" s="507" t="s">
        <v>8</v>
      </c>
      <c r="I4" s="498"/>
    </row>
    <row r="5" spans="1:10" ht="29.25" customHeight="1" x14ac:dyDescent="0.25">
      <c r="A5" s="499"/>
      <c r="B5" s="506"/>
      <c r="C5" s="24" t="str">
        <f>Методика!$B$9</f>
        <v xml:space="preserve">Нет, не опубликован </v>
      </c>
      <c r="D5" s="499"/>
      <c r="E5" s="499"/>
      <c r="F5" s="499"/>
      <c r="G5" s="499"/>
      <c r="H5" s="508"/>
      <c r="I5" s="499"/>
    </row>
    <row r="6" spans="1:10" s="14" customFormat="1" ht="15" customHeight="1" x14ac:dyDescent="0.25">
      <c r="A6" s="494" t="s">
        <v>31</v>
      </c>
      <c r="B6" s="495"/>
      <c r="C6" s="7"/>
      <c r="D6" s="11"/>
      <c r="E6" s="11"/>
      <c r="F6" s="11"/>
      <c r="G6" s="11"/>
      <c r="H6" s="6"/>
      <c r="I6" s="5"/>
    </row>
    <row r="7" spans="1:10" s="22" customFormat="1" ht="15" customHeight="1" x14ac:dyDescent="0.25">
      <c r="A7" s="32" t="s">
        <v>33</v>
      </c>
      <c r="B7" s="15" t="s">
        <v>455</v>
      </c>
      <c r="C7" s="33" t="s">
        <v>54</v>
      </c>
      <c r="D7" s="33"/>
      <c r="E7" s="15">
        <f>IF(C7=$C$4,4,0)</f>
        <v>4</v>
      </c>
      <c r="F7" s="15"/>
      <c r="G7" s="15"/>
      <c r="H7" s="12">
        <f>E7*(1-F7)*(1-G7)</f>
        <v>4</v>
      </c>
      <c r="I7" s="112" t="s">
        <v>203</v>
      </c>
    </row>
    <row r="8" spans="1:10" s="23" customFormat="1" ht="14.25" customHeight="1" x14ac:dyDescent="0.25">
      <c r="A8" s="32" t="s">
        <v>34</v>
      </c>
      <c r="B8" s="15" t="s">
        <v>455</v>
      </c>
      <c r="C8" s="33" t="s">
        <v>54</v>
      </c>
      <c r="D8" s="33"/>
      <c r="E8" s="15">
        <f t="shared" ref="E8:E27" si="0">IF(C8=$C$4,4,0)</f>
        <v>4</v>
      </c>
      <c r="F8" s="15"/>
      <c r="G8" s="15"/>
      <c r="H8" s="12">
        <f>E8*(1-F8)*(1-G8)</f>
        <v>4</v>
      </c>
      <c r="I8" s="136" t="s">
        <v>439</v>
      </c>
    </row>
    <row r="9" spans="1:10" s="23" customFormat="1" ht="15" customHeight="1" x14ac:dyDescent="0.25">
      <c r="A9" s="32" t="s">
        <v>35</v>
      </c>
      <c r="B9" s="15" t="s">
        <v>455</v>
      </c>
      <c r="C9" s="33" t="s">
        <v>54</v>
      </c>
      <c r="D9" s="33"/>
      <c r="E9" s="15">
        <f t="shared" si="0"/>
        <v>4</v>
      </c>
      <c r="F9" s="15"/>
      <c r="G9" s="15"/>
      <c r="H9" s="12">
        <f t="shared" ref="H9:H27" si="1">E9*(1-F9)*(1-G9)</f>
        <v>4</v>
      </c>
      <c r="I9" s="113" t="s">
        <v>217</v>
      </c>
    </row>
    <row r="10" spans="1:10" s="141" customFormat="1" ht="15" customHeight="1" x14ac:dyDescent="0.25">
      <c r="A10" s="34" t="s">
        <v>36</v>
      </c>
      <c r="B10" s="15" t="s">
        <v>455</v>
      </c>
      <c r="C10" s="135" t="s">
        <v>54</v>
      </c>
      <c r="D10" s="18"/>
      <c r="E10" s="15">
        <f t="shared" si="0"/>
        <v>4</v>
      </c>
      <c r="F10" s="15"/>
      <c r="G10" s="15"/>
      <c r="H10" s="137">
        <f t="shared" si="1"/>
        <v>4</v>
      </c>
      <c r="I10" s="136" t="s">
        <v>382</v>
      </c>
    </row>
    <row r="11" spans="1:10" s="10" customFormat="1" ht="15" customHeight="1" x14ac:dyDescent="0.25">
      <c r="A11" s="34" t="s">
        <v>37</v>
      </c>
      <c r="B11" s="15" t="s">
        <v>455</v>
      </c>
      <c r="C11" s="33" t="s">
        <v>54</v>
      </c>
      <c r="D11" s="43"/>
      <c r="E11" s="15">
        <f t="shared" si="0"/>
        <v>4</v>
      </c>
      <c r="F11" s="15"/>
      <c r="G11" s="15"/>
      <c r="H11" s="12">
        <f t="shared" si="1"/>
        <v>4</v>
      </c>
      <c r="I11" s="114" t="s">
        <v>440</v>
      </c>
    </row>
    <row r="12" spans="1:10" s="139" customFormat="1" ht="15" customHeight="1" x14ac:dyDescent="0.25">
      <c r="A12" s="34" t="s">
        <v>38</v>
      </c>
      <c r="B12" s="15" t="s">
        <v>455</v>
      </c>
      <c r="C12" s="135" t="s">
        <v>54</v>
      </c>
      <c r="D12" s="135"/>
      <c r="E12" s="15">
        <f t="shared" si="0"/>
        <v>4</v>
      </c>
      <c r="F12" s="15"/>
      <c r="G12" s="15"/>
      <c r="H12" s="137">
        <f t="shared" si="1"/>
        <v>4</v>
      </c>
      <c r="I12" s="138" t="s">
        <v>441</v>
      </c>
    </row>
    <row r="13" spans="1:10" s="14" customFormat="1" ht="15" customHeight="1" x14ac:dyDescent="0.25">
      <c r="A13" s="35" t="s">
        <v>32</v>
      </c>
      <c r="B13" s="16"/>
      <c r="C13" s="46"/>
      <c r="D13" s="17"/>
      <c r="E13" s="13"/>
      <c r="F13" s="13"/>
      <c r="G13" s="13"/>
      <c r="H13" s="13"/>
      <c r="I13" s="115"/>
    </row>
    <row r="14" spans="1:10" s="22" customFormat="1" ht="15" customHeight="1" x14ac:dyDescent="0.25">
      <c r="A14" s="32" t="s">
        <v>39</v>
      </c>
      <c r="B14" s="15" t="s">
        <v>455</v>
      </c>
      <c r="C14" s="33" t="s">
        <v>54</v>
      </c>
      <c r="D14" s="33"/>
      <c r="E14" s="15">
        <f t="shared" si="0"/>
        <v>4</v>
      </c>
      <c r="F14" s="20"/>
      <c r="G14" s="20"/>
      <c r="H14" s="12">
        <f t="shared" si="1"/>
        <v>4</v>
      </c>
      <c r="I14" s="113" t="s">
        <v>438</v>
      </c>
    </row>
    <row r="15" spans="1:10" ht="15" customHeight="1" x14ac:dyDescent="0.25">
      <c r="A15" s="34" t="s">
        <v>40</v>
      </c>
      <c r="B15" s="15" t="s">
        <v>455</v>
      </c>
      <c r="C15" s="33" t="s">
        <v>54</v>
      </c>
      <c r="D15" s="33"/>
      <c r="E15" s="15">
        <f t="shared" si="0"/>
        <v>4</v>
      </c>
      <c r="F15" s="20"/>
      <c r="G15" s="20"/>
      <c r="H15" s="12">
        <f t="shared" si="1"/>
        <v>4</v>
      </c>
      <c r="I15" s="113" t="s">
        <v>218</v>
      </c>
      <c r="J15" s="14"/>
    </row>
    <row r="16" spans="1:10" ht="13.5" customHeight="1" x14ac:dyDescent="0.25">
      <c r="A16" s="34" t="s">
        <v>41</v>
      </c>
      <c r="B16" s="15" t="s">
        <v>455</v>
      </c>
      <c r="C16" s="33" t="s">
        <v>54</v>
      </c>
      <c r="D16" s="33"/>
      <c r="E16" s="15">
        <f t="shared" si="0"/>
        <v>4</v>
      </c>
      <c r="F16" s="20"/>
      <c r="G16" s="20"/>
      <c r="H16" s="12">
        <f t="shared" si="1"/>
        <v>4</v>
      </c>
      <c r="I16" s="113" t="s">
        <v>442</v>
      </c>
    </row>
    <row r="17" spans="1:10" s="139" customFormat="1" ht="15" customHeight="1" x14ac:dyDescent="0.25">
      <c r="A17" s="34" t="s">
        <v>42</v>
      </c>
      <c r="B17" s="15" t="s">
        <v>455</v>
      </c>
      <c r="C17" s="135" t="s">
        <v>54</v>
      </c>
      <c r="D17" s="135"/>
      <c r="E17" s="15">
        <f t="shared" si="0"/>
        <v>4</v>
      </c>
      <c r="F17" s="15"/>
      <c r="G17" s="15"/>
      <c r="H17" s="137">
        <f t="shared" si="1"/>
        <v>4</v>
      </c>
      <c r="I17" s="117" t="s">
        <v>443</v>
      </c>
    </row>
    <row r="18" spans="1:10" s="139" customFormat="1" ht="15" customHeight="1" x14ac:dyDescent="0.25">
      <c r="A18" s="34" t="s">
        <v>43</v>
      </c>
      <c r="B18" s="15" t="s">
        <v>455</v>
      </c>
      <c r="C18" s="135" t="s">
        <v>54</v>
      </c>
      <c r="D18" s="135"/>
      <c r="E18" s="15">
        <f t="shared" si="0"/>
        <v>4</v>
      </c>
      <c r="F18" s="15"/>
      <c r="G18" s="15"/>
      <c r="H18" s="137">
        <f t="shared" si="1"/>
        <v>4</v>
      </c>
      <c r="I18" s="136" t="s">
        <v>444</v>
      </c>
    </row>
    <row r="19" spans="1:10" s="139" customFormat="1" ht="25.5" customHeight="1" x14ac:dyDescent="0.25">
      <c r="A19" s="34" t="s">
        <v>44</v>
      </c>
      <c r="B19" s="15" t="s">
        <v>455</v>
      </c>
      <c r="C19" s="135" t="s">
        <v>54</v>
      </c>
      <c r="D19" s="288" t="s">
        <v>479</v>
      </c>
      <c r="E19" s="15">
        <f t="shared" si="0"/>
        <v>4</v>
      </c>
      <c r="F19" s="15">
        <v>0.5</v>
      </c>
      <c r="G19" s="15"/>
      <c r="H19" s="137">
        <f t="shared" si="1"/>
        <v>2</v>
      </c>
      <c r="I19" s="136" t="s">
        <v>436</v>
      </c>
      <c r="J19" s="285"/>
    </row>
    <row r="20" spans="1:10" s="139" customFormat="1" ht="15" customHeight="1" x14ac:dyDescent="0.25">
      <c r="A20" s="34" t="s">
        <v>45</v>
      </c>
      <c r="B20" s="15" t="s">
        <v>455</v>
      </c>
      <c r="C20" s="135" t="s">
        <v>54</v>
      </c>
      <c r="D20" s="135"/>
      <c r="E20" s="15">
        <f t="shared" si="0"/>
        <v>4</v>
      </c>
      <c r="F20" s="15"/>
      <c r="G20" s="15"/>
      <c r="H20" s="137">
        <f t="shared" si="1"/>
        <v>4</v>
      </c>
      <c r="I20" s="136" t="s">
        <v>445</v>
      </c>
    </row>
    <row r="21" spans="1:10" s="139" customFormat="1" ht="15" customHeight="1" x14ac:dyDescent="0.25">
      <c r="A21" s="34" t="s">
        <v>46</v>
      </c>
      <c r="B21" s="15" t="s">
        <v>455</v>
      </c>
      <c r="C21" s="135" t="s">
        <v>54</v>
      </c>
      <c r="D21" s="135"/>
      <c r="E21" s="15">
        <f t="shared" si="0"/>
        <v>4</v>
      </c>
      <c r="F21" s="15"/>
      <c r="G21" s="15"/>
      <c r="H21" s="137">
        <f t="shared" si="1"/>
        <v>4</v>
      </c>
      <c r="I21" s="136" t="s">
        <v>446</v>
      </c>
    </row>
    <row r="22" spans="1:10" s="139" customFormat="1" ht="15" customHeight="1" x14ac:dyDescent="0.25">
      <c r="A22" s="34" t="s">
        <v>47</v>
      </c>
      <c r="B22" s="15" t="s">
        <v>455</v>
      </c>
      <c r="C22" s="135" t="s">
        <v>54</v>
      </c>
      <c r="D22" s="135"/>
      <c r="E22" s="15">
        <f t="shared" si="0"/>
        <v>4</v>
      </c>
      <c r="F22" s="15"/>
      <c r="G22" s="15"/>
      <c r="H22" s="137">
        <f t="shared" si="1"/>
        <v>4</v>
      </c>
      <c r="I22" s="136" t="s">
        <v>447</v>
      </c>
    </row>
    <row r="23" spans="1:10" s="139" customFormat="1" ht="15" customHeight="1" x14ac:dyDescent="0.25">
      <c r="A23" s="34" t="s">
        <v>48</v>
      </c>
      <c r="B23" s="15" t="s">
        <v>455</v>
      </c>
      <c r="C23" s="135" t="s">
        <v>54</v>
      </c>
      <c r="D23" s="135"/>
      <c r="E23" s="15">
        <f t="shared" si="0"/>
        <v>4</v>
      </c>
      <c r="F23" s="15"/>
      <c r="G23" s="15"/>
      <c r="H23" s="137">
        <f t="shared" si="1"/>
        <v>4</v>
      </c>
      <c r="I23" s="136" t="s">
        <v>448</v>
      </c>
    </row>
    <row r="24" spans="1:10" s="142" customFormat="1" ht="15" customHeight="1" x14ac:dyDescent="0.25">
      <c r="A24" s="34" t="s">
        <v>49</v>
      </c>
      <c r="B24" s="15" t="s">
        <v>455</v>
      </c>
      <c r="C24" s="135" t="s">
        <v>54</v>
      </c>
      <c r="D24" s="135"/>
      <c r="E24" s="15">
        <f t="shared" si="0"/>
        <v>4</v>
      </c>
      <c r="F24" s="15"/>
      <c r="G24" s="15"/>
      <c r="H24" s="137">
        <f t="shared" si="1"/>
        <v>4</v>
      </c>
      <c r="I24" s="283" t="s">
        <v>449</v>
      </c>
      <c r="J24" s="139"/>
    </row>
    <row r="25" spans="1:10" s="139" customFormat="1" ht="15" customHeight="1" x14ac:dyDescent="0.25">
      <c r="A25" s="34" t="s">
        <v>50</v>
      </c>
      <c r="B25" s="15" t="s">
        <v>455</v>
      </c>
      <c r="C25" s="135" t="s">
        <v>54</v>
      </c>
      <c r="D25" s="135"/>
      <c r="E25" s="15">
        <f t="shared" si="0"/>
        <v>4</v>
      </c>
      <c r="F25" s="15"/>
      <c r="G25" s="15"/>
      <c r="H25" s="137">
        <f t="shared" si="1"/>
        <v>4</v>
      </c>
      <c r="I25" s="126" t="s">
        <v>450</v>
      </c>
    </row>
    <row r="26" spans="1:10" s="139" customFormat="1" ht="15" customHeight="1" x14ac:dyDescent="0.25">
      <c r="A26" s="34" t="s">
        <v>51</v>
      </c>
      <c r="B26" s="15" t="s">
        <v>455</v>
      </c>
      <c r="C26" s="135" t="s">
        <v>54</v>
      </c>
      <c r="D26" s="287" t="s">
        <v>471</v>
      </c>
      <c r="E26" s="15">
        <f t="shared" si="0"/>
        <v>4</v>
      </c>
      <c r="F26" s="15"/>
      <c r="G26" s="15">
        <v>0.5</v>
      </c>
      <c r="H26" s="137">
        <f t="shared" si="1"/>
        <v>2</v>
      </c>
      <c r="I26" s="136" t="s">
        <v>386</v>
      </c>
      <c r="J26" s="287"/>
    </row>
    <row r="27" spans="1:10" s="139" customFormat="1" ht="15" customHeight="1" x14ac:dyDescent="0.25">
      <c r="A27" s="34" t="s">
        <v>52</v>
      </c>
      <c r="B27" s="15" t="s">
        <v>455</v>
      </c>
      <c r="C27" s="135" t="s">
        <v>54</v>
      </c>
      <c r="D27" s="18"/>
      <c r="E27" s="15">
        <f t="shared" si="0"/>
        <v>4</v>
      </c>
      <c r="F27" s="15"/>
      <c r="G27" s="15"/>
      <c r="H27" s="137">
        <f t="shared" si="1"/>
        <v>4</v>
      </c>
      <c r="I27" s="136" t="s">
        <v>220</v>
      </c>
    </row>
  </sheetData>
  <autoFilter ref="A6:I27"/>
  <mergeCells count="12">
    <mergeCell ref="A6:B6"/>
    <mergeCell ref="A1:I1"/>
    <mergeCell ref="A3:A5"/>
    <mergeCell ref="D3:D5"/>
    <mergeCell ref="E3:H3"/>
    <mergeCell ref="A2:I2"/>
    <mergeCell ref="B3:B5"/>
    <mergeCell ref="I3:I5"/>
    <mergeCell ref="H4:H5"/>
    <mergeCell ref="G4:G5"/>
    <mergeCell ref="F4:F5"/>
    <mergeCell ref="E4:E5"/>
  </mergeCells>
  <dataValidations count="4">
    <dataValidation type="list" allowBlank="1" showInputMessage="1" showErrorMessage="1" sqref="G6">
      <formula1>"0,5"</formula1>
    </dataValidation>
    <dataValidation type="list" allowBlank="1" showInputMessage="1" showErrorMessage="1" sqref="C6:C12 C14:C27">
      <formula1>$C$4:$C$5</formula1>
    </dataValidation>
    <dataValidation type="list" allowBlank="1" showInputMessage="1" showErrorMessage="1" sqref="C13">
      <formula1>#REF!</formula1>
    </dataValidation>
    <dataValidation type="list" allowBlank="1" showInputMessage="1" showErrorMessage="1" sqref="F7:G12 F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14" r:id="rId3"/>
    <hyperlink ref="I8" r:id="rId4"/>
    <hyperlink ref="I9" r:id="rId5"/>
    <hyperlink ref="I10" r:id="rId6"/>
    <hyperlink ref="I11" r:id="rId7"/>
    <hyperlink ref="I12" r:id="rId8"/>
    <hyperlink ref="I15" r:id="rId9"/>
    <hyperlink ref="I16" r:id="rId10"/>
    <hyperlink ref="I17" r:id="rId11"/>
    <hyperlink ref="I18" r:id="rId12"/>
    <hyperlink ref="I19" r:id="rId13"/>
    <hyperlink ref="I20" r:id="rId14"/>
    <hyperlink ref="I21" r:id="rId15"/>
    <hyperlink ref="I22" r:id="rId16"/>
    <hyperlink ref="I23" r:id="rId17"/>
    <hyperlink ref="I24" r:id="rId18"/>
    <hyperlink ref="I25" r:id="rId19"/>
    <hyperlink ref="I26" r:id="rId20"/>
    <hyperlink ref="I27" r:id="rId21"/>
  </hyperlinks>
  <pageMargins left="0.70866141732283472" right="0.70866141732283472" top="0.74803149606299213" bottom="0.74803149606299213" header="0.31496062992125984" footer="0.31496062992125984"/>
  <pageSetup paperSize="9" scale="73" orientation="landscape" r:id="rId22"/>
  <headerFooter>
    <oddFooter>&amp;C&amp;"Times New Roman,обычный"&amp;8Исходные данные и оценка показателя 1.1&amp;R&amp;8&amp;P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8"/>
  <sheetViews>
    <sheetView zoomScaleNormal="100" zoomScaleSheetLayoutView="80" workbookViewId="0">
      <selection activeCell="C19" sqref="C19"/>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28.5" customHeight="1" x14ac:dyDescent="0.2">
      <c r="A1" s="550" t="str">
        <f>"Исходные данные и оценка показателя "&amp;Методика!B146</f>
        <v>Исходные данные и оценка показателя Публикуются ли ежеквартально аналитические данные о расходах бюджета МО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v>
      </c>
      <c r="B1" s="550"/>
      <c r="C1" s="550"/>
      <c r="D1" s="550"/>
      <c r="E1" s="551"/>
      <c r="F1" s="551"/>
      <c r="G1" s="551"/>
      <c r="H1" s="551"/>
      <c r="I1" s="551"/>
    </row>
    <row r="2" spans="1:9" s="1" customFormat="1" ht="27" customHeight="1" x14ac:dyDescent="0.25">
      <c r="A2" s="545" t="str">
        <f>Методика!B147</f>
        <v>Указанные сведения должны быть опубликованы в течение 1-го месяца после окончания отчетного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района.</v>
      </c>
      <c r="B2" s="546"/>
      <c r="C2" s="546"/>
      <c r="D2" s="546"/>
      <c r="E2" s="544"/>
      <c r="F2" s="544"/>
      <c r="G2" s="544"/>
      <c r="H2" s="544"/>
      <c r="I2" s="544"/>
    </row>
    <row r="3" spans="1:9" ht="42.75" customHeight="1" x14ac:dyDescent="0.25">
      <c r="A3" s="510" t="s">
        <v>119</v>
      </c>
      <c r="B3" s="170" t="str">
        <f>Методика!B146</f>
        <v>Публикуются ли ежеквартально аналитические данные о расходах бюджета МО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v>
      </c>
      <c r="C3" s="497" t="s">
        <v>120</v>
      </c>
      <c r="D3" s="522" t="s">
        <v>378</v>
      </c>
      <c r="E3" s="548"/>
      <c r="F3" s="548"/>
      <c r="G3" s="548"/>
      <c r="H3" s="548"/>
      <c r="I3" s="552" t="s">
        <v>352</v>
      </c>
    </row>
    <row r="4" spans="1:9" ht="15.75" customHeight="1" x14ac:dyDescent="0.25">
      <c r="A4" s="511"/>
      <c r="B4" s="209" t="str">
        <f>Методика!B148</f>
        <v>Да, опубликованы за все отчетные периоды</v>
      </c>
      <c r="C4" s="498"/>
      <c r="D4" s="510" t="s">
        <v>9</v>
      </c>
      <c r="E4" s="510" t="s">
        <v>27</v>
      </c>
      <c r="F4" s="510" t="s">
        <v>21</v>
      </c>
      <c r="G4" s="510" t="s">
        <v>358</v>
      </c>
      <c r="H4" s="522" t="s">
        <v>8</v>
      </c>
      <c r="I4" s="552"/>
    </row>
    <row r="5" spans="1:9" ht="24" customHeight="1" x14ac:dyDescent="0.25">
      <c r="A5" s="511"/>
      <c r="B5" s="209" t="str">
        <f>Методика!B149</f>
        <v>Нет, не опубликованы, или публикуются нерегулярно, или не отвечают требованиям</v>
      </c>
      <c r="C5" s="499"/>
      <c r="D5" s="510"/>
      <c r="E5" s="548"/>
      <c r="F5" s="547"/>
      <c r="G5" s="547"/>
      <c r="H5" s="549"/>
      <c r="I5" s="552"/>
    </row>
    <row r="6" spans="1:9" s="14" customFormat="1" ht="15" customHeight="1" x14ac:dyDescent="0.25">
      <c r="A6" s="11" t="s">
        <v>31</v>
      </c>
      <c r="B6" s="7"/>
      <c r="C6" s="11"/>
      <c r="D6" s="211"/>
      <c r="E6" s="211"/>
      <c r="F6" s="211"/>
      <c r="G6" s="211"/>
      <c r="H6" s="213"/>
      <c r="I6" s="5"/>
    </row>
    <row r="7" spans="1:9" s="414" customFormat="1" ht="15" customHeight="1" x14ac:dyDescent="0.25">
      <c r="A7" s="382" t="s">
        <v>33</v>
      </c>
      <c r="B7" s="431" t="s">
        <v>273</v>
      </c>
      <c r="C7" s="439"/>
      <c r="D7" s="370">
        <f t="shared" ref="D7:D12" si="0">IF(B7=$B$4,2,IF(B7=$B$5,0,0))</f>
        <v>2</v>
      </c>
      <c r="E7" s="370"/>
      <c r="F7" s="370"/>
      <c r="G7" s="370"/>
      <c r="H7" s="410">
        <f t="shared" ref="H7:H27" si="1">D7*(1-E7)*(1-F7)*(1-G7)</f>
        <v>2</v>
      </c>
      <c r="I7" s="440" t="s">
        <v>371</v>
      </c>
    </row>
    <row r="8" spans="1:9" s="411" customFormat="1" ht="15" customHeight="1" x14ac:dyDescent="0.25">
      <c r="A8" s="437" t="s">
        <v>34</v>
      </c>
      <c r="B8" s="431" t="s">
        <v>273</v>
      </c>
      <c r="C8" s="439"/>
      <c r="D8" s="370">
        <f t="shared" si="0"/>
        <v>2</v>
      </c>
      <c r="E8" s="388"/>
      <c r="F8" s="388"/>
      <c r="G8" s="388"/>
      <c r="H8" s="358">
        <f t="shared" si="1"/>
        <v>2</v>
      </c>
      <c r="I8" s="349" t="s">
        <v>703</v>
      </c>
    </row>
    <row r="9" spans="1:9" s="415" customFormat="1" ht="15" customHeight="1" x14ac:dyDescent="0.25">
      <c r="A9" s="382" t="s">
        <v>35</v>
      </c>
      <c r="B9" s="431" t="s">
        <v>273</v>
      </c>
      <c r="C9" s="439"/>
      <c r="D9" s="370">
        <f t="shared" si="0"/>
        <v>2</v>
      </c>
      <c r="E9" s="370"/>
      <c r="F9" s="370"/>
      <c r="G9" s="370"/>
      <c r="H9" s="410">
        <f t="shared" si="1"/>
        <v>2</v>
      </c>
      <c r="I9" s="349" t="s">
        <v>704</v>
      </c>
    </row>
    <row r="10" spans="1:9" s="414" customFormat="1" ht="15" customHeight="1" x14ac:dyDescent="0.25">
      <c r="A10" s="382" t="s">
        <v>36</v>
      </c>
      <c r="B10" s="431" t="s">
        <v>273</v>
      </c>
      <c r="C10" s="419" t="s">
        <v>739</v>
      </c>
      <c r="D10" s="370">
        <f t="shared" si="0"/>
        <v>2</v>
      </c>
      <c r="E10" s="370"/>
      <c r="F10" s="370"/>
      <c r="G10" s="370">
        <v>0.5</v>
      </c>
      <c r="H10" s="410">
        <f t="shared" si="1"/>
        <v>1</v>
      </c>
      <c r="I10" s="349" t="s">
        <v>719</v>
      </c>
    </row>
    <row r="11" spans="1:9" s="413" customFormat="1" ht="15" customHeight="1" x14ac:dyDescent="0.25">
      <c r="A11" s="382" t="s">
        <v>37</v>
      </c>
      <c r="B11" s="431" t="s">
        <v>273</v>
      </c>
      <c r="C11" s="419" t="s">
        <v>740</v>
      </c>
      <c r="D11" s="370">
        <f t="shared" si="0"/>
        <v>2</v>
      </c>
      <c r="E11" s="370"/>
      <c r="F11" s="370"/>
      <c r="G11" s="370">
        <v>0.5</v>
      </c>
      <c r="H11" s="410">
        <f t="shared" si="1"/>
        <v>1</v>
      </c>
      <c r="I11" s="349" t="s">
        <v>368</v>
      </c>
    </row>
    <row r="12" spans="1:9" s="411" customFormat="1" ht="15" customHeight="1" x14ac:dyDescent="0.25">
      <c r="A12" s="382" t="s">
        <v>38</v>
      </c>
      <c r="B12" s="431" t="s">
        <v>273</v>
      </c>
      <c r="C12" s="439"/>
      <c r="D12" s="370">
        <f t="shared" si="0"/>
        <v>2</v>
      </c>
      <c r="E12" s="370"/>
      <c r="F12" s="370"/>
      <c r="G12" s="370"/>
      <c r="H12" s="410">
        <f t="shared" si="1"/>
        <v>2</v>
      </c>
      <c r="I12" s="438" t="s">
        <v>708</v>
      </c>
    </row>
    <row r="13" spans="1:9" s="369" customFormat="1" ht="15" customHeight="1" x14ac:dyDescent="0.25">
      <c r="A13" s="383" t="s">
        <v>32</v>
      </c>
      <c r="B13" s="429"/>
      <c r="C13" s="427"/>
      <c r="D13" s="372"/>
      <c r="E13" s="372"/>
      <c r="F13" s="368"/>
      <c r="G13" s="368"/>
      <c r="H13" s="368"/>
      <c r="I13" s="432"/>
    </row>
    <row r="14" spans="1:9" s="414" customFormat="1" ht="15" customHeight="1" x14ac:dyDescent="0.25">
      <c r="A14" s="382" t="s">
        <v>39</v>
      </c>
      <c r="B14" s="439" t="s">
        <v>273</v>
      </c>
      <c r="C14" s="439"/>
      <c r="D14" s="370">
        <f t="shared" ref="D14:D27" si="2">IF(B14=$B$4,2,IF(B14=$B$5,0,0))</f>
        <v>2</v>
      </c>
      <c r="E14" s="370"/>
      <c r="F14" s="370"/>
      <c r="G14" s="370"/>
      <c r="H14" s="410">
        <f t="shared" si="1"/>
        <v>2</v>
      </c>
      <c r="I14" s="438" t="s">
        <v>209</v>
      </c>
    </row>
    <row r="15" spans="1:9" s="411" customFormat="1" ht="15" customHeight="1" x14ac:dyDescent="0.25">
      <c r="A15" s="382" t="s">
        <v>40</v>
      </c>
      <c r="B15" s="439" t="s">
        <v>273</v>
      </c>
      <c r="C15" s="439"/>
      <c r="D15" s="370">
        <f t="shared" si="2"/>
        <v>2</v>
      </c>
      <c r="E15" s="370"/>
      <c r="F15" s="370"/>
      <c r="G15" s="370"/>
      <c r="H15" s="410">
        <f t="shared" si="1"/>
        <v>2</v>
      </c>
      <c r="I15" s="349" t="s">
        <v>369</v>
      </c>
    </row>
    <row r="16" spans="1:9" s="411" customFormat="1" ht="15" customHeight="1" x14ac:dyDescent="0.25">
      <c r="A16" s="382" t="s">
        <v>41</v>
      </c>
      <c r="B16" s="439" t="s">
        <v>273</v>
      </c>
      <c r="C16" s="439"/>
      <c r="D16" s="370">
        <f t="shared" si="2"/>
        <v>2</v>
      </c>
      <c r="E16" s="370"/>
      <c r="F16" s="370"/>
      <c r="G16" s="370"/>
      <c r="H16" s="410">
        <f t="shared" si="1"/>
        <v>2</v>
      </c>
      <c r="I16" s="349" t="s">
        <v>212</v>
      </c>
    </row>
    <row r="17" spans="1:9" s="413" customFormat="1" ht="15" customHeight="1" x14ac:dyDescent="0.25">
      <c r="A17" s="382" t="s">
        <v>42</v>
      </c>
      <c r="B17" s="439" t="s">
        <v>273</v>
      </c>
      <c r="C17" s="439" t="s">
        <v>725</v>
      </c>
      <c r="D17" s="370">
        <f t="shared" si="2"/>
        <v>2</v>
      </c>
      <c r="E17" s="370"/>
      <c r="F17" s="370"/>
      <c r="G17" s="370">
        <v>0.5</v>
      </c>
      <c r="H17" s="410">
        <f t="shared" si="1"/>
        <v>1</v>
      </c>
      <c r="I17" s="349" t="s">
        <v>709</v>
      </c>
    </row>
    <row r="18" spans="1:9" s="411" customFormat="1" ht="15" customHeight="1" x14ac:dyDescent="0.25">
      <c r="A18" s="382" t="s">
        <v>43</v>
      </c>
      <c r="B18" s="439" t="s">
        <v>273</v>
      </c>
      <c r="C18" s="439"/>
      <c r="D18" s="370">
        <f t="shared" si="2"/>
        <v>2</v>
      </c>
      <c r="E18" s="370"/>
      <c r="F18" s="370"/>
      <c r="G18" s="370"/>
      <c r="H18" s="410">
        <f t="shared" si="1"/>
        <v>2</v>
      </c>
      <c r="I18" s="349" t="s">
        <v>741</v>
      </c>
    </row>
    <row r="19" spans="1:9" s="411" customFormat="1" ht="15" customHeight="1" x14ac:dyDescent="0.25">
      <c r="A19" s="382" t="s">
        <v>44</v>
      </c>
      <c r="B19" s="439" t="s">
        <v>273</v>
      </c>
      <c r="C19" s="439"/>
      <c r="D19" s="370">
        <f t="shared" si="2"/>
        <v>2</v>
      </c>
      <c r="E19" s="370"/>
      <c r="F19" s="370"/>
      <c r="G19" s="370"/>
      <c r="H19" s="410">
        <f t="shared" si="1"/>
        <v>2</v>
      </c>
      <c r="I19" s="438" t="s">
        <v>227</v>
      </c>
    </row>
    <row r="20" spans="1:9" s="411" customFormat="1" ht="15" customHeight="1" x14ac:dyDescent="0.25">
      <c r="A20" s="382" t="s">
        <v>45</v>
      </c>
      <c r="B20" s="439" t="s">
        <v>273</v>
      </c>
      <c r="C20" s="439" t="s">
        <v>721</v>
      </c>
      <c r="D20" s="370">
        <f t="shared" si="2"/>
        <v>2</v>
      </c>
      <c r="E20" s="370"/>
      <c r="F20" s="370">
        <v>0.5</v>
      </c>
      <c r="G20" s="370">
        <v>0.5</v>
      </c>
      <c r="H20" s="410">
        <f t="shared" si="1"/>
        <v>0.5</v>
      </c>
      <c r="I20" s="349" t="s">
        <v>712</v>
      </c>
    </row>
    <row r="21" spans="1:9" s="411" customFormat="1" ht="15" customHeight="1" x14ac:dyDescent="0.25">
      <c r="A21" s="382" t="s">
        <v>46</v>
      </c>
      <c r="B21" s="439" t="s">
        <v>273</v>
      </c>
      <c r="C21" s="439"/>
      <c r="D21" s="370">
        <f t="shared" si="2"/>
        <v>2</v>
      </c>
      <c r="E21" s="370"/>
      <c r="F21" s="370"/>
      <c r="G21" s="370"/>
      <c r="H21" s="410">
        <f t="shared" si="1"/>
        <v>2</v>
      </c>
      <c r="I21" s="349" t="s">
        <v>348</v>
      </c>
    </row>
    <row r="22" spans="1:9" s="411" customFormat="1" ht="15" customHeight="1" x14ac:dyDescent="0.25">
      <c r="A22" s="382" t="s">
        <v>47</v>
      </c>
      <c r="B22" s="439" t="s">
        <v>273</v>
      </c>
      <c r="C22" s="439"/>
      <c r="D22" s="370">
        <f t="shared" si="2"/>
        <v>2</v>
      </c>
      <c r="E22" s="370"/>
      <c r="F22" s="370"/>
      <c r="G22" s="370"/>
      <c r="H22" s="410">
        <f t="shared" si="1"/>
        <v>2</v>
      </c>
      <c r="I22" s="349" t="s">
        <v>713</v>
      </c>
    </row>
    <row r="23" spans="1:9" s="411" customFormat="1" ht="15" customHeight="1" x14ac:dyDescent="0.25">
      <c r="A23" s="382" t="s">
        <v>48</v>
      </c>
      <c r="B23" s="439" t="s">
        <v>273</v>
      </c>
      <c r="C23" s="453"/>
      <c r="D23" s="370">
        <f t="shared" si="2"/>
        <v>2</v>
      </c>
      <c r="E23" s="370"/>
      <c r="F23" s="370"/>
      <c r="G23" s="370"/>
      <c r="H23" s="410">
        <f t="shared" si="1"/>
        <v>2</v>
      </c>
      <c r="I23" s="349" t="s">
        <v>722</v>
      </c>
    </row>
    <row r="24" spans="1:9" s="414" customFormat="1" ht="15" customHeight="1" x14ac:dyDescent="0.25">
      <c r="A24" s="382" t="s">
        <v>49</v>
      </c>
      <c r="B24" s="439" t="s">
        <v>273</v>
      </c>
      <c r="C24" s="439"/>
      <c r="D24" s="370">
        <f t="shared" si="2"/>
        <v>2</v>
      </c>
      <c r="E24" s="370"/>
      <c r="F24" s="370"/>
      <c r="G24" s="370"/>
      <c r="H24" s="410">
        <f t="shared" si="1"/>
        <v>2</v>
      </c>
      <c r="I24" s="438" t="s">
        <v>364</v>
      </c>
    </row>
    <row r="25" spans="1:9" s="411" customFormat="1" ht="15" customHeight="1" x14ac:dyDescent="0.25">
      <c r="A25" s="382" t="s">
        <v>50</v>
      </c>
      <c r="B25" s="439" t="s">
        <v>273</v>
      </c>
      <c r="C25" s="439"/>
      <c r="D25" s="370">
        <f t="shared" si="2"/>
        <v>2</v>
      </c>
      <c r="E25" s="370"/>
      <c r="F25" s="370"/>
      <c r="G25" s="370"/>
      <c r="H25" s="410">
        <f t="shared" si="1"/>
        <v>2</v>
      </c>
      <c r="I25" s="349" t="s">
        <v>365</v>
      </c>
    </row>
    <row r="26" spans="1:9" s="411" customFormat="1" ht="15" customHeight="1" x14ac:dyDescent="0.25">
      <c r="A26" s="382" t="s">
        <v>51</v>
      </c>
      <c r="B26" s="439" t="s">
        <v>273</v>
      </c>
      <c r="C26" s="439"/>
      <c r="D26" s="370">
        <f t="shared" si="2"/>
        <v>2</v>
      </c>
      <c r="E26" s="370"/>
      <c r="F26" s="370"/>
      <c r="G26" s="370"/>
      <c r="H26" s="410">
        <f t="shared" si="1"/>
        <v>2</v>
      </c>
      <c r="I26" s="349" t="s">
        <v>723</v>
      </c>
    </row>
    <row r="27" spans="1:9" s="411" customFormat="1" ht="15" customHeight="1" x14ac:dyDescent="0.25">
      <c r="A27" s="382" t="s">
        <v>52</v>
      </c>
      <c r="B27" s="439" t="s">
        <v>273</v>
      </c>
      <c r="C27" s="419"/>
      <c r="D27" s="370">
        <f t="shared" si="2"/>
        <v>2</v>
      </c>
      <c r="E27" s="370"/>
      <c r="F27" s="370"/>
      <c r="G27" s="370"/>
      <c r="H27" s="410">
        <f t="shared" si="1"/>
        <v>2</v>
      </c>
      <c r="I27" s="349" t="s">
        <v>717</v>
      </c>
    </row>
    <row r="28" spans="1:9" s="411" customFormat="1" x14ac:dyDescent="0.25">
      <c r="A28" s="442"/>
      <c r="B28" s="441"/>
      <c r="C28" s="442"/>
      <c r="D28" s="442"/>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3">
    <dataValidation type="list" allowBlank="1" showInputMessage="1" showErrorMessage="1" sqref="E7:G12 E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s>
  <hyperlinks>
    <hyperlink ref="H6" r:id="rId1" display="http://beldepfin.ru/?page_id=4202"/>
    <hyperlink ref="I7" r:id="rId2"/>
    <hyperlink ref="I8" r:id="rId3" display="http://воркута.рф/about/budget-mo-th-vorkuta/otchyet-ob-ispolnenii-byudzheta/2019-god/?clear_cache=Y"/>
    <hyperlink ref="I9" r:id="rId4"/>
    <hyperlink ref="I10" r:id="rId5" display="http://администрация-усинск.рф/?p=18101"/>
    <hyperlink ref="I11" r:id="rId6"/>
    <hyperlink ref="I15" r:id="rId7"/>
    <hyperlink ref="I16" r:id="rId8"/>
    <hyperlink ref="I17" r:id="rId9"/>
    <hyperlink ref="I18" r:id="rId10"/>
    <hyperlink ref="I20" r:id="rId11"/>
    <hyperlink ref="I21" r:id="rId12"/>
    <hyperlink ref="I23" r:id="rId13"/>
    <hyperlink ref="I22" r:id="rId14" display="http://www.сысола-адм.рф/mun_finans.php"/>
    <hyperlink ref="I25" r:id="rId15"/>
    <hyperlink ref="I26" r:id="rId16" display="http://усть-кулом.рф/city/byudzhet-rayona/otchet-ob-ispolnenii-byudzheta/analiticheskie-dannye-o-postupleniyakh-v-byudzhet-i-raskhodakh-byudzheta.php"/>
    <hyperlink ref="I27"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topLeftCell="A4" zoomScale="110" zoomScaleNormal="110" zoomScaleSheetLayoutView="80" workbookViewId="0">
      <selection activeCell="C18" sqref="C18"/>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15" customHeight="1" x14ac:dyDescent="0.2">
      <c r="A1" s="550" t="str">
        <f>"Исходные данные и оценка показателя "&amp;Методика!B152</f>
        <v>Исходные данные и оценка показателя Опубликован ли план контрольных мероприятий органа внешнего муниципального финансового контроля МО на отчетный год?</v>
      </c>
      <c r="B1" s="550"/>
      <c r="C1" s="550"/>
      <c r="D1" s="550"/>
      <c r="E1" s="551"/>
      <c r="F1" s="551"/>
      <c r="G1" s="551"/>
      <c r="H1" s="551"/>
      <c r="I1" s="551"/>
    </row>
    <row r="2" spans="1:9" s="1" customFormat="1" ht="99" customHeight="1" x14ac:dyDescent="0.25">
      <c r="A2" s="545" t="str">
        <f>Методика!B153</f>
        <v>В целях оценки показателя учитываются планы контрольных мероприятий, удовлетворяющие следующим требованиям:
а) опубликован официальный документ, подписанный уполномоченным лицом (допускается публикация плана контрольных мероприятий в графическом формате), или указаны следующие сведения: вид документа, которым утвержден план, дата его подписания, номер (при наличии), должность, фамилия и инициалы лица, подписавшего документ;
б) в плане указаны наименования контрольных мероприятий с указанием проверяемого объекта или целевого назначения проверяемых средств;
в) для каждого контрольного мероприятия указана дата его проведения: месяц или квартал. 
В случае несоблюдения указанных требований оценка показателя принимает значение 0 баллов.
План контрольных мероприятий на отчетный год должен быть опубликован до 1 января отчетного года.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Если на момент проведения мониторинга план не обнаружен, оценка показателя принимает значение 0 баллов.</v>
      </c>
      <c r="B2" s="546"/>
      <c r="C2" s="546"/>
      <c r="D2" s="546"/>
      <c r="E2" s="544"/>
      <c r="F2" s="544"/>
      <c r="G2" s="544"/>
      <c r="H2" s="544"/>
      <c r="I2" s="544"/>
    </row>
    <row r="3" spans="1:9" ht="28.5" customHeight="1" x14ac:dyDescent="0.25">
      <c r="A3" s="510" t="s">
        <v>119</v>
      </c>
      <c r="B3" s="170" t="str">
        <f>Методика!B152</f>
        <v>Опубликован ли план контрольных мероприятий органа внешнего муниципального финансового контроля МО на отчетный год?</v>
      </c>
      <c r="C3" s="497" t="s">
        <v>120</v>
      </c>
      <c r="D3" s="522" t="s">
        <v>379</v>
      </c>
      <c r="E3" s="548"/>
      <c r="F3" s="548"/>
      <c r="G3" s="548"/>
      <c r="H3" s="548"/>
      <c r="I3" s="552" t="s">
        <v>352</v>
      </c>
    </row>
    <row r="4" spans="1:9" ht="15.75" customHeight="1" x14ac:dyDescent="0.25">
      <c r="A4" s="511"/>
      <c r="B4" s="209" t="str">
        <f>Методика!B154</f>
        <v>Да, опубликован</v>
      </c>
      <c r="C4" s="498"/>
      <c r="D4" s="510" t="s">
        <v>9</v>
      </c>
      <c r="E4" s="510" t="s">
        <v>27</v>
      </c>
      <c r="F4" s="510" t="s">
        <v>21</v>
      </c>
      <c r="G4" s="510" t="s">
        <v>358</v>
      </c>
      <c r="H4" s="522" t="s">
        <v>8</v>
      </c>
      <c r="I4" s="552"/>
    </row>
    <row r="5" spans="1:9" ht="20.25" customHeight="1" x14ac:dyDescent="0.25">
      <c r="A5" s="511"/>
      <c r="B5" s="209" t="str">
        <f>Методика!B155</f>
        <v>Нет, не опубликован или не отвечает требованиям</v>
      </c>
      <c r="C5" s="499"/>
      <c r="D5" s="510"/>
      <c r="E5" s="548"/>
      <c r="F5" s="547"/>
      <c r="G5" s="547"/>
      <c r="H5" s="549"/>
      <c r="I5" s="552"/>
    </row>
    <row r="6" spans="1:9" s="14" customFormat="1" ht="15" customHeight="1" x14ac:dyDescent="0.25">
      <c r="A6" s="11" t="s">
        <v>31</v>
      </c>
      <c r="B6" s="7"/>
      <c r="C6" s="11"/>
      <c r="D6" s="211"/>
      <c r="E6" s="211"/>
      <c r="F6" s="211"/>
      <c r="G6" s="211"/>
      <c r="H6" s="213"/>
      <c r="I6" s="5"/>
    </row>
    <row r="7" spans="1:9" s="22" customFormat="1" ht="15" customHeight="1" x14ac:dyDescent="0.25">
      <c r="A7" s="32" t="s">
        <v>33</v>
      </c>
      <c r="B7" s="215" t="s">
        <v>54</v>
      </c>
      <c r="C7" s="196"/>
      <c r="D7" s="370">
        <f t="shared" ref="D7:D12" si="0">IF(B7=$B$4,2,IF(B7=$B$5,0,0))</f>
        <v>2</v>
      </c>
      <c r="E7" s="15"/>
      <c r="F7" s="15"/>
      <c r="G7" s="15"/>
      <c r="H7" s="12">
        <f t="shared" ref="H7:H12" si="1">D7*(1-E7)*(1-F7)*(1-G7)</f>
        <v>2</v>
      </c>
      <c r="I7" s="197" t="s">
        <v>531</v>
      </c>
    </row>
    <row r="8" spans="1:9" s="14" customFormat="1" ht="15" customHeight="1" x14ac:dyDescent="0.25">
      <c r="A8" s="32" t="s">
        <v>34</v>
      </c>
      <c r="B8" s="215" t="s">
        <v>54</v>
      </c>
      <c r="C8" s="196"/>
      <c r="D8" s="370">
        <f t="shared" si="0"/>
        <v>2</v>
      </c>
      <c r="E8" s="15"/>
      <c r="F8" s="15"/>
      <c r="G8" s="15"/>
      <c r="H8" s="12">
        <f t="shared" si="1"/>
        <v>2</v>
      </c>
      <c r="I8" s="198" t="s">
        <v>533</v>
      </c>
    </row>
    <row r="9" spans="1:9" s="23" customFormat="1" ht="15" customHeight="1" x14ac:dyDescent="0.25">
      <c r="A9" s="32" t="s">
        <v>35</v>
      </c>
      <c r="B9" s="215" t="s">
        <v>54</v>
      </c>
      <c r="C9" s="196"/>
      <c r="D9" s="370">
        <f t="shared" si="0"/>
        <v>2</v>
      </c>
      <c r="E9" s="15"/>
      <c r="F9" s="15"/>
      <c r="G9" s="15"/>
      <c r="H9" s="12">
        <f t="shared" si="1"/>
        <v>2</v>
      </c>
      <c r="I9" s="198" t="s">
        <v>535</v>
      </c>
    </row>
    <row r="10" spans="1:9" s="22" customFormat="1" ht="15" customHeight="1" x14ac:dyDescent="0.25">
      <c r="A10" s="32" t="s">
        <v>36</v>
      </c>
      <c r="B10" s="215" t="s">
        <v>54</v>
      </c>
      <c r="C10" s="199" t="s">
        <v>539</v>
      </c>
      <c r="D10" s="370">
        <f t="shared" si="0"/>
        <v>2</v>
      </c>
      <c r="E10" s="15"/>
      <c r="F10" s="15"/>
      <c r="G10" s="15">
        <v>0.5</v>
      </c>
      <c r="H10" s="12">
        <f t="shared" si="1"/>
        <v>1</v>
      </c>
      <c r="I10" s="216" t="s">
        <v>537</v>
      </c>
    </row>
    <row r="11" spans="1:9" s="10" customFormat="1" ht="15" customHeight="1" x14ac:dyDescent="0.25">
      <c r="A11" s="34" t="s">
        <v>37</v>
      </c>
      <c r="B11" s="215" t="s">
        <v>106</v>
      </c>
      <c r="C11" s="196" t="s">
        <v>755</v>
      </c>
      <c r="D11" s="370">
        <f t="shared" si="0"/>
        <v>0</v>
      </c>
      <c r="E11" s="15"/>
      <c r="F11" s="15"/>
      <c r="G11" s="15">
        <v>0.5</v>
      </c>
      <c r="H11" s="12">
        <f t="shared" si="1"/>
        <v>0</v>
      </c>
      <c r="I11" s="200" t="s">
        <v>457</v>
      </c>
    </row>
    <row r="12" spans="1:9" s="14" customFormat="1" ht="15" customHeight="1" x14ac:dyDescent="0.25">
      <c r="A12" s="32" t="s">
        <v>38</v>
      </c>
      <c r="B12" s="215" t="s">
        <v>54</v>
      </c>
      <c r="C12" s="196"/>
      <c r="D12" s="370">
        <f t="shared" si="0"/>
        <v>2</v>
      </c>
      <c r="E12" s="15"/>
      <c r="F12" s="15"/>
      <c r="G12" s="15"/>
      <c r="H12" s="12">
        <f t="shared" si="1"/>
        <v>2</v>
      </c>
      <c r="I12" s="301" t="s">
        <v>541</v>
      </c>
    </row>
    <row r="13" spans="1:9" s="14" customFormat="1" ht="15" customHeight="1" x14ac:dyDescent="0.25">
      <c r="A13" s="35" t="s">
        <v>32</v>
      </c>
      <c r="B13" s="205"/>
      <c r="C13" s="202"/>
      <c r="D13" s="372"/>
      <c r="E13" s="17"/>
      <c r="F13" s="13"/>
      <c r="G13" s="13"/>
      <c r="H13" s="13"/>
      <c r="I13" s="203"/>
    </row>
    <row r="14" spans="1:9" s="22" customFormat="1" ht="15" customHeight="1" x14ac:dyDescent="0.25">
      <c r="A14" s="32" t="s">
        <v>39</v>
      </c>
      <c r="B14" s="196" t="s">
        <v>54</v>
      </c>
      <c r="C14" s="199"/>
      <c r="D14" s="370">
        <f t="shared" ref="D14:D27" si="2">IF(B14=$B$4,2,IF(B14=$B$5,0,0))</f>
        <v>2</v>
      </c>
      <c r="E14" s="15"/>
      <c r="F14" s="15"/>
      <c r="G14" s="15"/>
      <c r="H14" s="12">
        <f t="shared" ref="H14:H20" si="3">D14*(1-E14)*(1-F14)*(1-G14)</f>
        <v>2</v>
      </c>
      <c r="I14" s="200" t="s">
        <v>543</v>
      </c>
    </row>
    <row r="15" spans="1:9" ht="15" customHeight="1" x14ac:dyDescent="0.25">
      <c r="A15" s="34" t="s">
        <v>40</v>
      </c>
      <c r="B15" s="196" t="s">
        <v>54</v>
      </c>
      <c r="C15" s="196" t="s">
        <v>546</v>
      </c>
      <c r="D15" s="370">
        <f t="shared" si="2"/>
        <v>2</v>
      </c>
      <c r="E15" s="15"/>
      <c r="F15" s="15"/>
      <c r="G15" s="15">
        <v>0.5</v>
      </c>
      <c r="H15" s="12">
        <f t="shared" si="3"/>
        <v>1</v>
      </c>
      <c r="I15" s="198" t="s">
        <v>545</v>
      </c>
    </row>
    <row r="16" spans="1:9" ht="15" customHeight="1" x14ac:dyDescent="0.25">
      <c r="A16" s="34" t="s">
        <v>41</v>
      </c>
      <c r="B16" s="196" t="s">
        <v>54</v>
      </c>
      <c r="C16" s="196"/>
      <c r="D16" s="370">
        <f t="shared" si="2"/>
        <v>2</v>
      </c>
      <c r="E16" s="15"/>
      <c r="F16" s="15"/>
      <c r="G16" s="15"/>
      <c r="H16" s="12">
        <f t="shared" si="3"/>
        <v>2</v>
      </c>
      <c r="I16" s="200" t="s">
        <v>548</v>
      </c>
    </row>
    <row r="17" spans="1:9" ht="15" customHeight="1" x14ac:dyDescent="0.25">
      <c r="A17" s="34" t="s">
        <v>42</v>
      </c>
      <c r="B17" s="196" t="s">
        <v>54</v>
      </c>
      <c r="C17" s="199" t="s">
        <v>554</v>
      </c>
      <c r="D17" s="370">
        <f t="shared" si="2"/>
        <v>2</v>
      </c>
      <c r="E17" s="15"/>
      <c r="F17" s="15"/>
      <c r="G17" s="15">
        <v>0.5</v>
      </c>
      <c r="H17" s="12">
        <f t="shared" si="3"/>
        <v>1</v>
      </c>
      <c r="I17" s="198" t="s">
        <v>550</v>
      </c>
    </row>
    <row r="18" spans="1:9" ht="15" customHeight="1" x14ac:dyDescent="0.25">
      <c r="A18" s="34" t="s">
        <v>43</v>
      </c>
      <c r="B18" s="196" t="s">
        <v>54</v>
      </c>
      <c r="C18" s="196" t="s">
        <v>553</v>
      </c>
      <c r="D18" s="370">
        <f t="shared" si="2"/>
        <v>2</v>
      </c>
      <c r="E18" s="15"/>
      <c r="F18" s="15"/>
      <c r="G18" s="15">
        <v>0.5</v>
      </c>
      <c r="H18" s="12">
        <f t="shared" si="3"/>
        <v>1</v>
      </c>
      <c r="I18" s="198" t="s">
        <v>552</v>
      </c>
    </row>
    <row r="19" spans="1:9" ht="15" customHeight="1" x14ac:dyDescent="0.25">
      <c r="A19" s="34" t="s">
        <v>44</v>
      </c>
      <c r="B19" s="196" t="s">
        <v>54</v>
      </c>
      <c r="C19" s="199"/>
      <c r="D19" s="370">
        <f t="shared" si="2"/>
        <v>2</v>
      </c>
      <c r="E19" s="15"/>
      <c r="F19" s="15"/>
      <c r="G19" s="15"/>
      <c r="H19" s="12">
        <f t="shared" si="3"/>
        <v>2</v>
      </c>
      <c r="I19" s="198" t="s">
        <v>556</v>
      </c>
    </row>
    <row r="20" spans="1:9" ht="15" customHeight="1" x14ac:dyDescent="0.25">
      <c r="A20" s="34" t="s">
        <v>45</v>
      </c>
      <c r="B20" s="196" t="s">
        <v>54</v>
      </c>
      <c r="C20" s="196" t="s">
        <v>559</v>
      </c>
      <c r="D20" s="370">
        <f t="shared" si="2"/>
        <v>2</v>
      </c>
      <c r="E20" s="15"/>
      <c r="F20" s="15"/>
      <c r="G20" s="15">
        <v>0.5</v>
      </c>
      <c r="H20" s="12">
        <f t="shared" si="3"/>
        <v>1</v>
      </c>
      <c r="I20" s="198" t="s">
        <v>558</v>
      </c>
    </row>
    <row r="21" spans="1:9" ht="15" customHeight="1" x14ac:dyDescent="0.25">
      <c r="A21" s="34" t="s">
        <v>46</v>
      </c>
      <c r="B21" s="196" t="s">
        <v>54</v>
      </c>
      <c r="C21" s="196" t="s">
        <v>561</v>
      </c>
      <c r="D21" s="370">
        <f t="shared" si="2"/>
        <v>2</v>
      </c>
      <c r="E21" s="15"/>
      <c r="F21" s="15"/>
      <c r="G21" s="15">
        <v>0.5</v>
      </c>
      <c r="H21" s="12">
        <f>D21*(1-E21)*(1-F21)*(1-G21)</f>
        <v>1</v>
      </c>
      <c r="I21" s="198" t="s">
        <v>562</v>
      </c>
    </row>
    <row r="22" spans="1:9" ht="15" customHeight="1" x14ac:dyDescent="0.25">
      <c r="A22" s="34" t="s">
        <v>47</v>
      </c>
      <c r="B22" s="196" t="s">
        <v>106</v>
      </c>
      <c r="C22" s="196" t="s">
        <v>581</v>
      </c>
      <c r="D22" s="370">
        <f t="shared" si="2"/>
        <v>0</v>
      </c>
      <c r="E22" s="15"/>
      <c r="F22" s="15"/>
      <c r="G22" s="15"/>
      <c r="H22" s="12">
        <f t="shared" ref="H22:H27" si="4">D22*(1-E22)*(1-F22)*(1-G22)</f>
        <v>0</v>
      </c>
      <c r="I22" s="200" t="s">
        <v>563</v>
      </c>
    </row>
    <row r="23" spans="1:9" ht="15" customHeight="1" x14ac:dyDescent="0.25">
      <c r="A23" s="34" t="s">
        <v>48</v>
      </c>
      <c r="B23" s="196" t="s">
        <v>54</v>
      </c>
      <c r="C23" s="196"/>
      <c r="D23" s="370">
        <f t="shared" si="2"/>
        <v>2</v>
      </c>
      <c r="E23" s="15"/>
      <c r="F23" s="15"/>
      <c r="G23" s="15"/>
      <c r="H23" s="12">
        <f t="shared" si="4"/>
        <v>2</v>
      </c>
      <c r="I23" s="198" t="s">
        <v>564</v>
      </c>
    </row>
    <row r="24" spans="1:9" s="8" customFormat="1" ht="15" customHeight="1" x14ac:dyDescent="0.25">
      <c r="A24" s="34" t="s">
        <v>49</v>
      </c>
      <c r="B24" s="196" t="s">
        <v>54</v>
      </c>
      <c r="C24" s="196"/>
      <c r="D24" s="370">
        <f t="shared" si="2"/>
        <v>2</v>
      </c>
      <c r="E24" s="15"/>
      <c r="F24" s="15"/>
      <c r="G24" s="15"/>
      <c r="H24" s="12">
        <f t="shared" si="4"/>
        <v>2</v>
      </c>
      <c r="I24" s="198" t="s">
        <v>566</v>
      </c>
    </row>
    <row r="25" spans="1:9" ht="15" customHeight="1" x14ac:dyDescent="0.25">
      <c r="A25" s="34" t="s">
        <v>50</v>
      </c>
      <c r="B25" s="196" t="s">
        <v>54</v>
      </c>
      <c r="C25" s="196" t="s">
        <v>568</v>
      </c>
      <c r="D25" s="370">
        <f t="shared" si="2"/>
        <v>2</v>
      </c>
      <c r="E25" s="15"/>
      <c r="F25" s="15"/>
      <c r="G25" s="15">
        <v>0.5</v>
      </c>
      <c r="H25" s="12">
        <f t="shared" si="4"/>
        <v>1</v>
      </c>
      <c r="I25" s="198" t="s">
        <v>567</v>
      </c>
    </row>
    <row r="26" spans="1:9" ht="15" customHeight="1" x14ac:dyDescent="0.25">
      <c r="A26" s="34" t="s">
        <v>51</v>
      </c>
      <c r="B26" s="196" t="s">
        <v>54</v>
      </c>
      <c r="C26" s="196"/>
      <c r="D26" s="370">
        <f t="shared" si="2"/>
        <v>2</v>
      </c>
      <c r="E26" s="15"/>
      <c r="F26" s="15"/>
      <c r="G26" s="15"/>
      <c r="H26" s="12">
        <f t="shared" si="4"/>
        <v>2</v>
      </c>
      <c r="I26" s="198" t="s">
        <v>570</v>
      </c>
    </row>
    <row r="27" spans="1:9" ht="15" customHeight="1" x14ac:dyDescent="0.25">
      <c r="A27" s="34" t="s">
        <v>52</v>
      </c>
      <c r="B27" s="196" t="s">
        <v>54</v>
      </c>
      <c r="C27" s="199"/>
      <c r="D27" s="370">
        <f t="shared" si="2"/>
        <v>2</v>
      </c>
      <c r="E27" s="15"/>
      <c r="F27" s="15"/>
      <c r="G27" s="15"/>
      <c r="H27" s="12">
        <f t="shared" si="4"/>
        <v>2</v>
      </c>
      <c r="I27" s="198" t="s">
        <v>572</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E7:G12 E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G13">
      <formula1>"0,5"</formula1>
    </dataValidation>
    <dataValidation type="list" allowBlank="1" showInputMessage="1" showErrorMessage="1" sqref="B14:B27 B6:B12">
      <formula1>$B$4:$B$5</formula1>
    </dataValidation>
    <dataValidation type="list" allowBlank="1" showInputMessage="1" showErrorMessage="1" sqref="B13">
      <formula1>#REF!</formula1>
    </dataValidation>
  </dataValidations>
  <hyperlinks>
    <hyperlink ref="H6" r:id="rId1" display="http://beldepfin.ru/?page_id=4202"/>
    <hyperlink ref="I7" r:id="rId2"/>
    <hyperlink ref="I10" r:id="rId3"/>
    <hyperlink ref="I18" r:id="rId4"/>
    <hyperlink ref="I22" r:id="rId5"/>
    <hyperlink ref="I23" r:id="rId6"/>
    <hyperlink ref="I26" r:id="rId7"/>
    <hyperlink ref="I27" r:id="rId8"/>
  </hyperlinks>
  <pageMargins left="0.70866141732283472" right="0.70866141732283472" top="0.74803149606299213" bottom="0.74803149606299213" header="0.31496062992125984" footer="0.31496062992125984"/>
  <pageSetup paperSize="9" scale="96" fitToHeight="3" orientation="landscape" r:id="rId9"/>
  <headerFooter>
    <oddFooter>&amp;C&amp;"Times New Roman,обычный"&amp;8Исходные данные и оценка показателя 1.1&amp;R&amp;8&amp;P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8"/>
  <sheetViews>
    <sheetView topLeftCell="A4" zoomScale="110" zoomScaleNormal="110" zoomScaleSheetLayoutView="80" workbookViewId="0">
      <selection activeCell="C20" sqref="C20"/>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10" s="1" customFormat="1" ht="27" customHeight="1" x14ac:dyDescent="0.2">
      <c r="A1" s="550" t="str">
        <f>"Исходные данные и оценка показателя "&amp;Методика!B156</f>
        <v>Исходные данные и оценка показателя Публикуется ли информация о проведенных в отчетном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B1" s="550"/>
      <c r="C1" s="550"/>
      <c r="D1" s="550"/>
      <c r="E1" s="551"/>
      <c r="F1" s="551"/>
      <c r="G1" s="551"/>
      <c r="H1" s="551"/>
      <c r="I1" s="551"/>
    </row>
    <row r="2" spans="1:10" s="1" customFormat="1" ht="49.5" customHeight="1" x14ac:dyDescent="0.25">
      <c r="A2" s="545" t="str">
        <f>Методика!B157</f>
        <v xml:space="preserve">В целях оценки показателя учитываются контрольные мероприятия, предусмотренные планом контрольных мероприятий на отчетный год, срок реализации которых на дату проведения мониторинга завершен. Если план контрольных мероприятий не опубликован или он не отвечает требованиям, указанным в пункте 10.1 настоящей анкеты, оценка показателя принимает значение 0 баллов.
Информация о проведенном контрольном мероприятии должна быть опубликована в течении 3 месяцев с даты завершения контрольного мероприятия, указанного в плане.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v>
      </c>
      <c r="B2" s="546"/>
      <c r="C2" s="546"/>
      <c r="D2" s="546"/>
      <c r="E2" s="544"/>
      <c r="F2" s="544"/>
      <c r="G2" s="544"/>
      <c r="H2" s="544"/>
      <c r="I2" s="544"/>
    </row>
    <row r="3" spans="1:10" ht="45.75" customHeight="1" x14ac:dyDescent="0.25">
      <c r="A3" s="497" t="s">
        <v>119</v>
      </c>
      <c r="B3" s="170" t="str">
        <f>Методика!B156</f>
        <v>Публикуется ли информация о проведенных в отчетном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C3" s="497" t="s">
        <v>120</v>
      </c>
      <c r="D3" s="522" t="s">
        <v>357</v>
      </c>
      <c r="E3" s="548"/>
      <c r="F3" s="548"/>
      <c r="G3" s="548"/>
      <c r="H3" s="548"/>
      <c r="I3" s="554" t="s">
        <v>352</v>
      </c>
    </row>
    <row r="4" spans="1:10" ht="24" customHeight="1" x14ac:dyDescent="0.25">
      <c r="A4" s="498"/>
      <c r="B4" s="209" t="str">
        <f>Методика!B158</f>
        <v>Да, публикуется для всех мероприятий, предусмотренных планом на отчетный год</v>
      </c>
      <c r="C4" s="498"/>
      <c r="D4" s="497" t="s">
        <v>9</v>
      </c>
      <c r="E4" s="497" t="s">
        <v>27</v>
      </c>
      <c r="F4" s="497" t="s">
        <v>21</v>
      </c>
      <c r="G4" s="497" t="s">
        <v>358</v>
      </c>
      <c r="H4" s="507" t="s">
        <v>8</v>
      </c>
      <c r="I4" s="555"/>
    </row>
    <row r="5" spans="1:10" ht="24" customHeight="1" x14ac:dyDescent="0.25">
      <c r="A5" s="498"/>
      <c r="B5" s="210" t="str">
        <f>Методика!B159</f>
        <v>Да, публикуется для большей части мероприятий, предусмотренных планом на отчетный год</v>
      </c>
      <c r="C5" s="498"/>
      <c r="D5" s="498"/>
      <c r="E5" s="498"/>
      <c r="F5" s="498"/>
      <c r="G5" s="498"/>
      <c r="H5" s="553"/>
      <c r="I5" s="555"/>
    </row>
    <row r="6" spans="1:10" ht="24" customHeight="1" x14ac:dyDescent="0.25">
      <c r="A6" s="499"/>
      <c r="B6" s="210" t="str">
        <f>Методика!B160</f>
        <v>Нет, не публикуется, или публикуется для меньшей части мероприятий, предусмотренных планом на отчетный год</v>
      </c>
      <c r="C6" s="499"/>
      <c r="D6" s="499"/>
      <c r="E6" s="499"/>
      <c r="F6" s="499"/>
      <c r="G6" s="499"/>
      <c r="H6" s="508"/>
      <c r="I6" s="556"/>
      <c r="J6" s="217"/>
    </row>
    <row r="7" spans="1:10" s="14" customFormat="1" ht="15" customHeight="1" x14ac:dyDescent="0.25">
      <c r="A7" s="11" t="s">
        <v>31</v>
      </c>
      <c r="B7" s="7"/>
      <c r="C7" s="11"/>
      <c r="D7" s="211"/>
      <c r="E7" s="211"/>
      <c r="F7" s="211"/>
      <c r="G7" s="211"/>
      <c r="H7" s="213"/>
      <c r="I7" s="5"/>
    </row>
    <row r="8" spans="1:10" s="22" customFormat="1" ht="15" customHeight="1" x14ac:dyDescent="0.25">
      <c r="A8" s="32" t="s">
        <v>33</v>
      </c>
      <c r="B8" s="215" t="s">
        <v>380</v>
      </c>
      <c r="C8" s="196"/>
      <c r="D8" s="15">
        <f t="shared" ref="D8:D13" si="0">IF(B8=$B$4,3,IF(B8=$B$5,1,IF(B8=$B$5,1,0)))</f>
        <v>3</v>
      </c>
      <c r="E8" s="15"/>
      <c r="F8" s="15"/>
      <c r="G8" s="15"/>
      <c r="H8" s="12">
        <f t="shared" ref="H8:H13" si="1">D8*(1-E8)*(1-F8)*(1-G8)</f>
        <v>3</v>
      </c>
      <c r="I8" s="216" t="s">
        <v>532</v>
      </c>
    </row>
    <row r="9" spans="1:10" s="14" customFormat="1" ht="15" customHeight="1" x14ac:dyDescent="0.25">
      <c r="A9" s="32" t="s">
        <v>34</v>
      </c>
      <c r="B9" s="215" t="s">
        <v>380</v>
      </c>
      <c r="C9" s="196"/>
      <c r="D9" s="15">
        <f t="shared" si="0"/>
        <v>3</v>
      </c>
      <c r="E9" s="15"/>
      <c r="F9" s="15"/>
      <c r="G9" s="15"/>
      <c r="H9" s="12">
        <f t="shared" si="1"/>
        <v>3</v>
      </c>
      <c r="I9" s="218" t="s">
        <v>534</v>
      </c>
    </row>
    <row r="10" spans="1:10" s="23" customFormat="1" ht="15" customHeight="1" x14ac:dyDescent="0.25">
      <c r="A10" s="32" t="s">
        <v>35</v>
      </c>
      <c r="B10" s="215" t="s">
        <v>380</v>
      </c>
      <c r="C10" s="196"/>
      <c r="D10" s="15">
        <f t="shared" si="0"/>
        <v>3</v>
      </c>
      <c r="E10" s="15"/>
      <c r="F10" s="15"/>
      <c r="G10" s="15"/>
      <c r="H10" s="12">
        <f t="shared" si="1"/>
        <v>3</v>
      </c>
      <c r="I10" s="216" t="s">
        <v>536</v>
      </c>
    </row>
    <row r="11" spans="1:10" s="22" customFormat="1" ht="15" customHeight="1" x14ac:dyDescent="0.25">
      <c r="A11" s="32" t="s">
        <v>36</v>
      </c>
      <c r="B11" s="215" t="s">
        <v>380</v>
      </c>
      <c r="C11" s="196"/>
      <c r="D11" s="15">
        <f t="shared" si="0"/>
        <v>3</v>
      </c>
      <c r="E11" s="15"/>
      <c r="F11" s="15"/>
      <c r="G11" s="15"/>
      <c r="H11" s="12">
        <f t="shared" si="1"/>
        <v>3</v>
      </c>
      <c r="I11" s="218" t="s">
        <v>538</v>
      </c>
    </row>
    <row r="12" spans="1:10" s="10" customFormat="1" ht="15" customHeight="1" x14ac:dyDescent="0.25">
      <c r="A12" s="34" t="s">
        <v>37</v>
      </c>
      <c r="B12" s="215" t="s">
        <v>380</v>
      </c>
      <c r="C12" s="196"/>
      <c r="D12" s="15">
        <f t="shared" si="0"/>
        <v>3</v>
      </c>
      <c r="E12" s="15"/>
      <c r="F12" s="15"/>
      <c r="G12" s="15"/>
      <c r="H12" s="12">
        <f t="shared" si="1"/>
        <v>3</v>
      </c>
      <c r="I12" s="216" t="s">
        <v>540</v>
      </c>
    </row>
    <row r="13" spans="1:10" s="14" customFormat="1" ht="15" customHeight="1" x14ac:dyDescent="0.25">
      <c r="A13" s="32" t="s">
        <v>38</v>
      </c>
      <c r="B13" s="215" t="s">
        <v>380</v>
      </c>
      <c r="C13" s="280"/>
      <c r="D13" s="15">
        <f t="shared" si="0"/>
        <v>3</v>
      </c>
      <c r="E13" s="15"/>
      <c r="F13" s="15"/>
      <c r="G13" s="15"/>
      <c r="H13" s="137">
        <f t="shared" si="1"/>
        <v>3</v>
      </c>
      <c r="I13" s="281" t="s">
        <v>542</v>
      </c>
    </row>
    <row r="14" spans="1:10" s="14" customFormat="1" ht="15" customHeight="1" x14ac:dyDescent="0.25">
      <c r="A14" s="35" t="s">
        <v>32</v>
      </c>
      <c r="B14" s="205"/>
      <c r="C14" s="202"/>
      <c r="D14" s="17"/>
      <c r="E14" s="17"/>
      <c r="F14" s="13"/>
      <c r="G14" s="13"/>
      <c r="H14" s="13"/>
      <c r="I14" s="220"/>
    </row>
    <row r="15" spans="1:10" s="22" customFormat="1" ht="15" customHeight="1" x14ac:dyDescent="0.25">
      <c r="A15" s="32" t="s">
        <v>39</v>
      </c>
      <c r="B15" s="196" t="s">
        <v>380</v>
      </c>
      <c r="C15" s="196"/>
      <c r="D15" s="15">
        <f t="shared" ref="D15:D28" si="2">IF(B15=$B$4,3,IF(B15=$B$5,1,IF(B15=$B$5,1,0)))</f>
        <v>3</v>
      </c>
      <c r="E15" s="15"/>
      <c r="F15" s="15"/>
      <c r="G15" s="15"/>
      <c r="H15" s="12">
        <f t="shared" ref="H15:H28" si="3">D15*(1-E15)*(1-F15)*(1-G15)</f>
        <v>3</v>
      </c>
      <c r="I15" s="219" t="s">
        <v>544</v>
      </c>
    </row>
    <row r="16" spans="1:10" ht="15" customHeight="1" x14ac:dyDescent="0.25">
      <c r="A16" s="34" t="s">
        <v>40</v>
      </c>
      <c r="B16" s="196" t="s">
        <v>380</v>
      </c>
      <c r="C16" s="196"/>
      <c r="D16" s="15">
        <f t="shared" si="2"/>
        <v>3</v>
      </c>
      <c r="E16" s="15"/>
      <c r="F16" s="15"/>
      <c r="G16" s="15"/>
      <c r="H16" s="12">
        <f t="shared" si="3"/>
        <v>3</v>
      </c>
      <c r="I16" s="218" t="s">
        <v>547</v>
      </c>
    </row>
    <row r="17" spans="1:9" ht="15" customHeight="1" x14ac:dyDescent="0.25">
      <c r="A17" s="34" t="s">
        <v>41</v>
      </c>
      <c r="B17" s="196" t="s">
        <v>380</v>
      </c>
      <c r="C17" s="196"/>
      <c r="D17" s="15">
        <f t="shared" si="2"/>
        <v>3</v>
      </c>
      <c r="E17" s="15"/>
      <c r="F17" s="15"/>
      <c r="G17" s="15"/>
      <c r="H17" s="12">
        <f t="shared" si="3"/>
        <v>3</v>
      </c>
      <c r="I17" s="218" t="s">
        <v>549</v>
      </c>
    </row>
    <row r="18" spans="1:9" ht="15" customHeight="1" x14ac:dyDescent="0.25">
      <c r="A18" s="34" t="s">
        <v>42</v>
      </c>
      <c r="B18" s="196" t="s">
        <v>380</v>
      </c>
      <c r="C18" s="196"/>
      <c r="D18" s="15">
        <f t="shared" si="2"/>
        <v>3</v>
      </c>
      <c r="E18" s="15"/>
      <c r="F18" s="15"/>
      <c r="G18" s="15"/>
      <c r="H18" s="12">
        <f t="shared" si="3"/>
        <v>3</v>
      </c>
      <c r="I18" s="218" t="s">
        <v>551</v>
      </c>
    </row>
    <row r="19" spans="1:9" ht="15" customHeight="1" x14ac:dyDescent="0.25">
      <c r="A19" s="34" t="s">
        <v>43</v>
      </c>
      <c r="B19" s="196" t="s">
        <v>298</v>
      </c>
      <c r="C19" s="196" t="s">
        <v>557</v>
      </c>
      <c r="D19" s="15">
        <f t="shared" si="2"/>
        <v>1</v>
      </c>
      <c r="E19" s="15"/>
      <c r="F19" s="15"/>
      <c r="G19" s="15"/>
      <c r="H19" s="12">
        <f t="shared" si="3"/>
        <v>1</v>
      </c>
      <c r="I19" s="218" t="s">
        <v>555</v>
      </c>
    </row>
    <row r="20" spans="1:9" ht="15" customHeight="1" x14ac:dyDescent="0.25">
      <c r="A20" s="34" t="s">
        <v>44</v>
      </c>
      <c r="B20" s="439" t="s">
        <v>380</v>
      </c>
      <c r="C20" s="439"/>
      <c r="D20" s="370">
        <f t="shared" si="2"/>
        <v>3</v>
      </c>
      <c r="E20" s="15"/>
      <c r="F20" s="15"/>
      <c r="G20" s="15"/>
      <c r="H20" s="410">
        <f t="shared" si="3"/>
        <v>3</v>
      </c>
      <c r="I20" s="349" t="s">
        <v>761</v>
      </c>
    </row>
    <row r="21" spans="1:9" ht="15" customHeight="1" x14ac:dyDescent="0.25">
      <c r="A21" s="34" t="s">
        <v>45</v>
      </c>
      <c r="B21" s="196" t="s">
        <v>380</v>
      </c>
      <c r="C21" s="196"/>
      <c r="D21" s="15">
        <f t="shared" si="2"/>
        <v>3</v>
      </c>
      <c r="E21" s="15"/>
      <c r="F21" s="15"/>
      <c r="G21" s="15"/>
      <c r="H21" s="12">
        <f t="shared" si="3"/>
        <v>3</v>
      </c>
      <c r="I21" s="218" t="s">
        <v>560</v>
      </c>
    </row>
    <row r="22" spans="1:9" ht="15" customHeight="1" x14ac:dyDescent="0.25">
      <c r="A22" s="34" t="s">
        <v>46</v>
      </c>
      <c r="B22" s="196" t="s">
        <v>380</v>
      </c>
      <c r="C22" s="196"/>
      <c r="D22" s="15">
        <f t="shared" si="2"/>
        <v>3</v>
      </c>
      <c r="E22" s="15"/>
      <c r="F22" s="15"/>
      <c r="G22" s="15"/>
      <c r="H22" s="12">
        <f t="shared" si="3"/>
        <v>3</v>
      </c>
      <c r="I22" s="218" t="s">
        <v>562</v>
      </c>
    </row>
    <row r="23" spans="1:9" ht="15" customHeight="1" x14ac:dyDescent="0.25">
      <c r="A23" s="34" t="s">
        <v>47</v>
      </c>
      <c r="B23" s="196" t="s">
        <v>299</v>
      </c>
      <c r="C23" s="196"/>
      <c r="D23" s="15">
        <f t="shared" si="2"/>
        <v>0</v>
      </c>
      <c r="E23" s="15"/>
      <c r="F23" s="15"/>
      <c r="G23" s="15"/>
      <c r="H23" s="12">
        <f t="shared" si="3"/>
        <v>0</v>
      </c>
      <c r="I23" s="218"/>
    </row>
    <row r="24" spans="1:9" ht="15" customHeight="1" x14ac:dyDescent="0.25">
      <c r="A24" s="34" t="s">
        <v>48</v>
      </c>
      <c r="B24" s="196" t="s">
        <v>380</v>
      </c>
      <c r="C24" s="196"/>
      <c r="D24" s="15">
        <f t="shared" si="2"/>
        <v>3</v>
      </c>
      <c r="E24" s="15"/>
      <c r="F24" s="15"/>
      <c r="G24" s="15"/>
      <c r="H24" s="12">
        <f t="shared" si="3"/>
        <v>3</v>
      </c>
      <c r="I24" s="218" t="s">
        <v>565</v>
      </c>
    </row>
    <row r="25" spans="1:9" s="8" customFormat="1" ht="15" customHeight="1" x14ac:dyDescent="0.25">
      <c r="A25" s="34" t="s">
        <v>49</v>
      </c>
      <c r="B25" s="196" t="s">
        <v>299</v>
      </c>
      <c r="C25" s="196"/>
      <c r="D25" s="15">
        <f t="shared" si="2"/>
        <v>0</v>
      </c>
      <c r="E25" s="15"/>
      <c r="F25" s="15"/>
      <c r="G25" s="15"/>
      <c r="H25" s="12">
        <f t="shared" si="3"/>
        <v>0</v>
      </c>
      <c r="I25" s="218" t="s">
        <v>566</v>
      </c>
    </row>
    <row r="26" spans="1:9" ht="15" customHeight="1" x14ac:dyDescent="0.25">
      <c r="A26" s="34" t="s">
        <v>50</v>
      </c>
      <c r="B26" s="196" t="s">
        <v>380</v>
      </c>
      <c r="C26" s="196"/>
      <c r="D26" s="15">
        <f t="shared" si="2"/>
        <v>3</v>
      </c>
      <c r="E26" s="15"/>
      <c r="F26" s="15"/>
      <c r="G26" s="15"/>
      <c r="H26" s="12">
        <f t="shared" si="3"/>
        <v>3</v>
      </c>
      <c r="I26" s="218" t="s">
        <v>569</v>
      </c>
    </row>
    <row r="27" spans="1:9" ht="15" customHeight="1" x14ac:dyDescent="0.25">
      <c r="A27" s="34" t="s">
        <v>51</v>
      </c>
      <c r="B27" s="196" t="s">
        <v>380</v>
      </c>
      <c r="C27" s="196"/>
      <c r="D27" s="15">
        <f t="shared" si="2"/>
        <v>3</v>
      </c>
      <c r="E27" s="15"/>
      <c r="F27" s="15"/>
      <c r="G27" s="15"/>
      <c r="H27" s="12">
        <f t="shared" si="3"/>
        <v>3</v>
      </c>
      <c r="I27" s="218" t="s">
        <v>571</v>
      </c>
    </row>
    <row r="28" spans="1:9" ht="15" customHeight="1" x14ac:dyDescent="0.25">
      <c r="A28" s="34" t="s">
        <v>52</v>
      </c>
      <c r="B28" s="196" t="s">
        <v>380</v>
      </c>
      <c r="C28" s="199"/>
      <c r="D28" s="15">
        <f t="shared" si="2"/>
        <v>3</v>
      </c>
      <c r="E28" s="15"/>
      <c r="F28" s="15"/>
      <c r="G28" s="15"/>
      <c r="H28" s="12">
        <f t="shared" si="3"/>
        <v>3</v>
      </c>
      <c r="I28" s="218" t="s">
        <v>573</v>
      </c>
    </row>
  </sheetData>
  <autoFilter ref="A7:D28"/>
  <mergeCells count="11">
    <mergeCell ref="H4:H6"/>
    <mergeCell ref="A1:I1"/>
    <mergeCell ref="A2:I2"/>
    <mergeCell ref="A3:A6"/>
    <mergeCell ref="C3:C6"/>
    <mergeCell ref="D3:H3"/>
    <mergeCell ref="I3:I6"/>
    <mergeCell ref="D4:D6"/>
    <mergeCell ref="E4:E6"/>
    <mergeCell ref="F4:F6"/>
    <mergeCell ref="G4:G6"/>
  </mergeCells>
  <dataValidations count="4">
    <dataValidation type="list" allowBlank="1" showInputMessage="1" showErrorMessage="1" sqref="E8:G13 E15:G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5:B28 B8:B13">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s>
  <hyperlinks>
    <hyperlink ref="H7" r:id="rId1" display="http://beldepfin.ru/?page_id=4202"/>
    <hyperlink ref="I8" r:id="rId2"/>
    <hyperlink ref="I12" r:id="rId3"/>
    <hyperlink ref="I18" r:id="rId4"/>
    <hyperlink ref="I19" r:id="rId5"/>
    <hyperlink ref="I21" r:id="rId6"/>
    <hyperlink ref="I27" r:id="rId7"/>
    <hyperlink ref="I28" r:id="rId8"/>
    <hyperlink ref="I20" r:id="rId9"/>
  </hyperlinks>
  <pageMargins left="0.70866141732283472" right="0.70866141732283472" top="0.74803149606299213" bottom="0.74803149606299213" header="0.31496062992125984" footer="0.31496062992125984"/>
  <pageSetup paperSize="9" scale="96" fitToHeight="3" orientation="landscape" r:id="rId10"/>
  <headerFooter>
    <oddFooter>&amp;C&amp;"Times New Roman,обычный"&amp;8Исходные данные и оценка показателя 1.1&amp;R&amp;8&amp;P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8"/>
  <sheetViews>
    <sheetView topLeftCell="A2" zoomScaleNormal="100" zoomScaleSheetLayoutView="80" workbookViewId="0">
      <selection activeCell="G33" sqref="G33"/>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16384" width="8.85546875" style="9"/>
  </cols>
  <sheetData>
    <row r="1" spans="1:13" s="1" customFormat="1" ht="15" customHeight="1" x14ac:dyDescent="0.2">
      <c r="A1" s="550" t="str">
        <f>"Исходные данные и оценка показателя "&amp;Методика!B163</f>
        <v>Исходные данные и оценка показателя Опубликован ли Проект бюджета в открытом доступе на портале (сайте) МО, предназначенном для публикации информации о бюджетных данных?</v>
      </c>
      <c r="B1" s="550"/>
      <c r="C1" s="550"/>
      <c r="D1" s="550"/>
      <c r="E1" s="551"/>
      <c r="F1" s="551"/>
      <c r="G1" s="551"/>
      <c r="H1" s="551"/>
    </row>
    <row r="2" spans="1:13" s="1" customFormat="1" ht="27.75" customHeight="1" x14ac:dyDescent="0.25">
      <c r="A2" s="545" t="str">
        <f>Методика!B164</f>
        <v>В целях оценки показателя учитывается публикация Проекта бюджета в полном объеме, включая текстовую часть и все приложения к Проекту бюджета.  В случае, если указанное требование не выполняется (опубликованы отдельные составляющие), оценка показателя принимает значение 0 баллов. Для максимальной оценки показателя требуется публикация Проекта бюджета в структурированном виде.</v>
      </c>
      <c r="B2" s="546"/>
      <c r="C2" s="546"/>
      <c r="D2" s="546"/>
      <c r="E2" s="544"/>
      <c r="F2" s="544"/>
      <c r="G2" s="544"/>
      <c r="H2" s="544"/>
    </row>
    <row r="3" spans="1:13" ht="33.75" customHeight="1" x14ac:dyDescent="0.25">
      <c r="A3" s="497" t="s">
        <v>119</v>
      </c>
      <c r="B3" s="170" t="str">
        <f>Методика!B163</f>
        <v>Опубликован ли Проект бюджета в открытом доступе на портале (сайте) МО, предназначенном для публикации информации о бюджетных данных?</v>
      </c>
      <c r="C3" s="497" t="s">
        <v>120</v>
      </c>
      <c r="D3" s="522" t="s">
        <v>381</v>
      </c>
      <c r="E3" s="548"/>
      <c r="F3" s="548"/>
      <c r="G3" s="548"/>
      <c r="H3" s="554" t="s">
        <v>352</v>
      </c>
    </row>
    <row r="4" spans="1:13" ht="15" customHeight="1" x14ac:dyDescent="0.25">
      <c r="A4" s="498"/>
      <c r="B4" s="209" t="str">
        <f>Методика!B165</f>
        <v>Да, опубликован в структурированном виде</v>
      </c>
      <c r="C4" s="498"/>
      <c r="D4" s="497" t="s">
        <v>9</v>
      </c>
      <c r="E4" s="497" t="s">
        <v>27</v>
      </c>
      <c r="F4" s="497" t="s">
        <v>21</v>
      </c>
      <c r="G4" s="507" t="s">
        <v>8</v>
      </c>
      <c r="H4" s="555"/>
    </row>
    <row r="5" spans="1:13" ht="14.25" customHeight="1" x14ac:dyDescent="0.25">
      <c r="A5" s="498"/>
      <c r="B5" s="209" t="str">
        <f>Методика!B166</f>
        <v>Да, опубликован, но не в структурированном виде</v>
      </c>
      <c r="C5" s="498"/>
      <c r="D5" s="498"/>
      <c r="E5" s="498"/>
      <c r="F5" s="498"/>
      <c r="G5" s="553"/>
      <c r="H5" s="555"/>
    </row>
    <row r="6" spans="1:13" ht="15.75" customHeight="1" x14ac:dyDescent="0.25">
      <c r="A6" s="499"/>
      <c r="B6" s="209" t="str">
        <f>Методика!B167</f>
        <v>Нет, не опубликован или не отвечает требованиям</v>
      </c>
      <c r="C6" s="499"/>
      <c r="D6" s="499"/>
      <c r="E6" s="499"/>
      <c r="F6" s="499"/>
      <c r="G6" s="508"/>
      <c r="H6" s="556"/>
    </row>
    <row r="7" spans="1:13" s="14" customFormat="1" ht="15" customHeight="1" x14ac:dyDescent="0.25">
      <c r="A7" s="11" t="s">
        <v>31</v>
      </c>
      <c r="B7" s="7"/>
      <c r="C7" s="11"/>
      <c r="D7" s="211"/>
      <c r="E7" s="211"/>
      <c r="F7" s="211"/>
      <c r="G7" s="213"/>
      <c r="H7" s="5"/>
    </row>
    <row r="8" spans="1:13" s="377" customFormat="1" ht="15" customHeight="1" x14ac:dyDescent="0.25">
      <c r="A8" s="381" t="s">
        <v>33</v>
      </c>
      <c r="B8" s="431" t="s">
        <v>71</v>
      </c>
      <c r="C8" s="420"/>
      <c r="D8" s="370">
        <f t="shared" ref="D8:D13" si="0">IF(B8=$B$4,3,IF(B8=$B$5,2,IF(B8=$B$6,0,0)))</f>
        <v>3</v>
      </c>
      <c r="E8" s="370"/>
      <c r="F8" s="370"/>
      <c r="G8" s="367">
        <f t="shared" ref="G8:G13" si="1">D8*(1-E8)*(1-F8)</f>
        <v>3</v>
      </c>
      <c r="H8" s="421" t="s">
        <v>344</v>
      </c>
    </row>
    <row r="9" spans="1:13" s="369" customFormat="1" ht="15" customHeight="1" x14ac:dyDescent="0.25">
      <c r="A9" s="382" t="s">
        <v>34</v>
      </c>
      <c r="B9" s="431" t="s">
        <v>71</v>
      </c>
      <c r="C9" s="420"/>
      <c r="D9" s="370">
        <f t="shared" si="0"/>
        <v>3</v>
      </c>
      <c r="E9" s="370"/>
      <c r="F9" s="370"/>
      <c r="G9" s="367">
        <f t="shared" si="1"/>
        <v>3</v>
      </c>
      <c r="H9" s="422" t="s">
        <v>622</v>
      </c>
    </row>
    <row r="10" spans="1:13" s="378" customFormat="1" ht="15" customHeight="1" x14ac:dyDescent="0.25">
      <c r="A10" s="382" t="s">
        <v>35</v>
      </c>
      <c r="B10" s="431" t="s">
        <v>71</v>
      </c>
      <c r="C10" s="420"/>
      <c r="D10" s="370">
        <f t="shared" si="0"/>
        <v>3</v>
      </c>
      <c r="E10" s="370"/>
      <c r="F10" s="370"/>
      <c r="G10" s="367">
        <f t="shared" si="1"/>
        <v>3</v>
      </c>
      <c r="H10" s="422" t="s">
        <v>345</v>
      </c>
    </row>
    <row r="11" spans="1:13" s="377" customFormat="1" ht="15" customHeight="1" x14ac:dyDescent="0.25">
      <c r="A11" s="382" t="s">
        <v>36</v>
      </c>
      <c r="B11" s="431" t="s">
        <v>71</v>
      </c>
      <c r="C11" s="419"/>
      <c r="D11" s="370">
        <f t="shared" si="0"/>
        <v>3</v>
      </c>
      <c r="E11" s="370"/>
      <c r="F11" s="370"/>
      <c r="G11" s="410">
        <f t="shared" si="1"/>
        <v>3</v>
      </c>
      <c r="H11" s="438" t="s">
        <v>382</v>
      </c>
    </row>
    <row r="12" spans="1:13" s="365" customFormat="1" ht="15" customHeight="1" x14ac:dyDescent="0.25">
      <c r="A12" s="382" t="s">
        <v>37</v>
      </c>
      <c r="B12" s="431" t="s">
        <v>71</v>
      </c>
      <c r="C12" s="423"/>
      <c r="D12" s="370">
        <f t="shared" si="0"/>
        <v>3</v>
      </c>
      <c r="E12" s="370"/>
      <c r="F12" s="370"/>
      <c r="G12" s="367">
        <f t="shared" si="1"/>
        <v>3</v>
      </c>
      <c r="H12" s="424" t="s">
        <v>654</v>
      </c>
    </row>
    <row r="13" spans="1:13" s="369" customFormat="1" ht="15" customHeight="1" x14ac:dyDescent="0.25">
      <c r="A13" s="382" t="s">
        <v>38</v>
      </c>
      <c r="B13" s="431" t="s">
        <v>71</v>
      </c>
      <c r="C13" s="420"/>
      <c r="D13" s="370">
        <f t="shared" si="0"/>
        <v>3</v>
      </c>
      <c r="E13" s="370"/>
      <c r="F13" s="370"/>
      <c r="G13" s="367">
        <f t="shared" si="1"/>
        <v>3</v>
      </c>
      <c r="H13" s="425" t="s">
        <v>742</v>
      </c>
    </row>
    <row r="14" spans="1:13" s="369" customFormat="1" ht="15" customHeight="1" x14ac:dyDescent="0.25">
      <c r="A14" s="383" t="s">
        <v>32</v>
      </c>
      <c r="B14" s="429"/>
      <c r="C14" s="427"/>
      <c r="D14" s="372"/>
      <c r="E14" s="372"/>
      <c r="F14" s="368"/>
      <c r="G14" s="368"/>
      <c r="H14" s="428"/>
      <c r="M14" s="557"/>
    </row>
    <row r="15" spans="1:13" s="377" customFormat="1" ht="15" customHeight="1" x14ac:dyDescent="0.25">
      <c r="A15" s="382" t="s">
        <v>39</v>
      </c>
      <c r="B15" s="420" t="s">
        <v>71</v>
      </c>
      <c r="C15" s="420"/>
      <c r="D15" s="370">
        <f t="shared" ref="D15:D28" si="2">IF(B15=$B$4,3,IF(B15=$B$5,2,IF(B15=$B$6,0,0)))</f>
        <v>3</v>
      </c>
      <c r="E15" s="370"/>
      <c r="F15" s="370"/>
      <c r="G15" s="367">
        <f t="shared" ref="G15:G28" si="3">D15*(1-E15)*(1-F15)</f>
        <v>3</v>
      </c>
      <c r="H15" s="422" t="s">
        <v>656</v>
      </c>
      <c r="M15" s="558"/>
    </row>
    <row r="16" spans="1:13" s="361" customFormat="1" ht="15" customHeight="1" x14ac:dyDescent="0.25">
      <c r="A16" s="382" t="s">
        <v>40</v>
      </c>
      <c r="B16" s="420" t="s">
        <v>71</v>
      </c>
      <c r="C16" s="420"/>
      <c r="D16" s="370">
        <f t="shared" si="2"/>
        <v>3</v>
      </c>
      <c r="E16" s="370"/>
      <c r="F16" s="370"/>
      <c r="G16" s="367">
        <f t="shared" si="3"/>
        <v>3</v>
      </c>
      <c r="H16" s="422" t="s">
        <v>225</v>
      </c>
    </row>
    <row r="17" spans="1:8" s="361" customFormat="1" ht="15" customHeight="1" x14ac:dyDescent="0.25">
      <c r="A17" s="382" t="s">
        <v>41</v>
      </c>
      <c r="B17" s="420" t="s">
        <v>71</v>
      </c>
      <c r="C17" s="420"/>
      <c r="D17" s="370">
        <f t="shared" si="2"/>
        <v>3</v>
      </c>
      <c r="E17" s="370"/>
      <c r="F17" s="370"/>
      <c r="G17" s="367">
        <f t="shared" si="3"/>
        <v>3</v>
      </c>
      <c r="H17" s="422" t="s">
        <v>383</v>
      </c>
    </row>
    <row r="18" spans="1:8" s="361" customFormat="1" ht="15" customHeight="1" x14ac:dyDescent="0.25">
      <c r="A18" s="382" t="s">
        <v>42</v>
      </c>
      <c r="B18" s="420" t="s">
        <v>71</v>
      </c>
      <c r="C18" s="420"/>
      <c r="D18" s="370">
        <f t="shared" si="2"/>
        <v>3</v>
      </c>
      <c r="E18" s="370"/>
      <c r="F18" s="370"/>
      <c r="G18" s="367">
        <f t="shared" si="3"/>
        <v>3</v>
      </c>
      <c r="H18" s="422" t="s">
        <v>657</v>
      </c>
    </row>
    <row r="19" spans="1:8" s="361" customFormat="1" ht="15" customHeight="1" x14ac:dyDescent="0.25">
      <c r="A19" s="382" t="s">
        <v>43</v>
      </c>
      <c r="B19" s="420" t="s">
        <v>71</v>
      </c>
      <c r="C19" s="420"/>
      <c r="D19" s="370">
        <f t="shared" si="2"/>
        <v>3</v>
      </c>
      <c r="E19" s="370"/>
      <c r="F19" s="370"/>
      <c r="G19" s="367">
        <f t="shared" si="3"/>
        <v>3</v>
      </c>
      <c r="H19" s="422" t="s">
        <v>658</v>
      </c>
    </row>
    <row r="20" spans="1:8" s="361" customFormat="1" ht="15" customHeight="1" x14ac:dyDescent="0.25">
      <c r="A20" s="382" t="s">
        <v>44</v>
      </c>
      <c r="B20" s="420" t="s">
        <v>71</v>
      </c>
      <c r="C20" s="420"/>
      <c r="D20" s="370">
        <f t="shared" si="2"/>
        <v>3</v>
      </c>
      <c r="E20" s="370"/>
      <c r="F20" s="370">
        <v>0.5</v>
      </c>
      <c r="G20" s="367">
        <f t="shared" si="3"/>
        <v>1.5</v>
      </c>
      <c r="H20" s="422" t="s">
        <v>659</v>
      </c>
    </row>
    <row r="21" spans="1:8" s="361" customFormat="1" ht="15" customHeight="1" x14ac:dyDescent="0.25">
      <c r="A21" s="382" t="s">
        <v>45</v>
      </c>
      <c r="B21" s="420" t="s">
        <v>71</v>
      </c>
      <c r="C21" s="420"/>
      <c r="D21" s="370">
        <f t="shared" si="2"/>
        <v>3</v>
      </c>
      <c r="E21" s="370"/>
      <c r="F21" s="370">
        <v>0.5</v>
      </c>
      <c r="G21" s="367">
        <f t="shared" si="3"/>
        <v>1.5</v>
      </c>
      <c r="H21" s="422" t="s">
        <v>743</v>
      </c>
    </row>
    <row r="22" spans="1:8" s="361" customFormat="1" ht="15" customHeight="1" x14ac:dyDescent="0.25">
      <c r="A22" s="382" t="s">
        <v>46</v>
      </c>
      <c r="B22" s="420" t="s">
        <v>71</v>
      </c>
      <c r="C22" s="420"/>
      <c r="D22" s="370">
        <f t="shared" si="2"/>
        <v>3</v>
      </c>
      <c r="E22" s="370"/>
      <c r="F22" s="370"/>
      <c r="G22" s="367">
        <f t="shared" si="3"/>
        <v>3</v>
      </c>
      <c r="H22" s="422" t="s">
        <v>744</v>
      </c>
    </row>
    <row r="23" spans="1:8" s="361" customFormat="1" ht="15" customHeight="1" x14ac:dyDescent="0.25">
      <c r="A23" s="382" t="s">
        <v>47</v>
      </c>
      <c r="B23" s="420" t="s">
        <v>71</v>
      </c>
      <c r="C23" s="420"/>
      <c r="D23" s="370">
        <f t="shared" si="2"/>
        <v>3</v>
      </c>
      <c r="E23" s="370"/>
      <c r="F23" s="370">
        <v>0.5</v>
      </c>
      <c r="G23" s="367">
        <f t="shared" si="3"/>
        <v>1.5</v>
      </c>
      <c r="H23" s="422" t="s">
        <v>459</v>
      </c>
    </row>
    <row r="24" spans="1:8" s="361" customFormat="1" ht="15" customHeight="1" x14ac:dyDescent="0.25">
      <c r="A24" s="382" t="s">
        <v>48</v>
      </c>
      <c r="B24" s="420" t="s">
        <v>71</v>
      </c>
      <c r="C24" s="409"/>
      <c r="D24" s="370">
        <f t="shared" si="2"/>
        <v>3</v>
      </c>
      <c r="E24" s="370"/>
      <c r="F24" s="370"/>
      <c r="G24" s="367">
        <f t="shared" si="3"/>
        <v>3</v>
      </c>
      <c r="H24" s="422" t="s">
        <v>661</v>
      </c>
    </row>
    <row r="25" spans="1:8" s="363" customFormat="1" ht="15" customHeight="1" x14ac:dyDescent="0.25">
      <c r="A25" s="382" t="s">
        <v>49</v>
      </c>
      <c r="B25" s="420" t="s">
        <v>71</v>
      </c>
      <c r="C25" s="420"/>
      <c r="D25" s="370">
        <f t="shared" si="2"/>
        <v>3</v>
      </c>
      <c r="E25" s="370"/>
      <c r="F25" s="370"/>
      <c r="G25" s="367">
        <f t="shared" si="3"/>
        <v>3</v>
      </c>
      <c r="H25" s="422" t="s">
        <v>745</v>
      </c>
    </row>
    <row r="26" spans="1:8" s="361" customFormat="1" ht="15" customHeight="1" x14ac:dyDescent="0.25">
      <c r="A26" s="382" t="s">
        <v>50</v>
      </c>
      <c r="B26" s="420" t="s">
        <v>71</v>
      </c>
      <c r="C26" s="420"/>
      <c r="D26" s="370">
        <f t="shared" si="2"/>
        <v>3</v>
      </c>
      <c r="E26" s="370"/>
      <c r="F26" s="370"/>
      <c r="G26" s="367">
        <f t="shared" si="3"/>
        <v>3</v>
      </c>
      <c r="H26" s="422" t="s">
        <v>349</v>
      </c>
    </row>
    <row r="27" spans="1:8" s="361" customFormat="1" ht="15" customHeight="1" x14ac:dyDescent="0.25">
      <c r="A27" s="382" t="s">
        <v>51</v>
      </c>
      <c r="B27" s="420" t="s">
        <v>71</v>
      </c>
      <c r="C27" s="420"/>
      <c r="D27" s="370">
        <f t="shared" si="2"/>
        <v>3</v>
      </c>
      <c r="E27" s="370"/>
      <c r="F27" s="370"/>
      <c r="G27" s="367">
        <f t="shared" si="3"/>
        <v>3</v>
      </c>
      <c r="H27" s="422" t="s">
        <v>605</v>
      </c>
    </row>
    <row r="28" spans="1:8" s="361" customFormat="1" ht="15" customHeight="1" x14ac:dyDescent="0.25">
      <c r="A28" s="382" t="s">
        <v>52</v>
      </c>
      <c r="B28" s="420" t="s">
        <v>71</v>
      </c>
      <c r="C28" s="423"/>
      <c r="D28" s="370">
        <f t="shared" si="2"/>
        <v>3</v>
      </c>
      <c r="E28" s="370"/>
      <c r="F28" s="370">
        <v>0.5</v>
      </c>
      <c r="G28" s="367">
        <f t="shared" si="3"/>
        <v>1.5</v>
      </c>
      <c r="H28" s="422" t="s">
        <v>387</v>
      </c>
    </row>
  </sheetData>
  <autoFilter ref="A7:D28"/>
  <mergeCells count="11">
    <mergeCell ref="M14:M15"/>
    <mergeCell ref="A1:H1"/>
    <mergeCell ref="A2:H2"/>
    <mergeCell ref="A3:A6"/>
    <mergeCell ref="C3:C6"/>
    <mergeCell ref="D3:G3"/>
    <mergeCell ref="H3:H6"/>
    <mergeCell ref="D4:D6"/>
    <mergeCell ref="E4:E6"/>
    <mergeCell ref="F4:F6"/>
    <mergeCell ref="G4:G6"/>
  </mergeCells>
  <dataValidations count="4">
    <dataValidation type="list" allowBlank="1" showInputMessage="1" showErrorMessage="1" sqref="E8:F13 E15:F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5:B28 B8:B13">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s>
  <hyperlinks>
    <hyperlink ref="G7" r:id="rId1" display="http://beldepfin.ru/?page_id=4202"/>
    <hyperlink ref="H11" r:id="rId2"/>
    <hyperlink ref="H8" r:id="rId3"/>
    <hyperlink ref="H9" r:id="rId4"/>
    <hyperlink ref="H10" r:id="rId5"/>
    <hyperlink ref="H12" r:id="rId6"/>
    <hyperlink ref="H13" display="Проект Решения Совета городского округа &quot;Вуктыл&quot; &quot;О бюджете муниципального образования городского округа &quot;Вуктыл&quot; на 2019 год и плановый период 2020 и 2021 годов&quot; (с документами и материалами к проекту бюджета МО ГО &quot;Вуктыл&quot;)  http://vuktyl.com/itembyudzh"/>
    <hyperlink ref="H15" r:id="rId7"/>
    <hyperlink ref="H16" r:id="rId8"/>
    <hyperlink ref="H17" r:id="rId9"/>
    <hyperlink ref="H18" r:id="rId10"/>
    <hyperlink ref="H19" r:id="rId11"/>
    <hyperlink ref="H20" r:id="rId12"/>
    <hyperlink ref="H21" r:id="rId13"/>
    <hyperlink ref="H22" r:id="rId14"/>
    <hyperlink ref="H23" r:id="rId15"/>
    <hyperlink ref="H24" r:id="rId16"/>
    <hyperlink ref="H26" r:id="rId17"/>
    <hyperlink ref="H27" r:id="rId18"/>
    <hyperlink ref="H28" r:id="rId19"/>
    <hyperlink ref="H25" r:id="rId20" display="http://www.udora.info/byudzhet"/>
  </hyperlinks>
  <pageMargins left="0.70866141732283472" right="0.70866141732283472" top="0.74803149606299213" bottom="0.74803149606299213" header="0.31496062992125984" footer="0.31496062992125984"/>
  <pageSetup paperSize="9" scale="96" fitToHeight="3" orientation="landscape" r:id="rId21"/>
  <headerFooter>
    <oddFooter>&amp;C&amp;"Times New Roman,обычный"&amp;8Исходные данные и оценка показателя 1.1&amp;R&amp;8&amp;P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7"/>
  <sheetViews>
    <sheetView zoomScaleNormal="100" zoomScaleSheetLayoutView="80" workbookViewId="0">
      <selection activeCell="A16" sqref="A16"/>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16384" width="8.85546875" style="9"/>
  </cols>
  <sheetData>
    <row r="1" spans="1:8" s="1" customFormat="1" ht="27" customHeight="1" x14ac:dyDescent="0.2">
      <c r="A1" s="550" t="str">
        <f>"Исходные данные и оценка показателя "&amp;Методика!B168</f>
        <v>Исходные данные и оценка показателя Опубликованы ли в составе материалов к Проекту бюджета сведения о доходах бюджета по видам доходов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B1" s="550"/>
      <c r="C1" s="550"/>
      <c r="D1" s="550"/>
      <c r="E1" s="551"/>
      <c r="F1" s="551"/>
      <c r="G1" s="551"/>
      <c r="H1" s="551"/>
    </row>
    <row r="2" spans="1:8" s="1" customFormat="1" ht="38.25" customHeight="1" x14ac:dyDescent="0.25">
      <c r="A2" s="545" t="str">
        <f>Методика!B169</f>
        <v xml:space="preserve">Информация о бюджетных данных за предшествующие годы является важным ориентиром для оценки проекта бюджета и бюджетной политики, реализуемой ОМСУ. Поэтому в материалах к Проекту бюджета важно представлять сопоставление планов на будущее с фактическими данными за предшествующие годы.Виды доходов, объем которых составляет менее 10% от общего объема доходов бюджета, допускается агрегировать в категорию «иные» в разрезе групп доходов. </v>
      </c>
      <c r="B2" s="546"/>
      <c r="C2" s="546"/>
      <c r="D2" s="546"/>
      <c r="E2" s="544"/>
      <c r="F2" s="544"/>
      <c r="G2" s="544"/>
      <c r="H2" s="544"/>
    </row>
    <row r="3" spans="1:8" ht="56.25" customHeight="1" x14ac:dyDescent="0.25">
      <c r="A3" s="510" t="s">
        <v>119</v>
      </c>
      <c r="B3" s="170" t="str">
        <f>Методика!B168</f>
        <v>Опубликованы ли в составе материалов к Проекту бюджета сведения о доходах бюджета по видам доходов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C3" s="497" t="s">
        <v>120</v>
      </c>
      <c r="D3" s="522" t="s">
        <v>388</v>
      </c>
      <c r="E3" s="548"/>
      <c r="F3" s="548"/>
      <c r="G3" s="548"/>
      <c r="H3" s="552" t="s">
        <v>352</v>
      </c>
    </row>
    <row r="4" spans="1:8" ht="15.75" customHeight="1" x14ac:dyDescent="0.25">
      <c r="A4" s="511"/>
      <c r="B4" s="209" t="str">
        <f>Методика!B170</f>
        <v xml:space="preserve">Да, сведения опубликованы </v>
      </c>
      <c r="C4" s="498"/>
      <c r="D4" s="510" t="s">
        <v>9</v>
      </c>
      <c r="E4" s="510" t="s">
        <v>27</v>
      </c>
      <c r="F4" s="510" t="s">
        <v>21</v>
      </c>
      <c r="G4" s="522" t="s">
        <v>8</v>
      </c>
      <c r="H4" s="552"/>
    </row>
    <row r="5" spans="1:8" ht="24" customHeight="1" x14ac:dyDescent="0.25">
      <c r="A5" s="511"/>
      <c r="B5" s="210" t="str">
        <f>Методика!B171</f>
        <v>Нет, сведения не опубликованы или не отвечают требованиям</v>
      </c>
      <c r="C5" s="499"/>
      <c r="D5" s="510"/>
      <c r="E5" s="548"/>
      <c r="F5" s="547"/>
      <c r="G5" s="549"/>
      <c r="H5" s="552"/>
    </row>
    <row r="6" spans="1:8" s="14" customFormat="1" ht="15" customHeight="1" x14ac:dyDescent="0.25">
      <c r="A6" s="11" t="s">
        <v>31</v>
      </c>
      <c r="B6" s="7"/>
      <c r="C6" s="11"/>
      <c r="D6" s="211"/>
      <c r="E6" s="211"/>
      <c r="F6" s="211"/>
      <c r="G6" s="213"/>
      <c r="H6" s="5"/>
    </row>
    <row r="7" spans="1:8" s="377" customFormat="1" ht="15" customHeight="1" x14ac:dyDescent="0.25">
      <c r="A7" s="381" t="s">
        <v>33</v>
      </c>
      <c r="B7" s="419" t="s">
        <v>95</v>
      </c>
      <c r="C7" s="420"/>
      <c r="D7" s="370">
        <f t="shared" ref="D7:D12" si="0">IF(B7=$B$4,3,IF(B7=$B$5,0,0))</f>
        <v>3</v>
      </c>
      <c r="E7" s="370"/>
      <c r="F7" s="370">
        <v>0.5</v>
      </c>
      <c r="G7" s="367">
        <f t="shared" ref="G7:G27" si="1">D7*(1-E7)*(1-F7)</f>
        <v>1.5</v>
      </c>
      <c r="H7" s="421" t="s">
        <v>746</v>
      </c>
    </row>
    <row r="8" spans="1:8" s="369" customFormat="1" ht="15" customHeight="1" x14ac:dyDescent="0.25">
      <c r="A8" s="382" t="s">
        <v>34</v>
      </c>
      <c r="B8" s="419" t="s">
        <v>95</v>
      </c>
      <c r="C8" s="439" t="s">
        <v>762</v>
      </c>
      <c r="D8" s="370">
        <f t="shared" si="0"/>
        <v>3</v>
      </c>
      <c r="E8" s="370"/>
      <c r="F8" s="370">
        <v>0.5</v>
      </c>
      <c r="G8" s="367">
        <f t="shared" si="1"/>
        <v>1.5</v>
      </c>
      <c r="H8" s="422" t="s">
        <v>622</v>
      </c>
    </row>
    <row r="9" spans="1:8" s="378" customFormat="1" ht="15" customHeight="1" x14ac:dyDescent="0.25">
      <c r="A9" s="382" t="s">
        <v>35</v>
      </c>
      <c r="B9" s="431" t="s">
        <v>95</v>
      </c>
      <c r="C9" s="420"/>
      <c r="D9" s="370">
        <f t="shared" si="0"/>
        <v>3</v>
      </c>
      <c r="E9" s="370"/>
      <c r="F9" s="370"/>
      <c r="G9" s="367">
        <f t="shared" si="1"/>
        <v>3</v>
      </c>
      <c r="H9" s="422" t="s">
        <v>345</v>
      </c>
    </row>
    <row r="10" spans="1:8" s="377" customFormat="1" ht="15" customHeight="1" x14ac:dyDescent="0.25">
      <c r="A10" s="382" t="s">
        <v>36</v>
      </c>
      <c r="B10" s="431" t="s">
        <v>95</v>
      </c>
      <c r="C10" s="423"/>
      <c r="D10" s="370">
        <f t="shared" si="0"/>
        <v>3</v>
      </c>
      <c r="E10" s="370"/>
      <c r="F10" s="370"/>
      <c r="G10" s="367">
        <f t="shared" si="1"/>
        <v>3</v>
      </c>
      <c r="H10" s="422" t="s">
        <v>382</v>
      </c>
    </row>
    <row r="11" spans="1:8" s="365" customFormat="1" ht="15" customHeight="1" x14ac:dyDescent="0.25">
      <c r="A11" s="382" t="s">
        <v>37</v>
      </c>
      <c r="B11" s="419" t="s">
        <v>95</v>
      </c>
      <c r="C11" s="423"/>
      <c r="D11" s="370">
        <f t="shared" si="0"/>
        <v>3</v>
      </c>
      <c r="E11" s="370"/>
      <c r="F11" s="370"/>
      <c r="G11" s="367">
        <f t="shared" si="1"/>
        <v>3</v>
      </c>
      <c r="H11" s="424" t="s">
        <v>654</v>
      </c>
    </row>
    <row r="12" spans="1:8" s="369" customFormat="1" ht="15" customHeight="1" x14ac:dyDescent="0.25">
      <c r="A12" s="382" t="s">
        <v>38</v>
      </c>
      <c r="B12" s="420" t="s">
        <v>95</v>
      </c>
      <c r="C12" s="420"/>
      <c r="D12" s="370">
        <f t="shared" si="0"/>
        <v>3</v>
      </c>
      <c r="E12" s="370"/>
      <c r="F12" s="370"/>
      <c r="G12" s="367">
        <f t="shared" si="1"/>
        <v>3</v>
      </c>
      <c r="H12" s="425" t="s">
        <v>748</v>
      </c>
    </row>
    <row r="13" spans="1:8" s="369" customFormat="1" ht="15" customHeight="1" x14ac:dyDescent="0.25">
      <c r="A13" s="383" t="s">
        <v>32</v>
      </c>
      <c r="B13" s="429"/>
      <c r="C13" s="427"/>
      <c r="D13" s="372"/>
      <c r="E13" s="372"/>
      <c r="F13" s="368"/>
      <c r="G13" s="368"/>
      <c r="H13" s="428"/>
    </row>
    <row r="14" spans="1:8" s="377" customFormat="1" ht="15" customHeight="1" x14ac:dyDescent="0.25">
      <c r="A14" s="382" t="s">
        <v>39</v>
      </c>
      <c r="B14" s="420" t="s">
        <v>95</v>
      </c>
      <c r="C14" s="420"/>
      <c r="D14" s="370">
        <f t="shared" ref="D14:D27" si="2">IF(B14=$B$4,3,IF(B14=$B$5,0,0))</f>
        <v>3</v>
      </c>
      <c r="E14" s="370"/>
      <c r="F14" s="370"/>
      <c r="G14" s="367">
        <f t="shared" si="1"/>
        <v>3</v>
      </c>
      <c r="H14" s="422" t="s">
        <v>656</v>
      </c>
    </row>
    <row r="15" spans="1:8" s="361" customFormat="1" ht="15" customHeight="1" x14ac:dyDescent="0.25">
      <c r="A15" s="382" t="s">
        <v>40</v>
      </c>
      <c r="B15" s="420" t="s">
        <v>95</v>
      </c>
      <c r="C15" s="420"/>
      <c r="D15" s="370">
        <f t="shared" si="2"/>
        <v>3</v>
      </c>
      <c r="E15" s="370"/>
      <c r="F15" s="370"/>
      <c r="G15" s="367">
        <f t="shared" si="1"/>
        <v>3</v>
      </c>
      <c r="H15" s="422" t="s">
        <v>225</v>
      </c>
    </row>
    <row r="16" spans="1:8" s="361" customFormat="1" ht="15" customHeight="1" x14ac:dyDescent="0.25">
      <c r="A16" s="382" t="s">
        <v>41</v>
      </c>
      <c r="B16" s="420" t="s">
        <v>95</v>
      </c>
      <c r="C16" s="420"/>
      <c r="D16" s="370">
        <f t="shared" si="2"/>
        <v>3</v>
      </c>
      <c r="E16" s="370"/>
      <c r="F16" s="370"/>
      <c r="G16" s="367">
        <f t="shared" si="1"/>
        <v>3</v>
      </c>
      <c r="H16" s="422" t="s">
        <v>383</v>
      </c>
    </row>
    <row r="17" spans="1:8" s="361" customFormat="1" ht="15" customHeight="1" x14ac:dyDescent="0.25">
      <c r="A17" s="382" t="s">
        <v>42</v>
      </c>
      <c r="B17" s="431" t="s">
        <v>95</v>
      </c>
      <c r="C17" s="420"/>
      <c r="D17" s="370">
        <f t="shared" si="2"/>
        <v>3</v>
      </c>
      <c r="E17" s="370"/>
      <c r="F17" s="370"/>
      <c r="G17" s="367">
        <f t="shared" si="1"/>
        <v>3</v>
      </c>
      <c r="H17" s="422" t="s">
        <v>657</v>
      </c>
    </row>
    <row r="18" spans="1:8" s="361" customFormat="1" ht="15" customHeight="1" x14ac:dyDescent="0.25">
      <c r="A18" s="382" t="s">
        <v>43</v>
      </c>
      <c r="B18" s="431" t="s">
        <v>95</v>
      </c>
      <c r="C18" s="420"/>
      <c r="D18" s="370">
        <f t="shared" si="2"/>
        <v>3</v>
      </c>
      <c r="E18" s="370"/>
      <c r="F18" s="370"/>
      <c r="G18" s="367">
        <f t="shared" si="1"/>
        <v>3</v>
      </c>
      <c r="H18" s="422" t="s">
        <v>658</v>
      </c>
    </row>
    <row r="19" spans="1:8" s="361" customFormat="1" ht="15" customHeight="1" x14ac:dyDescent="0.25">
      <c r="A19" s="382" t="s">
        <v>44</v>
      </c>
      <c r="B19" s="420" t="s">
        <v>95</v>
      </c>
      <c r="C19" s="420"/>
      <c r="D19" s="370">
        <f t="shared" si="2"/>
        <v>3</v>
      </c>
      <c r="E19" s="370"/>
      <c r="F19" s="370">
        <v>0.5</v>
      </c>
      <c r="G19" s="367">
        <f t="shared" si="1"/>
        <v>1.5</v>
      </c>
      <c r="H19" s="422" t="s">
        <v>659</v>
      </c>
    </row>
    <row r="20" spans="1:8" s="361" customFormat="1" ht="15" customHeight="1" x14ac:dyDescent="0.25">
      <c r="A20" s="382" t="s">
        <v>45</v>
      </c>
      <c r="B20" s="420" t="s">
        <v>95</v>
      </c>
      <c r="C20" s="420"/>
      <c r="D20" s="370">
        <f t="shared" si="2"/>
        <v>3</v>
      </c>
      <c r="E20" s="370"/>
      <c r="F20" s="370">
        <v>0.5</v>
      </c>
      <c r="G20" s="367">
        <f t="shared" si="1"/>
        <v>1.5</v>
      </c>
      <c r="H20" s="422" t="s">
        <v>580</v>
      </c>
    </row>
    <row r="21" spans="1:8" s="361" customFormat="1" ht="15" customHeight="1" x14ac:dyDescent="0.25">
      <c r="A21" s="382" t="s">
        <v>46</v>
      </c>
      <c r="B21" s="420" t="s">
        <v>95</v>
      </c>
      <c r="C21" s="420"/>
      <c r="D21" s="370">
        <f t="shared" si="2"/>
        <v>3</v>
      </c>
      <c r="E21" s="370"/>
      <c r="F21" s="370"/>
      <c r="G21" s="367">
        <f t="shared" si="1"/>
        <v>3</v>
      </c>
      <c r="H21" s="422" t="s">
        <v>660</v>
      </c>
    </row>
    <row r="22" spans="1:8" s="361" customFormat="1" ht="15" customHeight="1" x14ac:dyDescent="0.25">
      <c r="A22" s="382" t="s">
        <v>47</v>
      </c>
      <c r="B22" s="419" t="s">
        <v>309</v>
      </c>
      <c r="C22" s="439" t="s">
        <v>747</v>
      </c>
      <c r="D22" s="370">
        <f t="shared" si="2"/>
        <v>0</v>
      </c>
      <c r="E22" s="370"/>
      <c r="F22" s="370">
        <v>0.5</v>
      </c>
      <c r="G22" s="367">
        <f t="shared" si="1"/>
        <v>0</v>
      </c>
      <c r="H22" s="422" t="s">
        <v>459</v>
      </c>
    </row>
    <row r="23" spans="1:8" s="361" customFormat="1" ht="15" customHeight="1" x14ac:dyDescent="0.25">
      <c r="A23" s="382" t="s">
        <v>48</v>
      </c>
      <c r="B23" s="431" t="s">
        <v>95</v>
      </c>
      <c r="C23" s="409"/>
      <c r="D23" s="370">
        <f t="shared" si="2"/>
        <v>3</v>
      </c>
      <c r="E23" s="370"/>
      <c r="F23" s="370"/>
      <c r="G23" s="367">
        <f t="shared" si="1"/>
        <v>3</v>
      </c>
      <c r="H23" s="422" t="s">
        <v>661</v>
      </c>
    </row>
    <row r="24" spans="1:8" s="363" customFormat="1" ht="15" customHeight="1" x14ac:dyDescent="0.25">
      <c r="A24" s="382" t="s">
        <v>49</v>
      </c>
      <c r="B24" s="420" t="s">
        <v>95</v>
      </c>
      <c r="C24" s="420"/>
      <c r="D24" s="370">
        <f t="shared" si="2"/>
        <v>3</v>
      </c>
      <c r="E24" s="370"/>
      <c r="F24" s="370"/>
      <c r="G24" s="367">
        <f t="shared" si="1"/>
        <v>3</v>
      </c>
      <c r="H24" s="422" t="s">
        <v>749</v>
      </c>
    </row>
    <row r="25" spans="1:8" s="361" customFormat="1" ht="15" customHeight="1" x14ac:dyDescent="0.25">
      <c r="A25" s="382" t="s">
        <v>50</v>
      </c>
      <c r="B25" s="439" t="s">
        <v>95</v>
      </c>
      <c r="C25" s="439" t="s">
        <v>758</v>
      </c>
      <c r="D25" s="370">
        <f t="shared" si="2"/>
        <v>3</v>
      </c>
      <c r="E25" s="370"/>
      <c r="F25" s="370">
        <v>0.5</v>
      </c>
      <c r="G25" s="410">
        <f t="shared" si="1"/>
        <v>1.5</v>
      </c>
      <c r="H25" s="422" t="s">
        <v>349</v>
      </c>
    </row>
    <row r="26" spans="1:8" s="361" customFormat="1" ht="15" customHeight="1" x14ac:dyDescent="0.25">
      <c r="A26" s="382" t="s">
        <v>51</v>
      </c>
      <c r="B26" s="419" t="s">
        <v>309</v>
      </c>
      <c r="C26" s="439" t="s">
        <v>750</v>
      </c>
      <c r="D26" s="370">
        <f t="shared" si="2"/>
        <v>0</v>
      </c>
      <c r="E26" s="370"/>
      <c r="F26" s="370">
        <v>0.5</v>
      </c>
      <c r="G26" s="367">
        <f t="shared" si="1"/>
        <v>0</v>
      </c>
      <c r="H26" s="422" t="s">
        <v>605</v>
      </c>
    </row>
    <row r="27" spans="1:8" s="361" customFormat="1" ht="15" customHeight="1" x14ac:dyDescent="0.25">
      <c r="A27" s="382" t="s">
        <v>52</v>
      </c>
      <c r="B27" s="419" t="s">
        <v>309</v>
      </c>
      <c r="C27" s="439" t="s">
        <v>747</v>
      </c>
      <c r="D27" s="370">
        <f t="shared" si="2"/>
        <v>0</v>
      </c>
      <c r="E27" s="370"/>
      <c r="F27" s="370"/>
      <c r="G27" s="367">
        <f t="shared" si="1"/>
        <v>0</v>
      </c>
      <c r="H27" s="422" t="s">
        <v>387</v>
      </c>
    </row>
  </sheetData>
  <autoFilter ref="A6:D27"/>
  <mergeCells count="10">
    <mergeCell ref="A1:H1"/>
    <mergeCell ref="A2:H2"/>
    <mergeCell ref="A3:A5"/>
    <mergeCell ref="C3:C5"/>
    <mergeCell ref="D3:G3"/>
    <mergeCell ref="H3:H5"/>
    <mergeCell ref="D4:D5"/>
    <mergeCell ref="E4:E5"/>
    <mergeCell ref="F4:F5"/>
    <mergeCell ref="G4:G5"/>
  </mergeCells>
  <dataValidations count="3">
    <dataValidation type="list" allowBlank="1" showInputMessage="1" showErrorMessage="1" sqref="E14:F27 E7:F12">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7">
      <formula1>$B$4:$B$5</formula1>
    </dataValidation>
    <dataValidation type="list" allowBlank="1" showInputMessage="1" showErrorMessage="1" sqref="B13">
      <formula1>#REF!</formula1>
    </dataValidation>
  </dataValidations>
  <hyperlinks>
    <hyperlink ref="G6" r:id="rId1" display="http://beldepfin.ru/?page_id=4202"/>
    <hyperlink ref="H10" r:id="rId2"/>
    <hyperlink ref="H7" display="http://сыктывкар.рф/administration/departament-finansov/byudzhet/proekty-byudzhetov Проект решения Совета МО ГО &quot;Сыктывкар&quot; &quot;О бюджете муниципального образования городского округа &quot;Сыктывкар&quot; на 2020 год и плановый период 2021 и 2022 годов &quot; (Документы и "/>
    <hyperlink ref="H8" r:id="rId3"/>
    <hyperlink ref="H9" r:id="rId4"/>
    <hyperlink ref="H11" r:id="rId5"/>
    <hyperlink ref="H12" display="В документах и материалах к проекту бюджета на 2019 год и плановый период 2020 и 2021 годов опубликованы сведения о доходах бюджета по видам доходов    http://vuktyl.com/itembyudzhet/itemfin-14/8520-proekt-resheniya-soveta-gorodskogo-okruga-vuktyl-o-byudz"/>
    <hyperlink ref="H14" r:id="rId6"/>
    <hyperlink ref="H15" r:id="rId7"/>
    <hyperlink ref="H16" r:id="rId8"/>
    <hyperlink ref="H18" r:id="rId9"/>
    <hyperlink ref="H19" r:id="rId10"/>
    <hyperlink ref="H20" r:id="rId11"/>
    <hyperlink ref="H21" r:id="rId12"/>
    <hyperlink ref="H22" r:id="rId13"/>
    <hyperlink ref="H23" r:id="rId14"/>
    <hyperlink ref="H25" r:id="rId15"/>
    <hyperlink ref="H26" r:id="rId16"/>
    <hyperlink ref="H27" r:id="rId17"/>
    <hyperlink ref="H17" r:id="rId18"/>
    <hyperlink ref="H24" r:id="rId19" display="http://www.udora.info/byudzhet"/>
  </hyperlinks>
  <pageMargins left="0.70866141732283472" right="0.70866141732283472" top="0.74803149606299213" bottom="0.74803149606299213" header="0.31496062992125984" footer="0.31496062992125984"/>
  <pageSetup paperSize="9" scale="96" fitToHeight="3" orientation="landscape" r:id="rId20"/>
  <headerFooter>
    <oddFooter>&amp;C&amp;"Times New Roman,обычный"&amp;8Исходные данные и оценка показателя 1.1&amp;R&amp;8&amp;P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8"/>
  <sheetViews>
    <sheetView zoomScaleNormal="100" zoomScaleSheetLayoutView="80" workbookViewId="0">
      <selection activeCell="E23" sqref="E23"/>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16384" width="8.85546875" style="9"/>
  </cols>
  <sheetData>
    <row r="1" spans="1:8" s="1" customFormat="1" ht="27.75" customHeight="1" x14ac:dyDescent="0.2">
      <c r="A1" s="550" t="str">
        <f>"Исходные данные и оценка показателя "&amp;Методика!B172</f>
        <v>Исходные данные и оценка показателя 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B1" s="550"/>
      <c r="C1" s="550"/>
      <c r="D1" s="550"/>
      <c r="E1" s="551"/>
      <c r="F1" s="551"/>
      <c r="G1" s="551"/>
      <c r="H1" s="551"/>
    </row>
    <row r="2" spans="1:8" s="1" customFormat="1" ht="15" customHeight="1" x14ac:dyDescent="0.25">
      <c r="A2" s="545" t="str">
        <f>Методика!B173</f>
        <v>В целях оценки показателя учитываются сведения, представленные по разделам и подразделам классификации расходов бюджетов. Если сведения представлены частично, оценка показателя принимает значение 0 баллов.</v>
      </c>
      <c r="B2" s="546"/>
      <c r="C2" s="546"/>
      <c r="D2" s="546"/>
      <c r="E2" s="544"/>
      <c r="F2" s="544"/>
      <c r="G2" s="544"/>
      <c r="H2" s="544"/>
    </row>
    <row r="3" spans="1:8" ht="53.25" customHeight="1" x14ac:dyDescent="0.25">
      <c r="A3" s="510" t="s">
        <v>119</v>
      </c>
      <c r="B3" s="170" t="str">
        <f>Методика!B172</f>
        <v>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C3" s="497" t="s">
        <v>120</v>
      </c>
      <c r="D3" s="522" t="s">
        <v>389</v>
      </c>
      <c r="E3" s="548"/>
      <c r="F3" s="548"/>
      <c r="G3" s="548"/>
      <c r="H3" s="552" t="s">
        <v>352</v>
      </c>
    </row>
    <row r="4" spans="1:8" ht="15.75" customHeight="1" x14ac:dyDescent="0.25">
      <c r="A4" s="511"/>
      <c r="B4" s="209" t="str">
        <f>Методика!B174</f>
        <v xml:space="preserve">Да, опубликованы </v>
      </c>
      <c r="C4" s="498"/>
      <c r="D4" s="510" t="s">
        <v>9</v>
      </c>
      <c r="E4" s="510" t="s">
        <v>27</v>
      </c>
      <c r="F4" s="510" t="s">
        <v>21</v>
      </c>
      <c r="G4" s="522" t="s">
        <v>8</v>
      </c>
      <c r="H4" s="552"/>
    </row>
    <row r="5" spans="1:8" ht="24" customHeight="1" x14ac:dyDescent="0.25">
      <c r="A5" s="511"/>
      <c r="B5" s="209" t="str">
        <f>Методика!B175</f>
        <v xml:space="preserve">Нет, сведения не опубликованы или не отвечают требованиям </v>
      </c>
      <c r="C5" s="499"/>
      <c r="D5" s="510"/>
      <c r="E5" s="548"/>
      <c r="F5" s="547"/>
      <c r="G5" s="549"/>
      <c r="H5" s="552"/>
    </row>
    <row r="6" spans="1:8" s="14" customFormat="1" ht="15" customHeight="1" x14ac:dyDescent="0.25">
      <c r="A6" s="11" t="s">
        <v>31</v>
      </c>
      <c r="B6" s="7"/>
      <c r="C6" s="11"/>
      <c r="D6" s="211"/>
      <c r="E6" s="211"/>
      <c r="F6" s="211"/>
      <c r="G6" s="213"/>
      <c r="H6" s="5"/>
    </row>
    <row r="7" spans="1:8" s="377" customFormat="1" ht="15" customHeight="1" x14ac:dyDescent="0.25">
      <c r="A7" s="381" t="s">
        <v>33</v>
      </c>
      <c r="B7" s="431" t="s">
        <v>313</v>
      </c>
      <c r="C7" s="420"/>
      <c r="D7" s="370">
        <f t="shared" ref="D7:D12" si="0">IF(B7=$B$4,3,IF(B7=$B$5,0,0))</f>
        <v>3</v>
      </c>
      <c r="E7" s="370"/>
      <c r="F7" s="370">
        <v>0.5</v>
      </c>
      <c r="G7" s="367">
        <f t="shared" ref="G7:G27" si="1">D7*(1-E7)*(1-F7)</f>
        <v>1.5</v>
      </c>
      <c r="H7" s="421" t="s">
        <v>751</v>
      </c>
    </row>
    <row r="8" spans="1:8" s="369" customFormat="1" ht="20.25" customHeight="1" x14ac:dyDescent="0.25">
      <c r="A8" s="382" t="s">
        <v>34</v>
      </c>
      <c r="B8" s="419" t="s">
        <v>313</v>
      </c>
      <c r="C8" s="420"/>
      <c r="D8" s="370">
        <f t="shared" si="0"/>
        <v>3</v>
      </c>
      <c r="E8" s="370"/>
      <c r="F8" s="370"/>
      <c r="G8" s="367">
        <f t="shared" si="1"/>
        <v>3</v>
      </c>
      <c r="H8" s="422" t="s">
        <v>622</v>
      </c>
    </row>
    <row r="9" spans="1:8" s="378" customFormat="1" ht="15" customHeight="1" x14ac:dyDescent="0.25">
      <c r="A9" s="382" t="s">
        <v>35</v>
      </c>
      <c r="B9" s="419" t="s">
        <v>313</v>
      </c>
      <c r="C9" s="420"/>
      <c r="D9" s="370">
        <f t="shared" si="0"/>
        <v>3</v>
      </c>
      <c r="E9" s="370"/>
      <c r="F9" s="370"/>
      <c r="G9" s="367">
        <f t="shared" si="1"/>
        <v>3</v>
      </c>
      <c r="H9" s="422" t="s">
        <v>345</v>
      </c>
    </row>
    <row r="10" spans="1:8" s="377" customFormat="1" ht="15" customHeight="1" x14ac:dyDescent="0.25">
      <c r="A10" s="382" t="s">
        <v>36</v>
      </c>
      <c r="B10" s="419" t="s">
        <v>313</v>
      </c>
      <c r="C10" s="423"/>
      <c r="D10" s="370">
        <f t="shared" si="0"/>
        <v>3</v>
      </c>
      <c r="E10" s="370"/>
      <c r="F10" s="370"/>
      <c r="G10" s="367">
        <f t="shared" si="1"/>
        <v>3</v>
      </c>
      <c r="H10" s="422" t="s">
        <v>382</v>
      </c>
    </row>
    <row r="11" spans="1:8" s="365" customFormat="1" ht="15" customHeight="1" x14ac:dyDescent="0.25">
      <c r="A11" s="382" t="s">
        <v>37</v>
      </c>
      <c r="B11" s="419" t="s">
        <v>313</v>
      </c>
      <c r="C11" s="423"/>
      <c r="D11" s="370">
        <f t="shared" si="0"/>
        <v>3</v>
      </c>
      <c r="E11" s="370"/>
      <c r="F11" s="370"/>
      <c r="G11" s="367">
        <f t="shared" si="1"/>
        <v>3</v>
      </c>
      <c r="H11" s="424" t="s">
        <v>654</v>
      </c>
    </row>
    <row r="12" spans="1:8" s="369" customFormat="1" ht="15" customHeight="1" x14ac:dyDescent="0.25">
      <c r="A12" s="382" t="s">
        <v>38</v>
      </c>
      <c r="B12" s="420" t="s">
        <v>313</v>
      </c>
      <c r="C12" s="420"/>
      <c r="D12" s="370">
        <f t="shared" si="0"/>
        <v>3</v>
      </c>
      <c r="E12" s="370"/>
      <c r="F12" s="370"/>
      <c r="G12" s="367">
        <f t="shared" si="1"/>
        <v>3</v>
      </c>
      <c r="H12" s="425" t="s">
        <v>752</v>
      </c>
    </row>
    <row r="13" spans="1:8" s="369" customFormat="1" ht="15" customHeight="1" x14ac:dyDescent="0.25">
      <c r="A13" s="383" t="s">
        <v>32</v>
      </c>
      <c r="B13" s="429"/>
      <c r="C13" s="427"/>
      <c r="D13" s="372"/>
      <c r="E13" s="372"/>
      <c r="F13" s="368"/>
      <c r="G13" s="368"/>
      <c r="H13" s="428"/>
    </row>
    <row r="14" spans="1:8" s="377" customFormat="1" ht="15" customHeight="1" x14ac:dyDescent="0.25">
      <c r="A14" s="382" t="s">
        <v>39</v>
      </c>
      <c r="B14" s="419" t="s">
        <v>313</v>
      </c>
      <c r="C14" s="420"/>
      <c r="D14" s="370">
        <f t="shared" ref="D14:D27" si="2">IF(B14=$B$4,3,IF(B14=$B$5,0,0))</f>
        <v>3</v>
      </c>
      <c r="E14" s="370"/>
      <c r="F14" s="370"/>
      <c r="G14" s="367">
        <f t="shared" si="1"/>
        <v>3</v>
      </c>
      <c r="H14" s="422" t="s">
        <v>656</v>
      </c>
    </row>
    <row r="15" spans="1:8" s="361" customFormat="1" ht="15" customHeight="1" x14ac:dyDescent="0.25">
      <c r="A15" s="382" t="s">
        <v>40</v>
      </c>
      <c r="B15" s="419" t="s">
        <v>313</v>
      </c>
      <c r="C15" s="420"/>
      <c r="D15" s="370">
        <f t="shared" si="2"/>
        <v>3</v>
      </c>
      <c r="E15" s="370"/>
      <c r="F15" s="370"/>
      <c r="G15" s="367">
        <f t="shared" si="1"/>
        <v>3</v>
      </c>
      <c r="H15" s="422" t="s">
        <v>225</v>
      </c>
    </row>
    <row r="16" spans="1:8" s="361" customFormat="1" ht="15" customHeight="1" x14ac:dyDescent="0.25">
      <c r="A16" s="382" t="s">
        <v>41</v>
      </c>
      <c r="B16" s="419" t="s">
        <v>313</v>
      </c>
      <c r="C16" s="420"/>
      <c r="D16" s="370">
        <f t="shared" si="2"/>
        <v>3</v>
      </c>
      <c r="E16" s="370"/>
      <c r="F16" s="370"/>
      <c r="G16" s="367">
        <f t="shared" si="1"/>
        <v>3</v>
      </c>
      <c r="H16" s="422" t="s">
        <v>383</v>
      </c>
    </row>
    <row r="17" spans="1:8" s="361" customFormat="1" ht="15" customHeight="1" x14ac:dyDescent="0.25">
      <c r="A17" s="382" t="s">
        <v>42</v>
      </c>
      <c r="B17" s="419" t="s">
        <v>313</v>
      </c>
      <c r="C17" s="420"/>
      <c r="D17" s="370">
        <f t="shared" si="2"/>
        <v>3</v>
      </c>
      <c r="E17" s="370"/>
      <c r="F17" s="370"/>
      <c r="G17" s="367">
        <f t="shared" si="1"/>
        <v>3</v>
      </c>
      <c r="H17" s="422" t="s">
        <v>657</v>
      </c>
    </row>
    <row r="18" spans="1:8" s="361" customFormat="1" ht="15" customHeight="1" x14ac:dyDescent="0.25">
      <c r="A18" s="382" t="s">
        <v>43</v>
      </c>
      <c r="B18" s="419" t="s">
        <v>313</v>
      </c>
      <c r="C18" s="420"/>
      <c r="D18" s="370">
        <f t="shared" si="2"/>
        <v>3</v>
      </c>
      <c r="E18" s="370"/>
      <c r="F18" s="370"/>
      <c r="G18" s="367">
        <f t="shared" si="1"/>
        <v>3</v>
      </c>
      <c r="H18" s="422" t="s">
        <v>658</v>
      </c>
    </row>
    <row r="19" spans="1:8" s="361" customFormat="1" ht="15" customHeight="1" x14ac:dyDescent="0.25">
      <c r="A19" s="382" t="s">
        <v>44</v>
      </c>
      <c r="B19" s="419" t="s">
        <v>313</v>
      </c>
      <c r="C19" s="420"/>
      <c r="D19" s="370">
        <f t="shared" si="2"/>
        <v>3</v>
      </c>
      <c r="E19" s="370"/>
      <c r="F19" s="370">
        <v>0.5</v>
      </c>
      <c r="G19" s="367">
        <f t="shared" si="1"/>
        <v>1.5</v>
      </c>
      <c r="H19" s="422" t="s">
        <v>659</v>
      </c>
    </row>
    <row r="20" spans="1:8" s="361" customFormat="1" ht="15" customHeight="1" x14ac:dyDescent="0.25">
      <c r="A20" s="382" t="s">
        <v>45</v>
      </c>
      <c r="B20" s="419" t="s">
        <v>313</v>
      </c>
      <c r="C20" s="420"/>
      <c r="D20" s="370">
        <f t="shared" si="2"/>
        <v>3</v>
      </c>
      <c r="E20" s="370"/>
      <c r="F20" s="370">
        <v>0.5</v>
      </c>
      <c r="G20" s="367">
        <f t="shared" si="1"/>
        <v>1.5</v>
      </c>
      <c r="H20" s="422" t="s">
        <v>580</v>
      </c>
    </row>
    <row r="21" spans="1:8" s="361" customFormat="1" ht="15" customHeight="1" x14ac:dyDescent="0.25">
      <c r="A21" s="382" t="s">
        <v>46</v>
      </c>
      <c r="B21" s="419" t="s">
        <v>313</v>
      </c>
      <c r="C21" s="420"/>
      <c r="D21" s="370">
        <f t="shared" si="2"/>
        <v>3</v>
      </c>
      <c r="E21" s="370"/>
      <c r="F21" s="370"/>
      <c r="G21" s="367">
        <f t="shared" si="1"/>
        <v>3</v>
      </c>
      <c r="H21" s="422" t="s">
        <v>660</v>
      </c>
    </row>
    <row r="22" spans="1:8" s="361" customFormat="1" ht="15" customHeight="1" x14ac:dyDescent="0.25">
      <c r="A22" s="382" t="s">
        <v>47</v>
      </c>
      <c r="B22" s="431" t="s">
        <v>80</v>
      </c>
      <c r="C22" s="420"/>
      <c r="D22" s="370">
        <f t="shared" si="2"/>
        <v>0</v>
      </c>
      <c r="E22" s="370"/>
      <c r="F22" s="370">
        <v>0.5</v>
      </c>
      <c r="G22" s="367">
        <f t="shared" si="1"/>
        <v>0</v>
      </c>
      <c r="H22" s="422" t="s">
        <v>459</v>
      </c>
    </row>
    <row r="23" spans="1:8" s="361" customFormat="1" ht="15" customHeight="1" x14ac:dyDescent="0.25">
      <c r="A23" s="382" t="s">
        <v>48</v>
      </c>
      <c r="B23" s="419" t="s">
        <v>313</v>
      </c>
      <c r="C23" s="409"/>
      <c r="D23" s="370">
        <f t="shared" si="2"/>
        <v>3</v>
      </c>
      <c r="E23" s="370"/>
      <c r="F23" s="370"/>
      <c r="G23" s="367">
        <f t="shared" si="1"/>
        <v>3</v>
      </c>
      <c r="H23" s="422" t="s">
        <v>661</v>
      </c>
    </row>
    <row r="24" spans="1:8" s="363" customFormat="1" ht="15" customHeight="1" x14ac:dyDescent="0.25">
      <c r="A24" s="382" t="s">
        <v>49</v>
      </c>
      <c r="B24" s="419" t="s">
        <v>313</v>
      </c>
      <c r="C24" s="420"/>
      <c r="D24" s="370">
        <f t="shared" si="2"/>
        <v>3</v>
      </c>
      <c r="E24" s="370"/>
      <c r="F24" s="370"/>
      <c r="G24" s="367">
        <f t="shared" si="1"/>
        <v>3</v>
      </c>
      <c r="H24" s="422" t="s">
        <v>753</v>
      </c>
    </row>
    <row r="25" spans="1:8" s="361" customFormat="1" ht="15" customHeight="1" x14ac:dyDescent="0.25">
      <c r="A25" s="382" t="s">
        <v>50</v>
      </c>
      <c r="B25" s="419" t="s">
        <v>313</v>
      </c>
      <c r="C25" s="439" t="s">
        <v>759</v>
      </c>
      <c r="D25" s="370">
        <f t="shared" si="2"/>
        <v>3</v>
      </c>
      <c r="E25" s="370"/>
      <c r="F25" s="370">
        <v>0.5</v>
      </c>
      <c r="G25" s="410">
        <f t="shared" si="1"/>
        <v>1.5</v>
      </c>
      <c r="H25" s="422" t="s">
        <v>349</v>
      </c>
    </row>
    <row r="26" spans="1:8" s="361" customFormat="1" ht="15" customHeight="1" x14ac:dyDescent="0.25">
      <c r="A26" s="382" t="s">
        <v>51</v>
      </c>
      <c r="B26" s="431" t="s">
        <v>80</v>
      </c>
      <c r="C26" s="420" t="s">
        <v>754</v>
      </c>
      <c r="D26" s="370">
        <f t="shared" si="2"/>
        <v>0</v>
      </c>
      <c r="E26" s="370"/>
      <c r="F26" s="370">
        <v>0.5</v>
      </c>
      <c r="G26" s="367">
        <f t="shared" si="1"/>
        <v>0</v>
      </c>
      <c r="H26" s="422" t="s">
        <v>605</v>
      </c>
    </row>
    <row r="27" spans="1:8" s="361" customFormat="1" ht="15" customHeight="1" x14ac:dyDescent="0.25">
      <c r="A27" s="382" t="s">
        <v>52</v>
      </c>
      <c r="B27" s="419" t="s">
        <v>313</v>
      </c>
      <c r="C27" s="423"/>
      <c r="D27" s="370">
        <f t="shared" si="2"/>
        <v>3</v>
      </c>
      <c r="E27" s="370"/>
      <c r="F27" s="370"/>
      <c r="G27" s="367">
        <f t="shared" si="1"/>
        <v>3</v>
      </c>
      <c r="H27" s="422" t="s">
        <v>387</v>
      </c>
    </row>
    <row r="28" spans="1:8" s="361" customFormat="1" x14ac:dyDescent="0.25">
      <c r="A28" s="362"/>
      <c r="B28" s="379"/>
      <c r="C28" s="362"/>
      <c r="D28" s="362"/>
    </row>
  </sheetData>
  <autoFilter ref="A6:D27"/>
  <mergeCells count="10">
    <mergeCell ref="A1:H1"/>
    <mergeCell ref="A2:H2"/>
    <mergeCell ref="A3:A5"/>
    <mergeCell ref="C3:C5"/>
    <mergeCell ref="D3:G3"/>
    <mergeCell ref="H3:H5"/>
    <mergeCell ref="D4:D5"/>
    <mergeCell ref="E4:E5"/>
    <mergeCell ref="F4:F5"/>
    <mergeCell ref="G4:G5"/>
  </mergeCells>
  <dataValidations count="3">
    <dataValidation type="list" allowBlank="1" showInputMessage="1" showErrorMessage="1" sqref="E7:F12 E14:F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6:B12 B14:B21 B23:B25 B27">
      <formula1>$B$4:$B$5</formula1>
    </dataValidation>
    <dataValidation type="list" allowBlank="1" showInputMessage="1" showErrorMessage="1" sqref="B13">
      <formula1>#REF!</formula1>
    </dataValidation>
  </dataValidations>
  <hyperlinks>
    <hyperlink ref="G6" r:id="rId1" display="http://beldepfin.ru/?page_id=4202"/>
    <hyperlink ref="H10" r:id="rId2"/>
    <hyperlink ref="H7" display="http://сыктывкар.рф/administration/departament-finansov/byudzhet/proekty-byudzhetov  Проект решения Совета МО ГО &quot;Сыктывкар&quot; &quot;О бюджете муниципального образования городского округа &quot;Сыктывкар&quot; на 2020 год и плановый период 2021 и 2022 годов &quot; (Документы и"/>
    <hyperlink ref="H8" r:id="rId3"/>
    <hyperlink ref="H9" r:id="rId4"/>
    <hyperlink ref="H11" r:id="rId5"/>
    <hyperlink ref="H12" display="В документах и материалах к проекту бюджета на 2019 год и плановый период 2020 и 2021 годовопубликованы сведения о расходах бюджета по разделам и подразделам классификации расходов бюджета    http://vuktyl.com/itembyudzhet/itemfin-14/8520-proekt-resheniya"/>
    <hyperlink ref="H14" r:id="rId6"/>
    <hyperlink ref="H17" r:id="rId7"/>
    <hyperlink ref="H18" r:id="rId8"/>
    <hyperlink ref="H19" r:id="rId9"/>
    <hyperlink ref="H20" r:id="rId10"/>
    <hyperlink ref="H21" r:id="rId11"/>
    <hyperlink ref="H22" r:id="rId12"/>
    <hyperlink ref="H23" r:id="rId13"/>
    <hyperlink ref="H25" r:id="rId14"/>
    <hyperlink ref="H26" r:id="rId15"/>
    <hyperlink ref="H27" r:id="rId16"/>
    <hyperlink ref="H16" r:id="rId17"/>
    <hyperlink ref="H24" r:id="rId18" display="http://www.udora.info/byudzhet"/>
    <hyperlink ref="H15" r:id="rId19"/>
  </hyperlinks>
  <pageMargins left="0.70866141732283472" right="0.70866141732283472" top="0.74803149606299213" bottom="0.74803149606299213" header="0.31496062992125984" footer="0.31496062992125984"/>
  <pageSetup paperSize="9" scale="96" fitToHeight="3" orientation="landscape" r:id="rId20"/>
  <headerFooter>
    <oddFooter>&amp;C&amp;"Times New Roman,обычный"&amp;8Исходные данные и оценка показателя 1.1&amp;R&amp;8&amp;P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8"/>
  <sheetViews>
    <sheetView topLeftCell="A10" zoomScale="85" zoomScaleNormal="85" zoomScaleSheetLayoutView="80" workbookViewId="0">
      <selection activeCell="F20" sqref="F20"/>
    </sheetView>
  </sheetViews>
  <sheetFormatPr defaultColWidth="8.85546875" defaultRowHeight="15" x14ac:dyDescent="0.25"/>
  <cols>
    <col min="1" max="1" width="19.42578125" style="3" customWidth="1"/>
    <col min="2" max="2" width="56.140625" style="26" customWidth="1"/>
    <col min="3" max="3" width="50.5703125" style="3" customWidth="1"/>
    <col min="4" max="4" width="9.140625" style="3" customWidth="1"/>
    <col min="5" max="5" width="6.85546875" style="9" customWidth="1"/>
    <col min="6" max="6" width="11.140625" style="9" customWidth="1"/>
    <col min="7" max="16384" width="8.85546875" style="9"/>
  </cols>
  <sheetData>
    <row r="1" spans="1:8" s="1" customFormat="1" ht="25.5" customHeight="1" x14ac:dyDescent="0.2">
      <c r="A1" s="550" t="str">
        <f>"Исходные данные и оценка показателя "&amp;Методика!B176</f>
        <v>Исходные данные и оценка показателя Опубликованы ли в составе материалов к Проекту бюджета сведения о планируемых на год, следующий за отчетным, объемах оказания муниципальных услуг (работ),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B1" s="550"/>
      <c r="C1" s="550"/>
      <c r="D1" s="550"/>
      <c r="E1" s="551"/>
      <c r="F1" s="551"/>
      <c r="G1" s="551"/>
      <c r="H1" s="551"/>
    </row>
    <row r="2" spans="1:8" s="1" customFormat="1" ht="18" customHeight="1" x14ac:dyDescent="0.25">
      <c r="A2" s="545" t="str">
        <f>Методика!B177</f>
        <v xml:space="preserve">Муниципальные услуги (работы) должны быть включены в базовые (отраслевые) перечни государственных и муниципальных услуг и работ, утвержденные в установленном порядке;  </v>
      </c>
      <c r="B2" s="546"/>
      <c r="C2" s="546"/>
      <c r="D2" s="546"/>
      <c r="E2" s="544"/>
      <c r="F2" s="544"/>
      <c r="G2" s="544"/>
      <c r="H2" s="544"/>
    </row>
    <row r="3" spans="1:8" ht="66.75" customHeight="1" x14ac:dyDescent="0.25">
      <c r="A3" s="497" t="s">
        <v>119</v>
      </c>
      <c r="B3" s="170" t="str">
        <f>Методика!B176</f>
        <v>Опубликованы ли в составе материалов к Проекту бюджета сведения о планируемых на год, следующий за отчетным, объемах оказания муниципальных услуг (работ),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C3" s="497" t="s">
        <v>120</v>
      </c>
      <c r="D3" s="522" t="s">
        <v>391</v>
      </c>
      <c r="E3" s="548"/>
      <c r="F3" s="548"/>
      <c r="G3" s="548"/>
      <c r="H3" s="554" t="s">
        <v>352</v>
      </c>
    </row>
    <row r="4" spans="1:8" ht="47.25" customHeight="1" x14ac:dyDescent="0.25">
      <c r="A4" s="498"/>
      <c r="B4" s="209" t="str">
        <f>Методика!B178</f>
        <v>Да, опубликованы сведения о планируемых объемах муниципальных услуг (работ) и объемах субсидий на финансовое обеспечение выполнения муниципальных заданий на оказание соответствующих муниципальных услуг (выполнение работ)</v>
      </c>
      <c r="C4" s="498"/>
      <c r="D4" s="497" t="s">
        <v>9</v>
      </c>
      <c r="E4" s="497" t="s">
        <v>27</v>
      </c>
      <c r="F4" s="497" t="s">
        <v>21</v>
      </c>
      <c r="G4" s="507" t="s">
        <v>8</v>
      </c>
      <c r="H4" s="555"/>
    </row>
    <row r="5" spans="1:8" ht="24" customHeight="1" x14ac:dyDescent="0.25">
      <c r="A5" s="498"/>
      <c r="B5" s="209" t="str">
        <f>Методика!B179</f>
        <v>Да, опубликованы сведения о планируемых объемах муниципальных услуг (работ)</v>
      </c>
      <c r="C5" s="498"/>
      <c r="D5" s="498"/>
      <c r="E5" s="498"/>
      <c r="F5" s="498"/>
      <c r="G5" s="553"/>
      <c r="H5" s="555"/>
    </row>
    <row r="6" spans="1:8" ht="18" customHeight="1" x14ac:dyDescent="0.25">
      <c r="A6" s="499"/>
      <c r="B6" s="209" t="str">
        <f>Методика!B180</f>
        <v>Нет, сведения не опубликованы или не отвечают требованиям</v>
      </c>
      <c r="C6" s="499"/>
      <c r="D6" s="499"/>
      <c r="E6" s="499"/>
      <c r="F6" s="499"/>
      <c r="G6" s="508"/>
      <c r="H6" s="556"/>
    </row>
    <row r="7" spans="1:8" s="14" customFormat="1" ht="15" customHeight="1" x14ac:dyDescent="0.25">
      <c r="A7" s="11" t="s">
        <v>31</v>
      </c>
      <c r="B7" s="7"/>
      <c r="C7" s="11"/>
      <c r="D7" s="211"/>
      <c r="E7" s="211"/>
      <c r="F7" s="211"/>
      <c r="G7" s="213"/>
      <c r="H7" s="5"/>
    </row>
    <row r="8" spans="1:8" s="377" customFormat="1" ht="26.25" customHeight="1" x14ac:dyDescent="0.25">
      <c r="A8" s="381" t="s">
        <v>33</v>
      </c>
      <c r="B8" s="431" t="s">
        <v>392</v>
      </c>
      <c r="C8" s="420"/>
      <c r="D8" s="370">
        <f t="shared" ref="D8:D13" si="0">IF(B8=$B$4,3,IF(B8=$B$5,1,IF(B8=$B$6,0,0)))</f>
        <v>3</v>
      </c>
      <c r="E8" s="370"/>
      <c r="F8" s="370">
        <v>0.5</v>
      </c>
      <c r="G8" s="367">
        <f t="shared" ref="G8:G28" si="1">D8*(1-E8)*(1-F8)</f>
        <v>1.5</v>
      </c>
      <c r="H8" s="421" t="s">
        <v>653</v>
      </c>
    </row>
    <row r="9" spans="1:8" s="369" customFormat="1" ht="26.25" customHeight="1" x14ac:dyDescent="0.25">
      <c r="A9" s="382" t="s">
        <v>34</v>
      </c>
      <c r="B9" s="431" t="s">
        <v>392</v>
      </c>
      <c r="C9" s="420"/>
      <c r="D9" s="370">
        <f t="shared" si="0"/>
        <v>3</v>
      </c>
      <c r="E9" s="370"/>
      <c r="F9" s="370"/>
      <c r="G9" s="367">
        <f t="shared" si="1"/>
        <v>3</v>
      </c>
      <c r="H9" s="422" t="s">
        <v>622</v>
      </c>
    </row>
    <row r="10" spans="1:8" s="378" customFormat="1" ht="26.25" customHeight="1" x14ac:dyDescent="0.25">
      <c r="A10" s="382" t="s">
        <v>35</v>
      </c>
      <c r="B10" s="431" t="s">
        <v>392</v>
      </c>
      <c r="C10" s="420"/>
      <c r="D10" s="370">
        <f t="shared" si="0"/>
        <v>3</v>
      </c>
      <c r="E10" s="370"/>
      <c r="F10" s="370"/>
      <c r="G10" s="367">
        <f t="shared" si="1"/>
        <v>3</v>
      </c>
      <c r="H10" s="422" t="s">
        <v>345</v>
      </c>
    </row>
    <row r="11" spans="1:8" s="377" customFormat="1" ht="26.25" customHeight="1" x14ac:dyDescent="0.25">
      <c r="A11" s="382" t="s">
        <v>36</v>
      </c>
      <c r="B11" s="431" t="s">
        <v>392</v>
      </c>
      <c r="C11" s="423"/>
      <c r="D11" s="370">
        <f t="shared" si="0"/>
        <v>3</v>
      </c>
      <c r="E11" s="370"/>
      <c r="F11" s="370"/>
      <c r="G11" s="367">
        <f t="shared" si="1"/>
        <v>3</v>
      </c>
      <c r="H11" s="422" t="s">
        <v>382</v>
      </c>
    </row>
    <row r="12" spans="1:8" s="365" customFormat="1" ht="26.25" customHeight="1" x14ac:dyDescent="0.25">
      <c r="A12" s="382" t="s">
        <v>37</v>
      </c>
      <c r="B12" s="431" t="s">
        <v>392</v>
      </c>
      <c r="C12" s="423"/>
      <c r="D12" s="370">
        <f t="shared" si="0"/>
        <v>3</v>
      </c>
      <c r="E12" s="370"/>
      <c r="F12" s="370"/>
      <c r="G12" s="367">
        <f t="shared" si="1"/>
        <v>3</v>
      </c>
      <c r="H12" s="424" t="s">
        <v>654</v>
      </c>
    </row>
    <row r="13" spans="1:8" s="369" customFormat="1" ht="26.25" customHeight="1" x14ac:dyDescent="0.25">
      <c r="A13" s="382" t="s">
        <v>38</v>
      </c>
      <c r="B13" s="431" t="s">
        <v>392</v>
      </c>
      <c r="C13" s="420"/>
      <c r="D13" s="370">
        <f t="shared" si="0"/>
        <v>3</v>
      </c>
      <c r="E13" s="370"/>
      <c r="F13" s="370"/>
      <c r="G13" s="367">
        <f t="shared" si="1"/>
        <v>3</v>
      </c>
      <c r="H13" s="425" t="s">
        <v>655</v>
      </c>
    </row>
    <row r="14" spans="1:8" s="369" customFormat="1" ht="26.25" customHeight="1" x14ac:dyDescent="0.25">
      <c r="A14" s="383" t="s">
        <v>32</v>
      </c>
      <c r="B14" s="429"/>
      <c r="C14" s="427"/>
      <c r="D14" s="372"/>
      <c r="E14" s="372"/>
      <c r="F14" s="368"/>
      <c r="G14" s="368"/>
      <c r="H14" s="428"/>
    </row>
    <row r="15" spans="1:8" s="377" customFormat="1" ht="26.25" customHeight="1" x14ac:dyDescent="0.25">
      <c r="A15" s="382" t="s">
        <v>39</v>
      </c>
      <c r="B15" s="431" t="s">
        <v>392</v>
      </c>
      <c r="C15" s="420"/>
      <c r="D15" s="370">
        <f t="shared" ref="D15:D28" si="2">IF(B15=$B$4,3,IF(B15=$B$5,1,IF(B15=$B$6,0,0)))</f>
        <v>3</v>
      </c>
      <c r="E15" s="370"/>
      <c r="F15" s="370"/>
      <c r="G15" s="367">
        <f t="shared" si="1"/>
        <v>3</v>
      </c>
      <c r="H15" s="422" t="s">
        <v>656</v>
      </c>
    </row>
    <row r="16" spans="1:8" s="361" customFormat="1" ht="26.25" customHeight="1" x14ac:dyDescent="0.25">
      <c r="A16" s="382" t="s">
        <v>40</v>
      </c>
      <c r="B16" s="431" t="s">
        <v>392</v>
      </c>
      <c r="C16" s="420"/>
      <c r="D16" s="370">
        <f t="shared" si="2"/>
        <v>3</v>
      </c>
      <c r="E16" s="370"/>
      <c r="F16" s="370"/>
      <c r="G16" s="367">
        <f t="shared" si="1"/>
        <v>3</v>
      </c>
      <c r="H16" s="422" t="s">
        <v>225</v>
      </c>
    </row>
    <row r="17" spans="1:8" s="361" customFormat="1" ht="26.25" customHeight="1" x14ac:dyDescent="0.25">
      <c r="A17" s="382" t="s">
        <v>41</v>
      </c>
      <c r="B17" s="431" t="s">
        <v>392</v>
      </c>
      <c r="C17" s="439"/>
      <c r="D17" s="370">
        <f t="shared" si="2"/>
        <v>3</v>
      </c>
      <c r="E17" s="370"/>
      <c r="F17" s="370"/>
      <c r="G17" s="410">
        <f t="shared" si="1"/>
        <v>3</v>
      </c>
      <c r="H17" s="438" t="s">
        <v>383</v>
      </c>
    </row>
    <row r="18" spans="1:8" s="361" customFormat="1" ht="26.25" customHeight="1" x14ac:dyDescent="0.25">
      <c r="A18" s="382" t="s">
        <v>42</v>
      </c>
      <c r="B18" s="431" t="s">
        <v>392</v>
      </c>
      <c r="C18" s="420"/>
      <c r="D18" s="370">
        <f t="shared" si="2"/>
        <v>3</v>
      </c>
      <c r="E18" s="370"/>
      <c r="F18" s="370"/>
      <c r="G18" s="367">
        <f t="shared" si="1"/>
        <v>3</v>
      </c>
      <c r="H18" s="422" t="s">
        <v>657</v>
      </c>
    </row>
    <row r="19" spans="1:8" s="361" customFormat="1" ht="26.25" customHeight="1" x14ac:dyDescent="0.25">
      <c r="A19" s="373" t="s">
        <v>43</v>
      </c>
      <c r="B19" s="431" t="s">
        <v>392</v>
      </c>
      <c r="C19" s="420"/>
      <c r="D19" s="370">
        <f t="shared" si="2"/>
        <v>3</v>
      </c>
      <c r="E19" s="370"/>
      <c r="F19" s="370"/>
      <c r="G19" s="367">
        <f t="shared" si="1"/>
        <v>3</v>
      </c>
      <c r="H19" s="422" t="s">
        <v>658</v>
      </c>
    </row>
    <row r="20" spans="1:8" s="361" customFormat="1" ht="26.25" customHeight="1" x14ac:dyDescent="0.25">
      <c r="A20" s="382" t="s">
        <v>44</v>
      </c>
      <c r="B20" s="431" t="s">
        <v>392</v>
      </c>
      <c r="C20" s="420"/>
      <c r="D20" s="370">
        <f t="shared" si="2"/>
        <v>3</v>
      </c>
      <c r="E20" s="370"/>
      <c r="F20" s="370">
        <v>0.5</v>
      </c>
      <c r="G20" s="367">
        <f t="shared" si="1"/>
        <v>1.5</v>
      </c>
      <c r="H20" s="422" t="s">
        <v>659</v>
      </c>
    </row>
    <row r="21" spans="1:8" s="361" customFormat="1" ht="26.25" customHeight="1" x14ac:dyDescent="0.25">
      <c r="A21" s="382" t="s">
        <v>45</v>
      </c>
      <c r="B21" s="431" t="s">
        <v>392</v>
      </c>
      <c r="C21" s="420"/>
      <c r="D21" s="370">
        <f t="shared" si="2"/>
        <v>3</v>
      </c>
      <c r="E21" s="370"/>
      <c r="F21" s="370">
        <v>0.5</v>
      </c>
      <c r="G21" s="367">
        <f t="shared" si="1"/>
        <v>1.5</v>
      </c>
      <c r="H21" s="422" t="s">
        <v>580</v>
      </c>
    </row>
    <row r="22" spans="1:8" s="361" customFormat="1" ht="26.25" customHeight="1" x14ac:dyDescent="0.25">
      <c r="A22" s="382" t="s">
        <v>46</v>
      </c>
      <c r="B22" s="431" t="s">
        <v>392</v>
      </c>
      <c r="C22" s="420"/>
      <c r="D22" s="370">
        <f t="shared" si="2"/>
        <v>3</v>
      </c>
      <c r="E22" s="370"/>
      <c r="F22" s="370"/>
      <c r="G22" s="367">
        <f t="shared" si="1"/>
        <v>3</v>
      </c>
      <c r="H22" s="422" t="s">
        <v>660</v>
      </c>
    </row>
    <row r="23" spans="1:8" s="361" customFormat="1" ht="26.25" customHeight="1" x14ac:dyDescent="0.25">
      <c r="A23" s="382" t="s">
        <v>47</v>
      </c>
      <c r="B23" s="431" t="s">
        <v>309</v>
      </c>
      <c r="C23" s="420"/>
      <c r="D23" s="370">
        <f t="shared" si="2"/>
        <v>0</v>
      </c>
      <c r="E23" s="370"/>
      <c r="F23" s="370">
        <v>0.5</v>
      </c>
      <c r="G23" s="367">
        <f t="shared" si="1"/>
        <v>0</v>
      </c>
      <c r="H23" s="422"/>
    </row>
    <row r="24" spans="1:8" s="361" customFormat="1" ht="26.25" customHeight="1" x14ac:dyDescent="0.25">
      <c r="A24" s="382" t="s">
        <v>48</v>
      </c>
      <c r="B24" s="431" t="s">
        <v>392</v>
      </c>
      <c r="C24" s="409"/>
      <c r="D24" s="370">
        <f t="shared" si="2"/>
        <v>3</v>
      </c>
      <c r="E24" s="370"/>
      <c r="F24" s="370"/>
      <c r="G24" s="367">
        <f t="shared" si="1"/>
        <v>3</v>
      </c>
      <c r="H24" s="422" t="s">
        <v>661</v>
      </c>
    </row>
    <row r="25" spans="1:8" s="363" customFormat="1" ht="26.25" customHeight="1" x14ac:dyDescent="0.25">
      <c r="A25" s="382" t="s">
        <v>49</v>
      </c>
      <c r="B25" s="431" t="s">
        <v>392</v>
      </c>
      <c r="C25" s="420"/>
      <c r="D25" s="370">
        <f t="shared" si="2"/>
        <v>3</v>
      </c>
      <c r="E25" s="370"/>
      <c r="F25" s="370"/>
      <c r="G25" s="367">
        <f t="shared" si="1"/>
        <v>3</v>
      </c>
      <c r="H25" s="422" t="s">
        <v>662</v>
      </c>
    </row>
    <row r="26" spans="1:8" s="361" customFormat="1" ht="26.25" customHeight="1" x14ac:dyDescent="0.25">
      <c r="A26" s="382" t="s">
        <v>50</v>
      </c>
      <c r="B26" s="431" t="s">
        <v>392</v>
      </c>
      <c r="C26" s="420"/>
      <c r="D26" s="370">
        <f t="shared" si="2"/>
        <v>3</v>
      </c>
      <c r="E26" s="370"/>
      <c r="F26" s="370"/>
      <c r="G26" s="367">
        <f t="shared" si="1"/>
        <v>3</v>
      </c>
      <c r="H26" s="422" t="s">
        <v>349</v>
      </c>
    </row>
    <row r="27" spans="1:8" s="361" customFormat="1" ht="26.25" customHeight="1" x14ac:dyDescent="0.25">
      <c r="A27" s="382" t="s">
        <v>51</v>
      </c>
      <c r="B27" s="431" t="s">
        <v>392</v>
      </c>
      <c r="C27" s="420"/>
      <c r="D27" s="370">
        <f t="shared" si="2"/>
        <v>3</v>
      </c>
      <c r="E27" s="370"/>
      <c r="F27" s="370">
        <v>0.5</v>
      </c>
      <c r="G27" s="367">
        <f t="shared" si="1"/>
        <v>1.5</v>
      </c>
      <c r="H27" s="422" t="s">
        <v>605</v>
      </c>
    </row>
    <row r="28" spans="1:8" s="361" customFormat="1" ht="26.25" customHeight="1" x14ac:dyDescent="0.25">
      <c r="A28" s="382" t="s">
        <v>52</v>
      </c>
      <c r="B28" s="431" t="s">
        <v>392</v>
      </c>
      <c r="C28" s="423"/>
      <c r="D28" s="370">
        <f t="shared" si="2"/>
        <v>3</v>
      </c>
      <c r="E28" s="370"/>
      <c r="F28" s="370"/>
      <c r="G28" s="367">
        <f t="shared" si="1"/>
        <v>3</v>
      </c>
      <c r="H28" s="422" t="s">
        <v>387</v>
      </c>
    </row>
  </sheetData>
  <autoFilter ref="A7:D28"/>
  <mergeCells count="10">
    <mergeCell ref="A1:H1"/>
    <mergeCell ref="A2:H2"/>
    <mergeCell ref="A3:A6"/>
    <mergeCell ref="C3:C6"/>
    <mergeCell ref="D3:G3"/>
    <mergeCell ref="H3:H6"/>
    <mergeCell ref="D4:D6"/>
    <mergeCell ref="E4:E6"/>
    <mergeCell ref="F4:F6"/>
    <mergeCell ref="G4:G6"/>
  </mergeCells>
  <dataValidations count="4">
    <dataValidation type="list" allowBlank="1" showInputMessage="1" showErrorMessage="1" sqref="E8:F13 E15:F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s>
  <hyperlinks>
    <hyperlink ref="G7" r:id="rId1" display="http://beldepfin.ru/?page_id=4202"/>
    <hyperlink ref="H11" r:id="rId2"/>
    <hyperlink ref="H8" display="http://сыктывкар.рф/administration/departament-finansov/byudzhet/proekty-byudzhetov Проект решения Совета МО ГО &quot;Сыктывкар&quot; &quot;О бюджете муниципального образования городского округа &quot;Сыктывкар&quot; на 2020 год и плановый период 2021 и 2022 годов &quot; (Документы и "/>
    <hyperlink ref="H9" r:id="rId3"/>
    <hyperlink ref="H10" r:id="rId4"/>
    <hyperlink ref="H12" r:id="rId5"/>
    <hyperlink ref="H13" display="В документах и материалах к проекту бюджета опубликованы сведения о планируемых на 2019 год объемах оказания муниципальных услуг (работ) и объемах субсидий бюджетным и автономным учреждениям МО ГО &quot;Вуктыл&quot; на финансовое обеспечение выполнения муниципальны"/>
    <hyperlink ref="H15" r:id="rId6"/>
    <hyperlink ref="H16" r:id="rId7"/>
    <hyperlink ref="H18" r:id="rId8"/>
    <hyperlink ref="H19" r:id="rId9"/>
    <hyperlink ref="H20" r:id="rId10"/>
    <hyperlink ref="H21" r:id="rId11"/>
    <hyperlink ref="H22" r:id="rId12"/>
    <hyperlink ref="H24" r:id="rId13"/>
    <hyperlink ref="H25" r:id="rId14" display="http://www.udora.info "/>
    <hyperlink ref="H26" r:id="rId15"/>
    <hyperlink ref="H27" r:id="rId16"/>
    <hyperlink ref="H17" r:id="rId17"/>
    <hyperlink ref="H28" r:id="rId18"/>
  </hyperlinks>
  <pageMargins left="0.70866141732283472" right="0.70866141732283472" top="0.74803149606299213" bottom="0.74803149606299213" header="0.31496062992125984" footer="0.31496062992125984"/>
  <pageSetup paperSize="9" scale="96" fitToHeight="3" orientation="landscape" r:id="rId19"/>
  <headerFooter>
    <oddFooter>&amp;C&amp;"Times New Roman,обычный"&amp;8Исходные данные и оценка показателя 1.1&amp;R&amp;8&amp;P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9"/>
  <sheetViews>
    <sheetView topLeftCell="A4" zoomScaleNormal="100" zoomScaleSheetLayoutView="100" workbookViewId="0">
      <selection activeCell="E7" sqref="E7"/>
    </sheetView>
  </sheetViews>
  <sheetFormatPr defaultColWidth="8.85546875" defaultRowHeight="11.25" x14ac:dyDescent="0.2"/>
  <cols>
    <col min="1" max="1" width="19.42578125" style="58" customWidth="1"/>
    <col min="2" max="2" width="43.85546875" style="61" customWidth="1"/>
    <col min="3" max="3" width="6.28515625" style="64" customWidth="1"/>
    <col min="4" max="4" width="6.7109375" style="61" customWidth="1"/>
    <col min="5" max="5" width="6.7109375" style="63" customWidth="1"/>
    <col min="6" max="6" width="25.5703125" style="61" customWidth="1"/>
    <col min="7" max="7" width="6.28515625" style="60" customWidth="1"/>
    <col min="8" max="8" width="7.7109375" style="58" customWidth="1"/>
    <col min="9" max="9" width="16.28515625" style="58" customWidth="1"/>
    <col min="10" max="10" width="23" style="58" customWidth="1"/>
    <col min="11" max="11" width="6.5703125" style="58" customWidth="1"/>
    <col min="12" max="12" width="7.85546875" style="58" customWidth="1"/>
    <col min="13" max="13" width="8.140625" style="61" customWidth="1"/>
    <col min="14" max="16384" width="8.85546875" style="58"/>
  </cols>
  <sheetData>
    <row r="1" spans="1:13" ht="20.25" customHeight="1" x14ac:dyDescent="0.2">
      <c r="A1" s="529" t="str">
        <f>"Исходные данные и оценка показателя "&amp;Методика!B183</f>
        <v>Исходные данные и оценка показателя Опубликован ли в сети Интернет бюджет для граждан, разработанный на основе Проекта бюджета?</v>
      </c>
      <c r="B1" s="529"/>
      <c r="C1" s="529"/>
      <c r="D1" s="529"/>
      <c r="E1" s="529"/>
      <c r="F1" s="529"/>
      <c r="G1" s="529"/>
      <c r="H1" s="529"/>
      <c r="I1" s="529"/>
      <c r="J1" s="529"/>
      <c r="K1" s="529"/>
      <c r="L1" s="529"/>
      <c r="M1" s="529"/>
    </row>
    <row r="2" spans="1:13" s="45" customFormat="1" ht="80.25" customHeight="1" x14ac:dyDescent="0.25">
      <c r="A2" s="559" t="str">
        <f>Методика!B184</f>
        <v xml:space="preserve">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Годового отчета о бюджете.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
в) контактная информация, которую граждане могут использовать для дальнейшего обсуждения и участия в бюджетном процессе. 
Бюджет для граждан, разработанный на основе Проекта бюджета, должен сохраняться, как минимум, до утверждения отчета об исполнении бюджета за соответствующий год. В случае, если на момент проведения мониторинга бюджет для граждан, разработанный на основе Проекта бюджета не обнаружен, оценка показателя принимает значение 0 баллов.
</v>
      </c>
      <c r="B2" s="559"/>
      <c r="C2" s="559"/>
      <c r="D2" s="559"/>
      <c r="E2" s="559"/>
      <c r="F2" s="559"/>
      <c r="G2" s="559"/>
      <c r="H2" s="559"/>
      <c r="I2" s="559"/>
      <c r="J2" s="559"/>
      <c r="K2" s="559"/>
      <c r="L2" s="559"/>
      <c r="M2" s="559"/>
    </row>
    <row r="3" spans="1:13" ht="33" customHeight="1" x14ac:dyDescent="0.2">
      <c r="A3" s="497" t="s">
        <v>134</v>
      </c>
      <c r="B3" s="172" t="str">
        <f>Методика!B183</f>
        <v>Опубликован ли в сети Интернет бюджет для граждан, разработанный на основе Проекта бюджета?</v>
      </c>
      <c r="C3" s="522" t="s">
        <v>394</v>
      </c>
      <c r="D3" s="523"/>
      <c r="E3" s="523"/>
      <c r="F3" s="504" t="s">
        <v>28</v>
      </c>
      <c r="G3" s="512" t="s">
        <v>126</v>
      </c>
      <c r="H3" s="519"/>
      <c r="I3" s="519"/>
      <c r="J3" s="519"/>
      <c r="K3" s="519"/>
      <c r="L3" s="519"/>
      <c r="M3" s="497" t="s">
        <v>3</v>
      </c>
    </row>
    <row r="4" spans="1:13" s="70" customFormat="1" ht="67.5" customHeight="1" x14ac:dyDescent="0.2">
      <c r="A4" s="505"/>
      <c r="B4" s="89" t="str">
        <f>Методика!B185</f>
        <v xml:space="preserve">Да, опубликован </v>
      </c>
      <c r="C4" s="560" t="s">
        <v>9</v>
      </c>
      <c r="D4" s="510" t="s">
        <v>137</v>
      </c>
      <c r="E4" s="521" t="s">
        <v>8</v>
      </c>
      <c r="F4" s="524"/>
      <c r="G4" s="510" t="s">
        <v>395</v>
      </c>
      <c r="H4" s="511"/>
      <c r="I4" s="562" t="s">
        <v>396</v>
      </c>
      <c r="J4" s="563"/>
      <c r="K4" s="510" t="s">
        <v>397</v>
      </c>
      <c r="L4" s="511"/>
      <c r="M4" s="498"/>
    </row>
    <row r="5" spans="1:13" s="70" customFormat="1" ht="25.5" customHeight="1" x14ac:dyDescent="0.2">
      <c r="A5" s="506"/>
      <c r="B5" s="89" t="str">
        <f>Методика!B186</f>
        <v>Нет, не опубликован или не отвечает требованиям</v>
      </c>
      <c r="C5" s="561"/>
      <c r="D5" s="510"/>
      <c r="E5" s="521"/>
      <c r="F5" s="525"/>
      <c r="G5" s="169" t="s">
        <v>123</v>
      </c>
      <c r="H5" s="169" t="s">
        <v>122</v>
      </c>
      <c r="I5" s="169" t="s">
        <v>123</v>
      </c>
      <c r="J5" s="169" t="s">
        <v>122</v>
      </c>
      <c r="K5" s="169" t="s">
        <v>123</v>
      </c>
      <c r="L5" s="169" t="s">
        <v>122</v>
      </c>
      <c r="M5" s="499"/>
    </row>
    <row r="6" spans="1:13" s="70" customFormat="1" ht="15" customHeight="1" x14ac:dyDescent="0.2">
      <c r="A6" s="11" t="s">
        <v>31</v>
      </c>
      <c r="B6" s="85"/>
      <c r="C6" s="88"/>
      <c r="D6" s="82"/>
      <c r="E6" s="87"/>
      <c r="F6" s="86"/>
      <c r="G6" s="83"/>
      <c r="H6" s="82"/>
      <c r="I6" s="82"/>
      <c r="J6" s="82"/>
      <c r="K6" s="82"/>
      <c r="L6" s="82"/>
      <c r="M6" s="85"/>
    </row>
    <row r="7" spans="1:13" s="70" customFormat="1" ht="15" customHeight="1" x14ac:dyDescent="0.2">
      <c r="A7" s="32" t="s">
        <v>33</v>
      </c>
      <c r="B7" s="199" t="s">
        <v>325</v>
      </c>
      <c r="C7" s="80">
        <f>IF(B7=$B$4,2,0)</f>
        <v>2</v>
      </c>
      <c r="D7" s="15"/>
      <c r="E7" s="75">
        <f t="shared" ref="E7:E12" si="0">C7*(1-D7)</f>
        <v>2</v>
      </c>
      <c r="F7" s="199"/>
      <c r="G7" s="43" t="s">
        <v>204</v>
      </c>
      <c r="H7" s="74"/>
      <c r="I7" s="74" t="s">
        <v>204</v>
      </c>
      <c r="J7" s="74"/>
      <c r="K7" s="74" t="s">
        <v>204</v>
      </c>
      <c r="L7" s="306" t="s">
        <v>532</v>
      </c>
      <c r="M7" s="197"/>
    </row>
    <row r="8" spans="1:13" s="70" customFormat="1" ht="15" customHeight="1" x14ac:dyDescent="0.2">
      <c r="A8" s="32" t="s">
        <v>34</v>
      </c>
      <c r="B8" s="199" t="s">
        <v>325</v>
      </c>
      <c r="C8" s="80">
        <f t="shared" ref="C8:C27" si="1">IF(B8=$B$4,2,0)</f>
        <v>2</v>
      </c>
      <c r="D8" s="15"/>
      <c r="E8" s="75">
        <f t="shared" si="0"/>
        <v>2</v>
      </c>
      <c r="F8" s="199"/>
      <c r="G8" s="43" t="s">
        <v>204</v>
      </c>
      <c r="H8" s="74"/>
      <c r="I8" s="74" t="s">
        <v>204</v>
      </c>
      <c r="J8" s="74"/>
      <c r="K8" s="74" t="s">
        <v>204</v>
      </c>
      <c r="L8" s="303" t="s">
        <v>462</v>
      </c>
      <c r="M8" s="221"/>
    </row>
    <row r="9" spans="1:13" s="70" customFormat="1" ht="15" customHeight="1" x14ac:dyDescent="0.2">
      <c r="A9" s="32" t="s">
        <v>35</v>
      </c>
      <c r="B9" s="199" t="s">
        <v>325</v>
      </c>
      <c r="C9" s="80">
        <f t="shared" si="1"/>
        <v>2</v>
      </c>
      <c r="D9" s="15"/>
      <c r="E9" s="75">
        <f t="shared" si="0"/>
        <v>2</v>
      </c>
      <c r="F9" s="199"/>
      <c r="G9" s="43" t="s">
        <v>204</v>
      </c>
      <c r="H9" s="74"/>
      <c r="I9" s="74" t="s">
        <v>204</v>
      </c>
      <c r="J9" s="74"/>
      <c r="K9" s="74" t="s">
        <v>204</v>
      </c>
      <c r="L9" s="303" t="s">
        <v>574</v>
      </c>
      <c r="M9" s="200"/>
    </row>
    <row r="10" spans="1:13" s="70" customFormat="1" ht="15" customHeight="1" x14ac:dyDescent="0.25">
      <c r="A10" s="32" t="s">
        <v>36</v>
      </c>
      <c r="B10" s="199" t="s">
        <v>325</v>
      </c>
      <c r="C10" s="80">
        <f t="shared" si="1"/>
        <v>2</v>
      </c>
      <c r="D10" s="15"/>
      <c r="E10" s="75">
        <f t="shared" si="0"/>
        <v>2</v>
      </c>
      <c r="F10" s="199"/>
      <c r="G10" s="43" t="s">
        <v>204</v>
      </c>
      <c r="H10" s="74"/>
      <c r="I10" s="74" t="s">
        <v>204</v>
      </c>
      <c r="J10" s="74"/>
      <c r="K10" s="74" t="s">
        <v>204</v>
      </c>
      <c r="L10" s="304" t="s">
        <v>575</v>
      </c>
      <c r="M10" s="221"/>
    </row>
    <row r="11" spans="1:13" s="70" customFormat="1" ht="15" customHeight="1" x14ac:dyDescent="0.2">
      <c r="A11" s="34" t="s">
        <v>37</v>
      </c>
      <c r="B11" s="199" t="s">
        <v>325</v>
      </c>
      <c r="C11" s="80">
        <f t="shared" si="1"/>
        <v>2</v>
      </c>
      <c r="D11" s="15"/>
      <c r="E11" s="75">
        <f t="shared" si="0"/>
        <v>2</v>
      </c>
      <c r="F11" s="199"/>
      <c r="G11" s="43" t="s">
        <v>204</v>
      </c>
      <c r="H11" s="74"/>
      <c r="I11" s="74" t="s">
        <v>204</v>
      </c>
      <c r="J11" s="74"/>
      <c r="K11" s="74" t="s">
        <v>204</v>
      </c>
      <c r="L11" s="306" t="s">
        <v>576</v>
      </c>
      <c r="M11" s="221"/>
    </row>
    <row r="12" spans="1:13" s="70" customFormat="1" ht="15" customHeight="1" x14ac:dyDescent="0.25">
      <c r="A12" s="32" t="s">
        <v>38</v>
      </c>
      <c r="B12" s="199" t="s">
        <v>325</v>
      </c>
      <c r="C12" s="80">
        <f t="shared" si="1"/>
        <v>2</v>
      </c>
      <c r="D12" s="15"/>
      <c r="E12" s="75">
        <f t="shared" si="0"/>
        <v>2</v>
      </c>
      <c r="F12" s="199"/>
      <c r="G12" s="43" t="s">
        <v>204</v>
      </c>
      <c r="H12" s="74"/>
      <c r="I12" s="74" t="s">
        <v>204</v>
      </c>
      <c r="J12" s="74"/>
      <c r="K12" s="74" t="s">
        <v>204</v>
      </c>
      <c r="L12" s="302" t="s">
        <v>577</v>
      </c>
      <c r="M12" s="221"/>
    </row>
    <row r="13" spans="1:13" s="70" customFormat="1" ht="15" customHeight="1" x14ac:dyDescent="0.2">
      <c r="A13" s="35" t="s">
        <v>32</v>
      </c>
      <c r="B13" s="222"/>
      <c r="C13" s="19"/>
      <c r="D13" s="17"/>
      <c r="E13" s="6"/>
      <c r="F13" s="222"/>
      <c r="G13" s="19"/>
      <c r="H13" s="19"/>
      <c r="I13" s="19"/>
      <c r="J13" s="19"/>
      <c r="K13" s="19"/>
      <c r="L13" s="305"/>
      <c r="M13" s="223"/>
    </row>
    <row r="14" spans="1:13" s="70" customFormat="1" ht="15" customHeight="1" x14ac:dyDescent="0.2">
      <c r="A14" s="32" t="s">
        <v>39</v>
      </c>
      <c r="B14" s="199" t="s">
        <v>325</v>
      </c>
      <c r="C14" s="80">
        <f t="shared" si="1"/>
        <v>2</v>
      </c>
      <c r="D14" s="15"/>
      <c r="E14" s="75">
        <f t="shared" ref="E14:E27" si="2">C14*(1-D14)</f>
        <v>2</v>
      </c>
      <c r="F14" s="199"/>
      <c r="G14" s="43" t="s">
        <v>204</v>
      </c>
      <c r="H14" s="74"/>
      <c r="I14" s="74" t="s">
        <v>204</v>
      </c>
      <c r="J14" s="74"/>
      <c r="K14" s="74" t="s">
        <v>204</v>
      </c>
      <c r="L14" s="306" t="s">
        <v>229</v>
      </c>
      <c r="M14" s="221"/>
    </row>
    <row r="15" spans="1:13" s="70" customFormat="1" ht="15" customHeight="1" x14ac:dyDescent="0.2">
      <c r="A15" s="34" t="s">
        <v>40</v>
      </c>
      <c r="B15" s="199" t="s">
        <v>325</v>
      </c>
      <c r="C15" s="80">
        <f t="shared" si="1"/>
        <v>2</v>
      </c>
      <c r="D15" s="15"/>
      <c r="E15" s="75">
        <f t="shared" si="2"/>
        <v>2</v>
      </c>
      <c r="F15" s="224"/>
      <c r="G15" s="43" t="s">
        <v>204</v>
      </c>
      <c r="H15" s="74"/>
      <c r="I15" s="74" t="s">
        <v>204</v>
      </c>
      <c r="J15" s="74"/>
      <c r="K15" s="74" t="s">
        <v>204</v>
      </c>
      <c r="L15" s="303" t="s">
        <v>221</v>
      </c>
      <c r="M15" s="225"/>
    </row>
    <row r="16" spans="1:13" s="70" customFormat="1" ht="15" customHeight="1" x14ac:dyDescent="0.2">
      <c r="A16" s="34" t="s">
        <v>41</v>
      </c>
      <c r="B16" s="199" t="s">
        <v>325</v>
      </c>
      <c r="C16" s="80">
        <f t="shared" si="1"/>
        <v>2</v>
      </c>
      <c r="D16" s="15"/>
      <c r="E16" s="75">
        <f t="shared" si="2"/>
        <v>2</v>
      </c>
      <c r="F16" s="199"/>
      <c r="G16" s="43" t="s">
        <v>204</v>
      </c>
      <c r="H16" s="74"/>
      <c r="I16" s="74" t="s">
        <v>204</v>
      </c>
      <c r="J16" s="74"/>
      <c r="K16" s="74" t="s">
        <v>204</v>
      </c>
      <c r="L16" s="306" t="s">
        <v>211</v>
      </c>
      <c r="M16" s="225"/>
    </row>
    <row r="17" spans="1:13" s="70" customFormat="1" ht="15" customHeight="1" x14ac:dyDescent="0.2">
      <c r="A17" s="34" t="s">
        <v>42</v>
      </c>
      <c r="B17" s="195" t="s">
        <v>325</v>
      </c>
      <c r="C17" s="165">
        <f t="shared" si="1"/>
        <v>2</v>
      </c>
      <c r="D17" s="15"/>
      <c r="E17" s="167">
        <f t="shared" si="2"/>
        <v>2</v>
      </c>
      <c r="F17" s="199"/>
      <c r="G17" s="18" t="s">
        <v>204</v>
      </c>
      <c r="H17" s="72"/>
      <c r="I17" s="18" t="s">
        <v>204</v>
      </c>
      <c r="J17" s="72"/>
      <c r="K17" s="18" t="s">
        <v>204</v>
      </c>
      <c r="L17" s="307" t="s">
        <v>578</v>
      </c>
      <c r="M17" s="225"/>
    </row>
    <row r="18" spans="1:13" s="70" customFormat="1" ht="15" customHeight="1" x14ac:dyDescent="0.2">
      <c r="A18" s="34" t="s">
        <v>43</v>
      </c>
      <c r="B18" s="199" t="s">
        <v>325</v>
      </c>
      <c r="C18" s="80">
        <f t="shared" si="1"/>
        <v>2</v>
      </c>
      <c r="D18" s="15"/>
      <c r="E18" s="75">
        <f t="shared" si="2"/>
        <v>2</v>
      </c>
      <c r="F18" s="199"/>
      <c r="G18" s="43" t="s">
        <v>204</v>
      </c>
      <c r="H18" s="74"/>
      <c r="I18" s="74" t="s">
        <v>204</v>
      </c>
      <c r="J18" s="74"/>
      <c r="K18" s="74" t="s">
        <v>204</v>
      </c>
      <c r="L18" s="120" t="s">
        <v>487</v>
      </c>
      <c r="M18" s="225"/>
    </row>
    <row r="19" spans="1:13" s="70" customFormat="1" ht="15" customHeight="1" x14ac:dyDescent="0.2">
      <c r="A19" s="34" t="s">
        <v>44</v>
      </c>
      <c r="B19" s="199" t="s">
        <v>325</v>
      </c>
      <c r="C19" s="80">
        <f t="shared" si="1"/>
        <v>2</v>
      </c>
      <c r="D19" s="15"/>
      <c r="E19" s="75">
        <f t="shared" si="2"/>
        <v>2</v>
      </c>
      <c r="F19" s="199"/>
      <c r="G19" s="43" t="s">
        <v>204</v>
      </c>
      <c r="H19" s="74"/>
      <c r="I19" s="74" t="s">
        <v>204</v>
      </c>
      <c r="J19" s="74"/>
      <c r="K19" s="74" t="s">
        <v>204</v>
      </c>
      <c r="L19" s="306" t="s">
        <v>579</v>
      </c>
      <c r="M19" s="225"/>
    </row>
    <row r="20" spans="1:13" s="70" customFormat="1" ht="15" customHeight="1" x14ac:dyDescent="0.2">
      <c r="A20" s="34" t="s">
        <v>45</v>
      </c>
      <c r="B20" s="199" t="s">
        <v>325</v>
      </c>
      <c r="C20" s="80">
        <f t="shared" si="1"/>
        <v>2</v>
      </c>
      <c r="D20" s="15"/>
      <c r="E20" s="75">
        <f>C20*(1-D20)</f>
        <v>2</v>
      </c>
      <c r="F20" s="199"/>
      <c r="G20" s="43" t="s">
        <v>204</v>
      </c>
      <c r="H20" s="74"/>
      <c r="I20" s="74" t="s">
        <v>204</v>
      </c>
      <c r="J20" s="74"/>
      <c r="K20" s="74" t="s">
        <v>204</v>
      </c>
      <c r="L20" s="120" t="s">
        <v>580</v>
      </c>
      <c r="M20" s="225"/>
    </row>
    <row r="21" spans="1:13" s="70" customFormat="1" ht="15" customHeight="1" x14ac:dyDescent="0.2">
      <c r="A21" s="34" t="s">
        <v>46</v>
      </c>
      <c r="B21" s="199" t="s">
        <v>325</v>
      </c>
      <c r="C21" s="80">
        <f t="shared" si="1"/>
        <v>2</v>
      </c>
      <c r="D21" s="15"/>
      <c r="E21" s="75">
        <f t="shared" si="2"/>
        <v>2</v>
      </c>
      <c r="F21" s="199"/>
      <c r="G21" s="43" t="s">
        <v>204</v>
      </c>
      <c r="H21" s="74"/>
      <c r="I21" s="74" t="s">
        <v>204</v>
      </c>
      <c r="J21" s="74"/>
      <c r="K21" s="74" t="s">
        <v>204</v>
      </c>
      <c r="L21" s="306" t="s">
        <v>223</v>
      </c>
      <c r="M21" s="225"/>
    </row>
    <row r="22" spans="1:13" s="70" customFormat="1" ht="15" customHeight="1" x14ac:dyDescent="0.2">
      <c r="A22" s="34" t="s">
        <v>47</v>
      </c>
      <c r="B22" s="199" t="s">
        <v>325</v>
      </c>
      <c r="C22" s="80">
        <f t="shared" si="1"/>
        <v>2</v>
      </c>
      <c r="D22" s="15"/>
      <c r="E22" s="75">
        <f t="shared" si="2"/>
        <v>2</v>
      </c>
      <c r="F22" s="199"/>
      <c r="G22" s="43" t="s">
        <v>204</v>
      </c>
      <c r="H22" s="74"/>
      <c r="I22" s="74" t="s">
        <v>204</v>
      </c>
      <c r="J22" s="74"/>
      <c r="K22" s="74" t="s">
        <v>204</v>
      </c>
      <c r="L22" s="306" t="s">
        <v>469</v>
      </c>
      <c r="M22" s="197"/>
    </row>
    <row r="23" spans="1:13" s="70" customFormat="1" ht="15" customHeight="1" x14ac:dyDescent="0.2">
      <c r="A23" s="34" t="s">
        <v>48</v>
      </c>
      <c r="B23" s="199" t="s">
        <v>325</v>
      </c>
      <c r="C23" s="80">
        <f t="shared" si="1"/>
        <v>2</v>
      </c>
      <c r="D23" s="15"/>
      <c r="E23" s="75">
        <f t="shared" si="2"/>
        <v>2</v>
      </c>
      <c r="F23" s="224"/>
      <c r="G23" s="43" t="s">
        <v>204</v>
      </c>
      <c r="H23" s="74"/>
      <c r="I23" s="74" t="s">
        <v>204</v>
      </c>
      <c r="J23" s="74"/>
      <c r="K23" s="74" t="s">
        <v>204</v>
      </c>
      <c r="L23" s="306" t="s">
        <v>222</v>
      </c>
      <c r="M23" s="221"/>
    </row>
    <row r="24" spans="1:13" s="70" customFormat="1" ht="15" customHeight="1" x14ac:dyDescent="0.2">
      <c r="A24" s="34" t="s">
        <v>49</v>
      </c>
      <c r="B24" s="199" t="s">
        <v>325</v>
      </c>
      <c r="C24" s="80">
        <f t="shared" si="1"/>
        <v>2</v>
      </c>
      <c r="D24" s="15"/>
      <c r="E24" s="75">
        <f t="shared" si="2"/>
        <v>2</v>
      </c>
      <c r="F24" s="195"/>
      <c r="G24" s="43" t="s">
        <v>204</v>
      </c>
      <c r="H24" s="74"/>
      <c r="I24" s="74" t="s">
        <v>204</v>
      </c>
      <c r="J24" s="74"/>
      <c r="K24" s="74" t="s">
        <v>204</v>
      </c>
      <c r="L24" s="306" t="s">
        <v>566</v>
      </c>
      <c r="M24" s="225"/>
    </row>
    <row r="25" spans="1:13" s="70" customFormat="1" ht="15" customHeight="1" x14ac:dyDescent="0.2">
      <c r="A25" s="34" t="s">
        <v>50</v>
      </c>
      <c r="B25" s="199" t="s">
        <v>106</v>
      </c>
      <c r="C25" s="80">
        <f t="shared" si="1"/>
        <v>0</v>
      </c>
      <c r="D25" s="15"/>
      <c r="E25" s="75">
        <f t="shared" si="2"/>
        <v>0</v>
      </c>
      <c r="F25" s="195" t="s">
        <v>581</v>
      </c>
      <c r="G25" s="43" t="s">
        <v>204</v>
      </c>
      <c r="H25" s="74"/>
      <c r="I25" s="74" t="s">
        <v>204</v>
      </c>
      <c r="J25" s="74"/>
      <c r="K25" s="74" t="s">
        <v>204</v>
      </c>
      <c r="L25" s="74"/>
      <c r="M25" s="225"/>
    </row>
    <row r="26" spans="1:13" s="70" customFormat="1" ht="15" customHeight="1" x14ac:dyDescent="0.2">
      <c r="A26" s="34" t="s">
        <v>51</v>
      </c>
      <c r="B26" s="199" t="s">
        <v>325</v>
      </c>
      <c r="C26" s="80">
        <f t="shared" si="1"/>
        <v>2</v>
      </c>
      <c r="D26" s="15"/>
      <c r="E26" s="75">
        <f t="shared" si="2"/>
        <v>2</v>
      </c>
      <c r="F26" s="195"/>
      <c r="G26" s="43" t="s">
        <v>204</v>
      </c>
      <c r="H26" s="74"/>
      <c r="I26" s="74" t="s">
        <v>204</v>
      </c>
      <c r="J26" s="74"/>
      <c r="K26" s="74" t="s">
        <v>204</v>
      </c>
      <c r="L26" s="308" t="s">
        <v>414</v>
      </c>
      <c r="M26" s="198"/>
    </row>
    <row r="27" spans="1:13" s="70" customFormat="1" ht="15" customHeight="1" x14ac:dyDescent="0.2">
      <c r="A27" s="34" t="s">
        <v>52</v>
      </c>
      <c r="B27" s="199" t="s">
        <v>325</v>
      </c>
      <c r="C27" s="80">
        <f t="shared" si="1"/>
        <v>2</v>
      </c>
      <c r="D27" s="15"/>
      <c r="E27" s="75">
        <f t="shared" si="2"/>
        <v>2</v>
      </c>
      <c r="F27" s="195"/>
      <c r="G27" s="43" t="s">
        <v>204</v>
      </c>
      <c r="H27" s="74"/>
      <c r="I27" s="74" t="s">
        <v>204</v>
      </c>
      <c r="J27" s="74"/>
      <c r="K27" s="74" t="s">
        <v>204</v>
      </c>
      <c r="L27" s="306" t="s">
        <v>582</v>
      </c>
      <c r="M27" s="225"/>
    </row>
    <row r="28" spans="1:13" x14ac:dyDescent="0.2">
      <c r="G28" s="65"/>
    </row>
    <row r="29" spans="1:13" x14ac:dyDescent="0.2">
      <c r="G29" s="65"/>
    </row>
    <row r="30" spans="1:13" x14ac:dyDescent="0.2">
      <c r="B30" s="67"/>
      <c r="C30" s="69"/>
      <c r="D30" s="67"/>
      <c r="E30" s="68"/>
      <c r="F30" s="67"/>
      <c r="G30" s="65"/>
      <c r="M30" s="67"/>
    </row>
    <row r="31" spans="1:13" x14ac:dyDescent="0.2">
      <c r="G31" s="65"/>
    </row>
    <row r="32" spans="1:13" x14ac:dyDescent="0.2">
      <c r="G32" s="65"/>
    </row>
    <row r="33" spans="7:7" x14ac:dyDescent="0.2">
      <c r="G33" s="65"/>
    </row>
    <row r="34" spans="7:7" x14ac:dyDescent="0.2">
      <c r="G34" s="65"/>
    </row>
    <row r="35" spans="7:7" x14ac:dyDescent="0.2">
      <c r="G35" s="65"/>
    </row>
    <row r="36" spans="7:7" x14ac:dyDescent="0.2">
      <c r="G36" s="65"/>
    </row>
    <row r="37" spans="7:7" ht="11.25" customHeight="1" x14ac:dyDescent="0.2">
      <c r="G37" s="65"/>
    </row>
    <row r="38" spans="7:7" x14ac:dyDescent="0.2">
      <c r="G38" s="65"/>
    </row>
    <row r="39" spans="7:7" x14ac:dyDescent="0.2">
      <c r="G39" s="65"/>
    </row>
    <row r="40" spans="7:7" x14ac:dyDescent="0.2">
      <c r="G40" s="65"/>
    </row>
    <row r="41" spans="7:7" x14ac:dyDescent="0.2">
      <c r="G41" s="65"/>
    </row>
    <row r="42" spans="7:7" x14ac:dyDescent="0.2">
      <c r="G42" s="65"/>
    </row>
    <row r="43" spans="7:7" x14ac:dyDescent="0.2">
      <c r="G43" s="65"/>
    </row>
    <row r="44" spans="7:7" x14ac:dyDescent="0.2">
      <c r="G44" s="65"/>
    </row>
    <row r="45" spans="7:7" x14ac:dyDescent="0.2">
      <c r="G45" s="65"/>
    </row>
    <row r="46" spans="7:7" x14ac:dyDescent="0.2">
      <c r="G46" s="65"/>
    </row>
    <row r="47" spans="7:7" x14ac:dyDescent="0.2">
      <c r="G47" s="65"/>
    </row>
    <row r="48" spans="7:7" x14ac:dyDescent="0.2">
      <c r="G48" s="65"/>
    </row>
    <row r="49" spans="7:7" x14ac:dyDescent="0.2">
      <c r="G49" s="65"/>
    </row>
  </sheetData>
  <autoFilter ref="A6:L27"/>
  <dataConsolidate/>
  <mergeCells count="13">
    <mergeCell ref="A1:M1"/>
    <mergeCell ref="A2:M2"/>
    <mergeCell ref="A3:A5"/>
    <mergeCell ref="C3:E3"/>
    <mergeCell ref="F3:F5"/>
    <mergeCell ref="G3:L3"/>
    <mergeCell ref="M3:M5"/>
    <mergeCell ref="C4:C5"/>
    <mergeCell ref="D4:D5"/>
    <mergeCell ref="E4:E5"/>
    <mergeCell ref="G4:H4"/>
    <mergeCell ref="I4:J4"/>
    <mergeCell ref="K4:L4"/>
  </mergeCells>
  <dataValidations count="3">
    <dataValidation type="list" allowBlank="1" showInputMessage="1" showErrorMessage="1" sqref="D7:D12 D14:D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 type="list" allowBlank="1" showInputMessage="1" showErrorMessage="1" sqref="B13:C13 M8 M10:M21 M23:M25 M27">
      <formula1>Выбор_3.1</formula1>
    </dataValidation>
  </dataValidations>
  <hyperlinks>
    <hyperlink ref="L10" r:id="rId1" display="http://администрация-усинск.рф/?p=96524"/>
    <hyperlink ref="L11" r:id="rId2"/>
    <hyperlink ref="L12" r:id="rId3" display="http://vuktyl.com/itembyudzhet/itemfin-2/13063-informatsionnaya-broshyura-byudzhet-dlya-grazhdan-k-resheniyu-soveta-go-vuktyl-ot-12-12-2019-430-o-byudzhete-munitsipalnogo-obrazovaniya-gorodskogo-okruga-vuktyl-na-2020-god-i-planovyj-period-2021-i-2022-godov.html"/>
    <hyperlink ref="L14" r:id="rId4"/>
    <hyperlink ref="L16" r:id="rId5"/>
    <hyperlink ref="L17" r:id="rId6"/>
    <hyperlink ref="L18" r:id="rId7"/>
    <hyperlink ref="L19" r:id="rId8"/>
    <hyperlink ref="L20" r:id="rId9"/>
    <hyperlink ref="L7" r:id="rId10"/>
    <hyperlink ref="L21" r:id="rId11"/>
    <hyperlink ref="L22" r:id="rId12"/>
    <hyperlink ref="L23" r:id="rId13"/>
    <hyperlink ref="L24" r:id="rId14"/>
    <hyperlink ref="L27" r:id="rId15"/>
  </hyperlinks>
  <pageMargins left="0.70866141732283472" right="0.70866141732283472" top="0.74803149606299213" bottom="0.74803149606299213" header="0.31496062992125984" footer="0.31496062992125984"/>
  <pageSetup paperSize="9" scale="58" fitToWidth="0" fitToHeight="3" orientation="landscape" r:id="rId16"/>
  <headerFooter>
    <oddFooter>&amp;A&amp;RСтраница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0"/>
  <sheetViews>
    <sheetView topLeftCell="A4" zoomScale="110" zoomScaleNormal="110" zoomScaleSheetLayoutView="100" workbookViewId="0">
      <selection activeCell="J26" sqref="J26"/>
    </sheetView>
  </sheetViews>
  <sheetFormatPr defaultColWidth="8.85546875" defaultRowHeight="11.25" x14ac:dyDescent="0.2"/>
  <cols>
    <col min="1" max="1" width="19.42578125" style="58" customWidth="1"/>
    <col min="2" max="2" width="53.28515625" style="61" customWidth="1"/>
    <col min="3" max="3" width="6.28515625" style="64" customWidth="1"/>
    <col min="4" max="5" width="6.7109375" style="61" customWidth="1"/>
    <col min="6" max="6" width="6.7109375" style="63" customWidth="1"/>
    <col min="7" max="7" width="20.85546875" style="61" customWidth="1"/>
    <col min="8" max="8" width="14.140625" style="61" customWidth="1"/>
    <col min="9" max="9" width="17.5703125" style="60" customWidth="1"/>
    <col min="10" max="10" width="26.42578125" style="59" customWidth="1"/>
    <col min="11" max="11" width="8.140625" style="61" customWidth="1"/>
    <col min="12" max="16384" width="8.85546875" style="58"/>
  </cols>
  <sheetData>
    <row r="1" spans="1:11" ht="18" customHeight="1" x14ac:dyDescent="0.2">
      <c r="A1" s="529" t="str">
        <f>"Исходные данные и оценка показателя "&amp;Методика!B189</f>
        <v xml:space="preserve">Исходные данные и оценка показателя Опубликовано ли информационное сообщение для граждан о проведении публичных слушаний по Проекту бюджета? </v>
      </c>
      <c r="B1" s="529"/>
      <c r="C1" s="529"/>
      <c r="D1" s="529"/>
      <c r="E1" s="529"/>
      <c r="F1" s="529"/>
      <c r="G1" s="529"/>
      <c r="H1" s="529"/>
      <c r="I1" s="529"/>
      <c r="J1" s="529"/>
      <c r="K1" s="529"/>
    </row>
    <row r="2" spans="1:11" s="45" customFormat="1" ht="93.75" customHeight="1" x14ac:dyDescent="0.25">
      <c r="A2" s="559" t="str">
        <f>Методика!B190</f>
        <v xml:space="preserve">В целях оценки показателя публичными слушаниями признаются мероприятия, соответствующие требованиям статьи 25 Федерального закона от 21 июля 2014 г. №212-ФЗ «Об основах общественного контроля в Российской Федерации». 
Информационное сообщение о проведении публичных слушаний в обязательном порядке должно быть опубликовано на портале (сайте) организатора публичных слушаний. Если информационное сообщение отсутствует на портале (сайте) организатора публичных слушаний, оценка показателя принимает значение 0 баллов.
В случае, если портал (сайт) организатора публичных слушаний и портал (сайт), где публикуются бюджетные данные, не совпадают, рекомендуется дополнительно сообщать о проведении публичных слушаний на портале (сайте) МО, предназначенном для публикации бюджетных данных. Если информация о проведении публичных слушаний отсутствует на портале (сайте) для публикации бюджетных данных, применяется понижающий коэффициент за затрудненный поиск. 
В информационном сообщении организатора публичных слушаний в обязательном порядке должны быть указаны  дата, время и место проведения публичных слушаний.
Для максимальной оценки показателя в информационном сообщении о проведении публичных слушаний должна содержаться ссылка (адрес) на раздел (страницу) портала (сайта), где опубликован Проект бюджета и материалы к нему. Информационное сообщение о проведении публичных слушаний по проекту бюджета должно быть опубликовано не менее, чем за 7 календарных дней до дня проведения публичных слушаний.
</v>
      </c>
      <c r="B2" s="559"/>
      <c r="C2" s="559"/>
      <c r="D2" s="559"/>
      <c r="E2" s="559"/>
      <c r="F2" s="559"/>
      <c r="G2" s="559"/>
      <c r="H2" s="559"/>
      <c r="I2" s="559"/>
      <c r="J2" s="559"/>
      <c r="K2" s="559"/>
    </row>
    <row r="3" spans="1:11" ht="44.25" customHeight="1" x14ac:dyDescent="0.2">
      <c r="A3" s="497" t="s">
        <v>134</v>
      </c>
      <c r="B3" s="172" t="str">
        <f>Методика!B189</f>
        <v xml:space="preserve">Опубликовано ли информационное сообщение для граждан о проведении публичных слушаний по Проекту бюджета? </v>
      </c>
      <c r="C3" s="522" t="s">
        <v>400</v>
      </c>
      <c r="D3" s="523"/>
      <c r="E3" s="523"/>
      <c r="F3" s="523"/>
      <c r="G3" s="504" t="s">
        <v>28</v>
      </c>
      <c r="H3" s="504" t="s">
        <v>330</v>
      </c>
      <c r="I3" s="526" t="s">
        <v>401</v>
      </c>
      <c r="J3" s="536"/>
      <c r="K3" s="497" t="s">
        <v>3</v>
      </c>
    </row>
    <row r="4" spans="1:11" s="70" customFormat="1" ht="49.5" customHeight="1" x14ac:dyDescent="0.2">
      <c r="A4" s="498"/>
      <c r="B4" s="89" t="str">
        <f>Методика!B191</f>
        <v xml:space="preserve">Да, опубликовано и содержит информацию о том, где можно ознакомиться с Проектом бюджета </v>
      </c>
      <c r="C4" s="560" t="s">
        <v>9</v>
      </c>
      <c r="D4" s="497" t="s">
        <v>402</v>
      </c>
      <c r="E4" s="497" t="s">
        <v>403</v>
      </c>
      <c r="F4" s="566" t="s">
        <v>8</v>
      </c>
      <c r="G4" s="505"/>
      <c r="H4" s="564"/>
      <c r="I4" s="226" t="s">
        <v>404</v>
      </c>
      <c r="J4" s="226" t="s">
        <v>405</v>
      </c>
      <c r="K4" s="498"/>
    </row>
    <row r="5" spans="1:11" s="70" customFormat="1" ht="24" customHeight="1" x14ac:dyDescent="0.2">
      <c r="A5" s="498"/>
      <c r="B5" s="89" t="str">
        <f>Методика!B192</f>
        <v>Да, опубликовано, но не содержит информацию о том, где можно ознакомиться с Проектом бюджета</v>
      </c>
      <c r="C5" s="565"/>
      <c r="D5" s="498"/>
      <c r="E5" s="498"/>
      <c r="F5" s="567"/>
      <c r="G5" s="505"/>
      <c r="H5" s="504" t="s">
        <v>123</v>
      </c>
      <c r="I5" s="504" t="s">
        <v>123</v>
      </c>
      <c r="J5" s="504" t="s">
        <v>123</v>
      </c>
      <c r="K5" s="498"/>
    </row>
    <row r="6" spans="1:11" s="70" customFormat="1" ht="15" customHeight="1" x14ac:dyDescent="0.2">
      <c r="A6" s="499"/>
      <c r="B6" s="89" t="str">
        <f>Методика!B193</f>
        <v>Нет, не опубликовано или не отвечает требованиям</v>
      </c>
      <c r="C6" s="561"/>
      <c r="D6" s="499"/>
      <c r="E6" s="499"/>
      <c r="F6" s="568"/>
      <c r="G6" s="506"/>
      <c r="H6" s="506"/>
      <c r="I6" s="506"/>
      <c r="J6" s="506"/>
      <c r="K6" s="499"/>
    </row>
    <row r="7" spans="1:11" s="70" customFormat="1" ht="15" customHeight="1" x14ac:dyDescent="0.2">
      <c r="A7" s="11" t="s">
        <v>31</v>
      </c>
      <c r="B7" s="85"/>
      <c r="C7" s="88"/>
      <c r="D7" s="82"/>
      <c r="E7" s="82"/>
      <c r="F7" s="87"/>
      <c r="G7" s="86"/>
      <c r="H7" s="86"/>
      <c r="I7" s="83"/>
      <c r="J7" s="21"/>
      <c r="K7" s="85"/>
    </row>
    <row r="8" spans="1:11" s="70" customFormat="1" ht="15" customHeight="1" x14ac:dyDescent="0.2">
      <c r="A8" s="32" t="s">
        <v>33</v>
      </c>
      <c r="B8" s="199" t="s">
        <v>332</v>
      </c>
      <c r="C8" s="80">
        <f t="shared" ref="C8:C13" si="0">IF(B8=$B$4,2,IF(B8=$B$5,1,0))</f>
        <v>2</v>
      </c>
      <c r="D8" s="15"/>
      <c r="E8" s="15"/>
      <c r="F8" s="75">
        <f t="shared" ref="F8:F13" si="1">C8*(1-E8)*(1-D8)</f>
        <v>2</v>
      </c>
      <c r="G8" s="199"/>
      <c r="H8" s="171" t="s">
        <v>204</v>
      </c>
      <c r="I8" s="171" t="s">
        <v>204</v>
      </c>
      <c r="J8" s="171" t="s">
        <v>204</v>
      </c>
      <c r="K8" s="197" t="s">
        <v>625</v>
      </c>
    </row>
    <row r="9" spans="1:11" s="70" customFormat="1" ht="15" customHeight="1" x14ac:dyDescent="0.2">
      <c r="A9" s="32" t="s">
        <v>34</v>
      </c>
      <c r="B9" s="199" t="s">
        <v>334</v>
      </c>
      <c r="C9" s="80">
        <f t="shared" si="0"/>
        <v>0</v>
      </c>
      <c r="D9" s="15"/>
      <c r="E9" s="15"/>
      <c r="F9" s="75">
        <f t="shared" si="1"/>
        <v>0</v>
      </c>
      <c r="G9" s="199" t="s">
        <v>756</v>
      </c>
      <c r="H9" s="171" t="s">
        <v>205</v>
      </c>
      <c r="I9" s="171" t="s">
        <v>205</v>
      </c>
      <c r="J9" s="171" t="s">
        <v>205</v>
      </c>
      <c r="K9" s="221" t="s">
        <v>622</v>
      </c>
    </row>
    <row r="10" spans="1:11" s="70" customFormat="1" ht="15" customHeight="1" x14ac:dyDescent="0.2">
      <c r="A10" s="32" t="s">
        <v>35</v>
      </c>
      <c r="B10" s="199" t="s">
        <v>332</v>
      </c>
      <c r="C10" s="80">
        <f t="shared" si="0"/>
        <v>2</v>
      </c>
      <c r="D10" s="15"/>
      <c r="E10" s="15"/>
      <c r="F10" s="75">
        <f t="shared" si="1"/>
        <v>2</v>
      </c>
      <c r="G10" s="199"/>
      <c r="H10" s="171" t="s">
        <v>204</v>
      </c>
      <c r="I10" s="171" t="s">
        <v>204</v>
      </c>
      <c r="J10" s="171" t="s">
        <v>204</v>
      </c>
      <c r="K10" s="221" t="s">
        <v>620</v>
      </c>
    </row>
    <row r="11" spans="1:11" s="70" customFormat="1" ht="15" customHeight="1" x14ac:dyDescent="0.2">
      <c r="A11" s="32" t="s">
        <v>36</v>
      </c>
      <c r="B11" s="199" t="s">
        <v>332</v>
      </c>
      <c r="C11" s="80">
        <f t="shared" si="0"/>
        <v>2</v>
      </c>
      <c r="D11" s="15"/>
      <c r="E11" s="15"/>
      <c r="F11" s="75">
        <f t="shared" si="1"/>
        <v>2</v>
      </c>
      <c r="G11" s="199"/>
      <c r="H11" s="171" t="s">
        <v>204</v>
      </c>
      <c r="I11" s="171" t="s">
        <v>204</v>
      </c>
      <c r="J11" s="171" t="s">
        <v>204</v>
      </c>
      <c r="K11" s="221" t="s">
        <v>618</v>
      </c>
    </row>
    <row r="12" spans="1:11" s="70" customFormat="1" ht="15" customHeight="1" x14ac:dyDescent="0.2">
      <c r="A12" s="34" t="s">
        <v>37</v>
      </c>
      <c r="B12" s="199" t="s">
        <v>332</v>
      </c>
      <c r="C12" s="80">
        <f t="shared" si="0"/>
        <v>2</v>
      </c>
      <c r="D12" s="15"/>
      <c r="E12" s="15"/>
      <c r="F12" s="75">
        <f t="shared" si="1"/>
        <v>2</v>
      </c>
      <c r="G12" s="199"/>
      <c r="H12" s="171" t="s">
        <v>204</v>
      </c>
      <c r="I12" s="171" t="s">
        <v>204</v>
      </c>
      <c r="J12" s="171" t="s">
        <v>204</v>
      </c>
      <c r="K12" s="221" t="s">
        <v>615</v>
      </c>
    </row>
    <row r="13" spans="1:11" s="70" customFormat="1" ht="15" customHeight="1" x14ac:dyDescent="0.2">
      <c r="A13" s="32" t="s">
        <v>38</v>
      </c>
      <c r="B13" s="199" t="s">
        <v>332</v>
      </c>
      <c r="C13" s="80">
        <f t="shared" si="0"/>
        <v>2</v>
      </c>
      <c r="D13" s="15"/>
      <c r="E13" s="15"/>
      <c r="F13" s="75">
        <f t="shared" si="1"/>
        <v>2</v>
      </c>
      <c r="G13" s="199"/>
      <c r="H13" s="171" t="s">
        <v>204</v>
      </c>
      <c r="I13" s="171" t="s">
        <v>204</v>
      </c>
      <c r="J13" s="171" t="s">
        <v>204</v>
      </c>
      <c r="K13" s="221" t="s">
        <v>584</v>
      </c>
    </row>
    <row r="14" spans="1:11" s="70" customFormat="1" ht="15" customHeight="1" x14ac:dyDescent="0.2">
      <c r="A14" s="35" t="s">
        <v>32</v>
      </c>
      <c r="B14" s="222"/>
      <c r="C14" s="19"/>
      <c r="D14" s="17"/>
      <c r="E14" s="17"/>
      <c r="F14" s="6"/>
      <c r="G14" s="222"/>
      <c r="H14" s="7"/>
      <c r="I14" s="19"/>
      <c r="J14" s="35"/>
      <c r="K14" s="223"/>
    </row>
    <row r="15" spans="1:11" s="70" customFormat="1" ht="15" customHeight="1" x14ac:dyDescent="0.2">
      <c r="A15" s="32" t="s">
        <v>39</v>
      </c>
      <c r="B15" s="199" t="s">
        <v>332</v>
      </c>
      <c r="C15" s="80">
        <f t="shared" ref="C15:C21" si="2">IF(B15=$B$4,2,IF(B15=$B$5,1,0))</f>
        <v>2</v>
      </c>
      <c r="D15" s="15"/>
      <c r="E15" s="15"/>
      <c r="F15" s="75">
        <f t="shared" ref="F15:F28" si="3">C15*(1-E15)*(1-D15)</f>
        <v>2</v>
      </c>
      <c r="G15" s="199"/>
      <c r="H15" s="171" t="s">
        <v>204</v>
      </c>
      <c r="I15" s="171" t="s">
        <v>204</v>
      </c>
      <c r="J15" s="171" t="s">
        <v>204</v>
      </c>
      <c r="K15" s="221" t="s">
        <v>216</v>
      </c>
    </row>
    <row r="16" spans="1:11" s="70" customFormat="1" ht="15" customHeight="1" x14ac:dyDescent="0.2">
      <c r="A16" s="34" t="s">
        <v>40</v>
      </c>
      <c r="B16" s="419" t="s">
        <v>332</v>
      </c>
      <c r="C16" s="396">
        <f t="shared" si="2"/>
        <v>2</v>
      </c>
      <c r="D16" s="15"/>
      <c r="E16" s="15"/>
      <c r="F16" s="75">
        <f t="shared" si="3"/>
        <v>2</v>
      </c>
      <c r="G16" s="224"/>
      <c r="H16" s="171" t="s">
        <v>204</v>
      </c>
      <c r="I16" s="171" t="s">
        <v>204</v>
      </c>
      <c r="J16" s="171" t="s">
        <v>204</v>
      </c>
      <c r="K16" s="225" t="s">
        <v>406</v>
      </c>
    </row>
    <row r="17" spans="1:11" s="70" customFormat="1" ht="15" customHeight="1" x14ac:dyDescent="0.2">
      <c r="A17" s="34" t="s">
        <v>41</v>
      </c>
      <c r="B17" s="199" t="s">
        <v>333</v>
      </c>
      <c r="C17" s="80">
        <f t="shared" si="2"/>
        <v>1</v>
      </c>
      <c r="D17" s="15"/>
      <c r="E17" s="15"/>
      <c r="F17" s="75">
        <f t="shared" si="3"/>
        <v>1</v>
      </c>
      <c r="G17" s="199"/>
      <c r="H17" s="171" t="s">
        <v>204</v>
      </c>
      <c r="I17" s="171" t="s">
        <v>204</v>
      </c>
      <c r="J17" s="171" t="s">
        <v>205</v>
      </c>
      <c r="K17" s="421" t="s">
        <v>594</v>
      </c>
    </row>
    <row r="18" spans="1:11" s="70" customFormat="1" ht="15" customHeight="1" x14ac:dyDescent="0.2">
      <c r="A18" s="34" t="s">
        <v>42</v>
      </c>
      <c r="B18" s="199" t="s">
        <v>332</v>
      </c>
      <c r="C18" s="80">
        <f t="shared" si="2"/>
        <v>2</v>
      </c>
      <c r="D18" s="15"/>
      <c r="E18" s="15"/>
      <c r="F18" s="75">
        <f t="shared" si="3"/>
        <v>2</v>
      </c>
      <c r="G18" s="199"/>
      <c r="H18" s="171" t="s">
        <v>204</v>
      </c>
      <c r="I18" s="171" t="s">
        <v>204</v>
      </c>
      <c r="J18" s="171" t="s">
        <v>204</v>
      </c>
      <c r="K18" s="225" t="s">
        <v>612</v>
      </c>
    </row>
    <row r="19" spans="1:11" s="70" customFormat="1" ht="15" customHeight="1" x14ac:dyDescent="0.2">
      <c r="A19" s="34" t="s">
        <v>43</v>
      </c>
      <c r="B19" s="199" t="s">
        <v>332</v>
      </c>
      <c r="C19" s="80">
        <f t="shared" si="2"/>
        <v>2</v>
      </c>
      <c r="D19" s="15"/>
      <c r="E19" s="15"/>
      <c r="F19" s="75">
        <f t="shared" si="3"/>
        <v>2</v>
      </c>
      <c r="G19" s="199"/>
      <c r="H19" s="171" t="s">
        <v>204</v>
      </c>
      <c r="I19" s="171" t="s">
        <v>204</v>
      </c>
      <c r="J19" s="171" t="s">
        <v>204</v>
      </c>
      <c r="K19" s="225" t="s">
        <v>587</v>
      </c>
    </row>
    <row r="20" spans="1:11" s="70" customFormat="1" ht="15" customHeight="1" x14ac:dyDescent="0.25">
      <c r="A20" s="34" t="s">
        <v>44</v>
      </c>
      <c r="B20" s="195" t="s">
        <v>332</v>
      </c>
      <c r="C20" s="165">
        <f t="shared" si="2"/>
        <v>2</v>
      </c>
      <c r="D20" s="15"/>
      <c r="E20" s="15"/>
      <c r="F20" s="167">
        <f t="shared" si="3"/>
        <v>2</v>
      </c>
      <c r="G20" s="199"/>
      <c r="H20" s="171" t="s">
        <v>204</v>
      </c>
      <c r="I20" s="171" t="s">
        <v>204</v>
      </c>
      <c r="J20" s="171" t="s">
        <v>204</v>
      </c>
      <c r="K20" s="216" t="s">
        <v>591</v>
      </c>
    </row>
    <row r="21" spans="1:11" s="70" customFormat="1" ht="15" customHeight="1" x14ac:dyDescent="0.2">
      <c r="A21" s="34" t="s">
        <v>45</v>
      </c>
      <c r="B21" s="199" t="s">
        <v>332</v>
      </c>
      <c r="C21" s="80">
        <f t="shared" si="2"/>
        <v>2</v>
      </c>
      <c r="D21" s="15"/>
      <c r="E21" s="15"/>
      <c r="F21" s="75">
        <f t="shared" si="3"/>
        <v>2</v>
      </c>
      <c r="G21" s="199"/>
      <c r="H21" s="171" t="s">
        <v>204</v>
      </c>
      <c r="I21" s="171" t="s">
        <v>204</v>
      </c>
      <c r="J21" s="171" t="s">
        <v>204</v>
      </c>
      <c r="K21" s="225" t="s">
        <v>407</v>
      </c>
    </row>
    <row r="22" spans="1:11" s="70" customFormat="1" ht="15" customHeight="1" x14ac:dyDescent="0.2">
      <c r="A22" s="34" t="s">
        <v>46</v>
      </c>
      <c r="B22" s="199" t="s">
        <v>332</v>
      </c>
      <c r="C22" s="80">
        <f>IF(B22=$B$4,2,IF(B22=$B$5,1,0))</f>
        <v>2</v>
      </c>
      <c r="D22" s="15"/>
      <c r="E22" s="15"/>
      <c r="F22" s="75">
        <f t="shared" si="3"/>
        <v>2</v>
      </c>
      <c r="G22" s="199"/>
      <c r="H22" s="171" t="s">
        <v>204</v>
      </c>
      <c r="I22" s="171" t="s">
        <v>204</v>
      </c>
      <c r="J22" s="171" t="s">
        <v>204</v>
      </c>
      <c r="K22" s="225" t="s">
        <v>596</v>
      </c>
    </row>
    <row r="23" spans="1:11" s="70" customFormat="1" ht="15" customHeight="1" x14ac:dyDescent="0.2">
      <c r="A23" s="34" t="s">
        <v>47</v>
      </c>
      <c r="B23" s="195" t="s">
        <v>333</v>
      </c>
      <c r="C23" s="165">
        <f t="shared" ref="C23:C28" si="4">IF(B23=$B$4,2,IF(B23=$B$5,1,0))</f>
        <v>1</v>
      </c>
      <c r="D23" s="15"/>
      <c r="E23" s="15"/>
      <c r="F23" s="167">
        <f t="shared" si="3"/>
        <v>1</v>
      </c>
      <c r="G23" s="195"/>
      <c r="H23" s="277" t="s">
        <v>204</v>
      </c>
      <c r="I23" s="277" t="s">
        <v>204</v>
      </c>
      <c r="J23" s="460" t="s">
        <v>205</v>
      </c>
      <c r="K23" s="225" t="s">
        <v>598</v>
      </c>
    </row>
    <row r="24" spans="1:11" s="70" customFormat="1" ht="15" customHeight="1" x14ac:dyDescent="0.2">
      <c r="A24" s="34" t="s">
        <v>48</v>
      </c>
      <c r="B24" s="199" t="s">
        <v>332</v>
      </c>
      <c r="C24" s="80">
        <f t="shared" si="4"/>
        <v>2</v>
      </c>
      <c r="D24" s="15"/>
      <c r="E24" s="15">
        <v>0.5</v>
      </c>
      <c r="F24" s="75">
        <f t="shared" si="3"/>
        <v>1</v>
      </c>
      <c r="G24" s="199" t="s">
        <v>610</v>
      </c>
      <c r="H24" s="171" t="s">
        <v>204</v>
      </c>
      <c r="I24" s="171" t="s">
        <v>204</v>
      </c>
      <c r="J24" s="171" t="s">
        <v>204</v>
      </c>
      <c r="K24" s="221" t="s">
        <v>609</v>
      </c>
    </row>
    <row r="25" spans="1:11" s="70" customFormat="1" ht="15" customHeight="1" x14ac:dyDescent="0.2">
      <c r="A25" s="34" t="s">
        <v>49</v>
      </c>
      <c r="B25" s="419" t="s">
        <v>332</v>
      </c>
      <c r="C25" s="416">
        <f t="shared" si="4"/>
        <v>2</v>
      </c>
      <c r="D25" s="370"/>
      <c r="E25" s="370"/>
      <c r="F25" s="418">
        <f t="shared" si="3"/>
        <v>2</v>
      </c>
      <c r="G25" s="419"/>
      <c r="H25" s="458" t="s">
        <v>204</v>
      </c>
      <c r="I25" s="458" t="s">
        <v>204</v>
      </c>
      <c r="J25" s="458" t="s">
        <v>204</v>
      </c>
      <c r="K25" s="454" t="s">
        <v>760</v>
      </c>
    </row>
    <row r="26" spans="1:11" s="70" customFormat="1" ht="15" customHeight="1" x14ac:dyDescent="0.25">
      <c r="A26" s="34" t="s">
        <v>50</v>
      </c>
      <c r="B26" s="199" t="s">
        <v>333</v>
      </c>
      <c r="C26" s="80">
        <f t="shared" si="4"/>
        <v>1</v>
      </c>
      <c r="D26" s="15"/>
      <c r="E26" s="15"/>
      <c r="F26" s="75">
        <f t="shared" si="3"/>
        <v>1</v>
      </c>
      <c r="G26" s="195"/>
      <c r="H26" s="171" t="s">
        <v>204</v>
      </c>
      <c r="I26" s="171" t="s">
        <v>204</v>
      </c>
      <c r="J26" s="460" t="s">
        <v>205</v>
      </c>
      <c r="K26" s="216" t="s">
        <v>601</v>
      </c>
    </row>
    <row r="27" spans="1:11" s="70" customFormat="1" ht="15" customHeight="1" x14ac:dyDescent="0.2">
      <c r="A27" s="34" t="s">
        <v>51</v>
      </c>
      <c r="B27" s="199" t="s">
        <v>332</v>
      </c>
      <c r="C27" s="80">
        <f t="shared" si="4"/>
        <v>2</v>
      </c>
      <c r="D27" s="15"/>
      <c r="E27" s="15"/>
      <c r="F27" s="75">
        <f t="shared" si="3"/>
        <v>2</v>
      </c>
      <c r="G27" s="195"/>
      <c r="H27" s="171" t="s">
        <v>204</v>
      </c>
      <c r="I27" s="171" t="s">
        <v>204</v>
      </c>
      <c r="J27" s="171" t="s">
        <v>204</v>
      </c>
      <c r="K27" s="225" t="s">
        <v>603</v>
      </c>
    </row>
    <row r="28" spans="1:11" s="70" customFormat="1" ht="15" customHeight="1" x14ac:dyDescent="0.2">
      <c r="A28" s="34" t="s">
        <v>52</v>
      </c>
      <c r="B28" s="199" t="s">
        <v>332</v>
      </c>
      <c r="C28" s="80">
        <f t="shared" si="4"/>
        <v>2</v>
      </c>
      <c r="D28" s="15"/>
      <c r="E28" s="15"/>
      <c r="F28" s="75">
        <f t="shared" si="3"/>
        <v>2</v>
      </c>
      <c r="G28" s="199"/>
      <c r="H28" s="171" t="s">
        <v>204</v>
      </c>
      <c r="I28" s="171" t="s">
        <v>204</v>
      </c>
      <c r="J28" s="171" t="s">
        <v>204</v>
      </c>
      <c r="K28" s="225" t="s">
        <v>606</v>
      </c>
    </row>
    <row r="29" spans="1:11" x14ac:dyDescent="0.2">
      <c r="I29" s="65"/>
    </row>
    <row r="30" spans="1:11" x14ac:dyDescent="0.2">
      <c r="I30" s="65"/>
    </row>
    <row r="31" spans="1:11" x14ac:dyDescent="0.2">
      <c r="B31" s="67"/>
      <c r="C31" s="69"/>
      <c r="D31" s="67"/>
      <c r="E31" s="67"/>
      <c r="F31" s="68"/>
      <c r="G31" s="67"/>
      <c r="H31" s="67"/>
      <c r="I31" s="65"/>
      <c r="K31" s="67"/>
    </row>
    <row r="32" spans="1:11" x14ac:dyDescent="0.2">
      <c r="I32" s="65"/>
    </row>
    <row r="33" spans="9:9" x14ac:dyDescent="0.2">
      <c r="I33" s="65"/>
    </row>
    <row r="34" spans="9:9" x14ac:dyDescent="0.2">
      <c r="I34" s="65"/>
    </row>
    <row r="35" spans="9:9" x14ac:dyDescent="0.2">
      <c r="I35" s="65"/>
    </row>
    <row r="36" spans="9:9" x14ac:dyDescent="0.2">
      <c r="I36" s="65"/>
    </row>
    <row r="37" spans="9:9" x14ac:dyDescent="0.2">
      <c r="I37" s="65"/>
    </row>
    <row r="38" spans="9:9" ht="11.25" customHeight="1" x14ac:dyDescent="0.2">
      <c r="I38" s="65"/>
    </row>
    <row r="39" spans="9:9" x14ac:dyDescent="0.2">
      <c r="I39" s="65"/>
    </row>
    <row r="40" spans="9:9" x14ac:dyDescent="0.2">
      <c r="I40" s="65"/>
    </row>
    <row r="41" spans="9:9" x14ac:dyDescent="0.2">
      <c r="I41" s="65"/>
    </row>
    <row r="42" spans="9:9" x14ac:dyDescent="0.2">
      <c r="I42" s="65"/>
    </row>
    <row r="43" spans="9:9" x14ac:dyDescent="0.2">
      <c r="I43" s="65"/>
    </row>
    <row r="44" spans="9:9" x14ac:dyDescent="0.2">
      <c r="I44" s="65"/>
    </row>
    <row r="45" spans="9:9" x14ac:dyDescent="0.2">
      <c r="I45" s="65"/>
    </row>
    <row r="46" spans="9:9" x14ac:dyDescent="0.2">
      <c r="I46" s="65"/>
    </row>
    <row r="47" spans="9:9" x14ac:dyDescent="0.2">
      <c r="I47" s="65"/>
    </row>
    <row r="48" spans="9:9" x14ac:dyDescent="0.2">
      <c r="I48" s="65"/>
    </row>
    <row r="49" spans="9:9" x14ac:dyDescent="0.2">
      <c r="I49" s="65"/>
    </row>
    <row r="50" spans="9:9" x14ac:dyDescent="0.2">
      <c r="I50" s="65"/>
    </row>
  </sheetData>
  <autoFilter ref="A7:J28"/>
  <dataConsolidate/>
  <mergeCells count="15">
    <mergeCell ref="A1:K1"/>
    <mergeCell ref="A2:K2"/>
    <mergeCell ref="A3:A6"/>
    <mergeCell ref="C3:F3"/>
    <mergeCell ref="G3:G6"/>
    <mergeCell ref="H3:H4"/>
    <mergeCell ref="I3:J3"/>
    <mergeCell ref="K3:K6"/>
    <mergeCell ref="C4:C6"/>
    <mergeCell ref="D4:D6"/>
    <mergeCell ref="E4:E6"/>
    <mergeCell ref="F4:F6"/>
    <mergeCell ref="H5:H6"/>
    <mergeCell ref="I5:I6"/>
    <mergeCell ref="J5:J6"/>
  </mergeCells>
  <dataValidations count="3">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 type="list" allowBlank="1" showInputMessage="1" showErrorMessage="1" sqref="B14:C14 K9:K19 K21:K25 K27:K28">
      <formula1>Выбор_3.1</formula1>
    </dataValidation>
  </dataValidations>
  <hyperlinks>
    <hyperlink ref="K16" r:id="rId1"/>
    <hyperlink ref="K20" r:id="rId2"/>
    <hyperlink ref="K22" r:id="rId3"/>
    <hyperlink ref="K23" r:id="rId4"/>
    <hyperlink ref="K26" r:id="rId5"/>
    <hyperlink ref="K24" r:id="rId6"/>
    <hyperlink ref="K18" r:id="rId7"/>
    <hyperlink ref="K12" r:id="rId8"/>
    <hyperlink ref="K11" r:id="rId9"/>
    <hyperlink ref="K10" r:id="rId10"/>
    <hyperlink ref="K9" r:id="rId11"/>
    <hyperlink ref="K25" r:id="rId12"/>
    <hyperlink ref="K17" r:id="rId13"/>
  </hyperlinks>
  <pageMargins left="0.70866141732283472" right="0.70866141732283472" top="0.74803149606299213" bottom="0.74803149606299213" header="0.31496062992125984" footer="0.31496062992125984"/>
  <pageSetup paperSize="9" scale="58" fitToWidth="0" fitToHeight="3" orientation="landscape" r:id="rId14"/>
  <headerFooter>
    <oddFooter>&amp;A&amp;RСтраница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M51"/>
  <sheetViews>
    <sheetView topLeftCell="A4" zoomScaleNormal="100" zoomScaleSheetLayoutView="100" workbookViewId="0">
      <selection activeCell="I35" sqref="I35"/>
    </sheetView>
  </sheetViews>
  <sheetFormatPr defaultColWidth="8.85546875" defaultRowHeight="11.25" x14ac:dyDescent="0.2"/>
  <cols>
    <col min="1" max="1" width="19.42578125" style="58" customWidth="1"/>
    <col min="2" max="2" width="41" style="61" customWidth="1"/>
    <col min="3" max="3" width="6.28515625" style="64" customWidth="1"/>
    <col min="4" max="4" width="6.7109375" style="61" customWidth="1"/>
    <col min="5" max="5" width="6.7109375" style="63" customWidth="1"/>
    <col min="6" max="6" width="14.140625" style="61" customWidth="1"/>
    <col min="7" max="7" width="10.7109375" style="61" customWidth="1"/>
    <col min="8" max="8" width="10.140625" style="62" customWidth="1"/>
    <col min="9" max="9" width="10" style="62" customWidth="1"/>
    <col min="10" max="10" width="9.140625" style="60" customWidth="1"/>
    <col min="11" max="11" width="9" style="59" customWidth="1"/>
    <col min="12" max="12" width="9.28515625" style="237" customWidth="1"/>
    <col min="13" max="13" width="8.140625" style="61" customWidth="1"/>
    <col min="14" max="16384" width="8.85546875" style="58"/>
  </cols>
  <sheetData>
    <row r="1" spans="1:13" ht="18" customHeight="1" x14ac:dyDescent="0.2">
      <c r="A1" s="518" t="str">
        <f>"Исходные данные и оценка показателя "&amp;Методика!B194</f>
        <v>Исходные данные и оценка показателя Проводились ли во II полугодии отчетного года ОМСУ опросы общественного мнения по бюджетной тематике в он-лайн режиме?</v>
      </c>
      <c r="B1" s="518"/>
      <c r="C1" s="518"/>
      <c r="D1" s="518"/>
      <c r="E1" s="518"/>
      <c r="F1" s="518"/>
      <c r="G1" s="518"/>
      <c r="H1" s="518"/>
      <c r="I1" s="518"/>
      <c r="J1" s="518"/>
      <c r="K1" s="518"/>
      <c r="L1" s="518"/>
      <c r="M1" s="518"/>
    </row>
    <row r="2" spans="1:13" s="45" customFormat="1" ht="171" customHeight="1" x14ac:dyDescent="0.25">
      <c r="A2" s="559" t="str">
        <f>Методика!B195</f>
        <v xml:space="preserve">Целью проведения опросов по бюджетной тематике должно быть изучение общественного мнения для последующего учета полученных результатов в процессе управления общественными финансами и принятия решений по бюджетным вопросам.
В целях оценки показателя учитываются опросы, которые проводятся в режиме он-лайн на порталах (сайтах) МО, предназначенных для публикации бюджетных данных или иных сайтах МО (в группах МО в социальных сетях) в случае, если сведения о проведении опроса содержатся на портале (сайте) МО, предназначенном для публикации бюджетных данных;
В целях оценки показателя учитываются опросы, соответствующие следующим требованиям:
1) опрос проводится по бюджетной тематике; 
2) с момента начала проведения опроса указаны дата начала его проведения и дата окончания его проведения (в том числе день, месяц и год);
3) результаты опроса отражаются он-лайн в течение всего срока проведения опроса и как, минимум, в течение месяца после его завершения, в том числе, с указанием общего количества участников опроса и количества проголосовавших за тот или иной вариант ответа;
4) к результатам опроса обеспечен доступ неограниченное количество раз для любого человека, который один раз ответил на вопросы;
5) опрос завершен в период с 1 июля по 31 декабря отчетного года;
6) число участников опроса составило не менее 50 человек.
Если хотя бы одно из указанных требований не выполняется, оценка показателя принимает значение 0 баллов.
В целях оценки показателя достаточным является проведение хотя бы одного опроса, удовлетворяющего указанным требованиям.
В случае выявления недостоверных данных, оценка показателя принимает значение 0 баллов.
</v>
      </c>
      <c r="B2" s="559"/>
      <c r="C2" s="559"/>
      <c r="D2" s="559"/>
      <c r="E2" s="559"/>
      <c r="F2" s="559"/>
      <c r="G2" s="559"/>
      <c r="H2" s="559"/>
      <c r="I2" s="559"/>
      <c r="J2" s="559"/>
      <c r="K2" s="559"/>
      <c r="L2" s="559"/>
      <c r="M2" s="559"/>
    </row>
    <row r="3" spans="1:13" ht="33" customHeight="1" x14ac:dyDescent="0.2">
      <c r="A3" s="497" t="s">
        <v>134</v>
      </c>
      <c r="B3" s="172" t="str">
        <f>Методика!B194</f>
        <v>Проводились ли во II полугодии отчетного года ОМСУ опросы общественного мнения по бюджетной тематике в он-лайн режиме?</v>
      </c>
      <c r="C3" s="522" t="s">
        <v>409</v>
      </c>
      <c r="D3" s="523"/>
      <c r="E3" s="523"/>
      <c r="F3" s="504" t="s">
        <v>28</v>
      </c>
      <c r="G3" s="540" t="s">
        <v>171</v>
      </c>
      <c r="H3" s="541"/>
      <c r="I3" s="541"/>
      <c r="J3" s="541"/>
      <c r="K3" s="541"/>
      <c r="L3" s="541"/>
      <c r="M3" s="497" t="s">
        <v>3</v>
      </c>
    </row>
    <row r="4" spans="1:13" s="70" customFormat="1" ht="15.75" customHeight="1" x14ac:dyDescent="0.2">
      <c r="A4" s="505"/>
      <c r="B4" s="89" t="str">
        <f>Методика!B196</f>
        <v>Да, в опросе приняли участие более 150 человек</v>
      </c>
      <c r="C4" s="520" t="s">
        <v>9</v>
      </c>
      <c r="D4" s="510" t="s">
        <v>137</v>
      </c>
      <c r="E4" s="521" t="s">
        <v>8</v>
      </c>
      <c r="F4" s="505"/>
      <c r="G4" s="514" t="s">
        <v>173</v>
      </c>
      <c r="H4" s="514" t="s">
        <v>167</v>
      </c>
      <c r="I4" s="514" t="s">
        <v>168</v>
      </c>
      <c r="J4" s="514" t="s">
        <v>169</v>
      </c>
      <c r="K4" s="497" t="s">
        <v>170</v>
      </c>
      <c r="L4" s="569" t="s">
        <v>172</v>
      </c>
      <c r="M4" s="498"/>
    </row>
    <row r="5" spans="1:13" s="70" customFormat="1" ht="15.75" customHeight="1" x14ac:dyDescent="0.2">
      <c r="A5" s="505"/>
      <c r="B5" s="89" t="str">
        <f>Методика!B197</f>
        <v>Да, в опросе приняли участие от 100 до 150 человек</v>
      </c>
      <c r="C5" s="520"/>
      <c r="D5" s="510"/>
      <c r="E5" s="521"/>
      <c r="F5" s="505"/>
      <c r="G5" s="539"/>
      <c r="H5" s="539"/>
      <c r="I5" s="539"/>
      <c r="J5" s="539"/>
      <c r="K5" s="498"/>
      <c r="L5" s="570"/>
      <c r="M5" s="498"/>
    </row>
    <row r="6" spans="1:13" s="70" customFormat="1" ht="15.75" customHeight="1" x14ac:dyDescent="0.2">
      <c r="A6" s="505"/>
      <c r="B6" s="89" t="str">
        <f>Методика!B198</f>
        <v>Да, в опросе приняли участие от 50 до 100 человек</v>
      </c>
      <c r="C6" s="520"/>
      <c r="D6" s="510"/>
      <c r="E6" s="521"/>
      <c r="F6" s="505"/>
      <c r="G6" s="539"/>
      <c r="H6" s="539"/>
      <c r="I6" s="539"/>
      <c r="J6" s="539"/>
      <c r="K6" s="498"/>
      <c r="L6" s="570"/>
      <c r="M6" s="498"/>
    </row>
    <row r="7" spans="1:13" s="70" customFormat="1" ht="24.75" customHeight="1" x14ac:dyDescent="0.2">
      <c r="A7" s="505"/>
      <c r="B7" s="89" t="str">
        <f>Методика!B199</f>
        <v>Нет, опросы не проводились или не соответствуют требованиям</v>
      </c>
      <c r="C7" s="520"/>
      <c r="D7" s="510"/>
      <c r="E7" s="521"/>
      <c r="F7" s="505"/>
      <c r="G7" s="539"/>
      <c r="H7" s="539"/>
      <c r="I7" s="539"/>
      <c r="J7" s="539"/>
      <c r="K7" s="498"/>
      <c r="L7" s="570"/>
      <c r="M7" s="498"/>
    </row>
    <row r="8" spans="1:13" s="70" customFormat="1" ht="15" customHeight="1" x14ac:dyDescent="0.2">
      <c r="A8" s="11" t="s">
        <v>31</v>
      </c>
      <c r="B8" s="85"/>
      <c r="C8" s="88"/>
      <c r="D8" s="82"/>
      <c r="E8" s="87"/>
      <c r="F8" s="86"/>
      <c r="G8" s="85"/>
      <c r="H8" s="84"/>
      <c r="I8" s="84"/>
      <c r="J8" s="83"/>
      <c r="K8" s="21"/>
      <c r="L8" s="229"/>
      <c r="M8" s="85"/>
    </row>
    <row r="9" spans="1:13" s="70" customFormat="1" ht="15" customHeight="1" x14ac:dyDescent="0.2">
      <c r="A9" s="32" t="s">
        <v>33</v>
      </c>
      <c r="B9" s="199" t="s">
        <v>110</v>
      </c>
      <c r="C9" s="80">
        <f t="shared" ref="C9:C14" si="0">IF(B9=$B$4,3,IF(B9=$B$5,2,IF(B9=$B$6,1,0)))</f>
        <v>3</v>
      </c>
      <c r="D9" s="15"/>
      <c r="E9" s="75">
        <f>C9*(1-D9)</f>
        <v>3</v>
      </c>
      <c r="F9" s="134"/>
      <c r="G9" s="31" t="s">
        <v>410</v>
      </c>
      <c r="H9" s="31">
        <v>43678</v>
      </c>
      <c r="I9" s="31">
        <v>43708</v>
      </c>
      <c r="J9" s="20" t="s">
        <v>410</v>
      </c>
      <c r="K9" s="20" t="s">
        <v>410</v>
      </c>
      <c r="L9" s="230">
        <v>536</v>
      </c>
      <c r="M9" s="197" t="s">
        <v>626</v>
      </c>
    </row>
    <row r="10" spans="1:13" s="70" customFormat="1" ht="15" customHeight="1" x14ac:dyDescent="0.2">
      <c r="A10" s="382" t="s">
        <v>34</v>
      </c>
      <c r="B10" s="419" t="s">
        <v>110</v>
      </c>
      <c r="C10" s="416">
        <f t="shared" si="0"/>
        <v>3</v>
      </c>
      <c r="D10" s="370"/>
      <c r="E10" s="418">
        <f t="shared" ref="E10:E29" si="1">C10*(1-D10)</f>
        <v>3</v>
      </c>
      <c r="F10" s="134"/>
      <c r="G10" s="31" t="s">
        <v>410</v>
      </c>
      <c r="H10" s="31">
        <v>43647</v>
      </c>
      <c r="I10" s="31">
        <v>43830</v>
      </c>
      <c r="J10" s="20" t="s">
        <v>410</v>
      </c>
      <c r="K10" s="20" t="s">
        <v>410</v>
      </c>
      <c r="L10" s="230">
        <v>169</v>
      </c>
      <c r="M10" s="221" t="s">
        <v>623</v>
      </c>
    </row>
    <row r="11" spans="1:13" s="70" customFormat="1" ht="15" customHeight="1" x14ac:dyDescent="0.2">
      <c r="A11" s="32" t="s">
        <v>35</v>
      </c>
      <c r="B11" s="199" t="s">
        <v>110</v>
      </c>
      <c r="C11" s="80">
        <f t="shared" si="0"/>
        <v>3</v>
      </c>
      <c r="D11" s="15"/>
      <c r="E11" s="75">
        <f t="shared" si="1"/>
        <v>3</v>
      </c>
      <c r="F11" s="134"/>
      <c r="G11" s="31" t="s">
        <v>410</v>
      </c>
      <c r="H11" s="47">
        <v>43781</v>
      </c>
      <c r="I11" s="47">
        <v>43066</v>
      </c>
      <c r="J11" s="20" t="s">
        <v>410</v>
      </c>
      <c r="K11" s="20" t="s">
        <v>410</v>
      </c>
      <c r="L11" s="230">
        <v>172</v>
      </c>
      <c r="M11" s="200" t="s">
        <v>621</v>
      </c>
    </row>
    <row r="12" spans="1:13" s="70" customFormat="1" ht="14.25" customHeight="1" x14ac:dyDescent="0.2">
      <c r="A12" s="32" t="s">
        <v>36</v>
      </c>
      <c r="B12" s="199" t="s">
        <v>338</v>
      </c>
      <c r="C12" s="80">
        <f t="shared" si="0"/>
        <v>0</v>
      </c>
      <c r="D12" s="15"/>
      <c r="E12" s="75">
        <f t="shared" si="1"/>
        <v>0</v>
      </c>
      <c r="F12" s="134" t="s">
        <v>593</v>
      </c>
      <c r="G12" s="31"/>
      <c r="H12" s="20"/>
      <c r="I12" s="20"/>
      <c r="J12" s="20"/>
      <c r="K12" s="31"/>
      <c r="L12" s="230">
        <v>0</v>
      </c>
      <c r="M12" s="227"/>
    </row>
    <row r="13" spans="1:13" s="70" customFormat="1" ht="15" customHeight="1" x14ac:dyDescent="0.2">
      <c r="A13" s="34" t="s">
        <v>37</v>
      </c>
      <c r="B13" s="199" t="s">
        <v>110</v>
      </c>
      <c r="C13" s="80">
        <f t="shared" si="0"/>
        <v>3</v>
      </c>
      <c r="D13" s="15"/>
      <c r="E13" s="75">
        <f t="shared" si="1"/>
        <v>3</v>
      </c>
      <c r="F13" s="134"/>
      <c r="G13" s="31" t="s">
        <v>410</v>
      </c>
      <c r="H13" s="31">
        <v>43783</v>
      </c>
      <c r="I13" s="31">
        <v>43798</v>
      </c>
      <c r="J13" s="20" t="s">
        <v>410</v>
      </c>
      <c r="K13" s="20" t="s">
        <v>410</v>
      </c>
      <c r="L13" s="230">
        <v>200</v>
      </c>
      <c r="M13" s="221" t="s">
        <v>616</v>
      </c>
    </row>
    <row r="14" spans="1:13" s="70" customFormat="1" ht="16.5" customHeight="1" x14ac:dyDescent="0.2">
      <c r="A14" s="32" t="s">
        <v>38</v>
      </c>
      <c r="B14" s="199" t="s">
        <v>338</v>
      </c>
      <c r="C14" s="80">
        <f t="shared" si="0"/>
        <v>0</v>
      </c>
      <c r="D14" s="15"/>
      <c r="E14" s="75">
        <f>C14*(1-D14)</f>
        <v>0</v>
      </c>
      <c r="F14" s="134"/>
      <c r="G14" s="31"/>
      <c r="H14" s="20"/>
      <c r="I14" s="20"/>
      <c r="J14" s="20"/>
      <c r="K14" s="31"/>
      <c r="L14" s="234">
        <v>0</v>
      </c>
      <c r="M14" s="227"/>
    </row>
    <row r="15" spans="1:13" s="70" customFormat="1" ht="21.75" customHeight="1" x14ac:dyDescent="0.2">
      <c r="A15" s="35" t="s">
        <v>32</v>
      </c>
      <c r="B15" s="222"/>
      <c r="C15" s="19"/>
      <c r="D15" s="77"/>
      <c r="E15" s="7"/>
      <c r="F15" s="231"/>
      <c r="G15" s="48"/>
      <c r="H15" s="16"/>
      <c r="I15" s="16"/>
      <c r="J15" s="16"/>
      <c r="K15" s="16"/>
      <c r="L15" s="232"/>
      <c r="M15" s="223"/>
    </row>
    <row r="16" spans="1:13" s="70" customFormat="1" ht="15" customHeight="1" x14ac:dyDescent="0.2">
      <c r="A16" s="32" t="s">
        <v>39</v>
      </c>
      <c r="B16" s="195" t="s">
        <v>112</v>
      </c>
      <c r="C16" s="165">
        <f t="shared" ref="C16:C26" si="2">IF(B16=$B$4,3,IF(B16=$B$5,2,IF(B16=$B$6,1,0)))</f>
        <v>1</v>
      </c>
      <c r="D16" s="15"/>
      <c r="E16" s="167">
        <f t="shared" si="1"/>
        <v>1</v>
      </c>
      <c r="F16" s="235"/>
      <c r="G16" s="31" t="s">
        <v>410</v>
      </c>
      <c r="H16" s="31">
        <v>43804</v>
      </c>
      <c r="I16" s="31">
        <v>43824</v>
      </c>
      <c r="J16" s="20" t="s">
        <v>410</v>
      </c>
      <c r="K16" s="20" t="s">
        <v>410</v>
      </c>
      <c r="L16" s="230">
        <v>62</v>
      </c>
      <c r="M16" s="221" t="s">
        <v>237</v>
      </c>
    </row>
    <row r="17" spans="1:13" s="70" customFormat="1" ht="16.5" customHeight="1" x14ac:dyDescent="0.2">
      <c r="A17" s="34" t="s">
        <v>40</v>
      </c>
      <c r="B17" s="199" t="s">
        <v>110</v>
      </c>
      <c r="C17" s="80">
        <f t="shared" si="2"/>
        <v>3</v>
      </c>
      <c r="D17" s="15"/>
      <c r="E17" s="75">
        <f t="shared" si="1"/>
        <v>3</v>
      </c>
      <c r="F17" s="233"/>
      <c r="G17" s="31" t="s">
        <v>410</v>
      </c>
      <c r="H17" s="31">
        <v>43719</v>
      </c>
      <c r="I17" s="47">
        <v>43830</v>
      </c>
      <c r="J17" s="20" t="s">
        <v>410</v>
      </c>
      <c r="K17" s="20" t="s">
        <v>410</v>
      </c>
      <c r="L17" s="230">
        <v>694</v>
      </c>
      <c r="M17" s="225" t="s">
        <v>236</v>
      </c>
    </row>
    <row r="18" spans="1:13" s="70" customFormat="1" ht="19.5" customHeight="1" x14ac:dyDescent="0.2">
      <c r="A18" s="34" t="s">
        <v>41</v>
      </c>
      <c r="B18" s="199" t="s">
        <v>338</v>
      </c>
      <c r="C18" s="80">
        <f t="shared" si="2"/>
        <v>0</v>
      </c>
      <c r="D18" s="15"/>
      <c r="E18" s="75">
        <f t="shared" si="1"/>
        <v>0</v>
      </c>
      <c r="F18" s="134" t="s">
        <v>593</v>
      </c>
      <c r="G18" s="47"/>
      <c r="H18" s="15"/>
      <c r="I18" s="15"/>
      <c r="J18" s="15"/>
      <c r="K18" s="47"/>
      <c r="L18" s="234">
        <v>0</v>
      </c>
      <c r="M18" s="228"/>
    </row>
    <row r="19" spans="1:13" s="70" customFormat="1" ht="19.5" customHeight="1" x14ac:dyDescent="0.2">
      <c r="A19" s="34" t="s">
        <v>42</v>
      </c>
      <c r="B19" s="199" t="s">
        <v>338</v>
      </c>
      <c r="C19" s="80">
        <f t="shared" si="2"/>
        <v>0</v>
      </c>
      <c r="D19" s="15"/>
      <c r="E19" s="75">
        <f t="shared" si="1"/>
        <v>0</v>
      </c>
      <c r="F19" s="134" t="s">
        <v>593</v>
      </c>
      <c r="G19" s="31"/>
      <c r="H19" s="47"/>
      <c r="I19" s="47"/>
      <c r="J19" s="20"/>
      <c r="K19" s="20"/>
      <c r="L19" s="234">
        <v>0</v>
      </c>
      <c r="M19" s="228"/>
    </row>
    <row r="20" spans="1:13" s="70" customFormat="1" ht="15" customHeight="1" x14ac:dyDescent="0.2">
      <c r="A20" s="34" t="s">
        <v>43</v>
      </c>
      <c r="B20" s="199" t="s">
        <v>110</v>
      </c>
      <c r="C20" s="80">
        <f t="shared" si="2"/>
        <v>3</v>
      </c>
      <c r="D20" s="15"/>
      <c r="E20" s="75">
        <f t="shared" si="1"/>
        <v>3</v>
      </c>
      <c r="F20" s="134"/>
      <c r="G20" s="31" t="s">
        <v>410</v>
      </c>
      <c r="H20" s="47">
        <v>43793</v>
      </c>
      <c r="I20" s="47">
        <v>43823</v>
      </c>
      <c r="J20" s="31" t="s">
        <v>410</v>
      </c>
      <c r="K20" s="31" t="s">
        <v>410</v>
      </c>
      <c r="L20" s="234">
        <v>219</v>
      </c>
      <c r="M20" s="225" t="s">
        <v>214</v>
      </c>
    </row>
    <row r="21" spans="1:13" s="70" customFormat="1" ht="15" customHeight="1" x14ac:dyDescent="0.2">
      <c r="A21" s="34" t="s">
        <v>44</v>
      </c>
      <c r="B21" s="199" t="s">
        <v>110</v>
      </c>
      <c r="C21" s="80">
        <f t="shared" si="2"/>
        <v>3</v>
      </c>
      <c r="D21" s="15"/>
      <c r="E21" s="75">
        <f t="shared" si="1"/>
        <v>3</v>
      </c>
      <c r="F21" s="134"/>
      <c r="G21" s="31" t="s">
        <v>410</v>
      </c>
      <c r="H21" s="47">
        <v>43777</v>
      </c>
      <c r="I21" s="47">
        <v>43786</v>
      </c>
      <c r="J21" s="31" t="s">
        <v>410</v>
      </c>
      <c r="K21" s="31" t="s">
        <v>410</v>
      </c>
      <c r="L21" s="234">
        <v>205</v>
      </c>
      <c r="M21" s="225" t="s">
        <v>589</v>
      </c>
    </row>
    <row r="22" spans="1:13" s="70" customFormat="1" ht="15" customHeight="1" x14ac:dyDescent="0.25">
      <c r="A22" s="382" t="s">
        <v>45</v>
      </c>
      <c r="B22" s="419" t="s">
        <v>110</v>
      </c>
      <c r="C22" s="416">
        <f t="shared" si="2"/>
        <v>3</v>
      </c>
      <c r="D22" s="15"/>
      <c r="E22" s="418">
        <f t="shared" si="1"/>
        <v>3</v>
      </c>
      <c r="F22" s="134"/>
      <c r="G22" s="31" t="s">
        <v>410</v>
      </c>
      <c r="H22" s="47">
        <v>43808</v>
      </c>
      <c r="I22" s="47">
        <v>43815</v>
      </c>
      <c r="J22" s="31"/>
      <c r="K22" s="31"/>
      <c r="L22" s="433">
        <v>161</v>
      </c>
      <c r="M22" s="464" t="s">
        <v>765</v>
      </c>
    </row>
    <row r="23" spans="1:13" s="70" customFormat="1" ht="15" customHeight="1" x14ac:dyDescent="0.25">
      <c r="A23" s="382" t="s">
        <v>46</v>
      </c>
      <c r="B23" s="199" t="s">
        <v>110</v>
      </c>
      <c r="C23" s="80">
        <f t="shared" si="2"/>
        <v>3</v>
      </c>
      <c r="D23" s="15"/>
      <c r="E23" s="75">
        <f t="shared" si="1"/>
        <v>3</v>
      </c>
      <c r="F23" s="134"/>
      <c r="G23" s="31" t="s">
        <v>410</v>
      </c>
      <c r="H23" s="47">
        <v>43739</v>
      </c>
      <c r="I23" s="47">
        <v>43769</v>
      </c>
      <c r="J23" s="31" t="s">
        <v>410</v>
      </c>
      <c r="K23" s="31" t="s">
        <v>410</v>
      </c>
      <c r="L23" s="234">
        <v>358</v>
      </c>
      <c r="M23" s="217" t="s">
        <v>597</v>
      </c>
    </row>
    <row r="24" spans="1:13" s="70" customFormat="1" ht="14.25" customHeight="1" x14ac:dyDescent="0.2">
      <c r="A24" s="34" t="s">
        <v>47</v>
      </c>
      <c r="B24" s="199" t="s">
        <v>338</v>
      </c>
      <c r="C24" s="80">
        <f t="shared" si="2"/>
        <v>0</v>
      </c>
      <c r="D24" s="15"/>
      <c r="E24" s="75">
        <f t="shared" si="1"/>
        <v>0</v>
      </c>
      <c r="F24" s="134" t="s">
        <v>408</v>
      </c>
      <c r="G24" s="31"/>
      <c r="H24" s="47"/>
      <c r="I24" s="47"/>
      <c r="J24" s="15"/>
      <c r="K24" s="47"/>
      <c r="L24" s="234">
        <v>0</v>
      </c>
      <c r="M24" s="228"/>
    </row>
    <row r="25" spans="1:13" s="70" customFormat="1" ht="18.75" customHeight="1" x14ac:dyDescent="0.2">
      <c r="A25" s="34" t="s">
        <v>48</v>
      </c>
      <c r="B25" s="199" t="s">
        <v>338</v>
      </c>
      <c r="C25" s="80">
        <f t="shared" si="2"/>
        <v>0</v>
      </c>
      <c r="D25" s="15"/>
      <c r="E25" s="75">
        <f t="shared" si="1"/>
        <v>0</v>
      </c>
      <c r="F25" s="134" t="s">
        <v>408</v>
      </c>
      <c r="G25" s="31"/>
      <c r="H25" s="31"/>
      <c r="I25" s="20"/>
      <c r="J25" s="20"/>
      <c r="K25" s="31"/>
      <c r="L25" s="234">
        <v>0</v>
      </c>
      <c r="M25" s="227"/>
    </row>
    <row r="26" spans="1:13" s="70" customFormat="1" ht="18" customHeight="1" x14ac:dyDescent="0.2">
      <c r="A26" s="34" t="s">
        <v>49</v>
      </c>
      <c r="B26" s="199" t="s">
        <v>338</v>
      </c>
      <c r="C26" s="80">
        <f t="shared" si="2"/>
        <v>0</v>
      </c>
      <c r="D26" s="15"/>
      <c r="E26" s="75">
        <f t="shared" si="1"/>
        <v>0</v>
      </c>
      <c r="F26" s="235" t="s">
        <v>629</v>
      </c>
      <c r="G26" s="31"/>
      <c r="H26" s="47">
        <v>43754</v>
      </c>
      <c r="I26" s="47">
        <v>43775</v>
      </c>
      <c r="J26" s="15"/>
      <c r="K26" s="47"/>
      <c r="L26" s="236">
        <v>37</v>
      </c>
      <c r="M26" s="228" t="s">
        <v>628</v>
      </c>
    </row>
    <row r="27" spans="1:13" s="70" customFormat="1" ht="15.75" customHeight="1" x14ac:dyDescent="0.2">
      <c r="A27" s="34" t="s">
        <v>50</v>
      </c>
      <c r="B27" s="199" t="s">
        <v>110</v>
      </c>
      <c r="C27" s="80">
        <f>IF(B27=$B$4,3,IF(B27=$B$5,2,IF(B27=$B$6,1,0)))</f>
        <v>3</v>
      </c>
      <c r="D27" s="15"/>
      <c r="E27" s="167">
        <f t="shared" si="1"/>
        <v>3</v>
      </c>
      <c r="F27" s="195"/>
      <c r="G27" s="31" t="s">
        <v>410</v>
      </c>
      <c r="H27" s="47">
        <v>43740</v>
      </c>
      <c r="I27" s="47">
        <v>43761</v>
      </c>
      <c r="J27" s="31" t="s">
        <v>410</v>
      </c>
      <c r="K27" s="31" t="s">
        <v>410</v>
      </c>
      <c r="L27" s="234">
        <v>210</v>
      </c>
      <c r="M27" s="225" t="s">
        <v>602</v>
      </c>
    </row>
    <row r="28" spans="1:13" s="70" customFormat="1" ht="15" customHeight="1" x14ac:dyDescent="0.2">
      <c r="A28" s="34" t="s">
        <v>51</v>
      </c>
      <c r="B28" s="195" t="s">
        <v>110</v>
      </c>
      <c r="C28" s="165">
        <f>IF(B28=$B$4,3,IF(B28=$B$5,2,IF(B28=$B$6,1,0)))</f>
        <v>3</v>
      </c>
      <c r="D28" s="15"/>
      <c r="E28" s="75">
        <f t="shared" si="1"/>
        <v>3</v>
      </c>
      <c r="F28" s="235"/>
      <c r="G28" s="31" t="s">
        <v>410</v>
      </c>
      <c r="H28" s="47">
        <v>43791</v>
      </c>
      <c r="I28" s="47">
        <v>43824</v>
      </c>
      <c r="J28" s="31" t="s">
        <v>410</v>
      </c>
      <c r="K28" s="31" t="s">
        <v>410</v>
      </c>
      <c r="L28" s="234">
        <v>157</v>
      </c>
      <c r="M28" s="225" t="s">
        <v>604</v>
      </c>
    </row>
    <row r="29" spans="1:13" s="70" customFormat="1" ht="15" customHeight="1" x14ac:dyDescent="0.2">
      <c r="A29" s="34" t="s">
        <v>52</v>
      </c>
      <c r="B29" s="199" t="s">
        <v>112</v>
      </c>
      <c r="C29" s="80">
        <f>IF(B29=$B$4,3,IF(B29=$B$5,2,IF(B29=$B$6,1,0)))</f>
        <v>1</v>
      </c>
      <c r="D29" s="15"/>
      <c r="E29" s="75">
        <f t="shared" si="1"/>
        <v>1</v>
      </c>
      <c r="F29" s="235"/>
      <c r="G29" s="31" t="s">
        <v>410</v>
      </c>
      <c r="H29" s="47">
        <v>43803</v>
      </c>
      <c r="I29" s="47">
        <v>43814</v>
      </c>
      <c r="J29" s="31" t="s">
        <v>410</v>
      </c>
      <c r="K29" s="31" t="s">
        <v>410</v>
      </c>
      <c r="L29" s="234">
        <v>58</v>
      </c>
      <c r="M29" s="225" t="s">
        <v>607</v>
      </c>
    </row>
    <row r="30" spans="1:13" x14ac:dyDescent="0.2">
      <c r="I30" s="66"/>
      <c r="J30" s="65"/>
    </row>
    <row r="31" spans="1:13" x14ac:dyDescent="0.2">
      <c r="I31" s="66"/>
      <c r="J31" s="65"/>
    </row>
    <row r="32" spans="1:13" x14ac:dyDescent="0.2">
      <c r="B32" s="67"/>
      <c r="C32" s="69"/>
      <c r="D32" s="67"/>
      <c r="E32" s="68"/>
      <c r="F32" s="67"/>
      <c r="I32" s="66"/>
      <c r="J32" s="65"/>
      <c r="M32" s="67"/>
    </row>
    <row r="33" spans="9:10" x14ac:dyDescent="0.2">
      <c r="I33" s="66"/>
      <c r="J33" s="65"/>
    </row>
    <row r="34" spans="9:10" x14ac:dyDescent="0.2">
      <c r="I34" s="66"/>
      <c r="J34" s="65"/>
    </row>
    <row r="35" spans="9:10" x14ac:dyDescent="0.2">
      <c r="I35" s="66"/>
      <c r="J35" s="65"/>
    </row>
    <row r="36" spans="9:10" x14ac:dyDescent="0.2">
      <c r="I36" s="66"/>
      <c r="J36" s="65"/>
    </row>
    <row r="37" spans="9:10" x14ac:dyDescent="0.2">
      <c r="I37" s="66"/>
      <c r="J37" s="65"/>
    </row>
    <row r="38" spans="9:10" x14ac:dyDescent="0.2">
      <c r="I38" s="66"/>
      <c r="J38" s="65"/>
    </row>
    <row r="39" spans="9:10" ht="11.25" customHeight="1" x14ac:dyDescent="0.2">
      <c r="I39" s="66"/>
      <c r="J39" s="65"/>
    </row>
    <row r="40" spans="9:10" x14ac:dyDescent="0.2">
      <c r="I40" s="66"/>
      <c r="J40" s="65"/>
    </row>
    <row r="41" spans="9:10" x14ac:dyDescent="0.2">
      <c r="I41" s="66"/>
      <c r="J41" s="65"/>
    </row>
    <row r="42" spans="9:10" x14ac:dyDescent="0.2">
      <c r="I42" s="66"/>
      <c r="J42" s="65"/>
    </row>
    <row r="43" spans="9:10" x14ac:dyDescent="0.2">
      <c r="I43" s="66"/>
      <c r="J43" s="65"/>
    </row>
    <row r="44" spans="9:10" x14ac:dyDescent="0.2">
      <c r="I44" s="66"/>
      <c r="J44" s="65"/>
    </row>
    <row r="45" spans="9:10" x14ac:dyDescent="0.2">
      <c r="I45" s="66"/>
      <c r="J45" s="65"/>
    </row>
    <row r="46" spans="9:10" x14ac:dyDescent="0.2">
      <c r="I46" s="66"/>
      <c r="J46" s="65"/>
    </row>
    <row r="47" spans="9:10" x14ac:dyDescent="0.2">
      <c r="I47" s="66"/>
      <c r="J47" s="65"/>
    </row>
    <row r="48" spans="9:10" x14ac:dyDescent="0.2">
      <c r="I48" s="66"/>
      <c r="J48" s="65"/>
    </row>
    <row r="49" spans="9:10" x14ac:dyDescent="0.2">
      <c r="I49" s="66"/>
      <c r="J49" s="65"/>
    </row>
    <row r="50" spans="9:10" x14ac:dyDescent="0.2">
      <c r="I50" s="66"/>
      <c r="J50" s="65"/>
    </row>
    <row r="51" spans="9:10" x14ac:dyDescent="0.2">
      <c r="I51" s="66"/>
      <c r="J51" s="65"/>
    </row>
  </sheetData>
  <autoFilter ref="A8:L29">
    <filterColumn colId="9">
      <customFilters and="1">
        <customFilter operator="notEqual" val=" "/>
      </customFilters>
    </filterColumn>
  </autoFilter>
  <dataConsolidate/>
  <mergeCells count="16">
    <mergeCell ref="A1:M1"/>
    <mergeCell ref="A2:M2"/>
    <mergeCell ref="A3:A7"/>
    <mergeCell ref="C3:E3"/>
    <mergeCell ref="F3:F7"/>
    <mergeCell ref="G3:L3"/>
    <mergeCell ref="M3:M7"/>
    <mergeCell ref="C4:C7"/>
    <mergeCell ref="D4:D7"/>
    <mergeCell ref="E4:E7"/>
    <mergeCell ref="G4:G7"/>
    <mergeCell ref="H4:H7"/>
    <mergeCell ref="I4:I7"/>
    <mergeCell ref="J4:J7"/>
    <mergeCell ref="K4:K7"/>
    <mergeCell ref="L4:L7"/>
  </mergeCells>
  <dataValidations count="3">
    <dataValidation type="list" allowBlank="1" showInputMessage="1" showErrorMessage="1" sqref="D9:D14 D16:D29">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9:B14 B16:B29">
      <formula1>$B$4:$B$7</formula1>
    </dataValidation>
    <dataValidation type="list" allowBlank="1" showInputMessage="1" showErrorMessage="1" sqref="B15:C15 M9:M10 M12:M21 M24:M29">
      <formula1>Выбор_3.1</formula1>
    </dataValidation>
  </dataValidations>
  <hyperlinks>
    <hyperlink ref="M17" r:id="rId1"/>
    <hyperlink ref="M16" r:id="rId2"/>
    <hyperlink ref="M21" r:id="rId3"/>
    <hyperlink ref="M23" r:id="rId4"/>
    <hyperlink ref="M28" r:id="rId5"/>
    <hyperlink ref="M13" r:id="rId6"/>
    <hyperlink ref="M11" r:id="rId7"/>
  </hyperlinks>
  <pageMargins left="0.70866141732283472" right="0.70866141732283472" top="0.74803149606299213" bottom="0.74803149606299213" header="0.31496062992125984" footer="0.31496062992125984"/>
  <pageSetup paperSize="9" scale="58" fitToWidth="0" fitToHeight="3" orientation="landscape" r:id="rId8"/>
  <headerFooter>
    <oddFooter>&amp;A&amp;RСтраница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topLeftCell="A4" zoomScaleNormal="100" zoomScaleSheetLayoutView="80" workbookViewId="0">
      <selection activeCell="C29" sqref="C29"/>
    </sheetView>
  </sheetViews>
  <sheetFormatPr defaultColWidth="8.85546875" defaultRowHeight="15" x14ac:dyDescent="0.25"/>
  <cols>
    <col min="1" max="1" width="19.42578125" style="3" customWidth="1"/>
    <col min="2" max="2" width="35.7109375" style="26" customWidth="1"/>
    <col min="3" max="3" width="51.7109375" style="3" customWidth="1"/>
    <col min="4" max="4" width="6.7109375" style="3" customWidth="1"/>
    <col min="5" max="5" width="8.140625" style="3" customWidth="1"/>
    <col min="6" max="6" width="7.28515625" style="4" customWidth="1"/>
    <col min="7" max="7" width="90.5703125" style="2" customWidth="1"/>
    <col min="8" max="16384" width="8.85546875" style="9"/>
  </cols>
  <sheetData>
    <row r="1" spans="1:7" s="1" customFormat="1" ht="18.75" customHeight="1" x14ac:dyDescent="0.2">
      <c r="A1" s="496" t="str">
        <f>"Исходные данные и оценка показателя "&amp;Методика!B10</f>
        <v>Исходные данные и оценка показателя Содержится ли в составе Бюджета или в составе материалов к Бюджету приложение о прогнозируемых объемах поступлений по видам доходов?</v>
      </c>
      <c r="B1" s="496"/>
      <c r="C1" s="496"/>
      <c r="D1" s="496"/>
      <c r="E1" s="496"/>
      <c r="F1" s="496"/>
      <c r="G1" s="496"/>
    </row>
    <row r="2" spans="1:7" s="1" customFormat="1" ht="39.75" customHeight="1" x14ac:dyDescent="0.2">
      <c r="A2" s="509" t="str">
        <f>Методика!B11</f>
        <v xml:space="preserve">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Бюджете важно показывать доходы по видам источников поступлений. Виды доходов, объем которых составляет менее 10% от общего объема доходов бюджета, допускается агрегировать в категорию «иные» в разрезе групп доходов. </v>
      </c>
      <c r="B2" s="509"/>
      <c r="C2" s="509"/>
      <c r="D2" s="509"/>
      <c r="E2" s="509"/>
      <c r="F2" s="509"/>
      <c r="G2" s="509"/>
    </row>
    <row r="3" spans="1:7" ht="48" customHeight="1" x14ac:dyDescent="0.25">
      <c r="A3" s="510" t="s">
        <v>119</v>
      </c>
      <c r="B3" s="56" t="str">
        <f>Методика!B10</f>
        <v>Содержится ли в составе Бюджета или в составе материалов к Бюджету приложение о прогнозируемых объемах поступлений по видам доходов?</v>
      </c>
      <c r="C3" s="510" t="s">
        <v>28</v>
      </c>
      <c r="D3" s="500" t="s">
        <v>22</v>
      </c>
      <c r="E3" s="501"/>
      <c r="F3" s="502"/>
      <c r="G3" s="510" t="s">
        <v>453</v>
      </c>
    </row>
    <row r="4" spans="1:7" ht="29.25" customHeight="1" x14ac:dyDescent="0.25">
      <c r="A4" s="511"/>
      <c r="B4" s="24" t="str">
        <f>Методика!$B$12</f>
        <v>Да, содержится</v>
      </c>
      <c r="C4" s="510"/>
      <c r="D4" s="497" t="s">
        <v>9</v>
      </c>
      <c r="E4" s="497" t="s">
        <v>27</v>
      </c>
      <c r="F4" s="507" t="s">
        <v>8</v>
      </c>
      <c r="G4" s="512"/>
    </row>
    <row r="5" spans="1:7" ht="29.25" customHeight="1" x14ac:dyDescent="0.25">
      <c r="A5" s="511"/>
      <c r="B5" s="24" t="str">
        <f>Методика!$B$13</f>
        <v>Нет, не содержится или не отвечает требованиям</v>
      </c>
      <c r="C5" s="510"/>
      <c r="D5" s="499"/>
      <c r="E5" s="499"/>
      <c r="F5" s="508"/>
      <c r="G5" s="512"/>
    </row>
    <row r="6" spans="1:7" s="14" customFormat="1" ht="15" customHeight="1" x14ac:dyDescent="0.25">
      <c r="A6" s="11" t="s">
        <v>31</v>
      </c>
      <c r="B6" s="7"/>
      <c r="C6" s="11"/>
      <c r="D6" s="11"/>
      <c r="E6" s="11"/>
      <c r="F6" s="6"/>
      <c r="G6" s="5"/>
    </row>
    <row r="7" spans="1:7" s="22" customFormat="1" ht="15" customHeight="1" x14ac:dyDescent="0.25">
      <c r="A7" s="32" t="s">
        <v>33</v>
      </c>
      <c r="B7" s="33" t="s">
        <v>16</v>
      </c>
      <c r="C7" s="33"/>
      <c r="D7" s="15">
        <f t="shared" ref="D7:D27" si="0">IF(B7=$B$4,2,0)</f>
        <v>2</v>
      </c>
      <c r="E7" s="15"/>
      <c r="F7" s="12">
        <f>D7*(1-E7)</f>
        <v>2</v>
      </c>
      <c r="G7" s="245" t="s">
        <v>390</v>
      </c>
    </row>
    <row r="8" spans="1:7" s="143" customFormat="1" ht="15" customHeight="1" x14ac:dyDescent="0.25">
      <c r="A8" s="34" t="s">
        <v>34</v>
      </c>
      <c r="B8" s="33" t="s">
        <v>16</v>
      </c>
      <c r="C8" s="135"/>
      <c r="D8" s="15">
        <f t="shared" si="0"/>
        <v>2</v>
      </c>
      <c r="E8" s="15"/>
      <c r="F8" s="137">
        <f t="shared" ref="F8:F27" si="1">D8*(1-E8)</f>
        <v>2</v>
      </c>
      <c r="G8" s="162" t="s">
        <v>451</v>
      </c>
    </row>
    <row r="9" spans="1:7" s="143" customFormat="1" ht="15" customHeight="1" x14ac:dyDescent="0.25">
      <c r="A9" s="34" t="s">
        <v>35</v>
      </c>
      <c r="B9" s="135" t="s">
        <v>16</v>
      </c>
      <c r="C9" s="135"/>
      <c r="D9" s="15">
        <f t="shared" si="0"/>
        <v>2</v>
      </c>
      <c r="E9" s="15"/>
      <c r="F9" s="137">
        <f t="shared" si="1"/>
        <v>2</v>
      </c>
      <c r="G9" s="246" t="s">
        <v>217</v>
      </c>
    </row>
    <row r="10" spans="1:7" s="141" customFormat="1" ht="15" customHeight="1" x14ac:dyDescent="0.25">
      <c r="A10" s="34" t="s">
        <v>36</v>
      </c>
      <c r="B10" s="135" t="s">
        <v>16</v>
      </c>
      <c r="C10" s="18"/>
      <c r="D10" s="15">
        <v>2</v>
      </c>
      <c r="E10" s="15"/>
      <c r="F10" s="137">
        <f t="shared" si="1"/>
        <v>2</v>
      </c>
      <c r="G10" s="162" t="s">
        <v>382</v>
      </c>
    </row>
    <row r="11" spans="1:7" s="10" customFormat="1" ht="15" customHeight="1" x14ac:dyDescent="0.25">
      <c r="A11" s="34" t="s">
        <v>37</v>
      </c>
      <c r="B11" s="33" t="s">
        <v>16</v>
      </c>
      <c r="C11" s="43"/>
      <c r="D11" s="15">
        <f t="shared" si="0"/>
        <v>2</v>
      </c>
      <c r="E11" s="15"/>
      <c r="F11" s="12">
        <f t="shared" si="1"/>
        <v>2</v>
      </c>
      <c r="G11" s="247" t="s">
        <v>368</v>
      </c>
    </row>
    <row r="12" spans="1:7" s="14" customFormat="1" ht="15" customHeight="1" x14ac:dyDescent="0.25">
      <c r="A12" s="32" t="s">
        <v>38</v>
      </c>
      <c r="B12" s="33" t="s">
        <v>16</v>
      </c>
      <c r="C12" s="135"/>
      <c r="D12" s="15">
        <v>2</v>
      </c>
      <c r="E12" s="15"/>
      <c r="F12" s="12">
        <f t="shared" si="1"/>
        <v>2</v>
      </c>
      <c r="G12" s="248" t="s">
        <v>441</v>
      </c>
    </row>
    <row r="13" spans="1:7" s="14" customFormat="1" ht="15" customHeight="1" x14ac:dyDescent="0.25">
      <c r="A13" s="35" t="s">
        <v>32</v>
      </c>
      <c r="B13" s="46"/>
      <c r="C13" s="17"/>
      <c r="D13" s="13"/>
      <c r="E13" s="13"/>
      <c r="F13" s="13"/>
      <c r="G13" s="249"/>
    </row>
    <row r="14" spans="1:7" s="22" customFormat="1" ht="15" customHeight="1" x14ac:dyDescent="0.25">
      <c r="A14" s="32" t="s">
        <v>39</v>
      </c>
      <c r="B14" s="18" t="s">
        <v>16</v>
      </c>
      <c r="C14" s="33"/>
      <c r="D14" s="15">
        <f t="shared" si="0"/>
        <v>2</v>
      </c>
      <c r="E14" s="20"/>
      <c r="F14" s="12">
        <f t="shared" si="1"/>
        <v>2</v>
      </c>
      <c r="G14" s="247" t="s">
        <v>452</v>
      </c>
    </row>
    <row r="15" spans="1:7" s="139" customFormat="1" ht="15" customHeight="1" x14ac:dyDescent="0.25">
      <c r="A15" s="34" t="s">
        <v>40</v>
      </c>
      <c r="B15" s="135" t="s">
        <v>16</v>
      </c>
      <c r="C15" s="135"/>
      <c r="D15" s="15">
        <f t="shared" si="0"/>
        <v>2</v>
      </c>
      <c r="E15" s="15"/>
      <c r="F15" s="137">
        <f t="shared" si="1"/>
        <v>2</v>
      </c>
      <c r="G15" s="162" t="s">
        <v>218</v>
      </c>
    </row>
    <row r="16" spans="1:7" s="139" customFormat="1" ht="15" customHeight="1" x14ac:dyDescent="0.25">
      <c r="A16" s="34" t="s">
        <v>41</v>
      </c>
      <c r="B16" s="135" t="s">
        <v>16</v>
      </c>
      <c r="C16" s="135"/>
      <c r="D16" s="15">
        <f t="shared" si="0"/>
        <v>2</v>
      </c>
      <c r="E16" s="15"/>
      <c r="F16" s="137">
        <f t="shared" si="1"/>
        <v>2</v>
      </c>
      <c r="G16" s="247" t="s">
        <v>442</v>
      </c>
    </row>
    <row r="17" spans="1:7" s="139" customFormat="1" ht="15" customHeight="1" x14ac:dyDescent="0.25">
      <c r="A17" s="34" t="s">
        <v>42</v>
      </c>
      <c r="B17" s="135" t="s">
        <v>16</v>
      </c>
      <c r="C17" s="135"/>
      <c r="D17" s="15">
        <f t="shared" si="0"/>
        <v>2</v>
      </c>
      <c r="E17" s="15"/>
      <c r="F17" s="137">
        <f t="shared" si="1"/>
        <v>2</v>
      </c>
      <c r="G17" s="247" t="s">
        <v>443</v>
      </c>
    </row>
    <row r="18" spans="1:7" s="139" customFormat="1" ht="15" customHeight="1" x14ac:dyDescent="0.25">
      <c r="A18" s="34" t="s">
        <v>43</v>
      </c>
      <c r="B18" s="135" t="s">
        <v>16</v>
      </c>
      <c r="C18" s="135"/>
      <c r="D18" s="15">
        <f t="shared" si="0"/>
        <v>2</v>
      </c>
      <c r="E18" s="15"/>
      <c r="F18" s="137">
        <f t="shared" si="1"/>
        <v>2</v>
      </c>
      <c r="G18" s="247" t="s">
        <v>444</v>
      </c>
    </row>
    <row r="19" spans="1:7" s="139" customFormat="1" ht="15" customHeight="1" x14ac:dyDescent="0.25">
      <c r="A19" s="34" t="s">
        <v>44</v>
      </c>
      <c r="B19" s="135" t="s">
        <v>16</v>
      </c>
      <c r="C19" s="135"/>
      <c r="D19" s="15">
        <f t="shared" si="0"/>
        <v>2</v>
      </c>
      <c r="E19" s="15"/>
      <c r="F19" s="137">
        <f t="shared" si="1"/>
        <v>2</v>
      </c>
      <c r="G19" s="250" t="s">
        <v>436</v>
      </c>
    </row>
    <row r="20" spans="1:7" s="139" customFormat="1" ht="15" customHeight="1" x14ac:dyDescent="0.25">
      <c r="A20" s="34" t="s">
        <v>45</v>
      </c>
      <c r="B20" s="135" t="s">
        <v>16</v>
      </c>
      <c r="C20" s="135"/>
      <c r="D20" s="15">
        <f t="shared" si="0"/>
        <v>2</v>
      </c>
      <c r="E20" s="15"/>
      <c r="F20" s="137">
        <f t="shared" si="1"/>
        <v>2</v>
      </c>
      <c r="G20" s="251" t="s">
        <v>385</v>
      </c>
    </row>
    <row r="21" spans="1:7" s="139" customFormat="1" ht="15" customHeight="1" x14ac:dyDescent="0.25">
      <c r="A21" s="34" t="s">
        <v>46</v>
      </c>
      <c r="B21" s="135" t="s">
        <v>16</v>
      </c>
      <c r="C21" s="135"/>
      <c r="D21" s="15">
        <f t="shared" si="0"/>
        <v>2</v>
      </c>
      <c r="E21" s="15"/>
      <c r="F21" s="137">
        <f t="shared" si="1"/>
        <v>2</v>
      </c>
      <c r="G21" s="246" t="s">
        <v>446</v>
      </c>
    </row>
    <row r="22" spans="1:7" s="139" customFormat="1" ht="15" customHeight="1" x14ac:dyDescent="0.25">
      <c r="A22" s="34" t="s">
        <v>47</v>
      </c>
      <c r="B22" s="135" t="s">
        <v>16</v>
      </c>
      <c r="C22" s="135"/>
      <c r="D22" s="15">
        <f t="shared" si="0"/>
        <v>2</v>
      </c>
      <c r="E22" s="15"/>
      <c r="F22" s="137">
        <f t="shared" si="1"/>
        <v>2</v>
      </c>
      <c r="G22" s="162" t="s">
        <v>447</v>
      </c>
    </row>
    <row r="23" spans="1:7" s="139" customFormat="1" ht="15" customHeight="1" x14ac:dyDescent="0.25">
      <c r="A23" s="34" t="s">
        <v>48</v>
      </c>
      <c r="B23" s="135" t="s">
        <v>16</v>
      </c>
      <c r="C23" s="135"/>
      <c r="D23" s="15">
        <f t="shared" si="0"/>
        <v>2</v>
      </c>
      <c r="E23" s="15"/>
      <c r="F23" s="137">
        <f t="shared" si="1"/>
        <v>2</v>
      </c>
      <c r="G23" s="247" t="s">
        <v>448</v>
      </c>
    </row>
    <row r="24" spans="1:7" s="142" customFormat="1" ht="27" customHeight="1" x14ac:dyDescent="0.25">
      <c r="A24" s="34" t="s">
        <v>49</v>
      </c>
      <c r="B24" s="135" t="s">
        <v>16</v>
      </c>
      <c r="C24" s="135"/>
      <c r="D24" s="15">
        <f t="shared" si="0"/>
        <v>2</v>
      </c>
      <c r="E24" s="15"/>
      <c r="F24" s="137">
        <f t="shared" si="1"/>
        <v>2</v>
      </c>
      <c r="G24" s="162" t="s">
        <v>454</v>
      </c>
    </row>
    <row r="25" spans="1:7" s="139" customFormat="1" ht="15" customHeight="1" x14ac:dyDescent="0.25">
      <c r="A25" s="34" t="s">
        <v>50</v>
      </c>
      <c r="B25" s="135" t="s">
        <v>16</v>
      </c>
      <c r="C25" s="135"/>
      <c r="D25" s="15">
        <f t="shared" si="0"/>
        <v>2</v>
      </c>
      <c r="E25" s="15"/>
      <c r="F25" s="137">
        <f t="shared" si="1"/>
        <v>2</v>
      </c>
      <c r="G25" s="253" t="s">
        <v>450</v>
      </c>
    </row>
    <row r="26" spans="1:7" s="139" customFormat="1" ht="15" customHeight="1" x14ac:dyDescent="0.25">
      <c r="A26" s="34" t="s">
        <v>51</v>
      </c>
      <c r="B26" s="135" t="s">
        <v>16</v>
      </c>
      <c r="C26" s="135"/>
      <c r="D26" s="15">
        <f t="shared" si="0"/>
        <v>2</v>
      </c>
      <c r="E26" s="15"/>
      <c r="F26" s="137">
        <f t="shared" si="1"/>
        <v>2</v>
      </c>
      <c r="G26" s="252" t="s">
        <v>386</v>
      </c>
    </row>
    <row r="27" spans="1:7" s="139" customFormat="1" ht="15" customHeight="1" x14ac:dyDescent="0.25">
      <c r="A27" s="34" t="s">
        <v>52</v>
      </c>
      <c r="B27" s="135" t="s">
        <v>16</v>
      </c>
      <c r="C27" s="18"/>
      <c r="D27" s="15">
        <f t="shared" si="0"/>
        <v>2</v>
      </c>
      <c r="E27" s="15"/>
      <c r="F27" s="137">
        <f t="shared" si="1"/>
        <v>2</v>
      </c>
      <c r="G27" s="252" t="s">
        <v>220</v>
      </c>
    </row>
    <row r="28" spans="1:7" x14ac:dyDescent="0.25">
      <c r="G28" s="144"/>
    </row>
    <row r="29" spans="1:7" x14ac:dyDescent="0.25">
      <c r="G29" s="144"/>
    </row>
  </sheetData>
  <autoFilter ref="A6:G27"/>
  <mergeCells count="9">
    <mergeCell ref="D4:D5"/>
    <mergeCell ref="E4:E5"/>
    <mergeCell ref="F4:F5"/>
    <mergeCell ref="A1:G1"/>
    <mergeCell ref="A2:G2"/>
    <mergeCell ref="A3:A5"/>
    <mergeCell ref="C3:C5"/>
    <mergeCell ref="D3:F3"/>
    <mergeCell ref="G3:G5"/>
  </mergeCells>
  <dataValidations count="4">
    <dataValidation type="list" allowBlank="1" showInputMessage="1" showErrorMessage="1" sqref="E7:E12 E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3">
      <formula1>#REF!</formula1>
    </dataValidation>
    <dataValidation type="list" allowBlank="1" showInputMessage="1" showErrorMessage="1" sqref="B15:B27 B6:B12">
      <formula1>$B$4:$B$5</formula1>
    </dataValidation>
    <dataValidation type="list" allowBlank="1" showInputMessage="1" showErrorMessage="1" sqref="B14">
      <formula1>$B$3:$B$4</formula1>
    </dataValidation>
  </dataValidations>
  <hyperlinks>
    <hyperlink ref="F6" r:id="rId1" display="http://beldepfin.ru/?page_id=4202"/>
    <hyperlink ref="G8" r:id="rId2"/>
    <hyperlink ref="G7" r:id="rId3"/>
    <hyperlink ref="G9" r:id="rId4"/>
    <hyperlink ref="G10" r:id="rId5"/>
    <hyperlink ref="G11" r:id="rId6"/>
    <hyperlink ref="G12" r:id="rId7"/>
    <hyperlink ref="G14" r:id="rId8"/>
    <hyperlink ref="G15" r:id="rId9"/>
    <hyperlink ref="G16" r:id="rId10"/>
    <hyperlink ref="G17" r:id="rId11"/>
    <hyperlink ref="G18" r:id="rId12"/>
    <hyperlink ref="G19" r:id="rId13"/>
    <hyperlink ref="G20" r:id="rId14"/>
    <hyperlink ref="G21" r:id="rId15"/>
    <hyperlink ref="G22" r:id="rId16"/>
    <hyperlink ref="G23" r:id="rId17"/>
    <hyperlink ref="G24" r:id="rId18" display="http://www.udora.info; "/>
    <hyperlink ref="G25" r:id="rId19"/>
    <hyperlink ref="G26" r:id="rId20"/>
    <hyperlink ref="G27" r:id="rId21"/>
  </hyperlinks>
  <pageMargins left="0.70866141732283472" right="0.70866141732283472" top="0.74803149606299213" bottom="0.74803149606299213" header="0.31496062992125984" footer="0.31496062992125984"/>
  <pageSetup paperSize="9" scale="68" fitToHeight="3" orientation="landscape" r:id="rId22"/>
  <headerFooter>
    <oddFooter>&amp;C&amp;"Times New Roman,обычный"&amp;8Исходные данные и оценка показателя 1.1&amp;R&amp;8&amp;P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9"/>
  <sheetViews>
    <sheetView topLeftCell="A4" zoomScaleNormal="100" zoomScaleSheetLayoutView="100" workbookViewId="0">
      <selection activeCell="G22" sqref="G22"/>
    </sheetView>
  </sheetViews>
  <sheetFormatPr defaultColWidth="8.85546875" defaultRowHeight="11.25" x14ac:dyDescent="0.2"/>
  <cols>
    <col min="1" max="1" width="19.42578125" style="58" customWidth="1"/>
    <col min="2" max="2" width="40.28515625" style="61" customWidth="1"/>
    <col min="3" max="4" width="6.28515625" style="64" customWidth="1"/>
    <col min="5" max="5" width="6.7109375" style="61" customWidth="1"/>
    <col min="6" max="6" width="7.140625" style="63" customWidth="1"/>
    <col min="7" max="7" width="14.140625" style="61" customWidth="1"/>
    <col min="8" max="8" width="16.28515625" style="60" customWidth="1"/>
    <col min="9" max="9" width="13.7109375" style="59" customWidth="1"/>
    <col min="10" max="11" width="13.7109375" style="58" customWidth="1"/>
    <col min="12" max="12" width="21.28515625" style="58" customWidth="1"/>
    <col min="13" max="13" width="8.140625" style="61" customWidth="1"/>
    <col min="14" max="16384" width="8.85546875" style="58"/>
  </cols>
  <sheetData>
    <row r="1" spans="1:13" ht="19.5" customHeight="1" x14ac:dyDescent="0.2">
      <c r="A1" s="518" t="str">
        <f>"Исходные данные и оценка показателя "&amp;Методика!B200</f>
        <v>Исходные данные и оценка показателя Проводились ли во II полугодии отчетного года заседания Общественного совета МО и опубликованы ли итоговые протоколы этих заседаний?</v>
      </c>
      <c r="B1" s="518"/>
      <c r="C1" s="518"/>
      <c r="D1" s="518"/>
      <c r="E1" s="518"/>
      <c r="F1" s="518"/>
      <c r="G1" s="518"/>
      <c r="H1" s="518"/>
      <c r="I1" s="518"/>
      <c r="J1" s="518"/>
      <c r="K1" s="518"/>
      <c r="L1" s="518"/>
      <c r="M1" s="518"/>
    </row>
    <row r="2" spans="1:13" s="45" customFormat="1" ht="104.25" customHeight="1" x14ac:dyDescent="0.25">
      <c r="A2" s="559" t="str">
        <f>Методика!B201</f>
        <v xml:space="preserve">Общественные советы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МО. Достаточным для оценки показателя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v>
      </c>
      <c r="B2" s="559"/>
      <c r="C2" s="559"/>
      <c r="D2" s="559"/>
      <c r="E2" s="559"/>
      <c r="F2" s="559"/>
      <c r="G2" s="559"/>
      <c r="H2" s="559"/>
      <c r="I2" s="559"/>
      <c r="J2" s="559"/>
      <c r="K2" s="559"/>
      <c r="L2" s="559"/>
      <c r="M2" s="559"/>
    </row>
    <row r="3" spans="1:13" ht="43.5" customHeight="1" x14ac:dyDescent="0.2">
      <c r="A3" s="497" t="s">
        <v>134</v>
      </c>
      <c r="B3" s="172" t="str">
        <f>Методика!B200</f>
        <v>Проводились ли во II полугодии отчетного года заседания Общественного совета МО и опубликованы ли итоговые протоколы этих заседаний?</v>
      </c>
      <c r="C3" s="522" t="s">
        <v>411</v>
      </c>
      <c r="D3" s="522"/>
      <c r="E3" s="523"/>
      <c r="F3" s="523"/>
      <c r="G3" s="504" t="s">
        <v>28</v>
      </c>
      <c r="H3" s="512" t="s">
        <v>181</v>
      </c>
      <c r="I3" s="519"/>
      <c r="J3" s="519"/>
      <c r="K3" s="519"/>
      <c r="L3" s="519"/>
      <c r="M3" s="497" t="s">
        <v>3</v>
      </c>
    </row>
    <row r="4" spans="1:13" s="239" customFormat="1" ht="25.5" customHeight="1" x14ac:dyDescent="0.25">
      <c r="A4" s="505"/>
      <c r="B4" s="106" t="str">
        <f>Методика!B202</f>
        <v xml:space="preserve">Да, заседания проводились и опубликованы принятые итоговые документы (протоколы) </v>
      </c>
      <c r="C4" s="520" t="s">
        <v>9</v>
      </c>
      <c r="D4" s="510" t="s">
        <v>27</v>
      </c>
      <c r="E4" s="510" t="s">
        <v>137</v>
      </c>
      <c r="F4" s="521" t="s">
        <v>8</v>
      </c>
      <c r="G4" s="524"/>
      <c r="H4" s="235" t="s">
        <v>176</v>
      </c>
      <c r="I4" s="235" t="s">
        <v>177</v>
      </c>
      <c r="J4" s="235" t="s">
        <v>178</v>
      </c>
      <c r="K4" s="238" t="s">
        <v>179</v>
      </c>
      <c r="L4" s="235" t="s">
        <v>180</v>
      </c>
      <c r="M4" s="498"/>
    </row>
    <row r="5" spans="1:13" s="70" customFormat="1" ht="45.75" customHeight="1" x14ac:dyDescent="0.2">
      <c r="A5" s="506"/>
      <c r="B5" s="106" t="str">
        <f>Методика!B203</f>
        <v xml:space="preserve">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v>
      </c>
      <c r="C5" s="520"/>
      <c r="D5" s="510"/>
      <c r="E5" s="510"/>
      <c r="F5" s="521"/>
      <c r="G5" s="525"/>
      <c r="H5" s="169" t="s">
        <v>123</v>
      </c>
      <c r="I5" s="169" t="s">
        <v>123</v>
      </c>
      <c r="J5" s="169" t="s">
        <v>123</v>
      </c>
      <c r="K5" s="169" t="s">
        <v>123</v>
      </c>
      <c r="L5" s="169" t="s">
        <v>123</v>
      </c>
      <c r="M5" s="499"/>
    </row>
    <row r="6" spans="1:13" s="70" customFormat="1" ht="15" customHeight="1" x14ac:dyDescent="0.2">
      <c r="A6" s="11" t="s">
        <v>31</v>
      </c>
      <c r="B6" s="85"/>
      <c r="C6" s="88"/>
      <c r="D6" s="88"/>
      <c r="E6" s="82"/>
      <c r="F6" s="87"/>
      <c r="G6" s="86"/>
      <c r="H6" s="83"/>
      <c r="I6" s="21"/>
      <c r="J6" s="82"/>
      <c r="K6" s="82"/>
      <c r="L6" s="82"/>
      <c r="M6" s="85"/>
    </row>
    <row r="7" spans="1:13" s="70" customFormat="1" ht="15" customHeight="1" x14ac:dyDescent="0.2">
      <c r="A7" s="32" t="s">
        <v>33</v>
      </c>
      <c r="B7" s="199" t="s">
        <v>115</v>
      </c>
      <c r="C7" s="80">
        <f t="shared" ref="C7:C12" si="0">IF(B7=$B$4,2,0)</f>
        <v>2</v>
      </c>
      <c r="D7" s="15"/>
      <c r="E7" s="15"/>
      <c r="F7" s="75">
        <f>C7*(1-D7)*(1-E7)</f>
        <v>2</v>
      </c>
      <c r="G7" s="199"/>
      <c r="H7" s="43" t="s">
        <v>204</v>
      </c>
      <c r="I7" s="43" t="s">
        <v>204</v>
      </c>
      <c r="J7" s="43" t="s">
        <v>204</v>
      </c>
      <c r="K7" s="43" t="s">
        <v>204</v>
      </c>
      <c r="L7" s="43" t="s">
        <v>204</v>
      </c>
      <c r="M7" s="197" t="s">
        <v>627</v>
      </c>
    </row>
    <row r="8" spans="1:13" s="70" customFormat="1" ht="15" customHeight="1" x14ac:dyDescent="0.2">
      <c r="A8" s="32" t="s">
        <v>34</v>
      </c>
      <c r="B8" s="199" t="s">
        <v>115</v>
      </c>
      <c r="C8" s="80">
        <f t="shared" si="0"/>
        <v>2</v>
      </c>
      <c r="D8" s="15"/>
      <c r="E8" s="15"/>
      <c r="F8" s="75">
        <f t="shared" ref="F8:F27" si="1">C8*(1-D8)*(1-E8)</f>
        <v>2</v>
      </c>
      <c r="G8" s="199"/>
      <c r="H8" s="43" t="s">
        <v>204</v>
      </c>
      <c r="I8" s="43" t="s">
        <v>204</v>
      </c>
      <c r="J8" s="43" t="s">
        <v>204</v>
      </c>
      <c r="K8" s="43" t="s">
        <v>204</v>
      </c>
      <c r="L8" s="43" t="s">
        <v>204</v>
      </c>
      <c r="M8" s="221" t="s">
        <v>624</v>
      </c>
    </row>
    <row r="9" spans="1:13" s="70" customFormat="1" ht="15" customHeight="1" x14ac:dyDescent="0.2">
      <c r="A9" s="32" t="s">
        <v>35</v>
      </c>
      <c r="B9" s="195" t="s">
        <v>115</v>
      </c>
      <c r="C9" s="165">
        <f t="shared" si="0"/>
        <v>2</v>
      </c>
      <c r="D9" s="15"/>
      <c r="E9" s="15"/>
      <c r="F9" s="167">
        <f t="shared" si="1"/>
        <v>2</v>
      </c>
      <c r="G9" s="195"/>
      <c r="H9" s="373" t="s">
        <v>204</v>
      </c>
      <c r="I9" s="373" t="s">
        <v>204</v>
      </c>
      <c r="J9" s="373" t="s">
        <v>204</v>
      </c>
      <c r="K9" s="373" t="s">
        <v>204</v>
      </c>
      <c r="L9" s="373" t="s">
        <v>204</v>
      </c>
      <c r="M9" s="225" t="s">
        <v>345</v>
      </c>
    </row>
    <row r="10" spans="1:13" s="70" customFormat="1" ht="15" customHeight="1" x14ac:dyDescent="0.25">
      <c r="A10" s="32" t="s">
        <v>36</v>
      </c>
      <c r="B10" s="199" t="s">
        <v>342</v>
      </c>
      <c r="C10" s="80">
        <f t="shared" si="0"/>
        <v>0</v>
      </c>
      <c r="D10" s="15"/>
      <c r="E10" s="15"/>
      <c r="F10" s="75">
        <f t="shared" si="1"/>
        <v>0</v>
      </c>
      <c r="G10" s="199" t="s">
        <v>238</v>
      </c>
      <c r="H10" s="43" t="s">
        <v>204</v>
      </c>
      <c r="I10" s="43" t="s">
        <v>204</v>
      </c>
      <c r="J10" s="43" t="s">
        <v>204</v>
      </c>
      <c r="K10" s="43" t="s">
        <v>204</v>
      </c>
      <c r="L10" s="43" t="s">
        <v>205</v>
      </c>
      <c r="M10" s="216" t="s">
        <v>619</v>
      </c>
    </row>
    <row r="11" spans="1:13" s="70" customFormat="1" ht="15" customHeight="1" x14ac:dyDescent="0.2">
      <c r="A11" s="34" t="s">
        <v>37</v>
      </c>
      <c r="B11" s="199" t="s">
        <v>342</v>
      </c>
      <c r="C11" s="80">
        <f t="shared" si="0"/>
        <v>0</v>
      </c>
      <c r="D11" s="15"/>
      <c r="E11" s="15"/>
      <c r="F11" s="75">
        <f t="shared" si="1"/>
        <v>0</v>
      </c>
      <c r="G11" s="199" t="s">
        <v>617</v>
      </c>
      <c r="H11" s="43" t="s">
        <v>204</v>
      </c>
      <c r="I11" s="43" t="s">
        <v>204</v>
      </c>
      <c r="J11" s="43" t="s">
        <v>204</v>
      </c>
      <c r="K11" s="43" t="s">
        <v>205</v>
      </c>
      <c r="L11" s="43" t="s">
        <v>204</v>
      </c>
      <c r="M11" s="221" t="s">
        <v>235</v>
      </c>
    </row>
    <row r="12" spans="1:13" s="70" customFormat="1" ht="15" customHeight="1" x14ac:dyDescent="0.2">
      <c r="A12" s="32" t="s">
        <v>38</v>
      </c>
      <c r="B12" s="199" t="s">
        <v>115</v>
      </c>
      <c r="C12" s="80">
        <f t="shared" si="0"/>
        <v>2</v>
      </c>
      <c r="D12" s="15"/>
      <c r="E12" s="15"/>
      <c r="F12" s="75">
        <f t="shared" si="1"/>
        <v>2</v>
      </c>
      <c r="G12" s="199"/>
      <c r="H12" s="43" t="s">
        <v>204</v>
      </c>
      <c r="I12" s="43" t="s">
        <v>204</v>
      </c>
      <c r="J12" s="43" t="s">
        <v>204</v>
      </c>
      <c r="K12" s="43" t="s">
        <v>204</v>
      </c>
      <c r="L12" s="43" t="s">
        <v>204</v>
      </c>
      <c r="M12" s="221" t="s">
        <v>585</v>
      </c>
    </row>
    <row r="13" spans="1:13" s="70" customFormat="1" ht="15" customHeight="1" x14ac:dyDescent="0.2">
      <c r="A13" s="35" t="s">
        <v>32</v>
      </c>
      <c r="B13" s="222"/>
      <c r="C13" s="19"/>
      <c r="D13" s="77"/>
      <c r="E13" s="77"/>
      <c r="F13" s="19"/>
      <c r="G13" s="222"/>
      <c r="H13" s="19"/>
      <c r="I13" s="35"/>
      <c r="J13" s="19"/>
      <c r="K13" s="19"/>
      <c r="L13" s="19"/>
      <c r="M13" s="223"/>
    </row>
    <row r="14" spans="1:13" s="70" customFormat="1" ht="15" customHeight="1" x14ac:dyDescent="0.2">
      <c r="A14" s="32" t="s">
        <v>39</v>
      </c>
      <c r="B14" s="199" t="s">
        <v>342</v>
      </c>
      <c r="C14" s="80">
        <f t="shared" ref="C14:C27" si="2">IF(B14=$B$4,2,0)</f>
        <v>0</v>
      </c>
      <c r="D14" s="15"/>
      <c r="E14" s="15"/>
      <c r="F14" s="75">
        <f t="shared" si="1"/>
        <v>0</v>
      </c>
      <c r="G14" s="199" t="s">
        <v>614</v>
      </c>
      <c r="H14" s="43" t="s">
        <v>204</v>
      </c>
      <c r="I14" s="43" t="s">
        <v>204</v>
      </c>
      <c r="J14" s="43" t="s">
        <v>204</v>
      </c>
      <c r="K14" s="43" t="s">
        <v>205</v>
      </c>
      <c r="L14" s="43" t="s">
        <v>204</v>
      </c>
      <c r="M14" s="221" t="s">
        <v>231</v>
      </c>
    </row>
    <row r="15" spans="1:13" s="70" customFormat="1" ht="15" customHeight="1" x14ac:dyDescent="0.2">
      <c r="A15" s="34" t="s">
        <v>40</v>
      </c>
      <c r="B15" s="199" t="s">
        <v>342</v>
      </c>
      <c r="C15" s="80">
        <f t="shared" si="2"/>
        <v>0</v>
      </c>
      <c r="D15" s="15"/>
      <c r="E15" s="15"/>
      <c r="F15" s="75">
        <f t="shared" si="1"/>
        <v>0</v>
      </c>
      <c r="G15" s="199" t="s">
        <v>757</v>
      </c>
      <c r="H15" s="18" t="s">
        <v>205</v>
      </c>
      <c r="I15" s="18" t="s">
        <v>205</v>
      </c>
      <c r="J15" s="18" t="s">
        <v>205</v>
      </c>
      <c r="K15" s="18" t="s">
        <v>205</v>
      </c>
      <c r="L15" s="18" t="s">
        <v>205</v>
      </c>
      <c r="M15" s="225" t="s">
        <v>586</v>
      </c>
    </row>
    <row r="16" spans="1:13" s="70" customFormat="1" ht="15" customHeight="1" x14ac:dyDescent="0.2">
      <c r="A16" s="34" t="s">
        <v>41</v>
      </c>
      <c r="B16" s="199" t="s">
        <v>342</v>
      </c>
      <c r="C16" s="80">
        <f t="shared" si="2"/>
        <v>0</v>
      </c>
      <c r="D16" s="15"/>
      <c r="E16" s="15"/>
      <c r="F16" s="75">
        <f t="shared" si="1"/>
        <v>0</v>
      </c>
      <c r="G16" s="199" t="s">
        <v>595</v>
      </c>
      <c r="H16" s="18" t="s">
        <v>205</v>
      </c>
      <c r="I16" s="18" t="s">
        <v>205</v>
      </c>
      <c r="J16" s="18" t="s">
        <v>205</v>
      </c>
      <c r="K16" s="18" t="s">
        <v>205</v>
      </c>
      <c r="L16" s="18" t="s">
        <v>205</v>
      </c>
      <c r="M16" s="310"/>
    </row>
    <row r="17" spans="1:13" s="70" customFormat="1" ht="15" customHeight="1" x14ac:dyDescent="0.2">
      <c r="A17" s="34" t="s">
        <v>42</v>
      </c>
      <c r="B17" s="195" t="s">
        <v>115</v>
      </c>
      <c r="C17" s="165">
        <f t="shared" si="2"/>
        <v>2</v>
      </c>
      <c r="D17" s="15"/>
      <c r="E17" s="15"/>
      <c r="F17" s="167">
        <f t="shared" si="1"/>
        <v>2</v>
      </c>
      <c r="G17" s="195"/>
      <c r="H17" s="43" t="s">
        <v>204</v>
      </c>
      <c r="I17" s="43" t="s">
        <v>204</v>
      </c>
      <c r="J17" s="43" t="s">
        <v>204</v>
      </c>
      <c r="K17" s="43" t="s">
        <v>204</v>
      </c>
      <c r="L17" s="43" t="s">
        <v>204</v>
      </c>
      <c r="M17" s="225" t="s">
        <v>613</v>
      </c>
    </row>
    <row r="18" spans="1:13" s="70" customFormat="1" ht="15" customHeight="1" x14ac:dyDescent="0.2">
      <c r="A18" s="34" t="s">
        <v>43</v>
      </c>
      <c r="B18" s="199" t="s">
        <v>115</v>
      </c>
      <c r="C18" s="80">
        <f t="shared" si="2"/>
        <v>2</v>
      </c>
      <c r="D18" s="15"/>
      <c r="E18" s="15"/>
      <c r="F18" s="75">
        <f t="shared" si="1"/>
        <v>2</v>
      </c>
      <c r="G18" s="199"/>
      <c r="H18" s="43" t="s">
        <v>204</v>
      </c>
      <c r="I18" s="43" t="s">
        <v>204</v>
      </c>
      <c r="J18" s="43" t="s">
        <v>204</v>
      </c>
      <c r="K18" s="43" t="s">
        <v>204</v>
      </c>
      <c r="L18" s="43" t="s">
        <v>204</v>
      </c>
      <c r="M18" s="309" t="s">
        <v>588</v>
      </c>
    </row>
    <row r="19" spans="1:13" s="70" customFormat="1" ht="15" customHeight="1" x14ac:dyDescent="0.2">
      <c r="A19" s="34" t="s">
        <v>44</v>
      </c>
      <c r="B19" s="195" t="s">
        <v>115</v>
      </c>
      <c r="C19" s="165">
        <f t="shared" si="2"/>
        <v>2</v>
      </c>
      <c r="D19" s="15"/>
      <c r="E19" s="15"/>
      <c r="F19" s="167">
        <f t="shared" si="1"/>
        <v>2</v>
      </c>
      <c r="G19" s="199"/>
      <c r="H19" s="43" t="s">
        <v>204</v>
      </c>
      <c r="I19" s="43" t="s">
        <v>204</v>
      </c>
      <c r="J19" s="43" t="s">
        <v>204</v>
      </c>
      <c r="K19" s="43" t="s">
        <v>204</v>
      </c>
      <c r="L19" s="43" t="s">
        <v>204</v>
      </c>
      <c r="M19" s="225" t="s">
        <v>590</v>
      </c>
    </row>
    <row r="20" spans="1:13" s="70" customFormat="1" ht="15" customHeight="1" x14ac:dyDescent="0.2">
      <c r="A20" s="34" t="s">
        <v>45</v>
      </c>
      <c r="B20" s="419" t="s">
        <v>342</v>
      </c>
      <c r="C20" s="416">
        <f t="shared" si="2"/>
        <v>0</v>
      </c>
      <c r="D20" s="15"/>
      <c r="E20" s="15"/>
      <c r="F20" s="75">
        <f t="shared" si="1"/>
        <v>0</v>
      </c>
      <c r="G20" s="199" t="s">
        <v>600</v>
      </c>
      <c r="H20" s="43" t="s">
        <v>204</v>
      </c>
      <c r="I20" s="43" t="s">
        <v>204</v>
      </c>
      <c r="J20" s="43" t="s">
        <v>204</v>
      </c>
      <c r="K20" s="43" t="s">
        <v>204</v>
      </c>
      <c r="L20" s="43" t="s">
        <v>205</v>
      </c>
      <c r="M20" s="225" t="s">
        <v>592</v>
      </c>
    </row>
    <row r="21" spans="1:13" s="70" customFormat="1" ht="15" customHeight="1" x14ac:dyDescent="0.2">
      <c r="A21" s="34" t="s">
        <v>46</v>
      </c>
      <c r="B21" s="199" t="s">
        <v>115</v>
      </c>
      <c r="C21" s="80">
        <f t="shared" si="2"/>
        <v>2</v>
      </c>
      <c r="D21" s="15"/>
      <c r="E21" s="15"/>
      <c r="F21" s="75">
        <f t="shared" si="1"/>
        <v>2</v>
      </c>
      <c r="G21" s="199"/>
      <c r="H21" s="43" t="s">
        <v>204</v>
      </c>
      <c r="I21" s="43" t="s">
        <v>204</v>
      </c>
      <c r="J21" s="43" t="s">
        <v>204</v>
      </c>
      <c r="K21" s="43" t="s">
        <v>204</v>
      </c>
      <c r="L21" s="43" t="s">
        <v>204</v>
      </c>
      <c r="M21" s="225" t="s">
        <v>233</v>
      </c>
    </row>
    <row r="22" spans="1:13" s="70" customFormat="1" ht="15" customHeight="1" x14ac:dyDescent="0.2">
      <c r="A22" s="34" t="s">
        <v>47</v>
      </c>
      <c r="B22" s="195" t="s">
        <v>342</v>
      </c>
      <c r="C22" s="165">
        <f t="shared" si="2"/>
        <v>0</v>
      </c>
      <c r="D22" s="15"/>
      <c r="E22" s="15"/>
      <c r="F22" s="167">
        <f t="shared" si="1"/>
        <v>0</v>
      </c>
      <c r="G22" s="195" t="s">
        <v>600</v>
      </c>
      <c r="H22" s="18" t="s">
        <v>204</v>
      </c>
      <c r="I22" s="73" t="s">
        <v>204</v>
      </c>
      <c r="J22" s="72" t="s">
        <v>204</v>
      </c>
      <c r="K22" s="72" t="s">
        <v>204</v>
      </c>
      <c r="L22" s="72" t="s">
        <v>205</v>
      </c>
      <c r="M22" s="225" t="s">
        <v>599</v>
      </c>
    </row>
    <row r="23" spans="1:13" s="70" customFormat="1" ht="15" customHeight="1" x14ac:dyDescent="0.2">
      <c r="A23" s="382" t="s">
        <v>48</v>
      </c>
      <c r="B23" s="419" t="s">
        <v>115</v>
      </c>
      <c r="C23" s="416">
        <f t="shared" si="2"/>
        <v>2</v>
      </c>
      <c r="D23" s="370"/>
      <c r="E23" s="370"/>
      <c r="F23" s="418">
        <f t="shared" si="1"/>
        <v>2</v>
      </c>
      <c r="G23" s="419"/>
      <c r="H23" s="373" t="s">
        <v>204</v>
      </c>
      <c r="I23" s="390" t="s">
        <v>204</v>
      </c>
      <c r="J23" s="389" t="s">
        <v>204</v>
      </c>
      <c r="K23" s="389" t="s">
        <v>204</v>
      </c>
      <c r="L23" s="389" t="s">
        <v>204</v>
      </c>
      <c r="M23" s="225" t="s">
        <v>661</v>
      </c>
    </row>
    <row r="24" spans="1:13" s="70" customFormat="1" ht="15" customHeight="1" x14ac:dyDescent="0.2">
      <c r="A24" s="34" t="s">
        <v>49</v>
      </c>
      <c r="B24" s="195" t="s">
        <v>115</v>
      </c>
      <c r="C24" s="165">
        <f t="shared" si="2"/>
        <v>2</v>
      </c>
      <c r="D24" s="15"/>
      <c r="E24" s="15"/>
      <c r="F24" s="167">
        <f t="shared" si="1"/>
        <v>2</v>
      </c>
      <c r="G24" s="195"/>
      <c r="H24" s="18" t="s">
        <v>204</v>
      </c>
      <c r="I24" s="18" t="s">
        <v>204</v>
      </c>
      <c r="J24" s="18" t="s">
        <v>204</v>
      </c>
      <c r="K24" s="18" t="s">
        <v>204</v>
      </c>
      <c r="L24" s="18" t="s">
        <v>204</v>
      </c>
      <c r="M24" s="225" t="s">
        <v>630</v>
      </c>
    </row>
    <row r="25" spans="1:13" s="70" customFormat="1" ht="15" customHeight="1" x14ac:dyDescent="0.25">
      <c r="A25" s="34" t="s">
        <v>50</v>
      </c>
      <c r="B25" s="199" t="s">
        <v>342</v>
      </c>
      <c r="C25" s="80">
        <f t="shared" si="2"/>
        <v>0</v>
      </c>
      <c r="D25" s="15"/>
      <c r="E25" s="15"/>
      <c r="F25" s="75">
        <f t="shared" si="1"/>
        <v>0</v>
      </c>
      <c r="G25" s="195" t="s">
        <v>412</v>
      </c>
      <c r="H25" s="43" t="s">
        <v>204</v>
      </c>
      <c r="I25" s="18" t="s">
        <v>413</v>
      </c>
      <c r="J25" s="18" t="s">
        <v>204</v>
      </c>
      <c r="K25" s="18" t="s">
        <v>204</v>
      </c>
      <c r="L25" s="43" t="s">
        <v>204</v>
      </c>
      <c r="M25" s="216" t="s">
        <v>611</v>
      </c>
    </row>
    <row r="26" spans="1:13" s="70" customFormat="1" ht="15" customHeight="1" x14ac:dyDescent="0.2">
      <c r="A26" s="34" t="s">
        <v>51</v>
      </c>
      <c r="B26" s="195" t="s">
        <v>115</v>
      </c>
      <c r="C26" s="165">
        <f t="shared" si="2"/>
        <v>2</v>
      </c>
      <c r="D26" s="15"/>
      <c r="E26" s="15"/>
      <c r="F26" s="167">
        <f t="shared" si="1"/>
        <v>2</v>
      </c>
      <c r="G26" s="195"/>
      <c r="H26" s="18" t="s">
        <v>204</v>
      </c>
      <c r="I26" s="18" t="s">
        <v>204</v>
      </c>
      <c r="J26" s="18" t="s">
        <v>204</v>
      </c>
      <c r="K26" s="18" t="s">
        <v>204</v>
      </c>
      <c r="L26" s="18" t="s">
        <v>204</v>
      </c>
      <c r="M26" s="225" t="s">
        <v>605</v>
      </c>
    </row>
    <row r="27" spans="1:13" s="70" customFormat="1" ht="15" customHeight="1" x14ac:dyDescent="0.2">
      <c r="A27" s="34" t="s">
        <v>52</v>
      </c>
      <c r="B27" s="195" t="s">
        <v>115</v>
      </c>
      <c r="C27" s="165">
        <f t="shared" si="2"/>
        <v>2</v>
      </c>
      <c r="D27" s="15"/>
      <c r="E27" s="15"/>
      <c r="F27" s="167">
        <f t="shared" si="1"/>
        <v>2</v>
      </c>
      <c r="G27" s="195"/>
      <c r="H27" s="18" t="s">
        <v>204</v>
      </c>
      <c r="I27" s="18" t="s">
        <v>204</v>
      </c>
      <c r="J27" s="18" t="s">
        <v>204</v>
      </c>
      <c r="K27" s="18" t="s">
        <v>204</v>
      </c>
      <c r="L27" s="18" t="s">
        <v>204</v>
      </c>
      <c r="M27" s="225" t="s">
        <v>608</v>
      </c>
    </row>
    <row r="28" spans="1:13" x14ac:dyDescent="0.2">
      <c r="H28" s="65"/>
    </row>
    <row r="29" spans="1:13" x14ac:dyDescent="0.2">
      <c r="H29" s="65"/>
    </row>
    <row r="30" spans="1:13" x14ac:dyDescent="0.2">
      <c r="B30" s="67"/>
      <c r="C30" s="69"/>
      <c r="D30" s="69"/>
      <c r="E30" s="67"/>
      <c r="F30" s="68"/>
      <c r="G30" s="67"/>
      <c r="H30" s="65"/>
      <c r="M30" s="67"/>
    </row>
    <row r="31" spans="1:13" x14ac:dyDescent="0.2">
      <c r="H31" s="65"/>
    </row>
    <row r="32" spans="1:13" x14ac:dyDescent="0.2">
      <c r="H32" s="65"/>
    </row>
    <row r="33" spans="8:8" x14ac:dyDescent="0.2">
      <c r="H33" s="65"/>
    </row>
    <row r="34" spans="8:8" x14ac:dyDescent="0.2">
      <c r="H34" s="65"/>
    </row>
    <row r="35" spans="8:8" x14ac:dyDescent="0.2">
      <c r="H35" s="65"/>
    </row>
    <row r="36" spans="8:8" x14ac:dyDescent="0.2">
      <c r="H36" s="65"/>
    </row>
    <row r="37" spans="8:8" ht="11.25" customHeight="1" x14ac:dyDescent="0.2">
      <c r="H37" s="65"/>
    </row>
    <row r="38" spans="8:8" x14ac:dyDescent="0.2">
      <c r="H38" s="65"/>
    </row>
    <row r="39" spans="8:8" x14ac:dyDescent="0.2">
      <c r="H39" s="65"/>
    </row>
    <row r="40" spans="8:8" x14ac:dyDescent="0.2">
      <c r="H40" s="65"/>
    </row>
    <row r="41" spans="8:8" x14ac:dyDescent="0.2">
      <c r="H41" s="65"/>
    </row>
    <row r="42" spans="8:8" x14ac:dyDescent="0.2">
      <c r="H42" s="65"/>
    </row>
    <row r="43" spans="8:8" x14ac:dyDescent="0.2">
      <c r="H43" s="65"/>
    </row>
    <row r="44" spans="8:8" x14ac:dyDescent="0.2">
      <c r="H44" s="65"/>
    </row>
    <row r="45" spans="8:8" x14ac:dyDescent="0.2">
      <c r="H45" s="65"/>
    </row>
    <row r="46" spans="8:8" x14ac:dyDescent="0.2">
      <c r="H46" s="65"/>
    </row>
    <row r="47" spans="8:8" x14ac:dyDescent="0.2">
      <c r="H47" s="65"/>
    </row>
    <row r="48" spans="8:8" x14ac:dyDescent="0.2">
      <c r="H48" s="65"/>
    </row>
    <row r="49" spans="8:8" x14ac:dyDescent="0.2">
      <c r="H49" s="65"/>
    </row>
  </sheetData>
  <autoFilter ref="A6:L27"/>
  <dataConsolidate/>
  <mergeCells count="11">
    <mergeCell ref="F4:F5"/>
    <mergeCell ref="A1:M1"/>
    <mergeCell ref="A2:M2"/>
    <mergeCell ref="A3:A5"/>
    <mergeCell ref="C3:F3"/>
    <mergeCell ref="G3:G5"/>
    <mergeCell ref="H3:L3"/>
    <mergeCell ref="M3:M5"/>
    <mergeCell ref="C4:C5"/>
    <mergeCell ref="D4:D5"/>
    <mergeCell ref="E4:E5"/>
  </mergeCells>
  <dataValidations count="3">
    <dataValidation type="list" allowBlank="1" showInputMessage="1" showErrorMessage="1" sqref="D7:E12 D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 type="list" allowBlank="1" showInputMessage="1" showErrorMessage="1" sqref="F13 M26:M27 B13:C13 M19:M24 M7:M9 M11:M17">
      <formula1>Выбор_3.1</formula1>
    </dataValidation>
  </dataValidations>
  <hyperlinks>
    <hyperlink ref="M12" r:id="rId1"/>
    <hyperlink ref="M14" r:id="rId2"/>
    <hyperlink ref="M15" r:id="rId3"/>
    <hyperlink ref="M20" r:id="rId4"/>
    <hyperlink ref="M21" r:id="rId5"/>
    <hyperlink ref="M22" r:id="rId6"/>
    <hyperlink ref="M26" r:id="rId7"/>
    <hyperlink ref="M25" r:id="rId8"/>
    <hyperlink ref="M17" r:id="rId9"/>
    <hyperlink ref="M11" r:id="rId10"/>
    <hyperlink ref="M10" r:id="rId11" display="http://администрация-усинск.рф/?p=54264"/>
    <hyperlink ref="M9" r:id="rId12"/>
    <hyperlink ref="M8" r:id="rId13"/>
    <hyperlink ref="M7" r:id="rId14"/>
    <hyperlink ref="M23" r:id="rId15"/>
  </hyperlinks>
  <pageMargins left="0.70866141732283472" right="0.70866141732283472" top="0.74803149606299213" bottom="0.74803149606299213" header="0.31496062992125984" footer="0.31496062992125984"/>
  <pageSetup paperSize="9" scale="58" fitToWidth="0" fitToHeight="3" orientation="landscape" r:id="rId16"/>
  <headerFooter>
    <oddFooter>&amp;A&amp;RСтраница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topLeftCell="A4" zoomScaleNormal="100" zoomScaleSheetLayoutView="80" workbookViewId="0">
      <selection activeCell="F14" sqref="F14"/>
    </sheetView>
  </sheetViews>
  <sheetFormatPr defaultColWidth="8.85546875" defaultRowHeight="15" x14ac:dyDescent="0.25"/>
  <cols>
    <col min="1" max="1" width="19.42578125" style="3" customWidth="1"/>
    <col min="2" max="2" width="35.7109375" style="26" customWidth="1"/>
    <col min="3" max="3" width="51.7109375" style="3" customWidth="1"/>
    <col min="4" max="4" width="6.7109375" style="3" customWidth="1"/>
    <col min="5" max="5" width="8.140625" style="3" customWidth="1"/>
    <col min="6" max="6" width="7.28515625" style="4" customWidth="1"/>
    <col min="7" max="7" width="93.28515625" style="2" customWidth="1"/>
    <col min="8" max="16384" width="8.85546875" style="9"/>
  </cols>
  <sheetData>
    <row r="1" spans="1:7" s="1" customFormat="1" ht="26.25" customHeight="1" x14ac:dyDescent="0.2">
      <c r="A1" s="496" t="str">
        <f>"Исходные данные и оценка показателя "&amp;Методика!B14</f>
        <v>Исходные данные и оценка показателя 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B1" s="496"/>
      <c r="C1" s="496"/>
      <c r="D1" s="496"/>
      <c r="E1" s="496"/>
      <c r="F1" s="496"/>
      <c r="G1" s="496"/>
    </row>
    <row r="2" spans="1:7" s="1" customFormat="1" ht="39.75" customHeight="1" x14ac:dyDescent="0.2">
      <c r="A2" s="509" t="str">
        <f>Методика!B15</f>
        <v>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или ведомственной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v>
      </c>
      <c r="B2" s="509"/>
      <c r="C2" s="509"/>
      <c r="D2" s="509"/>
      <c r="E2" s="509"/>
      <c r="F2" s="509"/>
      <c r="G2" s="509"/>
    </row>
    <row r="3" spans="1:7" ht="56.25" customHeight="1" x14ac:dyDescent="0.25">
      <c r="A3" s="510" t="s">
        <v>119</v>
      </c>
      <c r="B3" s="107" t="str">
        <f>Методика!B14</f>
        <v>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C3" s="510" t="s">
        <v>28</v>
      </c>
      <c r="D3" s="500" t="s">
        <v>23</v>
      </c>
      <c r="E3" s="501"/>
      <c r="F3" s="502"/>
      <c r="G3" s="510" t="s">
        <v>453</v>
      </c>
    </row>
    <row r="4" spans="1:7" ht="29.25" customHeight="1" x14ac:dyDescent="0.25">
      <c r="A4" s="511"/>
      <c r="B4" s="24" t="str">
        <f>Методика!$B$16</f>
        <v>Да, содержится</v>
      </c>
      <c r="C4" s="510"/>
      <c r="D4" s="497" t="s">
        <v>9</v>
      </c>
      <c r="E4" s="497" t="s">
        <v>27</v>
      </c>
      <c r="F4" s="507" t="s">
        <v>8</v>
      </c>
      <c r="G4" s="512"/>
    </row>
    <row r="5" spans="1:7" ht="29.25" customHeight="1" x14ac:dyDescent="0.25">
      <c r="A5" s="511"/>
      <c r="B5" s="24" t="str">
        <f>Методика!$B$17</f>
        <v>Нет, не содержится</v>
      </c>
      <c r="C5" s="510"/>
      <c r="D5" s="499"/>
      <c r="E5" s="499"/>
      <c r="F5" s="508"/>
      <c r="G5" s="512"/>
    </row>
    <row r="6" spans="1:7" s="14" customFormat="1" ht="15" customHeight="1" x14ac:dyDescent="0.25">
      <c r="A6" s="11" t="s">
        <v>31</v>
      </c>
      <c r="B6" s="7"/>
      <c r="C6" s="11"/>
      <c r="D6" s="11"/>
      <c r="E6" s="11"/>
      <c r="F6" s="6"/>
      <c r="G6" s="5"/>
    </row>
    <row r="7" spans="1:7" s="22" customFormat="1" ht="15" customHeight="1" x14ac:dyDescent="0.25">
      <c r="A7" s="32" t="s">
        <v>33</v>
      </c>
      <c r="B7" s="33" t="s">
        <v>16</v>
      </c>
      <c r="C7" s="33"/>
      <c r="D7" s="15">
        <f t="shared" ref="D7:D27" si="0">IF(B7=$B$4,2,0)</f>
        <v>2</v>
      </c>
      <c r="E7" s="15"/>
      <c r="F7" s="12">
        <f>D7*(1-E7)</f>
        <v>2</v>
      </c>
      <c r="G7" s="242" t="s">
        <v>456</v>
      </c>
    </row>
    <row r="8" spans="1:7" s="143" customFormat="1" ht="15" customHeight="1" x14ac:dyDescent="0.25">
      <c r="A8" s="34" t="s">
        <v>34</v>
      </c>
      <c r="B8" s="33" t="s">
        <v>16</v>
      </c>
      <c r="C8" s="135"/>
      <c r="D8" s="15">
        <f t="shared" si="0"/>
        <v>2</v>
      </c>
      <c r="E8" s="15"/>
      <c r="F8" s="137">
        <f t="shared" ref="F8:F27" si="1">D8*(1-E8)</f>
        <v>2</v>
      </c>
      <c r="G8" s="243" t="s">
        <v>451</v>
      </c>
    </row>
    <row r="9" spans="1:7" s="23" customFormat="1" ht="15" customHeight="1" x14ac:dyDescent="0.25">
      <c r="A9" s="32" t="s">
        <v>35</v>
      </c>
      <c r="B9" s="33" t="s">
        <v>16</v>
      </c>
      <c r="C9" s="33"/>
      <c r="D9" s="15">
        <f t="shared" si="0"/>
        <v>2</v>
      </c>
      <c r="E9" s="15"/>
      <c r="F9" s="12">
        <f t="shared" si="1"/>
        <v>2</v>
      </c>
      <c r="G9" s="242" t="s">
        <v>217</v>
      </c>
    </row>
    <row r="10" spans="1:7" s="141" customFormat="1" ht="15" customHeight="1" x14ac:dyDescent="0.25">
      <c r="A10" s="34" t="s">
        <v>36</v>
      </c>
      <c r="B10" s="135" t="s">
        <v>16</v>
      </c>
      <c r="C10" s="18"/>
      <c r="D10" s="15">
        <f t="shared" si="0"/>
        <v>2</v>
      </c>
      <c r="E10" s="15"/>
      <c r="F10" s="137">
        <f t="shared" si="1"/>
        <v>2</v>
      </c>
      <c r="G10" s="126" t="s">
        <v>382</v>
      </c>
    </row>
    <row r="11" spans="1:7" s="10" customFormat="1" ht="15" customHeight="1" x14ac:dyDescent="0.25">
      <c r="A11" s="34" t="s">
        <v>37</v>
      </c>
      <c r="B11" s="18" t="s">
        <v>16</v>
      </c>
      <c r="C11" s="43"/>
      <c r="D11" s="15">
        <f t="shared" si="0"/>
        <v>2</v>
      </c>
      <c r="E11" s="15"/>
      <c r="F11" s="12">
        <f t="shared" si="1"/>
        <v>2</v>
      </c>
      <c r="G11" s="112" t="s">
        <v>457</v>
      </c>
    </row>
    <row r="12" spans="1:7" s="14" customFormat="1" ht="15" customHeight="1" x14ac:dyDescent="0.25">
      <c r="A12" s="32" t="s">
        <v>38</v>
      </c>
      <c r="B12" s="33" t="s">
        <v>16</v>
      </c>
      <c r="C12" s="33"/>
      <c r="D12" s="15">
        <f t="shared" si="0"/>
        <v>2</v>
      </c>
      <c r="E12" s="15"/>
      <c r="F12" s="12">
        <f t="shared" si="1"/>
        <v>2</v>
      </c>
      <c r="G12" s="242" t="s">
        <v>441</v>
      </c>
    </row>
    <row r="13" spans="1:7" s="14" customFormat="1" ht="15" customHeight="1" x14ac:dyDescent="0.25">
      <c r="A13" s="35" t="s">
        <v>32</v>
      </c>
      <c r="B13" s="46"/>
      <c r="C13" s="17"/>
      <c r="D13" s="13"/>
      <c r="E13" s="13"/>
      <c r="F13" s="13"/>
      <c r="G13" s="244"/>
    </row>
    <row r="14" spans="1:7" s="142" customFormat="1" ht="15" customHeight="1" x14ac:dyDescent="0.25">
      <c r="A14" s="34" t="s">
        <v>39</v>
      </c>
      <c r="B14" s="18" t="s">
        <v>16</v>
      </c>
      <c r="C14" s="135"/>
      <c r="D14" s="15">
        <f t="shared" si="0"/>
        <v>2</v>
      </c>
      <c r="E14" s="15"/>
      <c r="F14" s="137">
        <f t="shared" si="1"/>
        <v>2</v>
      </c>
      <c r="G14" s="243" t="s">
        <v>452</v>
      </c>
    </row>
    <row r="15" spans="1:7" s="139" customFormat="1" ht="15" customHeight="1" x14ac:dyDescent="0.25">
      <c r="A15" s="34" t="s">
        <v>40</v>
      </c>
      <c r="B15" s="135" t="s">
        <v>16</v>
      </c>
      <c r="C15" s="135"/>
      <c r="D15" s="15">
        <f t="shared" si="0"/>
        <v>2</v>
      </c>
      <c r="E15" s="15"/>
      <c r="F15" s="137">
        <f t="shared" si="1"/>
        <v>2</v>
      </c>
      <c r="G15" s="243" t="s">
        <v>218</v>
      </c>
    </row>
    <row r="16" spans="1:7" s="139" customFormat="1" ht="15" customHeight="1" x14ac:dyDescent="0.25">
      <c r="A16" s="34" t="s">
        <v>41</v>
      </c>
      <c r="B16" s="135" t="s">
        <v>16</v>
      </c>
      <c r="C16" s="135"/>
      <c r="D16" s="15">
        <f t="shared" si="0"/>
        <v>2</v>
      </c>
      <c r="E16" s="15"/>
      <c r="F16" s="137">
        <f t="shared" si="1"/>
        <v>2</v>
      </c>
      <c r="G16" s="243" t="s">
        <v>442</v>
      </c>
    </row>
    <row r="17" spans="1:7" s="139" customFormat="1" ht="15" customHeight="1" x14ac:dyDescent="0.25">
      <c r="A17" s="34" t="s">
        <v>42</v>
      </c>
      <c r="B17" s="135" t="s">
        <v>16</v>
      </c>
      <c r="C17" s="135"/>
      <c r="D17" s="15">
        <f t="shared" si="0"/>
        <v>2</v>
      </c>
      <c r="E17" s="15"/>
      <c r="F17" s="137">
        <f t="shared" si="1"/>
        <v>2</v>
      </c>
      <c r="G17" s="243" t="s">
        <v>443</v>
      </c>
    </row>
    <row r="18" spans="1:7" s="139" customFormat="1" ht="15" customHeight="1" x14ac:dyDescent="0.25">
      <c r="A18" s="34" t="s">
        <v>43</v>
      </c>
      <c r="B18" s="135" t="s">
        <v>16</v>
      </c>
      <c r="C18" s="135"/>
      <c r="D18" s="15">
        <f t="shared" si="0"/>
        <v>2</v>
      </c>
      <c r="E18" s="15"/>
      <c r="F18" s="137">
        <f t="shared" si="1"/>
        <v>2</v>
      </c>
      <c r="G18" s="243" t="s">
        <v>444</v>
      </c>
    </row>
    <row r="19" spans="1:7" s="139" customFormat="1" ht="15" customHeight="1" x14ac:dyDescent="0.25">
      <c r="A19" s="34" t="s">
        <v>44</v>
      </c>
      <c r="B19" s="135" t="s">
        <v>16</v>
      </c>
      <c r="C19" s="135"/>
      <c r="D19" s="15">
        <f t="shared" si="0"/>
        <v>2</v>
      </c>
      <c r="E19" s="15"/>
      <c r="F19" s="137">
        <f t="shared" si="1"/>
        <v>2</v>
      </c>
      <c r="G19" s="243" t="s">
        <v>436</v>
      </c>
    </row>
    <row r="20" spans="1:7" s="139" customFormat="1" ht="15" customHeight="1" x14ac:dyDescent="0.25">
      <c r="A20" s="34" t="s">
        <v>45</v>
      </c>
      <c r="B20" s="135" t="s">
        <v>16</v>
      </c>
      <c r="C20" s="135"/>
      <c r="D20" s="15">
        <f t="shared" si="0"/>
        <v>2</v>
      </c>
      <c r="E20" s="15"/>
      <c r="F20" s="137">
        <f t="shared" si="1"/>
        <v>2</v>
      </c>
      <c r="G20" s="243" t="s">
        <v>458</v>
      </c>
    </row>
    <row r="21" spans="1:7" s="139" customFormat="1" ht="15" customHeight="1" x14ac:dyDescent="0.25">
      <c r="A21" s="34" t="s">
        <v>46</v>
      </c>
      <c r="B21" s="135" t="s">
        <v>16</v>
      </c>
      <c r="C21" s="135"/>
      <c r="D21" s="15">
        <f t="shared" si="0"/>
        <v>2</v>
      </c>
      <c r="E21" s="15"/>
      <c r="F21" s="137">
        <f t="shared" si="1"/>
        <v>2</v>
      </c>
      <c r="G21" s="243" t="s">
        <v>446</v>
      </c>
    </row>
    <row r="22" spans="1:7" s="139" customFormat="1" ht="15" customHeight="1" x14ac:dyDescent="0.25">
      <c r="A22" s="34" t="s">
        <v>47</v>
      </c>
      <c r="B22" s="135" t="s">
        <v>16</v>
      </c>
      <c r="C22" s="135"/>
      <c r="D22" s="15">
        <f t="shared" si="0"/>
        <v>2</v>
      </c>
      <c r="E22" s="15"/>
      <c r="F22" s="137">
        <f t="shared" si="1"/>
        <v>2</v>
      </c>
      <c r="G22" s="243" t="s">
        <v>459</v>
      </c>
    </row>
    <row r="23" spans="1:7" s="139" customFormat="1" ht="15" customHeight="1" x14ac:dyDescent="0.25">
      <c r="A23" s="34" t="s">
        <v>48</v>
      </c>
      <c r="B23" s="135" t="s">
        <v>16</v>
      </c>
      <c r="C23" s="15"/>
      <c r="D23" s="15">
        <f t="shared" si="0"/>
        <v>2</v>
      </c>
      <c r="E23" s="15"/>
      <c r="F23" s="137">
        <f t="shared" si="1"/>
        <v>2</v>
      </c>
      <c r="G23" s="126" t="s">
        <v>448</v>
      </c>
    </row>
    <row r="24" spans="1:7" s="142" customFormat="1" ht="15" customHeight="1" x14ac:dyDescent="0.25">
      <c r="A24" s="34" t="s">
        <v>49</v>
      </c>
      <c r="B24" s="135" t="s">
        <v>16</v>
      </c>
      <c r="C24" s="135"/>
      <c r="D24" s="15">
        <f t="shared" si="0"/>
        <v>2</v>
      </c>
      <c r="E24" s="15"/>
      <c r="F24" s="137">
        <f t="shared" si="1"/>
        <v>2</v>
      </c>
      <c r="G24" s="243" t="s">
        <v>454</v>
      </c>
    </row>
    <row r="25" spans="1:7" s="139" customFormat="1" ht="15" customHeight="1" x14ac:dyDescent="0.25">
      <c r="A25" s="34" t="s">
        <v>50</v>
      </c>
      <c r="B25" s="135" t="s">
        <v>16</v>
      </c>
      <c r="C25" s="135"/>
      <c r="D25" s="15">
        <f t="shared" si="0"/>
        <v>2</v>
      </c>
      <c r="E25" s="15"/>
      <c r="F25" s="137">
        <f t="shared" si="1"/>
        <v>2</v>
      </c>
      <c r="G25" s="243" t="s">
        <v>450</v>
      </c>
    </row>
    <row r="26" spans="1:7" s="139" customFormat="1" ht="15" customHeight="1" x14ac:dyDescent="0.25">
      <c r="A26" s="34" t="s">
        <v>51</v>
      </c>
      <c r="B26" s="135" t="s">
        <v>16</v>
      </c>
      <c r="C26" s="135"/>
      <c r="D26" s="15">
        <f t="shared" si="0"/>
        <v>2</v>
      </c>
      <c r="E26" s="15"/>
      <c r="F26" s="137">
        <f t="shared" si="1"/>
        <v>2</v>
      </c>
      <c r="G26" s="243" t="s">
        <v>386</v>
      </c>
    </row>
    <row r="27" spans="1:7" s="139" customFormat="1" ht="15" customHeight="1" x14ac:dyDescent="0.25">
      <c r="A27" s="34" t="s">
        <v>52</v>
      </c>
      <c r="B27" s="135" t="s">
        <v>16</v>
      </c>
      <c r="C27" s="18"/>
      <c r="D27" s="15">
        <f t="shared" si="0"/>
        <v>2</v>
      </c>
      <c r="E27" s="15"/>
      <c r="F27" s="137">
        <f t="shared" si="1"/>
        <v>2</v>
      </c>
      <c r="G27" s="126" t="s">
        <v>387</v>
      </c>
    </row>
    <row r="28" spans="1:7" x14ac:dyDescent="0.25">
      <c r="G28" s="146"/>
    </row>
  </sheetData>
  <autoFilter ref="A6:G27"/>
  <mergeCells count="9">
    <mergeCell ref="A1:G1"/>
    <mergeCell ref="A2:G2"/>
    <mergeCell ref="A3:A5"/>
    <mergeCell ref="C3:C5"/>
    <mergeCell ref="D3:F3"/>
    <mergeCell ref="G3:G5"/>
    <mergeCell ref="D4:D5"/>
    <mergeCell ref="E4:E5"/>
    <mergeCell ref="F4:F5"/>
  </mergeCells>
  <dataValidations count="4">
    <dataValidation type="list" allowBlank="1" showInputMessage="1" showErrorMessage="1" sqref="B12 B15:B27 B6:B10">
      <formula1>$B$4:$B$5</formula1>
    </dataValidation>
    <dataValidation type="list" allowBlank="1" showInputMessage="1" showErrorMessage="1" sqref="B13">
      <formula1>#REF!</formula1>
    </dataValidation>
    <dataValidation type="list" allowBlank="1" showInputMessage="1" showErrorMessage="1" sqref="E7:E12 E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1 B14">
      <formula1>$B$3:$B$4</formula1>
    </dataValidation>
  </dataValidations>
  <hyperlinks>
    <hyperlink ref="F6" r:id="rId1" display="http://beldepfin.ru/?page_id=4202"/>
    <hyperlink ref="G7" display="http://сыктывкар.рф/administration/departament-finansov/byudzhet/proekty-byudzhetov _x000a_Проект решения Совета МО ГО &quot;Сыктывкар&quot; &quot;О бюджете муниципального образования городского округа &quot;Сыктывкар&quot; на 2019 год и плановый период 2020 и 2021 годов&quot;(Документы и м"/>
    <hyperlink ref="G9" r:id="rId2"/>
    <hyperlink ref="G10" r:id="rId3"/>
    <hyperlink ref="G11" r:id="rId4"/>
    <hyperlink ref="G12" r:id="rId5"/>
    <hyperlink ref="G14" r:id="rId6"/>
    <hyperlink ref="G15" r:id="rId7"/>
    <hyperlink ref="G16" r:id="rId8"/>
    <hyperlink ref="G17" r:id="rId9"/>
    <hyperlink ref="G18" r:id="rId10"/>
    <hyperlink ref="G19" r:id="rId11"/>
    <hyperlink ref="G20" r:id="rId12"/>
    <hyperlink ref="G21" r:id="rId13"/>
    <hyperlink ref="G22" r:id="rId14"/>
    <hyperlink ref="G23" r:id="rId15"/>
    <hyperlink ref="G25" r:id="rId16"/>
    <hyperlink ref="G26" r:id="rId17"/>
    <hyperlink ref="G27" r:id="rId18"/>
  </hyperlinks>
  <pageMargins left="0.70866141732283472" right="0.70866141732283472" top="0.74803149606299213" bottom="0.74803149606299213" header="0.31496062992125984" footer="0.31496062992125984"/>
  <pageSetup paperSize="9" scale="68" fitToHeight="3" orientation="landscape"/>
  <headerFooter>
    <oddFooter>&amp;C&amp;"Times New Roman,обычный"&amp;8Исходные данные и оценка показателя 1.1&amp;R&amp;8&amp;P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0"/>
  <sheetViews>
    <sheetView zoomScaleNormal="100" zoomScaleSheetLayoutView="80" workbookViewId="0">
      <selection activeCell="C13" sqref="C13"/>
    </sheetView>
  </sheetViews>
  <sheetFormatPr defaultColWidth="8.85546875" defaultRowHeight="15" x14ac:dyDescent="0.25"/>
  <cols>
    <col min="1" max="1" width="19.42578125" style="3" customWidth="1"/>
    <col min="2" max="2" width="54.7109375" style="26" customWidth="1"/>
    <col min="3" max="3" width="100" style="3" customWidth="1"/>
    <col min="4" max="4" width="9.140625" style="3" customWidth="1"/>
    <col min="5" max="5" width="6.85546875" style="9" customWidth="1"/>
    <col min="6" max="6" width="15.140625" style="9" customWidth="1"/>
    <col min="7" max="16384" width="8.85546875" style="9"/>
  </cols>
  <sheetData>
    <row r="1" spans="1:6" s="1" customFormat="1" ht="31.5" customHeight="1" x14ac:dyDescent="0.2">
      <c r="A1" s="496" t="str">
        <f>"Исходные данные и оценка показателя "&amp;Методика!B20</f>
        <v>Исходные данные и оценка показателя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муниципальные задания на отчетный год (на отчетный год и плановый период), в процентах от общего количества муниципальных бюджетных и автономных учреждений МО</v>
      </c>
      <c r="B1" s="496"/>
      <c r="C1" s="496"/>
      <c r="D1" s="496"/>
    </row>
    <row r="2" spans="1:6" ht="70.5" customHeight="1" x14ac:dyDescent="0.25">
      <c r="A2" s="510" t="s">
        <v>119</v>
      </c>
      <c r="B2" s="56" t="str">
        <f>Методика!$B$20</f>
        <v>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муниципальные задания на отчетный год (на отчетный год и плановый период), в процентах от общего количества муниципальных бюджетных и автономных учреждений МО</v>
      </c>
      <c r="C2" s="510" t="s">
        <v>120</v>
      </c>
      <c r="D2" s="44" t="s">
        <v>117</v>
      </c>
    </row>
    <row r="3" spans="1:6" ht="15.75" customHeight="1" x14ac:dyDescent="0.25">
      <c r="A3" s="511"/>
      <c r="B3" s="49">
        <f>Методика!$B$21</f>
        <v>1</v>
      </c>
      <c r="C3" s="510"/>
      <c r="D3" s="497" t="s">
        <v>9</v>
      </c>
    </row>
    <row r="4" spans="1:6" ht="15.75" customHeight="1" x14ac:dyDescent="0.25">
      <c r="A4" s="511"/>
      <c r="B4" s="24" t="str">
        <f>Методика!$B$22</f>
        <v>95% и более</v>
      </c>
      <c r="C4" s="510"/>
      <c r="D4" s="498"/>
    </row>
    <row r="5" spans="1:6" ht="15.75" customHeight="1" x14ac:dyDescent="0.25">
      <c r="A5" s="511"/>
      <c r="B5" s="24" t="str">
        <f>Методика!$B$23</f>
        <v>85% и более</v>
      </c>
      <c r="C5" s="510"/>
      <c r="D5" s="498"/>
    </row>
    <row r="6" spans="1:6" ht="15.75" customHeight="1" x14ac:dyDescent="0.25">
      <c r="A6" s="511"/>
      <c r="B6" s="24" t="str">
        <f>Методика!$B$24</f>
        <v>Менее 85%</v>
      </c>
      <c r="C6" s="510"/>
      <c r="D6" s="499"/>
    </row>
    <row r="7" spans="1:6" s="14" customFormat="1" ht="15" customHeight="1" x14ac:dyDescent="0.25">
      <c r="A7" s="11" t="s">
        <v>31</v>
      </c>
      <c r="B7" s="7"/>
      <c r="C7" s="11"/>
      <c r="D7" s="11"/>
    </row>
    <row r="8" spans="1:6" s="22" customFormat="1" ht="15" customHeight="1" x14ac:dyDescent="0.25">
      <c r="A8" s="32" t="s">
        <v>33</v>
      </c>
      <c r="B8" s="163" t="s">
        <v>58</v>
      </c>
      <c r="C8" s="294" t="s">
        <v>492</v>
      </c>
      <c r="D8" s="20">
        <f>IF(B8=$B$3,4,IF(B8=$B$4,2,IF(B8=$B$5,1,0)))</f>
        <v>2</v>
      </c>
    </row>
    <row r="9" spans="1:6" s="14" customFormat="1" ht="15" customHeight="1" x14ac:dyDescent="0.25">
      <c r="A9" s="32" t="s">
        <v>34</v>
      </c>
      <c r="B9" s="163">
        <v>1</v>
      </c>
      <c r="C9" s="294"/>
      <c r="D9" s="20">
        <f t="shared" ref="D9:D28" si="0">IF(B9=$B$3,4,IF(B9=$B$4,2,IF(B9=$B$5,1,0)))</f>
        <v>4</v>
      </c>
      <c r="F9" s="290"/>
    </row>
    <row r="10" spans="1:6" s="23" customFormat="1" ht="15" customHeight="1" x14ac:dyDescent="0.25">
      <c r="A10" s="32" t="s">
        <v>35</v>
      </c>
      <c r="B10" s="163" t="s">
        <v>59</v>
      </c>
      <c r="C10" s="294" t="s">
        <v>773</v>
      </c>
      <c r="D10" s="20">
        <f t="shared" si="0"/>
        <v>1</v>
      </c>
      <c r="F10" s="290"/>
    </row>
    <row r="11" spans="1:6" s="22" customFormat="1" ht="15" customHeight="1" x14ac:dyDescent="0.25">
      <c r="A11" s="32" t="s">
        <v>36</v>
      </c>
      <c r="B11" s="163" t="s">
        <v>59</v>
      </c>
      <c r="C11" s="294" t="s">
        <v>493</v>
      </c>
      <c r="D11" s="20">
        <f t="shared" si="0"/>
        <v>1</v>
      </c>
      <c r="F11" s="290"/>
    </row>
    <row r="12" spans="1:6" s="10" customFormat="1" ht="15" customHeight="1" x14ac:dyDescent="0.25">
      <c r="A12" s="34" t="s">
        <v>37</v>
      </c>
      <c r="B12" s="163">
        <v>1</v>
      </c>
      <c r="C12" s="295"/>
      <c r="D12" s="20">
        <f t="shared" si="0"/>
        <v>4</v>
      </c>
      <c r="F12" s="290"/>
    </row>
    <row r="13" spans="1:6" s="14" customFormat="1" ht="15" customHeight="1" x14ac:dyDescent="0.25">
      <c r="A13" s="32" t="s">
        <v>38</v>
      </c>
      <c r="B13" s="163" t="s">
        <v>59</v>
      </c>
      <c r="C13" s="295">
        <v>1106033470</v>
      </c>
      <c r="D13" s="20">
        <f t="shared" si="0"/>
        <v>1</v>
      </c>
      <c r="F13" s="290"/>
    </row>
    <row r="14" spans="1:6" s="14" customFormat="1" ht="15" customHeight="1" x14ac:dyDescent="0.25">
      <c r="A14" s="35" t="s">
        <v>32</v>
      </c>
      <c r="B14" s="164"/>
      <c r="C14" s="383"/>
      <c r="D14" s="35"/>
      <c r="F14" s="290"/>
    </row>
    <row r="15" spans="1:6" s="22" customFormat="1" ht="15" customHeight="1" x14ac:dyDescent="0.25">
      <c r="A15" s="32" t="s">
        <v>39</v>
      </c>
      <c r="B15" s="163">
        <v>1</v>
      </c>
      <c r="C15" s="33"/>
      <c r="D15" s="20">
        <f t="shared" si="0"/>
        <v>4</v>
      </c>
      <c r="F15" s="290"/>
    </row>
    <row r="16" spans="1:6" ht="15" customHeight="1" x14ac:dyDescent="0.25">
      <c r="A16" s="34" t="s">
        <v>40</v>
      </c>
      <c r="B16" s="163" t="s">
        <v>60</v>
      </c>
      <c r="C16" s="33" t="s">
        <v>494</v>
      </c>
      <c r="D16" s="20">
        <f t="shared" si="0"/>
        <v>0</v>
      </c>
      <c r="F16" s="290"/>
    </row>
    <row r="17" spans="1:6" ht="15" customHeight="1" x14ac:dyDescent="0.25">
      <c r="A17" s="34" t="s">
        <v>41</v>
      </c>
      <c r="B17" s="163" t="s">
        <v>60</v>
      </c>
      <c r="C17" s="33" t="s">
        <v>495</v>
      </c>
      <c r="D17" s="20">
        <f t="shared" si="0"/>
        <v>0</v>
      </c>
      <c r="F17" s="290"/>
    </row>
    <row r="18" spans="1:6" ht="15" customHeight="1" x14ac:dyDescent="0.25">
      <c r="A18" s="34" t="s">
        <v>42</v>
      </c>
      <c r="B18" s="163" t="s">
        <v>60</v>
      </c>
      <c r="C18" s="33" t="s">
        <v>496</v>
      </c>
      <c r="D18" s="20">
        <f t="shared" si="0"/>
        <v>0</v>
      </c>
      <c r="F18" s="290"/>
    </row>
    <row r="19" spans="1:6" ht="15" customHeight="1" x14ac:dyDescent="0.25">
      <c r="A19" s="34" t="s">
        <v>43</v>
      </c>
      <c r="B19" s="163" t="s">
        <v>59</v>
      </c>
      <c r="C19" s="33" t="s">
        <v>497</v>
      </c>
      <c r="D19" s="20">
        <f t="shared" si="0"/>
        <v>1</v>
      </c>
      <c r="F19" s="290"/>
    </row>
    <row r="20" spans="1:6" ht="32.25" customHeight="1" x14ac:dyDescent="0.25">
      <c r="A20" s="34" t="s">
        <v>44</v>
      </c>
      <c r="B20" s="163" t="s">
        <v>60</v>
      </c>
      <c r="C20" s="293" t="s">
        <v>498</v>
      </c>
      <c r="D20" s="20">
        <f t="shared" si="0"/>
        <v>0</v>
      </c>
      <c r="F20" s="290"/>
    </row>
    <row r="21" spans="1:6" ht="15" customHeight="1" x14ac:dyDescent="0.25">
      <c r="A21" s="34" t="s">
        <v>45</v>
      </c>
      <c r="B21" s="163">
        <v>1</v>
      </c>
      <c r="C21" s="33"/>
      <c r="D21" s="20">
        <f t="shared" si="0"/>
        <v>4</v>
      </c>
      <c r="F21" s="290"/>
    </row>
    <row r="22" spans="1:6" ht="15" customHeight="1" x14ac:dyDescent="0.25">
      <c r="A22" s="34" t="s">
        <v>46</v>
      </c>
      <c r="B22" s="163">
        <v>1</v>
      </c>
      <c r="C22" s="33"/>
      <c r="D22" s="20">
        <f t="shared" si="0"/>
        <v>4</v>
      </c>
      <c r="F22" s="290"/>
    </row>
    <row r="23" spans="1:6" ht="15" customHeight="1" x14ac:dyDescent="0.25">
      <c r="A23" s="34" t="s">
        <v>47</v>
      </c>
      <c r="B23" s="163" t="s">
        <v>58</v>
      </c>
      <c r="C23" s="33" t="s">
        <v>499</v>
      </c>
      <c r="D23" s="20">
        <f t="shared" si="0"/>
        <v>2</v>
      </c>
      <c r="F23" s="290"/>
    </row>
    <row r="24" spans="1:6" ht="15" customHeight="1" x14ac:dyDescent="0.25">
      <c r="A24" s="34" t="s">
        <v>48</v>
      </c>
      <c r="B24" s="163">
        <v>1</v>
      </c>
      <c r="C24" s="20"/>
      <c r="D24" s="20">
        <f t="shared" si="0"/>
        <v>4</v>
      </c>
      <c r="F24" s="290"/>
    </row>
    <row r="25" spans="1:6" s="8" customFormat="1" ht="15" customHeight="1" x14ac:dyDescent="0.25">
      <c r="A25" s="34" t="s">
        <v>49</v>
      </c>
      <c r="B25" s="163">
        <v>1</v>
      </c>
      <c r="C25" s="33"/>
      <c r="D25" s="20">
        <f t="shared" si="0"/>
        <v>4</v>
      </c>
      <c r="F25" s="290"/>
    </row>
    <row r="26" spans="1:6" ht="15" customHeight="1" x14ac:dyDescent="0.25">
      <c r="A26" s="34" t="s">
        <v>50</v>
      </c>
      <c r="B26" s="163">
        <v>1</v>
      </c>
      <c r="C26" s="33"/>
      <c r="D26" s="20">
        <f t="shared" si="0"/>
        <v>4</v>
      </c>
      <c r="F26" s="290"/>
    </row>
    <row r="27" spans="1:6" ht="15" customHeight="1" x14ac:dyDescent="0.25">
      <c r="A27" s="34" t="s">
        <v>51</v>
      </c>
      <c r="B27" s="163" t="s">
        <v>58</v>
      </c>
      <c r="C27" s="33" t="s">
        <v>500</v>
      </c>
      <c r="D27" s="20">
        <f t="shared" si="0"/>
        <v>2</v>
      </c>
      <c r="F27" s="290"/>
    </row>
    <row r="28" spans="1:6" ht="15" customHeight="1" x14ac:dyDescent="0.25">
      <c r="A28" s="34" t="s">
        <v>52</v>
      </c>
      <c r="B28" s="163" t="s">
        <v>58</v>
      </c>
      <c r="C28" s="43">
        <v>1120004320</v>
      </c>
      <c r="D28" s="20">
        <f t="shared" si="0"/>
        <v>2</v>
      </c>
      <c r="F28" s="290"/>
    </row>
    <row r="29" spans="1:6" x14ac:dyDescent="0.25">
      <c r="F29" s="290"/>
    </row>
    <row r="30" spans="1:6" x14ac:dyDescent="0.25">
      <c r="F30" s="290"/>
    </row>
    <row r="31" spans="1:6" x14ac:dyDescent="0.25">
      <c r="C31" s="132"/>
      <c r="F31" s="290"/>
    </row>
    <row r="32" spans="1:6" x14ac:dyDescent="0.25">
      <c r="C32" s="132"/>
      <c r="F32" s="290"/>
    </row>
    <row r="33" spans="3:6" x14ac:dyDescent="0.25">
      <c r="C33" s="132"/>
      <c r="F33" s="290"/>
    </row>
    <row r="34" spans="3:6" x14ac:dyDescent="0.25">
      <c r="C34" s="132"/>
      <c r="F34" s="290"/>
    </row>
    <row r="35" spans="3:6" x14ac:dyDescent="0.25">
      <c r="C35" s="132"/>
      <c r="F35" s="290"/>
    </row>
    <row r="36" spans="3:6" x14ac:dyDescent="0.25">
      <c r="C36" s="132"/>
      <c r="F36" s="290"/>
    </row>
    <row r="37" spans="3:6" x14ac:dyDescent="0.25">
      <c r="C37" s="132"/>
      <c r="F37" s="290"/>
    </row>
    <row r="38" spans="3:6" x14ac:dyDescent="0.25">
      <c r="C38" s="132"/>
      <c r="F38" s="290"/>
    </row>
    <row r="39" spans="3:6" x14ac:dyDescent="0.25">
      <c r="C39" s="132"/>
    </row>
    <row r="40" spans="3:6" x14ac:dyDescent="0.25">
      <c r="C40" s="132"/>
    </row>
    <row r="41" spans="3:6" x14ac:dyDescent="0.25">
      <c r="C41" s="132"/>
    </row>
    <row r="42" spans="3:6" x14ac:dyDescent="0.25">
      <c r="C42" s="132"/>
    </row>
    <row r="43" spans="3:6" x14ac:dyDescent="0.25">
      <c r="C43" s="132"/>
    </row>
    <row r="44" spans="3:6" x14ac:dyDescent="0.25">
      <c r="C44" s="132"/>
    </row>
    <row r="45" spans="3:6" x14ac:dyDescent="0.25">
      <c r="C45" s="132"/>
    </row>
    <row r="46" spans="3:6" x14ac:dyDescent="0.25">
      <c r="C46" s="132"/>
    </row>
    <row r="47" spans="3:6" x14ac:dyDescent="0.25">
      <c r="C47" s="132"/>
    </row>
    <row r="48" spans="3:6" x14ac:dyDescent="0.25">
      <c r="C48" s="132"/>
    </row>
    <row r="49" spans="3:3" x14ac:dyDescent="0.25">
      <c r="C49" s="132"/>
    </row>
    <row r="50" spans="3:3" x14ac:dyDescent="0.25">
      <c r="C50" s="132"/>
    </row>
  </sheetData>
  <autoFilter ref="A7:D28"/>
  <mergeCells count="4">
    <mergeCell ref="A2:A6"/>
    <mergeCell ref="C2:C6"/>
    <mergeCell ref="D3:D6"/>
    <mergeCell ref="A1:D1"/>
  </mergeCells>
  <dataValidations count="2">
    <dataValidation type="list" allowBlank="1" showInputMessage="1" showErrorMessage="1" sqref="B14">
      <formula1>#REF!</formula1>
    </dataValidation>
    <dataValidation type="list" allowBlank="1" showInputMessage="1" showErrorMessage="1" sqref="B7:B13 B15:B28">
      <formula1>$B$3:$B$6</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2"/>
  <sheetViews>
    <sheetView topLeftCell="A4" zoomScaleNormal="100" zoomScaleSheetLayoutView="80" workbookViewId="0">
      <selection activeCell="B32" sqref="B32"/>
    </sheetView>
  </sheetViews>
  <sheetFormatPr defaultColWidth="8.85546875" defaultRowHeight="15" x14ac:dyDescent="0.25"/>
  <cols>
    <col min="1" max="1" width="19.42578125" style="3" customWidth="1"/>
    <col min="2" max="2" width="56.140625" style="26" customWidth="1"/>
    <col min="3" max="3" width="99" style="3" customWidth="1"/>
    <col min="4" max="4" width="9.140625" style="3" customWidth="1"/>
    <col min="5" max="5" width="6.85546875" style="9" customWidth="1"/>
    <col min="6" max="6" width="18.42578125" style="9" customWidth="1"/>
    <col min="7" max="16384" width="8.85546875" style="9"/>
  </cols>
  <sheetData>
    <row r="1" spans="1:6" s="1" customFormat="1" ht="31.5" customHeight="1" x14ac:dyDescent="0.2">
      <c r="A1" s="513" t="str">
        <f>"Исходные данные и оценка показателя "&amp;Методика!B25</f>
        <v>Исходные данные и оценка показателя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B1" s="513"/>
      <c r="C1" s="513"/>
      <c r="D1" s="513"/>
    </row>
    <row r="2" spans="1:6" ht="70.5" customHeight="1" x14ac:dyDescent="0.25">
      <c r="A2" s="510" t="s">
        <v>119</v>
      </c>
      <c r="B2" s="56" t="str">
        <f>Методика!$B$25</f>
        <v>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C2" s="510" t="s">
        <v>120</v>
      </c>
      <c r="D2" s="44" t="s">
        <v>118</v>
      </c>
    </row>
    <row r="3" spans="1:6" ht="15.75" customHeight="1" x14ac:dyDescent="0.25">
      <c r="A3" s="511"/>
      <c r="B3" s="49">
        <f>Методика!$B$26</f>
        <v>1</v>
      </c>
      <c r="C3" s="510"/>
      <c r="D3" s="497" t="s">
        <v>9</v>
      </c>
    </row>
    <row r="4" spans="1:6" ht="15.75" customHeight="1" x14ac:dyDescent="0.25">
      <c r="A4" s="511"/>
      <c r="B4" s="24" t="str">
        <f>Методика!$B$27</f>
        <v>95% и более</v>
      </c>
      <c r="C4" s="510"/>
      <c r="D4" s="498"/>
    </row>
    <row r="5" spans="1:6" ht="15.75" customHeight="1" x14ac:dyDescent="0.25">
      <c r="A5" s="511"/>
      <c r="B5" s="24" t="str">
        <f>Методика!$B$28</f>
        <v>85% и более</v>
      </c>
      <c r="C5" s="510"/>
      <c r="D5" s="498"/>
    </row>
    <row r="6" spans="1:6" ht="15.75" customHeight="1" x14ac:dyDescent="0.25">
      <c r="A6" s="511"/>
      <c r="B6" s="24" t="str">
        <f>Методика!$B$29</f>
        <v>Менее 85%</v>
      </c>
      <c r="C6" s="510"/>
      <c r="D6" s="499"/>
    </row>
    <row r="7" spans="1:6" s="14" customFormat="1" ht="15" customHeight="1" x14ac:dyDescent="0.25">
      <c r="A7" s="11" t="s">
        <v>31</v>
      </c>
      <c r="B7" s="7"/>
      <c r="C7" s="11"/>
      <c r="D7" s="11"/>
    </row>
    <row r="8" spans="1:6" s="22" customFormat="1" ht="15" customHeight="1" x14ac:dyDescent="0.25">
      <c r="A8" s="32" t="s">
        <v>33</v>
      </c>
      <c r="B8" s="163" t="s">
        <v>58</v>
      </c>
      <c r="C8" s="33" t="s">
        <v>501</v>
      </c>
      <c r="D8" s="20">
        <f>IF(B8=$B$3,4,IF(B8=$B$4,2,IF(B8=$B$5,1,0)))</f>
        <v>2</v>
      </c>
    </row>
    <row r="9" spans="1:6" s="14" customFormat="1" ht="15" customHeight="1" x14ac:dyDescent="0.25">
      <c r="A9" s="32" t="s">
        <v>34</v>
      </c>
      <c r="B9" s="163">
        <v>1</v>
      </c>
      <c r="C9" s="33"/>
      <c r="D9" s="20">
        <f t="shared" ref="D9:D28" si="0">IF(B9=$B$3,4,IF(B9=$B$4,2,IF(B9=$B$5,1,0)))</f>
        <v>4</v>
      </c>
      <c r="F9" s="204"/>
    </row>
    <row r="10" spans="1:6" s="23" customFormat="1" ht="15" customHeight="1" x14ac:dyDescent="0.25">
      <c r="A10" s="34" t="s">
        <v>35</v>
      </c>
      <c r="B10" s="163" t="s">
        <v>59</v>
      </c>
      <c r="C10" s="294" t="s">
        <v>774</v>
      </c>
      <c r="D10" s="20">
        <f t="shared" si="0"/>
        <v>1</v>
      </c>
      <c r="F10" s="206"/>
    </row>
    <row r="11" spans="1:6" s="22" customFormat="1" ht="15" customHeight="1" x14ac:dyDescent="0.25">
      <c r="A11" s="32" t="s">
        <v>36</v>
      </c>
      <c r="B11" s="163" t="s">
        <v>59</v>
      </c>
      <c r="C11" s="294" t="s">
        <v>503</v>
      </c>
      <c r="D11" s="20">
        <f t="shared" si="0"/>
        <v>1</v>
      </c>
      <c r="F11" s="292"/>
    </row>
    <row r="12" spans="1:6" s="10" customFormat="1" ht="15" customHeight="1" x14ac:dyDescent="0.25">
      <c r="A12" s="34" t="s">
        <v>37</v>
      </c>
      <c r="B12" s="163">
        <v>1</v>
      </c>
      <c r="C12" s="294"/>
      <c r="D12" s="20">
        <f t="shared" si="0"/>
        <v>4</v>
      </c>
      <c r="F12" s="290"/>
    </row>
    <row r="13" spans="1:6" s="14" customFormat="1" ht="15" customHeight="1" x14ac:dyDescent="0.25">
      <c r="A13" s="32" t="s">
        <v>38</v>
      </c>
      <c r="B13" s="163" t="s">
        <v>58</v>
      </c>
      <c r="C13" s="33" t="s">
        <v>502</v>
      </c>
      <c r="D13" s="20">
        <f t="shared" si="0"/>
        <v>2</v>
      </c>
      <c r="F13" s="290"/>
    </row>
    <row r="14" spans="1:6" s="14" customFormat="1" ht="15" customHeight="1" x14ac:dyDescent="0.25">
      <c r="A14" s="35" t="s">
        <v>32</v>
      </c>
      <c r="B14" s="164"/>
      <c r="C14" s="35"/>
      <c r="D14" s="35"/>
      <c r="F14" s="290"/>
    </row>
    <row r="15" spans="1:6" s="22" customFormat="1" ht="15" customHeight="1" x14ac:dyDescent="0.25">
      <c r="A15" s="32" t="s">
        <v>39</v>
      </c>
      <c r="B15" s="163">
        <v>1</v>
      </c>
      <c r="C15" s="33"/>
      <c r="D15" s="20">
        <f t="shared" si="0"/>
        <v>4</v>
      </c>
      <c r="F15" s="290"/>
    </row>
    <row r="16" spans="1:6" ht="15" customHeight="1" x14ac:dyDescent="0.25">
      <c r="A16" s="34" t="s">
        <v>40</v>
      </c>
      <c r="B16" s="163">
        <v>1</v>
      </c>
      <c r="C16" s="33"/>
      <c r="D16" s="20">
        <f t="shared" si="0"/>
        <v>4</v>
      </c>
      <c r="F16" s="296"/>
    </row>
    <row r="17" spans="1:6" ht="15" customHeight="1" x14ac:dyDescent="0.25">
      <c r="A17" s="34" t="s">
        <v>41</v>
      </c>
      <c r="B17" s="163">
        <v>1</v>
      </c>
      <c r="C17" s="33"/>
      <c r="D17" s="20">
        <f t="shared" si="0"/>
        <v>4</v>
      </c>
      <c r="F17" s="296"/>
    </row>
    <row r="18" spans="1:6" ht="15" customHeight="1" x14ac:dyDescent="0.25">
      <c r="A18" s="34" t="s">
        <v>42</v>
      </c>
      <c r="B18" s="163" t="s">
        <v>59</v>
      </c>
      <c r="C18" s="299" t="s">
        <v>504</v>
      </c>
      <c r="D18" s="20">
        <f t="shared" si="0"/>
        <v>1</v>
      </c>
      <c r="F18" s="297"/>
    </row>
    <row r="19" spans="1:6" ht="15" customHeight="1" x14ac:dyDescent="0.25">
      <c r="A19" s="34" t="s">
        <v>43</v>
      </c>
      <c r="B19" s="163" t="s">
        <v>58</v>
      </c>
      <c r="C19" s="295" t="s">
        <v>505</v>
      </c>
      <c r="D19" s="20">
        <f t="shared" si="0"/>
        <v>2</v>
      </c>
      <c r="F19" s="290"/>
    </row>
    <row r="20" spans="1:6" ht="15" customHeight="1" x14ac:dyDescent="0.25">
      <c r="A20" s="34" t="s">
        <v>44</v>
      </c>
      <c r="B20" s="163" t="s">
        <v>59</v>
      </c>
      <c r="C20" s="33" t="s">
        <v>506</v>
      </c>
      <c r="D20" s="20">
        <f t="shared" si="0"/>
        <v>1</v>
      </c>
      <c r="F20" s="290"/>
    </row>
    <row r="21" spans="1:6" ht="15" customHeight="1" x14ac:dyDescent="0.25">
      <c r="A21" s="34" t="s">
        <v>45</v>
      </c>
      <c r="B21" s="163">
        <v>1</v>
      </c>
      <c r="C21" s="33"/>
      <c r="D21" s="20">
        <f t="shared" si="0"/>
        <v>4</v>
      </c>
      <c r="F21" s="290"/>
    </row>
    <row r="22" spans="1:6" ht="15" customHeight="1" x14ac:dyDescent="0.25">
      <c r="A22" s="34" t="s">
        <v>46</v>
      </c>
      <c r="B22" s="163">
        <v>1</v>
      </c>
      <c r="C22" s="33"/>
      <c r="D22" s="20">
        <f t="shared" si="0"/>
        <v>4</v>
      </c>
      <c r="F22" s="290"/>
    </row>
    <row r="23" spans="1:6" ht="15" customHeight="1" x14ac:dyDescent="0.25">
      <c r="A23" s="34" t="s">
        <v>47</v>
      </c>
      <c r="B23" s="163">
        <v>1</v>
      </c>
      <c r="C23" s="33"/>
      <c r="D23" s="20">
        <f t="shared" si="0"/>
        <v>4</v>
      </c>
      <c r="F23" s="290"/>
    </row>
    <row r="24" spans="1:6" ht="15" customHeight="1" x14ac:dyDescent="0.25">
      <c r="A24" s="34" t="s">
        <v>48</v>
      </c>
      <c r="B24" s="163">
        <v>1</v>
      </c>
      <c r="C24" s="20"/>
      <c r="D24" s="20">
        <f t="shared" si="0"/>
        <v>4</v>
      </c>
      <c r="F24" s="290"/>
    </row>
    <row r="25" spans="1:6" s="8" customFormat="1" ht="15" customHeight="1" x14ac:dyDescent="0.25">
      <c r="A25" s="34" t="s">
        <v>49</v>
      </c>
      <c r="B25" s="163">
        <v>1</v>
      </c>
      <c r="C25" s="33"/>
      <c r="D25" s="20">
        <f t="shared" si="0"/>
        <v>4</v>
      </c>
      <c r="F25" s="298"/>
    </row>
    <row r="26" spans="1:6" ht="15" customHeight="1" x14ac:dyDescent="0.25">
      <c r="A26" s="34" t="s">
        <v>50</v>
      </c>
      <c r="B26" s="163">
        <v>1</v>
      </c>
      <c r="C26" s="33"/>
      <c r="D26" s="20">
        <f t="shared" si="0"/>
        <v>4</v>
      </c>
      <c r="F26" s="296"/>
    </row>
    <row r="27" spans="1:6" ht="15" customHeight="1" x14ac:dyDescent="0.25">
      <c r="A27" s="34" t="s">
        <v>51</v>
      </c>
      <c r="B27" s="163" t="s">
        <v>58</v>
      </c>
      <c r="C27" s="33" t="s">
        <v>500</v>
      </c>
      <c r="D27" s="20">
        <f t="shared" si="0"/>
        <v>2</v>
      </c>
      <c r="F27" s="296"/>
    </row>
    <row r="28" spans="1:6" ht="15" customHeight="1" x14ac:dyDescent="0.25">
      <c r="A28" s="382" t="s">
        <v>52</v>
      </c>
      <c r="B28" s="466" t="s">
        <v>58</v>
      </c>
      <c r="C28" s="373">
        <v>1120004320</v>
      </c>
      <c r="D28" s="20">
        <f t="shared" si="0"/>
        <v>2</v>
      </c>
    </row>
    <row r="33" spans="3:3" x14ac:dyDescent="0.25">
      <c r="C33" s="132"/>
    </row>
    <row r="34" spans="3:3" x14ac:dyDescent="0.25">
      <c r="C34" s="132"/>
    </row>
    <row r="35" spans="3:3" x14ac:dyDescent="0.25">
      <c r="C35" s="132"/>
    </row>
    <row r="36" spans="3:3" x14ac:dyDescent="0.25">
      <c r="C36" s="132"/>
    </row>
    <row r="37" spans="3:3" x14ac:dyDescent="0.25">
      <c r="C37" s="132"/>
    </row>
    <row r="38" spans="3:3" x14ac:dyDescent="0.25">
      <c r="C38" s="132"/>
    </row>
    <row r="39" spans="3:3" x14ac:dyDescent="0.25">
      <c r="C39" s="132"/>
    </row>
    <row r="40" spans="3:3" x14ac:dyDescent="0.25">
      <c r="C40" s="132"/>
    </row>
    <row r="41" spans="3:3" x14ac:dyDescent="0.25">
      <c r="C41" s="132"/>
    </row>
    <row r="42" spans="3:3" x14ac:dyDescent="0.25">
      <c r="C42" s="132"/>
    </row>
    <row r="43" spans="3:3" x14ac:dyDescent="0.25">
      <c r="C43" s="132"/>
    </row>
    <row r="44" spans="3:3" x14ac:dyDescent="0.25">
      <c r="C44" s="132"/>
    </row>
    <row r="45" spans="3:3" x14ac:dyDescent="0.25">
      <c r="C45" s="132"/>
    </row>
    <row r="46" spans="3:3" x14ac:dyDescent="0.25">
      <c r="C46" s="132"/>
    </row>
    <row r="47" spans="3:3" x14ac:dyDescent="0.25">
      <c r="C47" s="132"/>
    </row>
    <row r="48" spans="3:3" x14ac:dyDescent="0.25">
      <c r="C48" s="132"/>
    </row>
    <row r="49" spans="3:3" x14ac:dyDescent="0.25">
      <c r="C49" s="132"/>
    </row>
    <row r="50" spans="3:3" x14ac:dyDescent="0.25">
      <c r="C50" s="132"/>
    </row>
    <row r="51" spans="3:3" x14ac:dyDescent="0.25">
      <c r="C51" s="132"/>
    </row>
    <row r="52" spans="3:3" x14ac:dyDescent="0.25">
      <c r="C52" s="132"/>
    </row>
  </sheetData>
  <autoFilter ref="A7:D28"/>
  <mergeCells count="4">
    <mergeCell ref="A1:D1"/>
    <mergeCell ref="A2:A6"/>
    <mergeCell ref="C2:C6"/>
    <mergeCell ref="D3:D6"/>
  </mergeCells>
  <dataValidations count="2">
    <dataValidation type="list" allowBlank="1" showInputMessage="1" showErrorMessage="1" sqref="B15:B28 B7:B13">
      <formula1>$B$3:$B$6</formula1>
    </dataValidation>
    <dataValidation type="list" allowBlank="1" showInputMessage="1" showErrorMessage="1" sqref="B14:C14">
      <formula1>#REF!</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9"/>
  <sheetViews>
    <sheetView zoomScaleNormal="100" zoomScaleSheetLayoutView="80" workbookViewId="0">
      <selection activeCell="B11" sqref="B11"/>
    </sheetView>
  </sheetViews>
  <sheetFormatPr defaultColWidth="8.85546875" defaultRowHeight="15" x14ac:dyDescent="0.25"/>
  <cols>
    <col min="1" max="1" width="19.42578125" style="3" customWidth="1"/>
    <col min="2" max="2" width="56.140625" style="26" customWidth="1"/>
    <col min="3" max="3" width="104.7109375" style="3" customWidth="1"/>
    <col min="4" max="4" width="9.140625" style="3" customWidth="1"/>
    <col min="5" max="5" width="6.85546875" style="9" customWidth="1"/>
    <col min="6" max="6" width="16.28515625" style="9" customWidth="1"/>
    <col min="7" max="16384" width="8.85546875" style="9"/>
  </cols>
  <sheetData>
    <row r="1" spans="1:4" s="1" customFormat="1" ht="31.5" customHeight="1" x14ac:dyDescent="0.2">
      <c r="A1" s="513" t="str">
        <f>"Исходные данные и оценка показателя "&amp;Методика!B30</f>
        <v>Исходные данные и оценка показателя Доля казенных учреждений МО, опубликовавших на официальном сайте РФ для размещения информации о государственных (муниципальных) учреждениях (bus.gov.ru) бюджетную смету на отчетный год (на отчетный год и плановый период), в процентах от общего количества казенных учреждений МО</v>
      </c>
      <c r="B1" s="513"/>
      <c r="C1" s="513"/>
      <c r="D1" s="513"/>
    </row>
    <row r="2" spans="1:4" ht="70.5" customHeight="1" x14ac:dyDescent="0.25">
      <c r="A2" s="510" t="s">
        <v>119</v>
      </c>
      <c r="B2" s="56" t="str">
        <f>Методика!$B$30</f>
        <v>Доля казенных учреждений МО, опубликовавших на официальном сайте РФ для размещения информации о государственных (муниципальных) учреждениях (bus.gov.ru) бюджетную смету на отчетный год (на отчетный год и плановый период), в процентах от общего количества казенных учреждений МО</v>
      </c>
      <c r="C2" s="510" t="s">
        <v>120</v>
      </c>
      <c r="D2" s="44" t="s">
        <v>121</v>
      </c>
    </row>
    <row r="3" spans="1:4" ht="15.75" customHeight="1" x14ac:dyDescent="0.25">
      <c r="A3" s="511"/>
      <c r="B3" s="49">
        <f>Методика!$B$31</f>
        <v>1</v>
      </c>
      <c r="C3" s="510"/>
      <c r="D3" s="497" t="s">
        <v>9</v>
      </c>
    </row>
    <row r="4" spans="1:4" ht="15.75" customHeight="1" x14ac:dyDescent="0.25">
      <c r="A4" s="511"/>
      <c r="B4" s="24" t="str">
        <f>Методика!$B$32</f>
        <v>95% и более</v>
      </c>
      <c r="C4" s="510"/>
      <c r="D4" s="498"/>
    </row>
    <row r="5" spans="1:4" ht="15.75" customHeight="1" x14ac:dyDescent="0.25">
      <c r="A5" s="511"/>
      <c r="B5" s="24" t="str">
        <f>Методика!$B$33</f>
        <v>85% и более</v>
      </c>
      <c r="C5" s="510"/>
      <c r="D5" s="498"/>
    </row>
    <row r="6" spans="1:4" ht="15.75" customHeight="1" x14ac:dyDescent="0.25">
      <c r="A6" s="511"/>
      <c r="B6" s="24" t="str">
        <f>Методика!$B$34</f>
        <v>Менее 85%</v>
      </c>
      <c r="C6" s="510"/>
      <c r="D6" s="499"/>
    </row>
    <row r="7" spans="1:4" s="14" customFormat="1" ht="15" customHeight="1" x14ac:dyDescent="0.25">
      <c r="A7" s="11" t="s">
        <v>31</v>
      </c>
      <c r="B7" s="7"/>
      <c r="C7" s="11"/>
      <c r="D7" s="11"/>
    </row>
    <row r="8" spans="1:4" s="22" customFormat="1" ht="15" customHeight="1" x14ac:dyDescent="0.25">
      <c r="A8" s="32" t="s">
        <v>33</v>
      </c>
      <c r="B8" s="163">
        <v>1</v>
      </c>
      <c r="C8" s="33"/>
      <c r="D8" s="20">
        <f>IF(B8=$B$3,4,IF(B8=$B$4,2,IF(B8=$B$5,1,0)))</f>
        <v>4</v>
      </c>
    </row>
    <row r="9" spans="1:4" s="14" customFormat="1" ht="15" customHeight="1" x14ac:dyDescent="0.25">
      <c r="A9" s="32" t="s">
        <v>34</v>
      </c>
      <c r="B9" s="163">
        <v>1</v>
      </c>
      <c r="C9" s="33"/>
      <c r="D9" s="20">
        <f t="shared" ref="D9:D28" si="0">IF(B9=$B$3,4,IF(B9=$B$4,2,IF(B9=$B$5,1,0)))</f>
        <v>4</v>
      </c>
    </row>
    <row r="10" spans="1:4" s="23" customFormat="1" ht="15" customHeight="1" x14ac:dyDescent="0.25">
      <c r="A10" s="32" t="s">
        <v>35</v>
      </c>
      <c r="B10" s="163">
        <v>1</v>
      </c>
      <c r="C10" s="33"/>
      <c r="D10" s="20">
        <f t="shared" si="0"/>
        <v>4</v>
      </c>
    </row>
    <row r="11" spans="1:4" s="22" customFormat="1" ht="15" customHeight="1" x14ac:dyDescent="0.25">
      <c r="A11" s="32" t="s">
        <v>36</v>
      </c>
      <c r="B11" s="163" t="s">
        <v>60</v>
      </c>
      <c r="C11" s="43">
        <v>1116008794</v>
      </c>
      <c r="D11" s="20">
        <f t="shared" si="0"/>
        <v>0</v>
      </c>
    </row>
    <row r="12" spans="1:4" s="10" customFormat="1" ht="15" customHeight="1" x14ac:dyDescent="0.25">
      <c r="A12" s="34" t="s">
        <v>37</v>
      </c>
      <c r="B12" s="163">
        <v>1</v>
      </c>
      <c r="C12" s="43"/>
      <c r="D12" s="20">
        <f t="shared" si="0"/>
        <v>4</v>
      </c>
    </row>
    <row r="13" spans="1:4" s="14" customFormat="1" ht="15" customHeight="1" x14ac:dyDescent="0.25">
      <c r="A13" s="32" t="s">
        <v>38</v>
      </c>
      <c r="B13" s="163">
        <v>1</v>
      </c>
      <c r="C13" s="33"/>
      <c r="D13" s="20">
        <f t="shared" si="0"/>
        <v>4</v>
      </c>
    </row>
    <row r="14" spans="1:4" s="14" customFormat="1" ht="15" customHeight="1" x14ac:dyDescent="0.25">
      <c r="A14" s="35" t="s">
        <v>32</v>
      </c>
      <c r="B14" s="164"/>
      <c r="C14" s="35"/>
      <c r="D14" s="35"/>
    </row>
    <row r="15" spans="1:4" s="22" customFormat="1" ht="15" customHeight="1" x14ac:dyDescent="0.25">
      <c r="A15" s="32" t="s">
        <v>39</v>
      </c>
      <c r="B15" s="163">
        <v>1</v>
      </c>
      <c r="C15" s="33"/>
      <c r="D15" s="20">
        <f t="shared" si="0"/>
        <v>4</v>
      </c>
    </row>
    <row r="16" spans="1:4" ht="15" customHeight="1" x14ac:dyDescent="0.25">
      <c r="A16" s="34" t="s">
        <v>40</v>
      </c>
      <c r="B16" s="163">
        <v>1</v>
      </c>
      <c r="C16" s="33"/>
      <c r="D16" s="20">
        <f t="shared" si="0"/>
        <v>4</v>
      </c>
    </row>
    <row r="17" spans="1:6" ht="15" customHeight="1" x14ac:dyDescent="0.25">
      <c r="A17" s="34" t="s">
        <v>41</v>
      </c>
      <c r="B17" s="163">
        <v>1</v>
      </c>
      <c r="C17" s="33"/>
      <c r="D17" s="20">
        <f t="shared" si="0"/>
        <v>4</v>
      </c>
    </row>
    <row r="18" spans="1:6" ht="15" customHeight="1" x14ac:dyDescent="0.25">
      <c r="A18" s="34" t="s">
        <v>42</v>
      </c>
      <c r="B18" s="163">
        <v>1</v>
      </c>
      <c r="C18" s="33"/>
      <c r="D18" s="20">
        <f t="shared" si="0"/>
        <v>4</v>
      </c>
    </row>
    <row r="19" spans="1:6" ht="15" customHeight="1" x14ac:dyDescent="0.25">
      <c r="A19" s="34" t="s">
        <v>43</v>
      </c>
      <c r="B19" s="163" t="s">
        <v>60</v>
      </c>
      <c r="C19" s="33" t="s">
        <v>507</v>
      </c>
      <c r="D19" s="20">
        <f t="shared" si="0"/>
        <v>0</v>
      </c>
      <c r="F19" s="290"/>
    </row>
    <row r="20" spans="1:6" ht="15" customHeight="1" x14ac:dyDescent="0.25">
      <c r="A20" s="34" t="s">
        <v>44</v>
      </c>
      <c r="B20" s="163" t="s">
        <v>60</v>
      </c>
      <c r="C20" s="33" t="s">
        <v>508</v>
      </c>
      <c r="D20" s="20">
        <f t="shared" si="0"/>
        <v>0</v>
      </c>
      <c r="F20" s="290"/>
    </row>
    <row r="21" spans="1:6" ht="15" customHeight="1" x14ac:dyDescent="0.25">
      <c r="A21" s="34" t="s">
        <v>45</v>
      </c>
      <c r="B21" s="163">
        <v>1</v>
      </c>
      <c r="C21" s="33"/>
      <c r="D21" s="20">
        <f t="shared" si="0"/>
        <v>4</v>
      </c>
      <c r="F21" s="290"/>
    </row>
    <row r="22" spans="1:6" ht="15" customHeight="1" x14ac:dyDescent="0.25">
      <c r="A22" s="34" t="s">
        <v>46</v>
      </c>
      <c r="B22" s="163">
        <v>1</v>
      </c>
      <c r="C22" s="33"/>
      <c r="D22" s="20">
        <f t="shared" si="0"/>
        <v>4</v>
      </c>
    </row>
    <row r="23" spans="1:6" ht="15" customHeight="1" x14ac:dyDescent="0.25">
      <c r="A23" s="34" t="s">
        <v>47</v>
      </c>
      <c r="B23" s="163" t="s">
        <v>60</v>
      </c>
      <c r="C23" s="33" t="s">
        <v>239</v>
      </c>
      <c r="D23" s="20">
        <f t="shared" si="0"/>
        <v>0</v>
      </c>
    </row>
    <row r="24" spans="1:6" ht="15" customHeight="1" x14ac:dyDescent="0.25">
      <c r="A24" s="34" t="s">
        <v>48</v>
      </c>
      <c r="B24" s="163">
        <v>1</v>
      </c>
      <c r="C24" s="33"/>
      <c r="D24" s="20">
        <f t="shared" si="0"/>
        <v>4</v>
      </c>
      <c r="F24" s="296"/>
    </row>
    <row r="25" spans="1:6" s="8" customFormat="1" ht="15" customHeight="1" x14ac:dyDescent="0.25">
      <c r="A25" s="34" t="s">
        <v>49</v>
      </c>
      <c r="B25" s="163" t="s">
        <v>60</v>
      </c>
      <c r="C25" s="33" t="s">
        <v>509</v>
      </c>
      <c r="D25" s="20">
        <f t="shared" si="0"/>
        <v>0</v>
      </c>
      <c r="F25" s="290"/>
    </row>
    <row r="26" spans="1:6" ht="15" customHeight="1" x14ac:dyDescent="0.25">
      <c r="A26" s="34" t="s">
        <v>50</v>
      </c>
      <c r="B26" s="163">
        <v>1</v>
      </c>
      <c r="C26" s="43"/>
      <c r="D26" s="20">
        <f t="shared" si="0"/>
        <v>4</v>
      </c>
      <c r="F26" s="290"/>
    </row>
    <row r="27" spans="1:6" ht="15" customHeight="1" x14ac:dyDescent="0.25">
      <c r="A27" s="34" t="s">
        <v>51</v>
      </c>
      <c r="B27" s="163">
        <v>1</v>
      </c>
      <c r="C27" s="33"/>
      <c r="D27" s="20">
        <f t="shared" si="0"/>
        <v>4</v>
      </c>
      <c r="F27" s="290"/>
    </row>
    <row r="28" spans="1:6" ht="15" customHeight="1" x14ac:dyDescent="0.25">
      <c r="A28" s="34" t="s">
        <v>52</v>
      </c>
      <c r="B28" s="163">
        <v>1</v>
      </c>
      <c r="C28" s="33"/>
      <c r="D28" s="20">
        <f t="shared" si="0"/>
        <v>4</v>
      </c>
      <c r="F28" s="290"/>
    </row>
    <row r="29" spans="1:6" x14ac:dyDescent="0.25">
      <c r="F29" s="290"/>
    </row>
    <row r="30" spans="1:6" x14ac:dyDescent="0.25">
      <c r="C30" s="133"/>
      <c r="F30" s="290"/>
    </row>
    <row r="31" spans="1:6" x14ac:dyDescent="0.25">
      <c r="C31" s="133"/>
      <c r="F31" s="296"/>
    </row>
    <row r="32" spans="1:6" x14ac:dyDescent="0.25">
      <c r="C32" s="133"/>
      <c r="F32" s="296"/>
    </row>
    <row r="33" spans="3:3" x14ac:dyDescent="0.25">
      <c r="C33" s="133"/>
    </row>
    <row r="34" spans="3:3" x14ac:dyDescent="0.25">
      <c r="C34" s="133"/>
    </row>
    <row r="35" spans="3:3" x14ac:dyDescent="0.25">
      <c r="C35" s="133"/>
    </row>
    <row r="36" spans="3:3" x14ac:dyDescent="0.25">
      <c r="C36" s="133"/>
    </row>
    <row r="37" spans="3:3" x14ac:dyDescent="0.25">
      <c r="C37" s="133"/>
    </row>
    <row r="38" spans="3:3" x14ac:dyDescent="0.25">
      <c r="C38" s="133"/>
    </row>
    <row r="39" spans="3:3" x14ac:dyDescent="0.25">
      <c r="C39" s="133"/>
    </row>
    <row r="40" spans="3:3" x14ac:dyDescent="0.25">
      <c r="C40" s="133"/>
    </row>
    <row r="41" spans="3:3" x14ac:dyDescent="0.25">
      <c r="C41" s="133"/>
    </row>
    <row r="42" spans="3:3" x14ac:dyDescent="0.25">
      <c r="C42" s="133"/>
    </row>
    <row r="43" spans="3:3" x14ac:dyDescent="0.25">
      <c r="C43" s="133"/>
    </row>
    <row r="44" spans="3:3" x14ac:dyDescent="0.25">
      <c r="C44" s="133"/>
    </row>
    <row r="45" spans="3:3" x14ac:dyDescent="0.25">
      <c r="C45" s="133"/>
    </row>
    <row r="46" spans="3:3" x14ac:dyDescent="0.25">
      <c r="C46" s="133"/>
    </row>
    <row r="47" spans="3:3" x14ac:dyDescent="0.25">
      <c r="C47" s="133"/>
    </row>
    <row r="48" spans="3:3" x14ac:dyDescent="0.25">
      <c r="C48" s="133"/>
    </row>
    <row r="49" spans="3:3" x14ac:dyDescent="0.25">
      <c r="C49" s="133"/>
    </row>
  </sheetData>
  <autoFilter ref="A7:D28"/>
  <mergeCells count="4">
    <mergeCell ref="A1:D1"/>
    <mergeCell ref="A2:A6"/>
    <mergeCell ref="C2:C6"/>
    <mergeCell ref="D3:D6"/>
  </mergeCells>
  <dataValidations count="2">
    <dataValidation type="list" allowBlank="1" showInputMessage="1" showErrorMessage="1" sqref="B14:C14">
      <formula1>#REF!</formula1>
    </dataValidation>
    <dataValidation type="list" allowBlank="1" showInputMessage="1" showErrorMessage="1" sqref="B7:B13 B15:B28">
      <formula1>$B$3:$B$6</formula1>
    </dataValidation>
  </dataValidations>
  <pageMargins left="0.70866141732283472" right="0.70866141732283472" top="0.74803149606299213" bottom="0.74803149606299213" header="0.31496062992125984" footer="0.31496062992125984"/>
  <pageSetup paperSize="9" scale="67" fitToHeight="3" orientation="landscape"/>
  <headerFooter>
    <oddFooter>&amp;C&amp;"Times New Roman,обычный"&amp;8Исходные данные и оценка показателя 1.1&amp;R&amp;8&amp;P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8"/>
  <sheetViews>
    <sheetView topLeftCell="A4" zoomScaleNormal="100" zoomScaleSheetLayoutView="100" workbookViewId="0">
      <selection activeCell="N30" sqref="N30"/>
    </sheetView>
  </sheetViews>
  <sheetFormatPr defaultColWidth="8.85546875" defaultRowHeight="15" x14ac:dyDescent="0.25"/>
  <cols>
    <col min="1" max="1" width="19.42578125" style="58" customWidth="1"/>
    <col min="2" max="2" width="35.42578125" style="61" customWidth="1"/>
    <col min="3" max="3" width="6.28515625" style="64" customWidth="1"/>
    <col min="4" max="5" width="6.7109375" style="61" customWidth="1"/>
    <col min="6" max="6" width="6.7109375" style="63" customWidth="1"/>
    <col min="7" max="7" width="14.140625" style="61" customWidth="1"/>
    <col min="8" max="8" width="11.7109375" style="61" customWidth="1"/>
    <col min="9" max="10" width="10.7109375" style="62" customWidth="1"/>
    <col min="11" max="11" width="11.28515625" style="61" customWidth="1"/>
    <col min="12" max="12" width="7.7109375" style="60" customWidth="1"/>
    <col min="13" max="13" width="14.7109375" style="150" customWidth="1"/>
    <col min="14" max="14" width="6.7109375" style="59" customWidth="1"/>
    <col min="15" max="15" width="14.42578125" style="155" customWidth="1"/>
    <col min="16" max="16" width="6.7109375" style="58" customWidth="1"/>
    <col min="17" max="17" width="12.7109375" style="155" customWidth="1"/>
    <col min="18" max="18" width="8.140625" style="158" customWidth="1"/>
    <col min="19" max="16384" width="8.85546875" style="58"/>
  </cols>
  <sheetData>
    <row r="1" spans="1:18" ht="39" customHeight="1" x14ac:dyDescent="0.2">
      <c r="A1" s="518" t="str">
        <f>"Исходные данные и оценка показателя "&amp;Методика!B37</f>
        <v>Исходные данные и оценка показателя Опубликован ли в сети Интернет бюджет для граждан, разработанный на основе Бюджета?</v>
      </c>
      <c r="B1" s="518"/>
      <c r="C1" s="518"/>
      <c r="D1" s="518"/>
      <c r="E1" s="518"/>
      <c r="F1" s="518"/>
      <c r="G1" s="518"/>
      <c r="H1" s="518"/>
      <c r="I1" s="518"/>
      <c r="J1" s="518"/>
      <c r="K1" s="518"/>
      <c r="L1" s="518"/>
      <c r="M1" s="518"/>
      <c r="N1" s="518"/>
      <c r="O1" s="518"/>
      <c r="P1" s="518"/>
      <c r="Q1" s="518"/>
      <c r="R1" s="518"/>
    </row>
    <row r="2" spans="1:18" s="45" customFormat="1" ht="46.5" customHeight="1" x14ac:dyDescent="0.25">
      <c r="A2" s="517" t="s">
        <v>130</v>
      </c>
      <c r="B2" s="517"/>
      <c r="C2" s="517"/>
      <c r="D2" s="517"/>
      <c r="E2" s="517"/>
      <c r="F2" s="517"/>
      <c r="G2" s="517"/>
      <c r="H2" s="517"/>
      <c r="I2" s="517"/>
      <c r="J2" s="517"/>
      <c r="K2" s="517"/>
      <c r="L2" s="517"/>
      <c r="M2" s="517"/>
      <c r="N2" s="517"/>
      <c r="O2" s="517"/>
      <c r="P2" s="517"/>
      <c r="Q2" s="517"/>
      <c r="R2" s="517"/>
    </row>
    <row r="3" spans="1:18" ht="23.25" customHeight="1" x14ac:dyDescent="0.2">
      <c r="A3" s="497" t="s">
        <v>134</v>
      </c>
      <c r="B3" s="91" t="str">
        <f>Методика!$B$37</f>
        <v>Опубликован ли в сети Интернет бюджет для граждан, разработанный на основе Бюджета?</v>
      </c>
      <c r="C3" s="522" t="s">
        <v>129</v>
      </c>
      <c r="D3" s="523"/>
      <c r="E3" s="523"/>
      <c r="F3" s="523"/>
      <c r="G3" s="504" t="s">
        <v>28</v>
      </c>
      <c r="H3" s="526" t="s">
        <v>128</v>
      </c>
      <c r="I3" s="527"/>
      <c r="J3" s="528"/>
      <c r="K3" s="510" t="s">
        <v>127</v>
      </c>
      <c r="L3" s="512" t="s">
        <v>126</v>
      </c>
      <c r="M3" s="519"/>
      <c r="N3" s="519"/>
      <c r="O3" s="519"/>
      <c r="P3" s="519"/>
      <c r="Q3" s="519"/>
      <c r="R3" s="497" t="s">
        <v>3</v>
      </c>
    </row>
    <row r="4" spans="1:18" s="70" customFormat="1" ht="114" customHeight="1" x14ac:dyDescent="0.2">
      <c r="A4" s="505"/>
      <c r="B4" s="89" t="str">
        <f>Методика!$B$39</f>
        <v>Да, опубликован</v>
      </c>
      <c r="C4" s="520" t="s">
        <v>9</v>
      </c>
      <c r="D4" s="510" t="s">
        <v>137</v>
      </c>
      <c r="E4" s="510" t="s">
        <v>138</v>
      </c>
      <c r="F4" s="521" t="s">
        <v>8</v>
      </c>
      <c r="G4" s="524"/>
      <c r="H4" s="514" t="s">
        <v>460</v>
      </c>
      <c r="I4" s="516" t="s">
        <v>125</v>
      </c>
      <c r="J4" s="516" t="s">
        <v>124</v>
      </c>
      <c r="K4" s="511"/>
      <c r="L4" s="510" t="s">
        <v>131</v>
      </c>
      <c r="M4" s="511"/>
      <c r="N4" s="510" t="s">
        <v>132</v>
      </c>
      <c r="O4" s="511"/>
      <c r="P4" s="510" t="s">
        <v>133</v>
      </c>
      <c r="Q4" s="511"/>
      <c r="R4" s="498"/>
    </row>
    <row r="5" spans="1:18" s="70" customFormat="1" ht="26.25" customHeight="1" x14ac:dyDescent="0.2">
      <c r="A5" s="506"/>
      <c r="B5" s="106" t="str">
        <f>Методика!$B$40</f>
        <v>Нет, не опубликован или не отвечает требованиям</v>
      </c>
      <c r="C5" s="520"/>
      <c r="D5" s="510"/>
      <c r="E5" s="510"/>
      <c r="F5" s="521"/>
      <c r="G5" s="525"/>
      <c r="H5" s="515"/>
      <c r="I5" s="511"/>
      <c r="J5" s="511"/>
      <c r="K5" s="511"/>
      <c r="L5" s="90" t="s">
        <v>123</v>
      </c>
      <c r="M5" s="147" t="s">
        <v>122</v>
      </c>
      <c r="N5" s="90" t="s">
        <v>123</v>
      </c>
      <c r="O5" s="153" t="s">
        <v>122</v>
      </c>
      <c r="P5" s="90" t="s">
        <v>123</v>
      </c>
      <c r="Q5" s="153" t="s">
        <v>122</v>
      </c>
      <c r="R5" s="499"/>
    </row>
    <row r="6" spans="1:18" s="70" customFormat="1" ht="15" customHeight="1" x14ac:dyDescent="0.25">
      <c r="A6" s="11" t="s">
        <v>31</v>
      </c>
      <c r="B6" s="85"/>
      <c r="C6" s="88"/>
      <c r="D6" s="82"/>
      <c r="E6" s="82"/>
      <c r="F6" s="87"/>
      <c r="G6" s="86"/>
      <c r="H6" s="85"/>
      <c r="I6" s="84"/>
      <c r="J6" s="84"/>
      <c r="K6" s="35"/>
      <c r="L6" s="83"/>
      <c r="M6" s="148"/>
      <c r="N6" s="21"/>
      <c r="O6" s="154"/>
      <c r="P6" s="82"/>
      <c r="Q6" s="154"/>
      <c r="R6" s="156"/>
    </row>
    <row r="7" spans="1:18" s="70" customFormat="1" ht="15" customHeight="1" x14ac:dyDescent="0.2">
      <c r="A7" s="32" t="s">
        <v>33</v>
      </c>
      <c r="B7" s="43" t="s">
        <v>54</v>
      </c>
      <c r="C7" s="80">
        <f t="shared" ref="C7:C12" si="0">IF(B7=$B$4,2,0)</f>
        <v>2</v>
      </c>
      <c r="D7" s="76"/>
      <c r="E7" s="76"/>
      <c r="F7" s="75">
        <f t="shared" ref="F7:F12" si="1">C7*(1-D7)*(1-E7)</f>
        <v>2</v>
      </c>
      <c r="G7" s="50"/>
      <c r="H7" s="31">
        <v>43448</v>
      </c>
      <c r="I7" s="31">
        <v>43452</v>
      </c>
      <c r="J7" s="20"/>
      <c r="K7" s="43"/>
      <c r="L7" s="43" t="s">
        <v>204</v>
      </c>
      <c r="M7" s="151" t="s">
        <v>461</v>
      </c>
      <c r="N7" s="119" t="s">
        <v>204</v>
      </c>
      <c r="O7" s="151" t="s">
        <v>461</v>
      </c>
      <c r="P7" s="118" t="s">
        <v>204</v>
      </c>
      <c r="Q7" s="151" t="s">
        <v>461</v>
      </c>
      <c r="R7" s="145" t="s">
        <v>461</v>
      </c>
    </row>
    <row r="8" spans="1:18" s="70" customFormat="1" ht="15" customHeight="1" x14ac:dyDescent="0.2">
      <c r="A8" s="32" t="s">
        <v>34</v>
      </c>
      <c r="B8" s="43" t="s">
        <v>54</v>
      </c>
      <c r="C8" s="80">
        <f t="shared" si="0"/>
        <v>2</v>
      </c>
      <c r="D8" s="76"/>
      <c r="E8" s="76">
        <v>0.5</v>
      </c>
      <c r="F8" s="75">
        <f t="shared" si="1"/>
        <v>1</v>
      </c>
      <c r="G8" s="160"/>
      <c r="H8" s="31">
        <v>43455</v>
      </c>
      <c r="I8" s="284">
        <v>43500</v>
      </c>
      <c r="J8" s="31"/>
      <c r="K8" s="43"/>
      <c r="L8" s="43" t="s">
        <v>204</v>
      </c>
      <c r="M8" s="120" t="s">
        <v>462</v>
      </c>
      <c r="N8" s="119" t="s">
        <v>204</v>
      </c>
      <c r="O8" s="120" t="s">
        <v>462</v>
      </c>
      <c r="P8" s="118" t="s">
        <v>204</v>
      </c>
      <c r="Q8" s="120" t="s">
        <v>462</v>
      </c>
      <c r="R8" s="112" t="s">
        <v>462</v>
      </c>
    </row>
    <row r="9" spans="1:18" s="70" customFormat="1" ht="15" customHeight="1" x14ac:dyDescent="0.2">
      <c r="A9" s="32" t="s">
        <v>35</v>
      </c>
      <c r="B9" s="43" t="s">
        <v>54</v>
      </c>
      <c r="C9" s="80">
        <f t="shared" si="0"/>
        <v>2</v>
      </c>
      <c r="D9" s="76"/>
      <c r="E9" s="76">
        <v>0.5</v>
      </c>
      <c r="F9" s="75">
        <f t="shared" si="1"/>
        <v>1</v>
      </c>
      <c r="G9" s="50"/>
      <c r="H9" s="31">
        <v>43447</v>
      </c>
      <c r="I9" s="284">
        <v>43605</v>
      </c>
      <c r="J9" s="20"/>
      <c r="K9" s="43"/>
      <c r="L9" s="43" t="s">
        <v>204</v>
      </c>
      <c r="M9" s="120" t="s">
        <v>463</v>
      </c>
      <c r="N9" s="119" t="s">
        <v>204</v>
      </c>
      <c r="O9" s="120" t="s">
        <v>463</v>
      </c>
      <c r="P9" s="118" t="s">
        <v>204</v>
      </c>
      <c r="Q9" s="120" t="s">
        <v>463</v>
      </c>
      <c r="R9" s="112" t="s">
        <v>463</v>
      </c>
    </row>
    <row r="10" spans="1:18" s="140" customFormat="1" ht="15" customHeight="1" x14ac:dyDescent="0.2">
      <c r="A10" s="32" t="s">
        <v>36</v>
      </c>
      <c r="B10" s="18" t="s">
        <v>54</v>
      </c>
      <c r="C10" s="165">
        <f t="shared" si="0"/>
        <v>2</v>
      </c>
      <c r="D10" s="166"/>
      <c r="E10" s="166">
        <v>0.5</v>
      </c>
      <c r="F10" s="167">
        <f t="shared" si="1"/>
        <v>1</v>
      </c>
      <c r="G10" s="18"/>
      <c r="H10" s="47">
        <v>43454</v>
      </c>
      <c r="I10" s="284">
        <v>43509</v>
      </c>
      <c r="J10" s="15"/>
      <c r="K10" s="18"/>
      <c r="L10" s="18" t="s">
        <v>204</v>
      </c>
      <c r="M10" s="125" t="s">
        <v>398</v>
      </c>
      <c r="N10" s="124" t="s">
        <v>204</v>
      </c>
      <c r="O10" s="125" t="s">
        <v>398</v>
      </c>
      <c r="P10" s="123" t="s">
        <v>204</v>
      </c>
      <c r="Q10" s="125" t="s">
        <v>398</v>
      </c>
      <c r="R10" s="125" t="s">
        <v>398</v>
      </c>
    </row>
    <row r="11" spans="1:18" s="70" customFormat="1" ht="15" customHeight="1" x14ac:dyDescent="0.2">
      <c r="A11" s="34" t="s">
        <v>37</v>
      </c>
      <c r="B11" s="43" t="s">
        <v>54</v>
      </c>
      <c r="C11" s="80">
        <f t="shared" si="0"/>
        <v>2</v>
      </c>
      <c r="D11" s="76"/>
      <c r="E11" s="76">
        <v>0.5</v>
      </c>
      <c r="F11" s="75">
        <f t="shared" si="1"/>
        <v>1</v>
      </c>
      <c r="G11" s="43"/>
      <c r="H11" s="31">
        <v>43448</v>
      </c>
      <c r="I11" s="284">
        <v>43580</v>
      </c>
      <c r="J11" s="31"/>
      <c r="K11" s="43"/>
      <c r="L11" s="43" t="s">
        <v>204</v>
      </c>
      <c r="M11" s="120" t="s">
        <v>399</v>
      </c>
      <c r="N11" s="121" t="s">
        <v>204</v>
      </c>
      <c r="O11" s="151" t="s">
        <v>399</v>
      </c>
      <c r="P11" s="118" t="s">
        <v>204</v>
      </c>
      <c r="Q11" s="151" t="s">
        <v>399</v>
      </c>
      <c r="R11" s="145" t="s">
        <v>399</v>
      </c>
    </row>
    <row r="12" spans="1:18" s="70" customFormat="1" ht="15" customHeight="1" x14ac:dyDescent="0.2">
      <c r="A12" s="32" t="s">
        <v>38</v>
      </c>
      <c r="B12" s="43" t="s">
        <v>54</v>
      </c>
      <c r="C12" s="80">
        <f t="shared" si="0"/>
        <v>2</v>
      </c>
      <c r="D12" s="76"/>
      <c r="E12" s="76"/>
      <c r="F12" s="75">
        <f t="shared" si="1"/>
        <v>2</v>
      </c>
      <c r="G12" s="43"/>
      <c r="H12" s="31">
        <v>43447</v>
      </c>
      <c r="I12" s="31">
        <v>43463</v>
      </c>
      <c r="J12" s="20"/>
      <c r="K12" s="43"/>
      <c r="L12" s="43" t="s">
        <v>204</v>
      </c>
      <c r="M12" s="125" t="s">
        <v>464</v>
      </c>
      <c r="N12" s="124" t="s">
        <v>204</v>
      </c>
      <c r="O12" s="152" t="s">
        <v>464</v>
      </c>
      <c r="P12" s="123" t="s">
        <v>204</v>
      </c>
      <c r="Q12" s="152" t="s">
        <v>464</v>
      </c>
      <c r="R12" s="157" t="s">
        <v>464</v>
      </c>
    </row>
    <row r="13" spans="1:18" s="70" customFormat="1" ht="15" customHeight="1" x14ac:dyDescent="0.2">
      <c r="A13" s="35" t="s">
        <v>32</v>
      </c>
      <c r="B13" s="19"/>
      <c r="C13" s="19"/>
      <c r="D13" s="77"/>
      <c r="E13" s="17"/>
      <c r="F13" s="6"/>
      <c r="G13" s="7"/>
      <c r="H13" s="48"/>
      <c r="I13" s="16"/>
      <c r="J13" s="16"/>
      <c r="K13" s="16"/>
      <c r="L13" s="19"/>
      <c r="M13" s="149"/>
      <c r="N13" s="11"/>
      <c r="O13" s="149"/>
      <c r="P13" s="122"/>
      <c r="Q13" s="149"/>
      <c r="R13" s="149"/>
    </row>
    <row r="14" spans="1:18" s="70" customFormat="1" ht="15" customHeight="1" x14ac:dyDescent="0.2">
      <c r="A14" s="32" t="s">
        <v>39</v>
      </c>
      <c r="B14" s="43" t="s">
        <v>54</v>
      </c>
      <c r="C14" s="80">
        <f t="shared" ref="C14:C26" si="2">IF(B14=$B$4,2,0)</f>
        <v>2</v>
      </c>
      <c r="D14" s="76"/>
      <c r="E14" s="76">
        <v>0.5</v>
      </c>
      <c r="F14" s="75">
        <f t="shared" ref="F14:F27" si="3">C14*(1-D14)*(1-E14)</f>
        <v>1</v>
      </c>
      <c r="G14" s="50"/>
      <c r="H14" s="31">
        <v>43446</v>
      </c>
      <c r="I14" s="284">
        <v>43515</v>
      </c>
      <c r="J14" s="31"/>
      <c r="K14" s="43"/>
      <c r="L14" s="74" t="s">
        <v>204</v>
      </c>
      <c r="M14" s="120" t="s">
        <v>229</v>
      </c>
      <c r="N14" s="121" t="s">
        <v>204</v>
      </c>
      <c r="O14" s="151" t="s">
        <v>229</v>
      </c>
      <c r="P14" s="118" t="s">
        <v>204</v>
      </c>
      <c r="Q14" s="151" t="s">
        <v>229</v>
      </c>
      <c r="R14" s="151" t="s">
        <v>229</v>
      </c>
    </row>
    <row r="15" spans="1:18" s="70" customFormat="1" ht="15" customHeight="1" x14ac:dyDescent="0.2">
      <c r="A15" s="34" t="s">
        <v>40</v>
      </c>
      <c r="B15" s="43" t="s">
        <v>54</v>
      </c>
      <c r="C15" s="80">
        <f t="shared" si="2"/>
        <v>2</v>
      </c>
      <c r="D15" s="76"/>
      <c r="E15" s="76"/>
      <c r="F15" s="75">
        <f t="shared" si="3"/>
        <v>2</v>
      </c>
      <c r="G15" s="127"/>
      <c r="H15" s="31">
        <v>43458</v>
      </c>
      <c r="I15" s="31">
        <v>43468</v>
      </c>
      <c r="J15" s="47"/>
      <c r="K15" s="15"/>
      <c r="L15" s="43" t="s">
        <v>204</v>
      </c>
      <c r="M15" s="120" t="s">
        <v>221</v>
      </c>
      <c r="N15" s="121" t="s">
        <v>204</v>
      </c>
      <c r="O15" s="151" t="s">
        <v>221</v>
      </c>
      <c r="P15" s="118" t="s">
        <v>204</v>
      </c>
      <c r="Q15" s="151" t="s">
        <v>221</v>
      </c>
      <c r="R15" s="157" t="s">
        <v>221</v>
      </c>
    </row>
    <row r="16" spans="1:18" s="70" customFormat="1" ht="15" customHeight="1" x14ac:dyDescent="0.2">
      <c r="A16" s="34" t="s">
        <v>41</v>
      </c>
      <c r="B16" s="43" t="s">
        <v>54</v>
      </c>
      <c r="C16" s="80">
        <f t="shared" si="2"/>
        <v>2</v>
      </c>
      <c r="D16" s="76"/>
      <c r="E16" s="76"/>
      <c r="F16" s="75">
        <f t="shared" si="3"/>
        <v>2</v>
      </c>
      <c r="G16" s="20"/>
      <c r="H16" s="47">
        <v>43439</v>
      </c>
      <c r="I16" s="47" t="s">
        <v>480</v>
      </c>
      <c r="J16" s="15"/>
      <c r="K16" s="15"/>
      <c r="L16" s="18" t="s">
        <v>204</v>
      </c>
      <c r="M16" s="125" t="s">
        <v>211</v>
      </c>
      <c r="N16" s="124" t="s">
        <v>204</v>
      </c>
      <c r="O16" s="152" t="s">
        <v>211</v>
      </c>
      <c r="P16" s="123" t="s">
        <v>204</v>
      </c>
      <c r="Q16" s="152" t="s">
        <v>211</v>
      </c>
      <c r="R16" s="157" t="s">
        <v>211</v>
      </c>
    </row>
    <row r="17" spans="1:18" s="70" customFormat="1" ht="15" customHeight="1" x14ac:dyDescent="0.2">
      <c r="A17" s="34" t="s">
        <v>42</v>
      </c>
      <c r="B17" s="43" t="s">
        <v>54</v>
      </c>
      <c r="C17" s="80">
        <f t="shared" si="2"/>
        <v>2</v>
      </c>
      <c r="D17" s="76"/>
      <c r="E17" s="76">
        <v>0.5</v>
      </c>
      <c r="F17" s="75">
        <f t="shared" si="3"/>
        <v>1</v>
      </c>
      <c r="G17" s="111"/>
      <c r="H17" s="47">
        <v>43452</v>
      </c>
      <c r="I17" s="284">
        <v>43544</v>
      </c>
      <c r="J17" s="47"/>
      <c r="K17" s="15"/>
      <c r="L17" s="18" t="s">
        <v>204</v>
      </c>
      <c r="M17" s="125" t="s">
        <v>465</v>
      </c>
      <c r="N17" s="124" t="s">
        <v>204</v>
      </c>
      <c r="O17" s="152" t="s">
        <v>465</v>
      </c>
      <c r="P17" s="123" t="s">
        <v>204</v>
      </c>
      <c r="Q17" s="152" t="s">
        <v>465</v>
      </c>
      <c r="R17" s="157" t="s">
        <v>465</v>
      </c>
    </row>
    <row r="18" spans="1:18" s="70" customFormat="1" ht="15" customHeight="1" x14ac:dyDescent="0.2">
      <c r="A18" s="34" t="s">
        <v>43</v>
      </c>
      <c r="B18" s="43" t="s">
        <v>54</v>
      </c>
      <c r="C18" s="80">
        <f t="shared" si="2"/>
        <v>2</v>
      </c>
      <c r="D18" s="76"/>
      <c r="E18" s="76">
        <v>0.5</v>
      </c>
      <c r="F18" s="75">
        <f t="shared" si="3"/>
        <v>1</v>
      </c>
      <c r="G18" s="20"/>
      <c r="H18" s="47">
        <v>43452</v>
      </c>
      <c r="I18" s="284">
        <v>43470</v>
      </c>
      <c r="J18" s="47"/>
      <c r="K18" s="15"/>
      <c r="L18" s="18" t="s">
        <v>204</v>
      </c>
      <c r="M18" s="152" t="s">
        <v>466</v>
      </c>
      <c r="N18" s="18" t="s">
        <v>204</v>
      </c>
      <c r="O18" s="125" t="s">
        <v>466</v>
      </c>
      <c r="P18" s="123" t="s">
        <v>204</v>
      </c>
      <c r="Q18" s="152" t="s">
        <v>466</v>
      </c>
      <c r="R18" s="157" t="s">
        <v>466</v>
      </c>
    </row>
    <row r="19" spans="1:18" s="70" customFormat="1" ht="15" customHeight="1" x14ac:dyDescent="0.2">
      <c r="A19" s="34" t="s">
        <v>44</v>
      </c>
      <c r="B19" s="43" t="s">
        <v>54</v>
      </c>
      <c r="C19" s="80">
        <f t="shared" si="2"/>
        <v>2</v>
      </c>
      <c r="D19" s="76"/>
      <c r="E19" s="76"/>
      <c r="F19" s="75">
        <f t="shared" si="3"/>
        <v>2</v>
      </c>
      <c r="G19" s="20"/>
      <c r="H19" s="47">
        <v>43441</v>
      </c>
      <c r="I19" s="47" t="s">
        <v>480</v>
      </c>
      <c r="J19" s="47"/>
      <c r="K19" s="15"/>
      <c r="L19" s="72" t="s">
        <v>204</v>
      </c>
      <c r="M19" s="125" t="s">
        <v>467</v>
      </c>
      <c r="N19" s="124" t="s">
        <v>204</v>
      </c>
      <c r="O19" s="152" t="s">
        <v>467</v>
      </c>
      <c r="P19" s="123" t="s">
        <v>204</v>
      </c>
      <c r="Q19" s="151" t="s">
        <v>467</v>
      </c>
      <c r="R19" s="157" t="s">
        <v>467</v>
      </c>
    </row>
    <row r="20" spans="1:18" s="70" customFormat="1" ht="15" customHeight="1" x14ac:dyDescent="0.2">
      <c r="A20" s="34" t="s">
        <v>45</v>
      </c>
      <c r="B20" s="43" t="s">
        <v>54</v>
      </c>
      <c r="C20" s="80">
        <f t="shared" si="2"/>
        <v>2</v>
      </c>
      <c r="D20" s="76"/>
      <c r="E20" s="76">
        <v>0.5</v>
      </c>
      <c r="F20" s="75">
        <f t="shared" si="3"/>
        <v>1</v>
      </c>
      <c r="G20" s="20"/>
      <c r="H20" s="47">
        <v>43458</v>
      </c>
      <c r="I20" s="284">
        <v>43809</v>
      </c>
      <c r="J20" s="47"/>
      <c r="K20" s="15"/>
      <c r="L20" s="72" t="s">
        <v>204</v>
      </c>
      <c r="M20" s="125" t="s">
        <v>468</v>
      </c>
      <c r="N20" s="124" t="s">
        <v>204</v>
      </c>
      <c r="O20" s="125" t="s">
        <v>468</v>
      </c>
      <c r="P20" s="123" t="s">
        <v>204</v>
      </c>
      <c r="Q20" s="152" t="s">
        <v>468</v>
      </c>
      <c r="R20" s="157" t="s">
        <v>468</v>
      </c>
    </row>
    <row r="21" spans="1:18" s="70" customFormat="1" ht="23.25" customHeight="1" x14ac:dyDescent="0.2">
      <c r="A21" s="34" t="s">
        <v>46</v>
      </c>
      <c r="B21" s="43" t="s">
        <v>106</v>
      </c>
      <c r="C21" s="396">
        <f t="shared" si="2"/>
        <v>0</v>
      </c>
      <c r="D21" s="76"/>
      <c r="E21" s="76"/>
      <c r="F21" s="75">
        <f t="shared" si="3"/>
        <v>0</v>
      </c>
      <c r="G21" s="240" t="s">
        <v>478</v>
      </c>
      <c r="H21" s="31">
        <v>43447</v>
      </c>
      <c r="I21" s="289">
        <v>43795</v>
      </c>
      <c r="J21" s="15"/>
      <c r="K21" s="36"/>
      <c r="L21" s="18" t="s">
        <v>204</v>
      </c>
      <c r="M21" s="125" t="s">
        <v>223</v>
      </c>
      <c r="N21" s="124" t="s">
        <v>204</v>
      </c>
      <c r="O21" s="152" t="s">
        <v>223</v>
      </c>
      <c r="P21" s="123" t="s">
        <v>205</v>
      </c>
      <c r="Q21" s="152"/>
      <c r="R21" s="157" t="s">
        <v>223</v>
      </c>
    </row>
    <row r="22" spans="1:18" s="70" customFormat="1" ht="15" customHeight="1" x14ac:dyDescent="0.2">
      <c r="A22" s="34" t="s">
        <v>47</v>
      </c>
      <c r="B22" s="43" t="s">
        <v>54</v>
      </c>
      <c r="C22" s="80">
        <f t="shared" si="2"/>
        <v>2</v>
      </c>
      <c r="D22" s="76"/>
      <c r="E22" s="76"/>
      <c r="F22" s="75">
        <f t="shared" si="3"/>
        <v>2</v>
      </c>
      <c r="G22" s="20"/>
      <c r="H22" s="31">
        <v>43455</v>
      </c>
      <c r="I22" s="47">
        <v>43463</v>
      </c>
      <c r="J22" s="72"/>
      <c r="K22" s="15"/>
      <c r="L22" s="18" t="s">
        <v>204</v>
      </c>
      <c r="M22" s="125" t="s">
        <v>469</v>
      </c>
      <c r="N22" s="124" t="s">
        <v>204</v>
      </c>
      <c r="O22" s="152" t="s">
        <v>469</v>
      </c>
      <c r="P22" s="123" t="s">
        <v>204</v>
      </c>
      <c r="Q22" s="152" t="s">
        <v>469</v>
      </c>
      <c r="R22" s="152" t="s">
        <v>469</v>
      </c>
    </row>
    <row r="23" spans="1:18" s="70" customFormat="1" ht="15" customHeight="1" x14ac:dyDescent="0.2">
      <c r="A23" s="34" t="s">
        <v>48</v>
      </c>
      <c r="B23" s="43" t="s">
        <v>54</v>
      </c>
      <c r="C23" s="80">
        <f t="shared" si="2"/>
        <v>2</v>
      </c>
      <c r="D23" s="76"/>
      <c r="E23" s="76"/>
      <c r="F23" s="75">
        <f t="shared" si="3"/>
        <v>2</v>
      </c>
      <c r="G23" s="43"/>
      <c r="H23" s="31">
        <v>43454</v>
      </c>
      <c r="I23" s="31">
        <v>43463</v>
      </c>
      <c r="J23" s="20"/>
      <c r="K23" s="20"/>
      <c r="L23" s="43" t="s">
        <v>204</v>
      </c>
      <c r="M23" s="120" t="s">
        <v>222</v>
      </c>
      <c r="N23" s="121" t="s">
        <v>204</v>
      </c>
      <c r="O23" s="151" t="s">
        <v>222</v>
      </c>
      <c r="P23" s="118" t="s">
        <v>204</v>
      </c>
      <c r="Q23" s="151" t="s">
        <v>222</v>
      </c>
      <c r="R23" s="151" t="s">
        <v>222</v>
      </c>
    </row>
    <row r="24" spans="1:18" s="70" customFormat="1" ht="15" customHeight="1" x14ac:dyDescent="0.2">
      <c r="A24" s="34" t="s">
        <v>49</v>
      </c>
      <c r="B24" s="43" t="s">
        <v>54</v>
      </c>
      <c r="C24" s="80">
        <v>2</v>
      </c>
      <c r="D24" s="76"/>
      <c r="E24" s="76"/>
      <c r="F24" s="75">
        <f t="shared" si="3"/>
        <v>2</v>
      </c>
      <c r="H24" s="47">
        <v>43452</v>
      </c>
      <c r="I24" s="47">
        <v>43461</v>
      </c>
      <c r="J24" s="15"/>
      <c r="K24" s="20"/>
      <c r="L24" s="18" t="s">
        <v>204</v>
      </c>
      <c r="M24" s="129" t="s">
        <v>393</v>
      </c>
      <c r="N24" s="124" t="s">
        <v>204</v>
      </c>
      <c r="O24" s="129" t="s">
        <v>393</v>
      </c>
      <c r="P24" s="123" t="s">
        <v>204</v>
      </c>
      <c r="Q24" s="129" t="s">
        <v>393</v>
      </c>
      <c r="R24" s="286"/>
    </row>
    <row r="25" spans="1:18" s="70" customFormat="1" ht="15" customHeight="1" x14ac:dyDescent="0.2">
      <c r="A25" s="34" t="s">
        <v>50</v>
      </c>
      <c r="B25" s="43" t="s">
        <v>54</v>
      </c>
      <c r="C25" s="80">
        <f t="shared" si="2"/>
        <v>2</v>
      </c>
      <c r="D25" s="76"/>
      <c r="E25" s="76"/>
      <c r="F25" s="75">
        <f t="shared" si="3"/>
        <v>2</v>
      </c>
      <c r="G25" s="43"/>
      <c r="H25" s="31">
        <v>43460</v>
      </c>
      <c r="I25" s="20" t="s">
        <v>480</v>
      </c>
      <c r="J25" s="20"/>
      <c r="K25" s="20"/>
      <c r="L25" s="43" t="s">
        <v>204</v>
      </c>
      <c r="M25" s="112" t="s">
        <v>470</v>
      </c>
      <c r="N25" s="121" t="s">
        <v>204</v>
      </c>
      <c r="O25" s="112" t="s">
        <v>470</v>
      </c>
      <c r="P25" s="121" t="s">
        <v>204</v>
      </c>
      <c r="Q25" s="145" t="s">
        <v>470</v>
      </c>
      <c r="R25" s="145" t="s">
        <v>470</v>
      </c>
    </row>
    <row r="26" spans="1:18" s="70" customFormat="1" ht="15" customHeight="1" x14ac:dyDescent="0.2">
      <c r="A26" s="34" t="s">
        <v>51</v>
      </c>
      <c r="B26" s="43" t="s">
        <v>54</v>
      </c>
      <c r="C26" s="80">
        <f t="shared" si="2"/>
        <v>2</v>
      </c>
      <c r="D26" s="76"/>
      <c r="E26" s="76"/>
      <c r="F26" s="75">
        <f t="shared" si="3"/>
        <v>2</v>
      </c>
      <c r="G26" s="55"/>
      <c r="H26" s="31">
        <v>43447</v>
      </c>
      <c r="I26" s="47">
        <v>43455</v>
      </c>
      <c r="J26" s="47"/>
      <c r="K26" s="20"/>
      <c r="L26" s="18" t="s">
        <v>204</v>
      </c>
      <c r="M26" s="125" t="s">
        <v>414</v>
      </c>
      <c r="N26" s="121" t="s">
        <v>204</v>
      </c>
      <c r="O26" s="152" t="s">
        <v>414</v>
      </c>
      <c r="P26" s="118" t="s">
        <v>204</v>
      </c>
      <c r="Q26" s="152" t="s">
        <v>414</v>
      </c>
      <c r="R26" s="157" t="s">
        <v>414</v>
      </c>
    </row>
    <row r="27" spans="1:18" s="70" customFormat="1" ht="15" customHeight="1" x14ac:dyDescent="0.2">
      <c r="A27" s="34" t="s">
        <v>52</v>
      </c>
      <c r="B27" s="43" t="s">
        <v>54</v>
      </c>
      <c r="C27" s="80">
        <v>2</v>
      </c>
      <c r="D27" s="76"/>
      <c r="E27" s="76"/>
      <c r="F27" s="75">
        <f t="shared" si="3"/>
        <v>2</v>
      </c>
      <c r="G27" s="55"/>
      <c r="H27" s="47">
        <v>43451</v>
      </c>
      <c r="I27" s="15" t="s">
        <v>481</v>
      </c>
      <c r="J27" s="47"/>
      <c r="K27" s="15"/>
      <c r="L27" s="72" t="s">
        <v>204</v>
      </c>
      <c r="M27" s="125" t="s">
        <v>472</v>
      </c>
      <c r="N27" s="124" t="s">
        <v>204</v>
      </c>
      <c r="O27" s="125" t="s">
        <v>472</v>
      </c>
      <c r="P27" s="123" t="s">
        <v>204</v>
      </c>
      <c r="Q27" s="152" t="s">
        <v>472</v>
      </c>
      <c r="R27" s="157" t="s">
        <v>472</v>
      </c>
    </row>
    <row r="28" spans="1:18" x14ac:dyDescent="0.25">
      <c r="J28" s="66"/>
      <c r="K28" s="58"/>
      <c r="L28" s="65"/>
    </row>
    <row r="29" spans="1:18" x14ac:dyDescent="0.25">
      <c r="J29" s="66"/>
      <c r="K29" s="58"/>
      <c r="L29" s="65"/>
    </row>
    <row r="30" spans="1:18" x14ac:dyDescent="0.25">
      <c r="B30" s="67"/>
      <c r="C30" s="69"/>
      <c r="D30" s="67"/>
      <c r="E30" s="67"/>
      <c r="F30" s="68"/>
      <c r="G30" s="67"/>
      <c r="J30" s="66"/>
      <c r="K30" s="58"/>
      <c r="L30" s="65"/>
      <c r="R30" s="159"/>
    </row>
    <row r="31" spans="1:18" x14ac:dyDescent="0.25">
      <c r="J31" s="66"/>
      <c r="K31" s="58"/>
      <c r="L31" s="65"/>
    </row>
    <row r="32" spans="1:18" x14ac:dyDescent="0.25">
      <c r="J32" s="66"/>
      <c r="K32" s="58"/>
      <c r="L32" s="65"/>
    </row>
    <row r="33" spans="10:12" x14ac:dyDescent="0.25">
      <c r="J33" s="66"/>
      <c r="K33" s="58"/>
      <c r="L33" s="65"/>
    </row>
    <row r="34" spans="10:12" x14ac:dyDescent="0.25">
      <c r="J34" s="66"/>
      <c r="K34" s="58"/>
      <c r="L34" s="65"/>
    </row>
    <row r="35" spans="10:12" x14ac:dyDescent="0.25">
      <c r="J35" s="66"/>
      <c r="K35" s="58"/>
      <c r="L35" s="65"/>
    </row>
    <row r="36" spans="10:12" ht="11.25" customHeight="1" x14ac:dyDescent="0.25">
      <c r="J36" s="66"/>
      <c r="K36" s="58"/>
      <c r="L36" s="65"/>
    </row>
    <row r="37" spans="10:12" x14ac:dyDescent="0.25">
      <c r="J37" s="66"/>
      <c r="K37" s="58"/>
      <c r="L37" s="65"/>
    </row>
    <row r="38" spans="10:12" x14ac:dyDescent="0.25">
      <c r="J38" s="66"/>
      <c r="K38" s="58"/>
      <c r="L38" s="65"/>
    </row>
    <row r="39" spans="10:12" x14ac:dyDescent="0.25">
      <c r="J39" s="66"/>
      <c r="K39" s="58"/>
      <c r="L39" s="65"/>
    </row>
    <row r="40" spans="10:12" x14ac:dyDescent="0.25">
      <c r="J40" s="66"/>
      <c r="K40" s="58"/>
      <c r="L40" s="65"/>
    </row>
    <row r="41" spans="10:12" x14ac:dyDescent="0.25">
      <c r="J41" s="66"/>
      <c r="K41" s="58"/>
      <c r="L41" s="65"/>
    </row>
    <row r="42" spans="10:12" x14ac:dyDescent="0.25">
      <c r="J42" s="66"/>
      <c r="K42" s="58"/>
      <c r="L42" s="65"/>
    </row>
    <row r="43" spans="10:12" x14ac:dyDescent="0.25">
      <c r="J43" s="66"/>
      <c r="K43" s="58"/>
      <c r="L43" s="65"/>
    </row>
    <row r="44" spans="10:12" x14ac:dyDescent="0.25">
      <c r="J44" s="66"/>
      <c r="K44" s="58"/>
      <c r="L44" s="65"/>
    </row>
    <row r="45" spans="10:12" x14ac:dyDescent="0.25">
      <c r="J45" s="66"/>
      <c r="K45" s="58"/>
      <c r="L45" s="65"/>
    </row>
    <row r="46" spans="10:12" x14ac:dyDescent="0.25">
      <c r="J46" s="66"/>
      <c r="K46" s="58"/>
      <c r="L46" s="65"/>
    </row>
    <row r="47" spans="10:12" x14ac:dyDescent="0.25">
      <c r="J47" s="66"/>
      <c r="K47" s="58"/>
      <c r="L47" s="65"/>
    </row>
    <row r="48" spans="10:12" x14ac:dyDescent="0.25">
      <c r="J48" s="66"/>
      <c r="K48" s="58"/>
      <c r="L48" s="65"/>
    </row>
  </sheetData>
  <autoFilter ref="A6:Q27"/>
  <dataConsolidate/>
  <mergeCells count="19">
    <mergeCell ref="A2:R2"/>
    <mergeCell ref="A1:R1"/>
    <mergeCell ref="P4:Q4"/>
    <mergeCell ref="K3:K5"/>
    <mergeCell ref="L3:Q3"/>
    <mergeCell ref="C4:C5"/>
    <mergeCell ref="D4:D5"/>
    <mergeCell ref="E4:E5"/>
    <mergeCell ref="F4:F5"/>
    <mergeCell ref="A3:A5"/>
    <mergeCell ref="C3:F3"/>
    <mergeCell ref="G3:G5"/>
    <mergeCell ref="H3:J3"/>
    <mergeCell ref="R3:R5"/>
    <mergeCell ref="N4:O4"/>
    <mergeCell ref="H4:H5"/>
    <mergeCell ref="I4:I5"/>
    <mergeCell ref="J4:J5"/>
    <mergeCell ref="L4:M4"/>
  </mergeCells>
  <dataValidations count="4">
    <dataValidation type="list" allowBlank="1" showInputMessage="1" showErrorMessage="1" sqref="B13:C13 M25 Q25 O25 R7:R9 R11:R13 R25:R27 R15:R21">
      <formula1>Выбор_3.1</formula1>
    </dataValidation>
    <dataValidation type="list" allowBlank="1" showInputMessage="1" showErrorMessage="1" sqref="K7:K12 K14">
      <formula1>#REF!</formula1>
    </dataValidation>
    <dataValidation type="list" allowBlank="1" showInputMessage="1" showErrorMessage="1" sqref="D7:E12 D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s>
  <hyperlinks>
    <hyperlink ref="M9" r:id="rId1"/>
    <hyperlink ref="M10" r:id="rId2"/>
    <hyperlink ref="O10" r:id="rId3"/>
    <hyperlink ref="Q10" r:id="rId4"/>
    <hyperlink ref="R10" r:id="rId5"/>
    <hyperlink ref="M12" display="http://vuktyl.com/itembyudzhet/itemfin-2/9020-informatsionnaya-broshyura-byudzhet-dlya-grazhdan-k-resheniyu-soveta-go-vuktyl-ot-13-12-2018-355-o-byudzhete-munitsipalnogo-obrazovaniya-gorodskogo-okruga-vuktyl-na-2019-god-i-planovyj-period-2020-i-2021-godov"/>
    <hyperlink ref="M8" r:id="rId6"/>
    <hyperlink ref="M19" r:id="rId7"/>
    <hyperlink ref="M20" r:id="rId8"/>
    <hyperlink ref="O20" r:id="rId9"/>
    <hyperlink ref="M21" r:id="rId10"/>
    <hyperlink ref="M22" r:id="rId11"/>
    <hyperlink ref="M23" r:id="rId12"/>
    <hyperlink ref="M25" r:id="rId13"/>
    <hyperlink ref="O25" r:id="rId14"/>
    <hyperlink ref="M27" r:id="rId15"/>
    <hyperlink ref="O27" r:id="rId16"/>
    <hyperlink ref="M11" r:id="rId17"/>
    <hyperlink ref="M14" r:id="rId18"/>
    <hyperlink ref="M15" r:id="rId19"/>
    <hyperlink ref="M16" r:id="rId20"/>
    <hyperlink ref="M17" r:id="rId21"/>
    <hyperlink ref="O18" r:id="rId22"/>
    <hyperlink ref="M26" r:id="rId23"/>
  </hyperlinks>
  <pageMargins left="0.70866141732283472" right="0.70866141732283472" top="0.74803149606299213" bottom="0.74803149606299213" header="0.31496062992125984" footer="0.31496062992125984"/>
  <pageSetup paperSize="9" scale="58" fitToWidth="0" fitToHeight="3" orientation="landscape" r:id="rId24"/>
  <headerFooter>
    <oddFooter>&amp;A&amp;RСтраница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3.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4.xml><?xml version="1.0" encoding="utf-8"?>
<ds:datastoreItem xmlns:ds="http://schemas.openxmlformats.org/officeDocument/2006/customXml" ds:itemID="{E8A34CAD-C15D-4F51-9E0E-0D37E24D4774}">
  <ds:schemaRef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elements/1.1/"/>
    <ds:schemaRef ds:uri="b1e5bdc4-b57e-4af5-8c56-e26e352185e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40</vt:i4>
      </vt:variant>
      <vt:variant>
        <vt:lpstr>Именованные диапазоны</vt:lpstr>
      </vt:variant>
      <vt:variant>
        <vt:i4>66</vt:i4>
      </vt:variant>
    </vt:vector>
  </HeadingPairs>
  <TitlesOfParts>
    <vt:vector size="106" baseType="lpstr">
      <vt:lpstr>Рейтинг</vt:lpstr>
      <vt:lpstr>Методика</vt:lpstr>
      <vt:lpstr>1.1</vt:lpstr>
      <vt:lpstr>1.2</vt:lpstr>
      <vt:lpstr>1.3</vt:lpstr>
      <vt:lpstr>2.1</vt:lpstr>
      <vt:lpstr>2.2</vt:lpstr>
      <vt:lpstr>2.3</vt:lpstr>
      <vt:lpstr>3.1</vt:lpstr>
      <vt:lpstr>4.1</vt:lpstr>
      <vt:lpstr>4.2</vt:lpstr>
      <vt:lpstr>4.3</vt:lpstr>
      <vt:lpstr>4.4</vt:lpstr>
      <vt:lpstr>4.5</vt:lpstr>
      <vt:lpstr>4.6</vt:lpstr>
      <vt:lpstr>5.1</vt:lpstr>
      <vt:lpstr>5.2</vt:lpstr>
      <vt:lpstr>6.1</vt:lpstr>
      <vt:lpstr>7.1</vt:lpstr>
      <vt:lpstr>7.2</vt:lpstr>
      <vt:lpstr>8.1</vt:lpstr>
      <vt:lpstr>8.2</vt:lpstr>
      <vt:lpstr>8.3</vt:lpstr>
      <vt:lpstr>8.4</vt:lpstr>
      <vt:lpstr>9.1</vt:lpstr>
      <vt:lpstr>9.2</vt:lpstr>
      <vt:lpstr>9.3</vt:lpstr>
      <vt:lpstr>9.4</vt:lpstr>
      <vt:lpstr>9.5</vt:lpstr>
      <vt:lpstr>9.6</vt:lpstr>
      <vt:lpstr>10.1</vt:lpstr>
      <vt:lpstr>10.2</vt:lpstr>
      <vt:lpstr>11.1</vt:lpstr>
      <vt:lpstr>11.2</vt:lpstr>
      <vt:lpstr>11.3</vt:lpstr>
      <vt:lpstr>11.4</vt:lpstr>
      <vt:lpstr>12.1</vt:lpstr>
      <vt:lpstr>13.1</vt:lpstr>
      <vt:lpstr>13.2</vt:lpstr>
      <vt:lpstr>13.3</vt:lpstr>
      <vt:lpstr>'1.1'!Заголовки_для_печати</vt:lpstr>
      <vt:lpstr>'1.2'!Заголовки_для_печати</vt:lpstr>
      <vt:lpstr>'1.3'!Заголовки_для_печати</vt:lpstr>
      <vt:lpstr>'10.1'!Заголовки_для_печати</vt:lpstr>
      <vt:lpstr>'10.2'!Заголовки_для_печати</vt:lpstr>
      <vt:lpstr>'11.1'!Заголовки_для_печати</vt:lpstr>
      <vt:lpstr>'11.2'!Заголовки_для_печати</vt:lpstr>
      <vt:lpstr>'11.3'!Заголовки_для_печати</vt:lpstr>
      <vt:lpstr>'11.4'!Заголовки_для_печати</vt:lpstr>
      <vt:lpstr>'2.1'!Заголовки_для_печати</vt:lpstr>
      <vt:lpstr>'2.2'!Заголовки_для_печати</vt:lpstr>
      <vt:lpstr>'2.3'!Заголовки_для_печати</vt:lpstr>
      <vt:lpstr>'5.1'!Заголовки_для_печати</vt:lpstr>
      <vt:lpstr>'5.2'!Заголовки_для_печати</vt:lpstr>
      <vt:lpstr>'8.1'!Заголовки_для_печати</vt:lpstr>
      <vt:lpstr>'8.2'!Заголовки_для_печати</vt:lpstr>
      <vt:lpstr>'8.3'!Заголовки_для_печати</vt:lpstr>
      <vt:lpstr>'8.4'!Заголовки_для_печати</vt:lpstr>
      <vt:lpstr>'9.1'!Заголовки_для_печати</vt:lpstr>
      <vt:lpstr>'9.2'!Заголовки_для_печати</vt:lpstr>
      <vt:lpstr>'9.3'!Заголовки_для_печати</vt:lpstr>
      <vt:lpstr>'9.4'!Заголовки_для_печати</vt:lpstr>
      <vt:lpstr>'9.5'!Заголовки_для_печати</vt:lpstr>
      <vt:lpstr>'9.6'!Заголовки_для_печати</vt:lpstr>
      <vt:lpstr>Методика!Заголовки_для_печати</vt:lpstr>
      <vt:lpstr>Рейтинг!Заголовки_для_печати</vt:lpstr>
      <vt:lpstr>'1.1'!Область_печати</vt:lpstr>
      <vt:lpstr>'1.2'!Область_печати</vt:lpstr>
      <vt:lpstr>'1.3'!Область_печати</vt:lpstr>
      <vt:lpstr>'10.1'!Область_печати</vt:lpstr>
      <vt:lpstr>'10.2'!Область_печати</vt:lpstr>
      <vt:lpstr>'11.1'!Область_печати</vt:lpstr>
      <vt:lpstr>'11.2'!Область_печати</vt:lpstr>
      <vt:lpstr>'11.3'!Область_печати</vt:lpstr>
      <vt:lpstr>'11.4'!Область_печати</vt:lpstr>
      <vt:lpstr>'12.1'!Область_печати</vt:lpstr>
      <vt:lpstr>'13.1'!Область_печати</vt:lpstr>
      <vt:lpstr>'13.2'!Область_печати</vt:lpstr>
      <vt:lpstr>'13.3'!Область_печати</vt:lpstr>
      <vt:lpstr>'2.1'!Область_печати</vt:lpstr>
      <vt:lpstr>'2.2'!Область_печати</vt:lpstr>
      <vt:lpstr>'2.3'!Область_печати</vt:lpstr>
      <vt:lpstr>'3.1'!Область_печати</vt:lpstr>
      <vt:lpstr>'4.1'!Область_печати</vt:lpstr>
      <vt:lpstr>'4.2'!Область_печати</vt:lpstr>
      <vt:lpstr>'4.3'!Область_печати</vt:lpstr>
      <vt:lpstr>'4.4'!Область_печати</vt:lpstr>
      <vt:lpstr>'4.5'!Область_печати</vt:lpstr>
      <vt:lpstr>'4.6'!Область_печати</vt:lpstr>
      <vt:lpstr>'5.1'!Область_печати</vt:lpstr>
      <vt:lpstr>'5.2'!Область_печати</vt:lpstr>
      <vt:lpstr>'6.1'!Область_печати</vt:lpstr>
      <vt:lpstr>'7.1'!Область_печати</vt:lpstr>
      <vt:lpstr>'7.2'!Область_печати</vt:lpstr>
      <vt:lpstr>'8.1'!Область_печати</vt:lpstr>
      <vt:lpstr>'8.2'!Область_печати</vt:lpstr>
      <vt:lpstr>'8.3'!Область_печати</vt:lpstr>
      <vt:lpstr>'8.4'!Область_печати</vt:lpstr>
      <vt:lpstr>'9.1'!Область_печати</vt:lpstr>
      <vt:lpstr>'9.2'!Область_печати</vt:lpstr>
      <vt:lpstr>'9.3'!Область_печати</vt:lpstr>
      <vt:lpstr>'9.4'!Область_печати</vt:lpstr>
      <vt:lpstr>'9.5'!Область_печати</vt:lpstr>
      <vt:lpstr>'9.6'!Область_печати</vt:lpstr>
      <vt:lpstr>Методика!Область_печати</vt:lpstr>
      <vt:lpstr>Рейтинг!Область_печати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Сазоненко</cp:lastModifiedBy>
  <cp:lastPrinted>2019-02-25T06:23:29Z</cp:lastPrinted>
  <dcterms:created xsi:type="dcterms:W3CDTF">2015-12-18T16:44:35Z</dcterms:created>
  <dcterms:modified xsi:type="dcterms:W3CDTF">2020-08-17T14:42:59Z</dcterms:modified>
</cp:coreProperties>
</file>