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Table1" sheetId="1" r:id="rId1"/>
  </sheets>
  <definedNames>
    <definedName name="_xlnm.Print_Titles" localSheetId="0">Table1!$4:$5</definedName>
  </definedNames>
  <calcPr calcId="145621"/>
</workbook>
</file>

<file path=xl/calcChain.xml><?xml version="1.0" encoding="utf-8"?>
<calcChain xmlns="http://schemas.openxmlformats.org/spreadsheetml/2006/main">
  <c r="G17" i="1" l="1"/>
  <c r="F17" i="1"/>
  <c r="G92" i="1" l="1"/>
  <c r="G91" i="1" s="1"/>
  <c r="F92" i="1"/>
  <c r="F91" i="1" s="1"/>
  <c r="F94" i="1" s="1"/>
  <c r="G89" i="1" l="1"/>
  <c r="F89" i="1"/>
  <c r="G87" i="1"/>
  <c r="F87" i="1"/>
  <c r="G84" i="1"/>
  <c r="F84" i="1"/>
  <c r="G81" i="1"/>
  <c r="F81" i="1"/>
  <c r="G78" i="1"/>
  <c r="F78" i="1"/>
  <c r="G75" i="1"/>
  <c r="F75" i="1"/>
  <c r="G73" i="1"/>
  <c r="F73" i="1"/>
  <c r="G70" i="1"/>
  <c r="F70" i="1"/>
  <c r="G69" i="1" l="1"/>
  <c r="G64" i="1"/>
  <c r="G60" i="1"/>
  <c r="G55" i="1"/>
  <c r="G51" i="1"/>
  <c r="G48" i="1"/>
  <c r="G44" i="1"/>
  <c r="G39" i="1"/>
  <c r="G35" i="1"/>
  <c r="G32" i="1"/>
  <c r="G27" i="1"/>
  <c r="G24" i="1"/>
  <c r="G20" i="1"/>
  <c r="G12" i="1"/>
  <c r="G7" i="1"/>
  <c r="G6" i="1" l="1"/>
  <c r="G94" i="1" s="1"/>
  <c r="F51" i="1"/>
  <c r="F67" i="1"/>
  <c r="F64" i="1"/>
  <c r="F60" i="1"/>
  <c r="F58" i="1"/>
  <c r="F55" i="1"/>
  <c r="F48" i="1"/>
  <c r="F44" i="1"/>
  <c r="F39" i="1"/>
  <c r="F35" i="1"/>
  <c r="F32" i="1"/>
  <c r="F27" i="1"/>
  <c r="F24" i="1"/>
  <c r="F20" i="1"/>
  <c r="F12" i="1"/>
  <c r="F7" i="1"/>
</calcChain>
</file>

<file path=xl/sharedStrings.xml><?xml version="1.0" encoding="utf-8"?>
<sst xmlns="http://schemas.openxmlformats.org/spreadsheetml/2006/main" count="342" uniqueCount="72">
  <si>
    <t>КВФО</t>
  </si>
  <si>
    <t>Код субсидии</t>
  </si>
  <si>
    <t>Ан код</t>
  </si>
  <si>
    <t>КБК</t>
  </si>
  <si>
    <t>Наименование показателя</t>
  </si>
  <si>
    <t/>
  </si>
  <si>
    <t>Управление образования администрации муниципального района "Княжпогостский"</t>
  </si>
  <si>
    <t>МБОУ "СОШ ИМ. А. ЛАРИОНОВА" Г. ЕМВЫ</t>
  </si>
  <si>
    <t>4</t>
  </si>
  <si>
    <t>2</t>
  </si>
  <si>
    <t>97507012021А00000100</t>
  </si>
  <si>
    <t>130</t>
  </si>
  <si>
    <t>131</t>
  </si>
  <si>
    <t>доходы от оказания платных услуг, выполнения работ</t>
  </si>
  <si>
    <t>97507020422АS2700366</t>
  </si>
  <si>
    <t>97507022022А00000100</t>
  </si>
  <si>
    <t>97507022024А00000100</t>
  </si>
  <si>
    <t>150</t>
  </si>
  <si>
    <t>152</t>
  </si>
  <si>
    <t>безвозмездные денежные поступления текущего периода</t>
  </si>
  <si>
    <t>97507022032А00000100</t>
  </si>
  <si>
    <t>155</t>
  </si>
  <si>
    <t>МБОУ "СОШ" ПГТ СИНДОР</t>
  </si>
  <si>
    <t>МБОУ "СОШ" ПСТ. ЧЕРНОРЕЧЕНСКИЙ</t>
  </si>
  <si>
    <t>МБОУ "СОШ" С. ШОШКА</t>
  </si>
  <si>
    <t>МБОУ "СОШ" ПСТ.ЧИНЬЯВОРЫК</t>
  </si>
  <si>
    <t>МАОУ "НШ-ДС" Г.ЕМВЫ</t>
  </si>
  <si>
    <t>МАУДО "ДДТ" КНЯЖПОГОСТСКОГО РАЙОНА</t>
  </si>
  <si>
    <t>97507032032А00000100</t>
  </si>
  <si>
    <t>97507032041А00000100</t>
  </si>
  <si>
    <t>180</t>
  </si>
  <si>
    <t>189</t>
  </si>
  <si>
    <t>прочие доходы</t>
  </si>
  <si>
    <t>МАДОУ "ДЕТСКИЙ САД № 10 КОМБИНИРОВАННОГО ВИДА" Г. ЕМВЫ</t>
  </si>
  <si>
    <t>97507012022А00000100</t>
  </si>
  <si>
    <t>97507012041А00000100</t>
  </si>
  <si>
    <t>МАДОУ "ДЕТСКИЙ САД №9 ОБЩЕРАЗВИВАЮЩЕГО ВИДА" Г.ЕМВЫ</t>
  </si>
  <si>
    <t>97507012032А00000100</t>
  </si>
  <si>
    <t>МАДОУ "ДЕТСКИЙ САД № 8 КОМБИНИРОВАННОГО ВИДА" Г. ЕМВЫ</t>
  </si>
  <si>
    <t>МАДОУ "ДЕТСКИЙ САД № 2" Г. ЕМВЫ</t>
  </si>
  <si>
    <t>МАДОУ "ДЕТСКИЙ САД № 6" Г.ЕМВЫ</t>
  </si>
  <si>
    <t>МАДОУ "ДЕТСКИЙ САД" ПГТ СИНДОР</t>
  </si>
  <si>
    <t>МАДОУ "ДЕТСКИЙ САД" ПСТ. ЧИНЬЯВОРЫК</t>
  </si>
  <si>
    <t>МАОУ "СОШ" С. СЕРЁГОВО</t>
  </si>
  <si>
    <t>МБОУ "СОШ № 1" Г. ЕМВЫ</t>
  </si>
  <si>
    <t>МБДОУ "ДЕТСКИЙ САД" ПСТ. ТРАКТ</t>
  </si>
  <si>
    <t>Поступления - план</t>
  </si>
  <si>
    <t>Поступления - исполнено</t>
  </si>
  <si>
    <t xml:space="preserve">Информация о платных услугах за 1 квартал 2022 года </t>
  </si>
  <si>
    <t>Управление культуры и спорта администрации муниципального района "Княжпогостский"</t>
  </si>
  <si>
    <t>МБУ "КНЯЖПОГОСТСКАЯ МЦБС"</t>
  </si>
  <si>
    <t>9560801201ПЛ00000100</t>
  </si>
  <si>
    <t>9560801251ДП00000100</t>
  </si>
  <si>
    <t>гранты, пожертвования, иные безвозмездные перечисления от юридических и физических лиц</t>
  </si>
  <si>
    <t>МБУ "КНЯЖПОГОСТСКИЙ РИКМ"</t>
  </si>
  <si>
    <t>МАО ДО "ДШИ" Г.ЕМВА</t>
  </si>
  <si>
    <t>9560703201ПЛ00000100</t>
  </si>
  <si>
    <t>9560703251ДП00000100</t>
  </si>
  <si>
    <t>МАУ "КНЯЖПОГОСТСКИЙ РДК"</t>
  </si>
  <si>
    <t>МАУ "КЦНК"</t>
  </si>
  <si>
    <t>МБУ "ЦЕНТР ХТО"</t>
  </si>
  <si>
    <t>9560804201ПЛ00000100</t>
  </si>
  <si>
    <t>9560804251ДП00000100</t>
  </si>
  <si>
    <t>МБУ "СШ Г.ЕМВА"</t>
  </si>
  <si>
    <t>9561102201ПЛ00000100</t>
  </si>
  <si>
    <t>МАУ "КФСК"</t>
  </si>
  <si>
    <t>Администрация городского поселения "Синдор"</t>
  </si>
  <si>
    <t>МАУ "ФОК" ГП "СИНДОР"</t>
  </si>
  <si>
    <t>92511012010000000100</t>
  </si>
  <si>
    <t>Общий итог (на 01.04.2022):</t>
  </si>
  <si>
    <t>Ед. измерения: руб.</t>
  </si>
  <si>
    <r>
      <t xml:space="preserve">Бюджет: бюджет муниципального района "Княжпогостский" </t>
    </r>
    <r>
      <rPr>
        <sz val="12"/>
        <color rgb="FFFF0000"/>
        <rFont val="Times New Roman"/>
        <family val="1"/>
        <charset val="204"/>
      </rPr>
      <t>(консолидированный)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</si>
</sst>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color rgb="FF000000"/>
      <name val="Times New Roman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indexed="8"/>
      <name val="Calibri"/>
      <family val="2"/>
      <scheme val="minor"/>
    </font>
    <font>
      <b/>
      <sz val="10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top" wrapText="1"/>
    </xf>
  </cellStyleXfs>
  <cellXfs count="27">
    <xf numFmtId="0" fontId="0" fillId="0" borderId="0" xfId="0" applyFont="1" applyFill="1" applyAlignment="1">
      <alignment vertical="top" wrapText="1"/>
    </xf>
    <xf numFmtId="0" fontId="2" fillId="0" borderId="0" xfId="0" applyFont="1" applyAlignment="1"/>
    <xf numFmtId="0" fontId="4" fillId="0" borderId="0" xfId="0" applyFont="1" applyFill="1" applyAlignment="1">
      <alignment vertical="top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/>
    <xf numFmtId="0" fontId="7" fillId="0" borderId="0" xfId="0" applyFont="1" applyAlignment="1"/>
    <xf numFmtId="4" fontId="4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4" fontId="8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top" wrapText="1"/>
    </xf>
    <xf numFmtId="4" fontId="8" fillId="0" borderId="0" xfId="0" applyNumberFormat="1" applyFont="1" applyFill="1" applyAlignment="1">
      <alignment wrapText="1"/>
    </xf>
    <xf numFmtId="0" fontId="5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0" fontId="8" fillId="2" borderId="3" xfId="0" applyFont="1" applyFill="1" applyBorder="1" applyAlignment="1">
      <alignment vertical="top" wrapText="1"/>
    </xf>
    <xf numFmtId="0" fontId="8" fillId="2" borderId="4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right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12" fillId="0" borderId="0" xfId="0" applyFont="1" applyFill="1" applyAlignment="1">
      <alignment horizontal="center" vertical="top" wrapText="1"/>
    </xf>
    <xf numFmtId="0" fontId="8" fillId="0" borderId="6" xfId="0" applyFont="1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tabSelected="1" workbookViewId="0">
      <selection sqref="A1:G1"/>
    </sheetView>
  </sheetViews>
  <sheetFormatPr defaultColWidth="8.83203125" defaultRowHeight="12" outlineLevelRow="2" x14ac:dyDescent="0.2"/>
  <cols>
    <col min="1" max="1" width="6.5" style="2" customWidth="1"/>
    <col min="2" max="2" width="22.33203125" style="2" customWidth="1"/>
    <col min="3" max="3" width="6.6640625" style="2" customWidth="1"/>
    <col min="4" max="4" width="6.5" style="2" customWidth="1"/>
    <col min="5" max="5" width="52.5" style="2" customWidth="1"/>
    <col min="6" max="6" width="15.5" style="2" customWidth="1"/>
    <col min="7" max="7" width="14.83203125" style="2" customWidth="1"/>
    <col min="8" max="8" width="8.83203125" style="2"/>
    <col min="9" max="9" width="11.6640625" style="2" bestFit="1" customWidth="1"/>
    <col min="10" max="10" width="10.1640625" style="2" bestFit="1" customWidth="1"/>
    <col min="11" max="12" width="8.83203125" style="2"/>
    <col min="13" max="13" width="11.6640625" style="2" bestFit="1" customWidth="1"/>
    <col min="14" max="16384" width="8.83203125" style="2"/>
  </cols>
  <sheetData>
    <row r="1" spans="1:13" s="6" customFormat="1" ht="18.75" customHeight="1" x14ac:dyDescent="0.3">
      <c r="A1" s="22" t="s">
        <v>48</v>
      </c>
      <c r="B1" s="23"/>
      <c r="C1" s="24"/>
      <c r="D1" s="24"/>
      <c r="E1" s="24"/>
      <c r="F1" s="24"/>
      <c r="G1" s="25"/>
    </row>
    <row r="2" spans="1:13" s="1" customFormat="1" ht="19.5" customHeight="1" x14ac:dyDescent="0.2">
      <c r="A2" s="21" t="s">
        <v>71</v>
      </c>
      <c r="B2" s="21"/>
      <c r="C2" s="21"/>
      <c r="D2" s="21"/>
      <c r="E2" s="21"/>
      <c r="F2" s="21"/>
      <c r="G2" s="7"/>
    </row>
    <row r="3" spans="1:13" s="1" customFormat="1" ht="15.6" customHeight="1" x14ac:dyDescent="0.2">
      <c r="A3" s="20" t="s">
        <v>70</v>
      </c>
      <c r="B3" s="20"/>
      <c r="C3" s="20"/>
      <c r="D3" s="20"/>
      <c r="E3" s="20"/>
      <c r="F3" s="20"/>
      <c r="G3" s="20"/>
    </row>
    <row r="4" spans="1:13" ht="13.15" customHeight="1" x14ac:dyDescent="0.2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18" t="s">
        <v>46</v>
      </c>
      <c r="G4" s="18" t="s">
        <v>47</v>
      </c>
    </row>
    <row r="5" spans="1:13" x14ac:dyDescent="0.2">
      <c r="A5" s="19" t="s">
        <v>5</v>
      </c>
      <c r="B5" s="18" t="s">
        <v>5</v>
      </c>
      <c r="C5" s="19" t="s">
        <v>5</v>
      </c>
      <c r="D5" s="19" t="s">
        <v>5</v>
      </c>
      <c r="E5" s="19" t="s">
        <v>5</v>
      </c>
      <c r="F5" s="18" t="s">
        <v>5</v>
      </c>
      <c r="G5" s="18" t="s">
        <v>5</v>
      </c>
    </row>
    <row r="6" spans="1:13" s="9" customFormat="1" ht="12.75" x14ac:dyDescent="0.2">
      <c r="A6" s="14" t="s">
        <v>6</v>
      </c>
      <c r="B6" s="14"/>
      <c r="C6" s="14"/>
      <c r="D6" s="14"/>
      <c r="E6" s="14"/>
      <c r="F6" s="10">
        <v>20206541.510000002</v>
      </c>
      <c r="G6" s="10">
        <f>G7+G12+G17+G20+G24+G27+G32+G35+G39+G44+G48+G51+G55+G58+G60+G64+G67</f>
        <v>4464475.1500000004</v>
      </c>
    </row>
    <row r="7" spans="1:13" outlineLevel="1" x14ac:dyDescent="0.2">
      <c r="A7" s="13" t="s">
        <v>7</v>
      </c>
      <c r="B7" s="13"/>
      <c r="C7" s="13"/>
      <c r="D7" s="13"/>
      <c r="E7" s="13"/>
      <c r="F7" s="3">
        <f>SUM(F8:F11)</f>
        <v>983200</v>
      </c>
      <c r="G7" s="3">
        <f>SUM(G8:G11)</f>
        <v>246379.19</v>
      </c>
    </row>
    <row r="8" spans="1:13" ht="24" outlineLevel="2" x14ac:dyDescent="0.2">
      <c r="A8" s="4" t="s">
        <v>9</v>
      </c>
      <c r="B8" s="4" t="s">
        <v>10</v>
      </c>
      <c r="C8" s="4" t="s">
        <v>11</v>
      </c>
      <c r="D8" s="4" t="s">
        <v>12</v>
      </c>
      <c r="E8" s="4" t="s">
        <v>13</v>
      </c>
      <c r="F8" s="5">
        <v>52000</v>
      </c>
      <c r="G8" s="5"/>
      <c r="I8" s="8"/>
      <c r="J8" s="8"/>
      <c r="K8" s="8"/>
      <c r="M8" s="8"/>
    </row>
    <row r="9" spans="1:13" ht="24" outlineLevel="2" x14ac:dyDescent="0.2">
      <c r="A9" s="4" t="s">
        <v>9</v>
      </c>
      <c r="B9" s="4" t="s">
        <v>15</v>
      </c>
      <c r="C9" s="4" t="s">
        <v>11</v>
      </c>
      <c r="D9" s="4" t="s">
        <v>12</v>
      </c>
      <c r="E9" s="4" t="s">
        <v>13</v>
      </c>
      <c r="F9" s="5">
        <v>150000</v>
      </c>
      <c r="G9" s="5">
        <v>74540</v>
      </c>
    </row>
    <row r="10" spans="1:13" ht="24" outlineLevel="2" x14ac:dyDescent="0.2">
      <c r="A10" s="4" t="s">
        <v>9</v>
      </c>
      <c r="B10" s="4" t="s">
        <v>16</v>
      </c>
      <c r="C10" s="4" t="s">
        <v>17</v>
      </c>
      <c r="D10" s="4" t="s">
        <v>18</v>
      </c>
      <c r="E10" s="4" t="s">
        <v>19</v>
      </c>
      <c r="F10" s="5">
        <v>781100</v>
      </c>
      <c r="G10" s="5">
        <v>171739.19</v>
      </c>
    </row>
    <row r="11" spans="1:13" ht="24" outlineLevel="2" x14ac:dyDescent="0.2">
      <c r="A11" s="4" t="s">
        <v>9</v>
      </c>
      <c r="B11" s="4" t="s">
        <v>20</v>
      </c>
      <c r="C11" s="4" t="s">
        <v>17</v>
      </c>
      <c r="D11" s="4" t="s">
        <v>21</v>
      </c>
      <c r="E11" s="4" t="s">
        <v>19</v>
      </c>
      <c r="F11" s="5">
        <v>100</v>
      </c>
      <c r="G11" s="5">
        <v>100</v>
      </c>
    </row>
    <row r="12" spans="1:13" outlineLevel="1" x14ac:dyDescent="0.2">
      <c r="A12" s="13" t="s">
        <v>22</v>
      </c>
      <c r="B12" s="13"/>
      <c r="C12" s="13"/>
      <c r="D12" s="13"/>
      <c r="E12" s="13"/>
      <c r="F12" s="3">
        <f>SUM(F13:F16)</f>
        <v>190576.51</v>
      </c>
      <c r="G12" s="3">
        <f>SUM(G13:G16)</f>
        <v>63831.869999999995</v>
      </c>
    </row>
    <row r="13" spans="1:13" ht="24" outlineLevel="2" x14ac:dyDescent="0.2">
      <c r="A13" s="4" t="s">
        <v>9</v>
      </c>
      <c r="B13" s="4" t="s">
        <v>10</v>
      </c>
      <c r="C13" s="4" t="s">
        <v>11</v>
      </c>
      <c r="D13" s="4" t="s">
        <v>12</v>
      </c>
      <c r="E13" s="4" t="s">
        <v>13</v>
      </c>
      <c r="F13" s="5">
        <v>49000</v>
      </c>
      <c r="G13" s="5">
        <v>18983.2</v>
      </c>
    </row>
    <row r="14" spans="1:13" ht="24" outlineLevel="2" x14ac:dyDescent="0.2">
      <c r="A14" s="4" t="s">
        <v>9</v>
      </c>
      <c r="B14" s="4" t="s">
        <v>15</v>
      </c>
      <c r="C14" s="4" t="s">
        <v>11</v>
      </c>
      <c r="D14" s="4" t="s">
        <v>12</v>
      </c>
      <c r="E14" s="4" t="s">
        <v>13</v>
      </c>
      <c r="F14" s="5">
        <v>120000</v>
      </c>
      <c r="G14" s="5">
        <v>39000</v>
      </c>
    </row>
    <row r="15" spans="1:13" ht="24" outlineLevel="2" x14ac:dyDescent="0.2">
      <c r="A15" s="4" t="s">
        <v>9</v>
      </c>
      <c r="B15" s="4" t="s">
        <v>16</v>
      </c>
      <c r="C15" s="4" t="s">
        <v>17</v>
      </c>
      <c r="D15" s="4" t="s">
        <v>18</v>
      </c>
      <c r="E15" s="4" t="s">
        <v>19</v>
      </c>
      <c r="F15" s="5">
        <v>21500</v>
      </c>
      <c r="G15" s="5">
        <v>5848.67</v>
      </c>
    </row>
    <row r="16" spans="1:13" ht="24" outlineLevel="2" x14ac:dyDescent="0.2">
      <c r="A16" s="4" t="s">
        <v>9</v>
      </c>
      <c r="B16" s="4" t="s">
        <v>20</v>
      </c>
      <c r="C16" s="4" t="s">
        <v>17</v>
      </c>
      <c r="D16" s="4" t="s">
        <v>21</v>
      </c>
      <c r="E16" s="4" t="s">
        <v>19</v>
      </c>
      <c r="F16" s="5">
        <v>76.510000000000005</v>
      </c>
      <c r="G16" s="5"/>
    </row>
    <row r="17" spans="1:7" outlineLevel="1" x14ac:dyDescent="0.2">
      <c r="A17" s="13" t="s">
        <v>23</v>
      </c>
      <c r="B17" s="13"/>
      <c r="C17" s="13"/>
      <c r="D17" s="13"/>
      <c r="E17" s="13"/>
      <c r="F17" s="3">
        <f>F18</f>
        <v>0</v>
      </c>
      <c r="G17" s="3">
        <f>G18</f>
        <v>2497.5</v>
      </c>
    </row>
    <row r="18" spans="1:7" ht="24" outlineLevel="2" x14ac:dyDescent="0.2">
      <c r="A18" s="4" t="s">
        <v>8</v>
      </c>
      <c r="B18" s="4" t="s">
        <v>10</v>
      </c>
      <c r="C18" s="4" t="s">
        <v>11</v>
      </c>
      <c r="D18" s="4" t="s">
        <v>12</v>
      </c>
      <c r="E18" s="4" t="s">
        <v>13</v>
      </c>
      <c r="F18" s="5">
        <v>0</v>
      </c>
      <c r="G18" s="5">
        <v>2497.5</v>
      </c>
    </row>
    <row r="19" spans="1:7" ht="24" outlineLevel="2" x14ac:dyDescent="0.2">
      <c r="A19" s="4" t="s">
        <v>8</v>
      </c>
      <c r="B19" s="4" t="s">
        <v>14</v>
      </c>
      <c r="C19" s="4" t="s">
        <v>5</v>
      </c>
      <c r="D19" s="4" t="s">
        <v>5</v>
      </c>
      <c r="E19" s="4"/>
      <c r="F19" s="5" t="s">
        <v>5</v>
      </c>
      <c r="G19" s="5"/>
    </row>
    <row r="20" spans="1:7" outlineLevel="1" x14ac:dyDescent="0.2">
      <c r="A20" s="13" t="s">
        <v>24</v>
      </c>
      <c r="B20" s="13"/>
      <c r="C20" s="13"/>
      <c r="D20" s="13"/>
      <c r="E20" s="13"/>
      <c r="F20" s="3">
        <f>SUM(F21:F23)</f>
        <v>345700</v>
      </c>
      <c r="G20" s="3">
        <f>SUM(G21:G23)</f>
        <v>100488.74</v>
      </c>
    </row>
    <row r="21" spans="1:7" ht="24" outlineLevel="2" x14ac:dyDescent="0.2">
      <c r="A21" s="4" t="s">
        <v>9</v>
      </c>
      <c r="B21" s="4" t="s">
        <v>10</v>
      </c>
      <c r="C21" s="4" t="s">
        <v>11</v>
      </c>
      <c r="D21" s="4" t="s">
        <v>12</v>
      </c>
      <c r="E21" s="4" t="s">
        <v>13</v>
      </c>
      <c r="F21" s="5">
        <v>174000</v>
      </c>
      <c r="G21" s="5">
        <v>23157.360000000001</v>
      </c>
    </row>
    <row r="22" spans="1:7" ht="24" outlineLevel="2" x14ac:dyDescent="0.2">
      <c r="A22" s="4" t="s">
        <v>9</v>
      </c>
      <c r="B22" s="4" t="s">
        <v>15</v>
      </c>
      <c r="C22" s="4" t="s">
        <v>11</v>
      </c>
      <c r="D22" s="4" t="s">
        <v>12</v>
      </c>
      <c r="E22" s="4" t="s">
        <v>13</v>
      </c>
      <c r="F22" s="5">
        <v>100000</v>
      </c>
      <c r="G22" s="5">
        <v>60420.94</v>
      </c>
    </row>
    <row r="23" spans="1:7" ht="24" outlineLevel="2" x14ac:dyDescent="0.2">
      <c r="A23" s="4" t="s">
        <v>9</v>
      </c>
      <c r="B23" s="4" t="s">
        <v>16</v>
      </c>
      <c r="C23" s="4" t="s">
        <v>17</v>
      </c>
      <c r="D23" s="4" t="s">
        <v>18</v>
      </c>
      <c r="E23" s="4" t="s">
        <v>19</v>
      </c>
      <c r="F23" s="5">
        <v>71700</v>
      </c>
      <c r="G23" s="5">
        <v>16910.439999999999</v>
      </c>
    </row>
    <row r="24" spans="1:7" outlineLevel="1" x14ac:dyDescent="0.2">
      <c r="A24" s="13" t="s">
        <v>25</v>
      </c>
      <c r="B24" s="13"/>
      <c r="C24" s="13"/>
      <c r="D24" s="13"/>
      <c r="E24" s="13"/>
      <c r="F24" s="3">
        <f>SUM(F25+F26)</f>
        <v>350400</v>
      </c>
      <c r="G24" s="3">
        <f>SUM(G25:G26)</f>
        <v>148931.68</v>
      </c>
    </row>
    <row r="25" spans="1:7" ht="24" outlineLevel="2" x14ac:dyDescent="0.2">
      <c r="A25" s="4" t="s">
        <v>9</v>
      </c>
      <c r="B25" s="4" t="s">
        <v>15</v>
      </c>
      <c r="C25" s="4" t="s">
        <v>11</v>
      </c>
      <c r="D25" s="4" t="s">
        <v>12</v>
      </c>
      <c r="E25" s="4" t="s">
        <v>13</v>
      </c>
      <c r="F25" s="5">
        <v>250000</v>
      </c>
      <c r="G25" s="5">
        <v>127300</v>
      </c>
    </row>
    <row r="26" spans="1:7" ht="24" outlineLevel="2" x14ac:dyDescent="0.2">
      <c r="A26" s="4" t="s">
        <v>9</v>
      </c>
      <c r="B26" s="4" t="s">
        <v>16</v>
      </c>
      <c r="C26" s="4" t="s">
        <v>17</v>
      </c>
      <c r="D26" s="4" t="s">
        <v>18</v>
      </c>
      <c r="E26" s="4" t="s">
        <v>19</v>
      </c>
      <c r="F26" s="5">
        <v>100400</v>
      </c>
      <c r="G26" s="5">
        <v>21631.68</v>
      </c>
    </row>
    <row r="27" spans="1:7" outlineLevel="1" x14ac:dyDescent="0.2">
      <c r="A27" s="13" t="s">
        <v>26</v>
      </c>
      <c r="B27" s="13"/>
      <c r="C27" s="13"/>
      <c r="D27" s="13"/>
      <c r="E27" s="13"/>
      <c r="F27" s="3">
        <f>SUM(F28:F31)</f>
        <v>1012900</v>
      </c>
      <c r="G27" s="3">
        <f>SUM(G28:G31)</f>
        <v>191092.11000000002</v>
      </c>
    </row>
    <row r="28" spans="1:7" ht="24" outlineLevel="2" x14ac:dyDescent="0.2">
      <c r="A28" s="4" t="s">
        <v>9</v>
      </c>
      <c r="B28" s="4" t="s">
        <v>10</v>
      </c>
      <c r="C28" s="4" t="s">
        <v>11</v>
      </c>
      <c r="D28" s="4" t="s">
        <v>12</v>
      </c>
      <c r="E28" s="4" t="s">
        <v>13</v>
      </c>
      <c r="F28" s="5">
        <v>788000</v>
      </c>
      <c r="G28" s="5">
        <v>131747.67000000001</v>
      </c>
    </row>
    <row r="29" spans="1:7" ht="24" outlineLevel="2" x14ac:dyDescent="0.2">
      <c r="A29" s="4" t="s">
        <v>9</v>
      </c>
      <c r="B29" s="4" t="s">
        <v>15</v>
      </c>
      <c r="C29" s="4" t="s">
        <v>11</v>
      </c>
      <c r="D29" s="4" t="s">
        <v>12</v>
      </c>
      <c r="E29" s="4" t="s">
        <v>13</v>
      </c>
      <c r="F29" s="5">
        <v>50000</v>
      </c>
      <c r="G29" s="5">
        <v>19000</v>
      </c>
    </row>
    <row r="30" spans="1:7" ht="24" outlineLevel="2" x14ac:dyDescent="0.2">
      <c r="A30" s="4" t="s">
        <v>9</v>
      </c>
      <c r="B30" s="4" t="s">
        <v>16</v>
      </c>
      <c r="C30" s="4" t="s">
        <v>17</v>
      </c>
      <c r="D30" s="4" t="s">
        <v>18</v>
      </c>
      <c r="E30" s="4" t="s">
        <v>19</v>
      </c>
      <c r="F30" s="5">
        <v>164900</v>
      </c>
      <c r="G30" s="5">
        <v>30344.44</v>
      </c>
    </row>
    <row r="31" spans="1:7" ht="24" outlineLevel="2" x14ac:dyDescent="0.2">
      <c r="A31" s="4" t="s">
        <v>9</v>
      </c>
      <c r="B31" s="4" t="s">
        <v>20</v>
      </c>
      <c r="C31" s="4" t="s">
        <v>17</v>
      </c>
      <c r="D31" s="4" t="s">
        <v>21</v>
      </c>
      <c r="E31" s="4" t="s">
        <v>19</v>
      </c>
      <c r="F31" s="5">
        <v>10000</v>
      </c>
      <c r="G31" s="5">
        <v>10000</v>
      </c>
    </row>
    <row r="32" spans="1:7" outlineLevel="1" x14ac:dyDescent="0.2">
      <c r="A32" s="13" t="s">
        <v>27</v>
      </c>
      <c r="B32" s="13"/>
      <c r="C32" s="13"/>
      <c r="D32" s="13"/>
      <c r="E32" s="13"/>
      <c r="F32" s="3">
        <f>SUM(F33:F34)</f>
        <v>19969</v>
      </c>
      <c r="G32" s="3">
        <f>SUM(G33:G34)</f>
        <v>19969</v>
      </c>
    </row>
    <row r="33" spans="1:7" ht="24" outlineLevel="2" x14ac:dyDescent="0.2">
      <c r="A33" s="4" t="s">
        <v>9</v>
      </c>
      <c r="B33" s="4" t="s">
        <v>28</v>
      </c>
      <c r="C33" s="4" t="s">
        <v>17</v>
      </c>
      <c r="D33" s="4" t="s">
        <v>21</v>
      </c>
      <c r="E33" s="4" t="s">
        <v>19</v>
      </c>
      <c r="F33" s="5">
        <v>20000</v>
      </c>
      <c r="G33" s="5">
        <v>20000</v>
      </c>
    </row>
    <row r="34" spans="1:7" ht="24" outlineLevel="2" x14ac:dyDescent="0.2">
      <c r="A34" s="4" t="s">
        <v>9</v>
      </c>
      <c r="B34" s="4" t="s">
        <v>29</v>
      </c>
      <c r="C34" s="4" t="s">
        <v>30</v>
      </c>
      <c r="D34" s="4" t="s">
        <v>31</v>
      </c>
      <c r="E34" s="4" t="s">
        <v>32</v>
      </c>
      <c r="F34" s="5">
        <v>-31</v>
      </c>
      <c r="G34" s="5">
        <v>-31</v>
      </c>
    </row>
    <row r="35" spans="1:7" outlineLevel="1" x14ac:dyDescent="0.2">
      <c r="A35" s="13" t="s">
        <v>33</v>
      </c>
      <c r="B35" s="13"/>
      <c r="C35" s="13"/>
      <c r="D35" s="13"/>
      <c r="E35" s="13"/>
      <c r="F35" s="3">
        <f>SUM(F36:F38)</f>
        <v>4496148</v>
      </c>
      <c r="G35" s="3">
        <f>SUM(G36:G38)</f>
        <v>933287.52999999991</v>
      </c>
    </row>
    <row r="36" spans="1:7" ht="24" outlineLevel="2" x14ac:dyDescent="0.2">
      <c r="A36" s="4" t="s">
        <v>9</v>
      </c>
      <c r="B36" s="4" t="s">
        <v>10</v>
      </c>
      <c r="C36" s="4" t="s">
        <v>11</v>
      </c>
      <c r="D36" s="4" t="s">
        <v>12</v>
      </c>
      <c r="E36" s="4" t="s">
        <v>13</v>
      </c>
      <c r="F36" s="5">
        <v>4378000</v>
      </c>
      <c r="G36" s="5">
        <v>908096.94</v>
      </c>
    </row>
    <row r="37" spans="1:7" ht="24" outlineLevel="2" x14ac:dyDescent="0.2">
      <c r="A37" s="4" t="s">
        <v>9</v>
      </c>
      <c r="B37" s="4" t="s">
        <v>34</v>
      </c>
      <c r="C37" s="4" t="s">
        <v>11</v>
      </c>
      <c r="D37" s="4" t="s">
        <v>12</v>
      </c>
      <c r="E37" s="4" t="s">
        <v>13</v>
      </c>
      <c r="F37" s="5">
        <v>120000</v>
      </c>
      <c r="G37" s="5">
        <v>27042.59</v>
      </c>
    </row>
    <row r="38" spans="1:7" ht="24" outlineLevel="2" x14ac:dyDescent="0.2">
      <c r="A38" s="4" t="s">
        <v>9</v>
      </c>
      <c r="B38" s="4" t="s">
        <v>35</v>
      </c>
      <c r="C38" s="4" t="s">
        <v>30</v>
      </c>
      <c r="D38" s="4" t="s">
        <v>31</v>
      </c>
      <c r="E38" s="4" t="s">
        <v>32</v>
      </c>
      <c r="F38" s="5">
        <v>-1852</v>
      </c>
      <c r="G38" s="5">
        <v>-1852</v>
      </c>
    </row>
    <row r="39" spans="1:7" outlineLevel="1" x14ac:dyDescent="0.2">
      <c r="A39" s="13" t="s">
        <v>36</v>
      </c>
      <c r="B39" s="13"/>
      <c r="C39" s="13"/>
      <c r="D39" s="13"/>
      <c r="E39" s="13"/>
      <c r="F39" s="3">
        <f>SUM(F40:F43)</f>
        <v>2342767</v>
      </c>
      <c r="G39" s="3">
        <f>SUM(G40:G43)</f>
        <v>491903.63</v>
      </c>
    </row>
    <row r="40" spans="1:7" ht="24" outlineLevel="2" x14ac:dyDescent="0.2">
      <c r="A40" s="4" t="s">
        <v>9</v>
      </c>
      <c r="B40" s="4" t="s">
        <v>10</v>
      </c>
      <c r="C40" s="4" t="s">
        <v>11</v>
      </c>
      <c r="D40" s="4" t="s">
        <v>12</v>
      </c>
      <c r="E40" s="4" t="s">
        <v>13</v>
      </c>
      <c r="F40" s="5">
        <v>2288000</v>
      </c>
      <c r="G40" s="5">
        <v>478020.29</v>
      </c>
    </row>
    <row r="41" spans="1:7" ht="24" outlineLevel="2" x14ac:dyDescent="0.2">
      <c r="A41" s="4" t="s">
        <v>9</v>
      </c>
      <c r="B41" s="4" t="s">
        <v>34</v>
      </c>
      <c r="C41" s="4" t="s">
        <v>11</v>
      </c>
      <c r="D41" s="4" t="s">
        <v>12</v>
      </c>
      <c r="E41" s="4" t="s">
        <v>13</v>
      </c>
      <c r="F41" s="5">
        <v>50000</v>
      </c>
      <c r="G41" s="5">
        <v>9116.34</v>
      </c>
    </row>
    <row r="42" spans="1:7" ht="24" outlineLevel="2" x14ac:dyDescent="0.2">
      <c r="A42" s="4" t="s">
        <v>9</v>
      </c>
      <c r="B42" s="4" t="s">
        <v>37</v>
      </c>
      <c r="C42" s="4" t="s">
        <v>17</v>
      </c>
      <c r="D42" s="4" t="s">
        <v>21</v>
      </c>
      <c r="E42" s="4" t="s">
        <v>19</v>
      </c>
      <c r="F42" s="5">
        <v>7147</v>
      </c>
      <c r="G42" s="5">
        <v>7147</v>
      </c>
    </row>
    <row r="43" spans="1:7" ht="24" outlineLevel="2" x14ac:dyDescent="0.2">
      <c r="A43" s="4" t="s">
        <v>9</v>
      </c>
      <c r="B43" s="4" t="s">
        <v>35</v>
      </c>
      <c r="C43" s="4" t="s">
        <v>30</v>
      </c>
      <c r="D43" s="4" t="s">
        <v>31</v>
      </c>
      <c r="E43" s="4" t="s">
        <v>32</v>
      </c>
      <c r="F43" s="5">
        <v>-2380</v>
      </c>
      <c r="G43" s="5">
        <v>-2380</v>
      </c>
    </row>
    <row r="44" spans="1:7" outlineLevel="1" x14ac:dyDescent="0.2">
      <c r="A44" s="13" t="s">
        <v>38</v>
      </c>
      <c r="B44" s="13"/>
      <c r="C44" s="13"/>
      <c r="D44" s="13"/>
      <c r="E44" s="13"/>
      <c r="F44" s="3">
        <f>SUM(F45:F47)</f>
        <v>3098242</v>
      </c>
      <c r="G44" s="3">
        <f>SUM(G45:G47)</f>
        <v>697033.37</v>
      </c>
    </row>
    <row r="45" spans="1:7" ht="24" outlineLevel="2" x14ac:dyDescent="0.2">
      <c r="A45" s="4" t="s">
        <v>9</v>
      </c>
      <c r="B45" s="4" t="s">
        <v>10</v>
      </c>
      <c r="C45" s="4" t="s">
        <v>11</v>
      </c>
      <c r="D45" s="4" t="s">
        <v>12</v>
      </c>
      <c r="E45" s="4" t="s">
        <v>13</v>
      </c>
      <c r="F45" s="5">
        <v>3051600</v>
      </c>
      <c r="G45" s="5">
        <v>693587.26</v>
      </c>
    </row>
    <row r="46" spans="1:7" ht="24" outlineLevel="2" x14ac:dyDescent="0.2">
      <c r="A46" s="4" t="s">
        <v>9</v>
      </c>
      <c r="B46" s="4" t="s">
        <v>34</v>
      </c>
      <c r="C46" s="4" t="s">
        <v>11</v>
      </c>
      <c r="D46" s="4" t="s">
        <v>12</v>
      </c>
      <c r="E46" s="4" t="s">
        <v>13</v>
      </c>
      <c r="F46" s="5">
        <v>50000</v>
      </c>
      <c r="G46" s="5">
        <v>6804.11</v>
      </c>
    </row>
    <row r="47" spans="1:7" ht="24" outlineLevel="2" x14ac:dyDescent="0.2">
      <c r="A47" s="4" t="s">
        <v>9</v>
      </c>
      <c r="B47" s="4" t="s">
        <v>35</v>
      </c>
      <c r="C47" s="4" t="s">
        <v>30</v>
      </c>
      <c r="D47" s="4" t="s">
        <v>31</v>
      </c>
      <c r="E47" s="4" t="s">
        <v>32</v>
      </c>
      <c r="F47" s="5">
        <v>-3358</v>
      </c>
      <c r="G47" s="5">
        <v>-3358</v>
      </c>
    </row>
    <row r="48" spans="1:7" outlineLevel="1" x14ac:dyDescent="0.2">
      <c r="A48" s="13" t="s">
        <v>39</v>
      </c>
      <c r="B48" s="13"/>
      <c r="C48" s="13"/>
      <c r="D48" s="13"/>
      <c r="E48" s="13"/>
      <c r="F48" s="3">
        <f>SUM(F49:F50)</f>
        <v>769000</v>
      </c>
      <c r="G48" s="3">
        <f>SUM(G49:G50)</f>
        <v>108381.08</v>
      </c>
    </row>
    <row r="49" spans="1:7" ht="24" outlineLevel="2" x14ac:dyDescent="0.2">
      <c r="A49" s="4" t="s">
        <v>9</v>
      </c>
      <c r="B49" s="4" t="s">
        <v>10</v>
      </c>
      <c r="C49" s="4" t="s">
        <v>11</v>
      </c>
      <c r="D49" s="4" t="s">
        <v>12</v>
      </c>
      <c r="E49" s="4" t="s">
        <v>13</v>
      </c>
      <c r="F49" s="5">
        <v>719000</v>
      </c>
      <c r="G49" s="5">
        <v>93696.14</v>
      </c>
    </row>
    <row r="50" spans="1:7" ht="24" outlineLevel="2" x14ac:dyDescent="0.2">
      <c r="A50" s="4" t="s">
        <v>9</v>
      </c>
      <c r="B50" s="4" t="s">
        <v>34</v>
      </c>
      <c r="C50" s="4" t="s">
        <v>11</v>
      </c>
      <c r="D50" s="4" t="s">
        <v>12</v>
      </c>
      <c r="E50" s="4" t="s">
        <v>13</v>
      </c>
      <c r="F50" s="5">
        <v>50000</v>
      </c>
      <c r="G50" s="5">
        <v>14684.94</v>
      </c>
    </row>
    <row r="51" spans="1:7" outlineLevel="1" x14ac:dyDescent="0.2">
      <c r="A51" s="13" t="s">
        <v>40</v>
      </c>
      <c r="B51" s="13"/>
      <c r="C51" s="13"/>
      <c r="D51" s="13"/>
      <c r="E51" s="13"/>
      <c r="F51" s="3">
        <f>SUM(F52:F54)</f>
        <v>1807689</v>
      </c>
      <c r="G51" s="3">
        <f>SUM(G52:G54)</f>
        <v>261045.2</v>
      </c>
    </row>
    <row r="52" spans="1:7" ht="24" outlineLevel="2" x14ac:dyDescent="0.2">
      <c r="A52" s="4" t="s">
        <v>9</v>
      </c>
      <c r="B52" s="4" t="s">
        <v>10</v>
      </c>
      <c r="C52" s="4" t="s">
        <v>11</v>
      </c>
      <c r="D52" s="4" t="s">
        <v>12</v>
      </c>
      <c r="E52" s="4" t="s">
        <v>13</v>
      </c>
      <c r="F52" s="5">
        <v>1758000</v>
      </c>
      <c r="G52" s="5">
        <v>261356.2</v>
      </c>
    </row>
    <row r="53" spans="1:7" ht="24" outlineLevel="2" x14ac:dyDescent="0.2">
      <c r="A53" s="4" t="s">
        <v>9</v>
      </c>
      <c r="B53" s="4" t="s">
        <v>34</v>
      </c>
      <c r="C53" s="4" t="s">
        <v>11</v>
      </c>
      <c r="D53" s="4" t="s">
        <v>12</v>
      </c>
      <c r="E53" s="4" t="s">
        <v>13</v>
      </c>
      <c r="F53" s="5">
        <v>50000</v>
      </c>
      <c r="G53" s="5"/>
    </row>
    <row r="54" spans="1:7" ht="24" outlineLevel="2" x14ac:dyDescent="0.2">
      <c r="A54" s="4" t="s">
        <v>9</v>
      </c>
      <c r="B54" s="4" t="s">
        <v>35</v>
      </c>
      <c r="C54" s="4" t="s">
        <v>30</v>
      </c>
      <c r="D54" s="4" t="s">
        <v>31</v>
      </c>
      <c r="E54" s="4" t="s">
        <v>32</v>
      </c>
      <c r="F54" s="5">
        <v>-311</v>
      </c>
      <c r="G54" s="5">
        <v>-311</v>
      </c>
    </row>
    <row r="55" spans="1:7" outlineLevel="1" x14ac:dyDescent="0.2">
      <c r="A55" s="13" t="s">
        <v>41</v>
      </c>
      <c r="B55" s="13"/>
      <c r="C55" s="13"/>
      <c r="D55" s="13"/>
      <c r="E55" s="13"/>
      <c r="F55" s="3">
        <f>SUM(F56:F57)</f>
        <v>1991000</v>
      </c>
      <c r="G55" s="3">
        <f>SUM(G56:G57)</f>
        <v>465162.17</v>
      </c>
    </row>
    <row r="56" spans="1:7" ht="24" outlineLevel="2" x14ac:dyDescent="0.2">
      <c r="A56" s="4" t="s">
        <v>9</v>
      </c>
      <c r="B56" s="4" t="s">
        <v>10</v>
      </c>
      <c r="C56" s="4" t="s">
        <v>11</v>
      </c>
      <c r="D56" s="4" t="s">
        <v>12</v>
      </c>
      <c r="E56" s="4" t="s">
        <v>13</v>
      </c>
      <c r="F56" s="5">
        <v>1941000</v>
      </c>
      <c r="G56" s="5">
        <v>431642.56</v>
      </c>
    </row>
    <row r="57" spans="1:7" ht="24" outlineLevel="2" x14ac:dyDescent="0.2">
      <c r="A57" s="4" t="s">
        <v>9</v>
      </c>
      <c r="B57" s="4" t="s">
        <v>34</v>
      </c>
      <c r="C57" s="4" t="s">
        <v>11</v>
      </c>
      <c r="D57" s="4" t="s">
        <v>12</v>
      </c>
      <c r="E57" s="4" t="s">
        <v>13</v>
      </c>
      <c r="F57" s="5">
        <v>50000</v>
      </c>
      <c r="G57" s="5">
        <v>33519.61</v>
      </c>
    </row>
    <row r="58" spans="1:7" outlineLevel="1" x14ac:dyDescent="0.2">
      <c r="A58" s="13" t="s">
        <v>42</v>
      </c>
      <c r="B58" s="13"/>
      <c r="C58" s="13"/>
      <c r="D58" s="13"/>
      <c r="E58" s="13"/>
      <c r="F58" s="3">
        <f>F59</f>
        <v>550000</v>
      </c>
      <c r="G58" s="3">
        <v>38180.71</v>
      </c>
    </row>
    <row r="59" spans="1:7" ht="24" outlineLevel="2" x14ac:dyDescent="0.2">
      <c r="A59" s="4" t="s">
        <v>9</v>
      </c>
      <c r="B59" s="4" t="s">
        <v>10</v>
      </c>
      <c r="C59" s="4" t="s">
        <v>11</v>
      </c>
      <c r="D59" s="4" t="s">
        <v>12</v>
      </c>
      <c r="E59" s="4" t="s">
        <v>13</v>
      </c>
      <c r="F59" s="5">
        <v>550000</v>
      </c>
      <c r="G59" s="5">
        <v>38180.71</v>
      </c>
    </row>
    <row r="60" spans="1:7" outlineLevel="1" x14ac:dyDescent="0.2">
      <c r="A60" s="13" t="s">
        <v>43</v>
      </c>
      <c r="B60" s="13"/>
      <c r="C60" s="13"/>
      <c r="D60" s="13"/>
      <c r="E60" s="13"/>
      <c r="F60" s="3">
        <f>SUM(F61:F63)</f>
        <v>303200</v>
      </c>
      <c r="G60" s="3">
        <f>SUM(G61:G63)</f>
        <v>101648.74</v>
      </c>
    </row>
    <row r="61" spans="1:7" ht="24" outlineLevel="2" x14ac:dyDescent="0.2">
      <c r="A61" s="4" t="s">
        <v>9</v>
      </c>
      <c r="B61" s="4" t="s">
        <v>10</v>
      </c>
      <c r="C61" s="4" t="s">
        <v>11</v>
      </c>
      <c r="D61" s="4" t="s">
        <v>12</v>
      </c>
      <c r="E61" s="4" t="s">
        <v>13</v>
      </c>
      <c r="F61" s="5">
        <v>110000</v>
      </c>
      <c r="G61" s="5">
        <v>41362.19</v>
      </c>
    </row>
    <row r="62" spans="1:7" ht="24" outlineLevel="2" x14ac:dyDescent="0.2">
      <c r="A62" s="4" t="s">
        <v>9</v>
      </c>
      <c r="B62" s="4" t="s">
        <v>15</v>
      </c>
      <c r="C62" s="4" t="s">
        <v>11</v>
      </c>
      <c r="D62" s="4" t="s">
        <v>12</v>
      </c>
      <c r="E62" s="4" t="s">
        <v>13</v>
      </c>
      <c r="F62" s="5">
        <v>100000</v>
      </c>
      <c r="G62" s="5">
        <v>25350</v>
      </c>
    </row>
    <row r="63" spans="1:7" ht="24" outlineLevel="2" x14ac:dyDescent="0.2">
      <c r="A63" s="4" t="s">
        <v>9</v>
      </c>
      <c r="B63" s="4" t="s">
        <v>16</v>
      </c>
      <c r="C63" s="4" t="s">
        <v>17</v>
      </c>
      <c r="D63" s="4" t="s">
        <v>18</v>
      </c>
      <c r="E63" s="4" t="s">
        <v>19</v>
      </c>
      <c r="F63" s="5">
        <v>93200</v>
      </c>
      <c r="G63" s="5">
        <v>34936.550000000003</v>
      </c>
    </row>
    <row r="64" spans="1:7" outlineLevel="1" x14ac:dyDescent="0.2">
      <c r="A64" s="13" t="s">
        <v>44</v>
      </c>
      <c r="B64" s="13"/>
      <c r="C64" s="13"/>
      <c r="D64" s="13"/>
      <c r="E64" s="13"/>
      <c r="F64" s="3">
        <f>F65+F66</f>
        <v>1938750</v>
      </c>
      <c r="G64" s="3">
        <f>SUM(G65:G66)</f>
        <v>590071.42999999993</v>
      </c>
    </row>
    <row r="65" spans="1:7" ht="24" outlineLevel="2" x14ac:dyDescent="0.2">
      <c r="A65" s="4" t="s">
        <v>9</v>
      </c>
      <c r="B65" s="4" t="s">
        <v>15</v>
      </c>
      <c r="C65" s="4" t="s">
        <v>11</v>
      </c>
      <c r="D65" s="4" t="s">
        <v>12</v>
      </c>
      <c r="E65" s="4" t="s">
        <v>13</v>
      </c>
      <c r="F65" s="5">
        <v>1000000</v>
      </c>
      <c r="G65" s="5">
        <v>406500</v>
      </c>
    </row>
    <row r="66" spans="1:7" ht="24" outlineLevel="2" x14ac:dyDescent="0.2">
      <c r="A66" s="4" t="s">
        <v>9</v>
      </c>
      <c r="B66" s="4" t="s">
        <v>16</v>
      </c>
      <c r="C66" s="4" t="s">
        <v>17</v>
      </c>
      <c r="D66" s="4" t="s">
        <v>18</v>
      </c>
      <c r="E66" s="4" t="s">
        <v>19</v>
      </c>
      <c r="F66" s="5">
        <v>938750</v>
      </c>
      <c r="G66" s="5">
        <v>183571.43</v>
      </c>
    </row>
    <row r="67" spans="1:7" outlineLevel="1" x14ac:dyDescent="0.2">
      <c r="A67" s="13" t="s">
        <v>45</v>
      </c>
      <c r="B67" s="13"/>
      <c r="C67" s="13"/>
      <c r="D67" s="13"/>
      <c r="E67" s="13"/>
      <c r="F67" s="3">
        <f>F68</f>
        <v>7000</v>
      </c>
      <c r="G67" s="3">
        <v>4571.2</v>
      </c>
    </row>
    <row r="68" spans="1:7" ht="24" outlineLevel="2" x14ac:dyDescent="0.2">
      <c r="A68" s="4" t="s">
        <v>9</v>
      </c>
      <c r="B68" s="4" t="s">
        <v>10</v>
      </c>
      <c r="C68" s="4" t="s">
        <v>11</v>
      </c>
      <c r="D68" s="4" t="s">
        <v>12</v>
      </c>
      <c r="E68" s="4" t="s">
        <v>13</v>
      </c>
      <c r="F68" s="5">
        <v>7000</v>
      </c>
      <c r="G68" s="5">
        <v>4571.2</v>
      </c>
    </row>
    <row r="69" spans="1:7" s="11" customFormat="1" ht="12.75" x14ac:dyDescent="0.2">
      <c r="A69" s="15" t="s">
        <v>49</v>
      </c>
      <c r="B69" s="16"/>
      <c r="C69" s="16"/>
      <c r="D69" s="16"/>
      <c r="E69" s="17"/>
      <c r="F69" s="10">
        <v>6537778.5300000003</v>
      </c>
      <c r="G69" s="10">
        <f>G70+G73+G75+G78+G81+G84+G87+G89</f>
        <v>2612727.34</v>
      </c>
    </row>
    <row r="70" spans="1:7" outlineLevel="1" x14ac:dyDescent="0.2">
      <c r="A70" s="13" t="s">
        <v>50</v>
      </c>
      <c r="B70" s="13"/>
      <c r="C70" s="13"/>
      <c r="D70" s="13"/>
      <c r="E70" s="13"/>
      <c r="F70" s="3">
        <f>SUM(F71:F72)</f>
        <v>38000</v>
      </c>
      <c r="G70" s="3">
        <f>G71+G72</f>
        <v>13858</v>
      </c>
    </row>
    <row r="71" spans="1:7" ht="24" outlineLevel="2" x14ac:dyDescent="0.2">
      <c r="A71" s="4" t="s">
        <v>9</v>
      </c>
      <c r="B71" s="4" t="s">
        <v>51</v>
      </c>
      <c r="C71" s="4" t="s">
        <v>11</v>
      </c>
      <c r="D71" s="4" t="s">
        <v>12</v>
      </c>
      <c r="E71" s="4" t="s">
        <v>13</v>
      </c>
      <c r="F71" s="5">
        <v>30000</v>
      </c>
      <c r="G71" s="5">
        <v>5858</v>
      </c>
    </row>
    <row r="72" spans="1:7" ht="24" outlineLevel="2" x14ac:dyDescent="0.2">
      <c r="A72" s="4" t="s">
        <v>9</v>
      </c>
      <c r="B72" s="4" t="s">
        <v>52</v>
      </c>
      <c r="C72" s="4" t="s">
        <v>17</v>
      </c>
      <c r="D72" s="4" t="s">
        <v>21</v>
      </c>
      <c r="E72" s="4" t="s">
        <v>53</v>
      </c>
      <c r="F72" s="5">
        <v>8000</v>
      </c>
      <c r="G72" s="5">
        <v>8000</v>
      </c>
    </row>
    <row r="73" spans="1:7" outlineLevel="1" x14ac:dyDescent="0.2">
      <c r="A73" s="13" t="s">
        <v>54</v>
      </c>
      <c r="B73" s="13"/>
      <c r="C73" s="13"/>
      <c r="D73" s="13"/>
      <c r="E73" s="13"/>
      <c r="F73" s="3">
        <f>F74</f>
        <v>28000</v>
      </c>
      <c r="G73" s="3">
        <f>G74</f>
        <v>4610</v>
      </c>
    </row>
    <row r="74" spans="1:7" ht="24" outlineLevel="2" x14ac:dyDescent="0.2">
      <c r="A74" s="4" t="s">
        <v>9</v>
      </c>
      <c r="B74" s="4" t="s">
        <v>51</v>
      </c>
      <c r="C74" s="4" t="s">
        <v>11</v>
      </c>
      <c r="D74" s="4" t="s">
        <v>12</v>
      </c>
      <c r="E74" s="4" t="s">
        <v>13</v>
      </c>
      <c r="F74" s="5">
        <v>28000</v>
      </c>
      <c r="G74" s="5">
        <v>4610</v>
      </c>
    </row>
    <row r="75" spans="1:7" outlineLevel="1" x14ac:dyDescent="0.2">
      <c r="A75" s="13" t="s">
        <v>55</v>
      </c>
      <c r="B75" s="13"/>
      <c r="C75" s="13"/>
      <c r="D75" s="13"/>
      <c r="E75" s="13"/>
      <c r="F75" s="3">
        <f>SUM(F76:F77)</f>
        <v>1131928.53</v>
      </c>
      <c r="G75" s="3">
        <f>G76+G77</f>
        <v>528731</v>
      </c>
    </row>
    <row r="76" spans="1:7" ht="24" outlineLevel="2" x14ac:dyDescent="0.2">
      <c r="A76" s="4" t="s">
        <v>9</v>
      </c>
      <c r="B76" s="4" t="s">
        <v>56</v>
      </c>
      <c r="C76" s="4" t="s">
        <v>11</v>
      </c>
      <c r="D76" s="4" t="s">
        <v>12</v>
      </c>
      <c r="E76" s="4" t="s">
        <v>13</v>
      </c>
      <c r="F76" s="5">
        <v>759071.53</v>
      </c>
      <c r="G76" s="5">
        <v>162089</v>
      </c>
    </row>
    <row r="77" spans="1:7" ht="24" outlineLevel="2" x14ac:dyDescent="0.2">
      <c r="A77" s="4" t="s">
        <v>9</v>
      </c>
      <c r="B77" s="4" t="s">
        <v>57</v>
      </c>
      <c r="C77" s="4" t="s">
        <v>17</v>
      </c>
      <c r="D77" s="4" t="s">
        <v>21</v>
      </c>
      <c r="E77" s="4" t="s">
        <v>53</v>
      </c>
      <c r="F77" s="5">
        <v>372857</v>
      </c>
      <c r="G77" s="5">
        <v>366642</v>
      </c>
    </row>
    <row r="78" spans="1:7" outlineLevel="1" x14ac:dyDescent="0.2">
      <c r="A78" s="13" t="s">
        <v>58</v>
      </c>
      <c r="B78" s="13"/>
      <c r="C78" s="13"/>
      <c r="D78" s="13"/>
      <c r="E78" s="13"/>
      <c r="F78" s="3">
        <f>SUM(F79:F80)</f>
        <v>2094850</v>
      </c>
      <c r="G78" s="3">
        <f>G79+G80</f>
        <v>386459</v>
      </c>
    </row>
    <row r="79" spans="1:7" ht="24" outlineLevel="2" x14ac:dyDescent="0.2">
      <c r="A79" s="4" t="s">
        <v>9</v>
      </c>
      <c r="B79" s="4" t="s">
        <v>51</v>
      </c>
      <c r="C79" s="4" t="s">
        <v>11</v>
      </c>
      <c r="D79" s="4" t="s">
        <v>12</v>
      </c>
      <c r="E79" s="4" t="s">
        <v>13</v>
      </c>
      <c r="F79" s="5">
        <v>1700000</v>
      </c>
      <c r="G79" s="5">
        <v>290859</v>
      </c>
    </row>
    <row r="80" spans="1:7" ht="24" outlineLevel="2" x14ac:dyDescent="0.2">
      <c r="A80" s="4" t="s">
        <v>9</v>
      </c>
      <c r="B80" s="4" t="s">
        <v>52</v>
      </c>
      <c r="C80" s="4" t="s">
        <v>17</v>
      </c>
      <c r="D80" s="4" t="s">
        <v>21</v>
      </c>
      <c r="E80" s="4" t="s">
        <v>53</v>
      </c>
      <c r="F80" s="5">
        <v>394850</v>
      </c>
      <c r="G80" s="5">
        <v>95600</v>
      </c>
    </row>
    <row r="81" spans="1:7" outlineLevel="1" x14ac:dyDescent="0.2">
      <c r="A81" s="13" t="s">
        <v>59</v>
      </c>
      <c r="B81" s="13"/>
      <c r="C81" s="13"/>
      <c r="D81" s="13"/>
      <c r="E81" s="13"/>
      <c r="F81" s="3">
        <f>F82+F83</f>
        <v>35000</v>
      </c>
      <c r="G81" s="3">
        <f>G82+G83</f>
        <v>4600</v>
      </c>
    </row>
    <row r="82" spans="1:7" ht="24" outlineLevel="2" x14ac:dyDescent="0.2">
      <c r="A82" s="4" t="s">
        <v>9</v>
      </c>
      <c r="B82" s="4" t="s">
        <v>51</v>
      </c>
      <c r="C82" s="4" t="s">
        <v>11</v>
      </c>
      <c r="D82" s="4" t="s">
        <v>12</v>
      </c>
      <c r="E82" s="4" t="s">
        <v>13</v>
      </c>
      <c r="F82" s="5">
        <v>30000</v>
      </c>
      <c r="G82" s="5">
        <v>4100</v>
      </c>
    </row>
    <row r="83" spans="1:7" ht="24" outlineLevel="2" x14ac:dyDescent="0.2">
      <c r="A83" s="4" t="s">
        <v>9</v>
      </c>
      <c r="B83" s="4" t="s">
        <v>52</v>
      </c>
      <c r="C83" s="4" t="s">
        <v>17</v>
      </c>
      <c r="D83" s="4" t="s">
        <v>21</v>
      </c>
      <c r="E83" s="4" t="s">
        <v>53</v>
      </c>
      <c r="F83" s="5">
        <v>5000</v>
      </c>
      <c r="G83" s="5">
        <v>500</v>
      </c>
    </row>
    <row r="84" spans="1:7" outlineLevel="1" x14ac:dyDescent="0.2">
      <c r="A84" s="13" t="s">
        <v>60</v>
      </c>
      <c r="B84" s="13"/>
      <c r="C84" s="13"/>
      <c r="D84" s="13"/>
      <c r="E84" s="13"/>
      <c r="F84" s="3">
        <f>F85+F86</f>
        <v>210000</v>
      </c>
      <c r="G84" s="3">
        <f>G85+G86</f>
        <v>173069.06</v>
      </c>
    </row>
    <row r="85" spans="1:7" ht="24" outlineLevel="2" x14ac:dyDescent="0.2">
      <c r="A85" s="4" t="s">
        <v>9</v>
      </c>
      <c r="B85" s="4" t="s">
        <v>61</v>
      </c>
      <c r="C85" s="4" t="s">
        <v>11</v>
      </c>
      <c r="D85" s="4" t="s">
        <v>12</v>
      </c>
      <c r="E85" s="4" t="s">
        <v>13</v>
      </c>
      <c r="F85" s="5">
        <v>200000</v>
      </c>
      <c r="G85" s="5">
        <v>172269.06</v>
      </c>
    </row>
    <row r="86" spans="1:7" ht="24" outlineLevel="2" x14ac:dyDescent="0.2">
      <c r="A86" s="4" t="s">
        <v>9</v>
      </c>
      <c r="B86" s="4" t="s">
        <v>62</v>
      </c>
      <c r="C86" s="4" t="s">
        <v>17</v>
      </c>
      <c r="D86" s="4" t="s">
        <v>21</v>
      </c>
      <c r="E86" s="4" t="s">
        <v>53</v>
      </c>
      <c r="F86" s="5">
        <v>10000</v>
      </c>
      <c r="G86" s="5">
        <v>800</v>
      </c>
    </row>
    <row r="87" spans="1:7" outlineLevel="1" x14ac:dyDescent="0.2">
      <c r="A87" s="13" t="s">
        <v>63</v>
      </c>
      <c r="B87" s="13"/>
      <c r="C87" s="13"/>
      <c r="D87" s="13"/>
      <c r="E87" s="13"/>
      <c r="F87" s="3">
        <f>F88</f>
        <v>300000</v>
      </c>
      <c r="G87" s="3">
        <f>G88</f>
        <v>245090</v>
      </c>
    </row>
    <row r="88" spans="1:7" ht="24" outlineLevel="2" x14ac:dyDescent="0.2">
      <c r="A88" s="4" t="s">
        <v>9</v>
      </c>
      <c r="B88" s="4" t="s">
        <v>64</v>
      </c>
      <c r="C88" s="4" t="s">
        <v>11</v>
      </c>
      <c r="D88" s="4" t="s">
        <v>12</v>
      </c>
      <c r="E88" s="4" t="s">
        <v>13</v>
      </c>
      <c r="F88" s="5">
        <v>300000</v>
      </c>
      <c r="G88" s="5">
        <v>245090</v>
      </c>
    </row>
    <row r="89" spans="1:7" outlineLevel="1" x14ac:dyDescent="0.2">
      <c r="A89" s="13" t="s">
        <v>65</v>
      </c>
      <c r="B89" s="13"/>
      <c r="C89" s="13"/>
      <c r="D89" s="13"/>
      <c r="E89" s="13"/>
      <c r="F89" s="3">
        <f>F90</f>
        <v>2700000</v>
      </c>
      <c r="G89" s="3">
        <f>G90</f>
        <v>1256310.28</v>
      </c>
    </row>
    <row r="90" spans="1:7" ht="24" outlineLevel="2" x14ac:dyDescent="0.2">
      <c r="A90" s="4" t="s">
        <v>9</v>
      </c>
      <c r="B90" s="4" t="s">
        <v>64</v>
      </c>
      <c r="C90" s="4" t="s">
        <v>11</v>
      </c>
      <c r="D90" s="4" t="s">
        <v>12</v>
      </c>
      <c r="E90" s="4" t="s">
        <v>13</v>
      </c>
      <c r="F90" s="5">
        <v>2700000</v>
      </c>
      <c r="G90" s="5">
        <v>1256310.28</v>
      </c>
    </row>
    <row r="91" spans="1:7" s="9" customFormat="1" ht="12.75" x14ac:dyDescent="0.2">
      <c r="A91" s="14" t="s">
        <v>66</v>
      </c>
      <c r="B91" s="14"/>
      <c r="C91" s="14"/>
      <c r="D91" s="14"/>
      <c r="E91" s="14"/>
      <c r="F91" s="10">
        <f>F92</f>
        <v>375000</v>
      </c>
      <c r="G91" s="10">
        <f>G92</f>
        <v>0</v>
      </c>
    </row>
    <row r="92" spans="1:7" outlineLevel="1" x14ac:dyDescent="0.2">
      <c r="A92" s="13" t="s">
        <v>67</v>
      </c>
      <c r="B92" s="13"/>
      <c r="C92" s="13"/>
      <c r="D92" s="13"/>
      <c r="E92" s="13"/>
      <c r="F92" s="3">
        <f>F93</f>
        <v>375000</v>
      </c>
      <c r="G92" s="3">
        <f>G93</f>
        <v>0</v>
      </c>
    </row>
    <row r="93" spans="1:7" ht="24" outlineLevel="2" x14ac:dyDescent="0.2">
      <c r="A93" s="4" t="s">
        <v>9</v>
      </c>
      <c r="B93" s="4" t="s">
        <v>68</v>
      </c>
      <c r="C93" s="4" t="s">
        <v>11</v>
      </c>
      <c r="D93" s="4" t="s">
        <v>12</v>
      </c>
      <c r="E93" s="4" t="s">
        <v>13</v>
      </c>
      <c r="F93" s="5">
        <v>375000</v>
      </c>
      <c r="G93" s="5">
        <v>0</v>
      </c>
    </row>
    <row r="94" spans="1:7" s="9" customFormat="1" ht="12.75" customHeight="1" x14ac:dyDescent="0.2">
      <c r="A94" s="26" t="s">
        <v>69</v>
      </c>
      <c r="B94" s="26"/>
      <c r="C94" s="26"/>
      <c r="D94" s="26"/>
      <c r="E94" s="26"/>
      <c r="F94" s="12">
        <f>F6+F69+F91</f>
        <v>27119320.040000003</v>
      </c>
      <c r="G94" s="12">
        <f>G6+G69+G91</f>
        <v>7077202.4900000002</v>
      </c>
    </row>
  </sheetData>
  <mergeCells count="40">
    <mergeCell ref="A3:G3"/>
    <mergeCell ref="A94:E94"/>
    <mergeCell ref="A60:E60"/>
    <mergeCell ref="A64:E64"/>
    <mergeCell ref="A67:E67"/>
    <mergeCell ref="A1:G1"/>
    <mergeCell ref="A2:F2"/>
    <mergeCell ref="A44:E44"/>
    <mergeCell ref="A48:E48"/>
    <mergeCell ref="A51:E51"/>
    <mergeCell ref="A55:E55"/>
    <mergeCell ref="A58:E58"/>
    <mergeCell ref="A24:E24"/>
    <mergeCell ref="A27:E27"/>
    <mergeCell ref="A32:E32"/>
    <mergeCell ref="A35:E35"/>
    <mergeCell ref="A39:E39"/>
    <mergeCell ref="A6:E6"/>
    <mergeCell ref="A7:E7"/>
    <mergeCell ref="A12:E12"/>
    <mergeCell ref="A17:E17"/>
    <mergeCell ref="A20:E20"/>
    <mergeCell ref="F4:F5"/>
    <mergeCell ref="G4:G5"/>
    <mergeCell ref="A4:A5"/>
    <mergeCell ref="B4:B5"/>
    <mergeCell ref="C4:C5"/>
    <mergeCell ref="D4:D5"/>
    <mergeCell ref="E4:E5"/>
    <mergeCell ref="A69:E69"/>
    <mergeCell ref="A70:E70"/>
    <mergeCell ref="A73:E73"/>
    <mergeCell ref="A75:E75"/>
    <mergeCell ref="A78:E78"/>
    <mergeCell ref="A92:E92"/>
    <mergeCell ref="A81:E81"/>
    <mergeCell ref="A84:E84"/>
    <mergeCell ref="A87:E87"/>
    <mergeCell ref="A89:E89"/>
    <mergeCell ref="A91:E91"/>
  </mergeCells>
  <pageMargins left="0.39370078740157483" right="0.39370078740157483" top="0.39370078740157483" bottom="0.39370078740157483" header="0.31496062992125984" footer="0.31496062992125984"/>
  <pageSetup paperSize="9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2022-04-19T07:36:57Z</dcterms:modified>
</cp:coreProperties>
</file>