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Table1" sheetId="1" r:id="rId1"/>
  </sheets>
  <definedNames>
    <definedName name="_xlnm.Print_Titles" localSheetId="0">Table1!$7:$8</definedName>
    <definedName name="_xlnm.Print_Area" localSheetId="0">Table1!$A$1:$G$131</definedName>
  </definedNames>
  <calcPr calcId="145621"/>
</workbook>
</file>

<file path=xl/calcChain.xml><?xml version="1.0" encoding="utf-8"?>
<calcChain xmlns="http://schemas.openxmlformats.org/spreadsheetml/2006/main">
  <c r="G131" i="1" l="1"/>
  <c r="F131" i="1"/>
  <c r="G117" i="1"/>
  <c r="F117" i="1"/>
  <c r="G114" i="1"/>
  <c r="F114" i="1"/>
  <c r="G112" i="1"/>
  <c r="F112" i="1"/>
  <c r="G109" i="1"/>
  <c r="F109" i="1"/>
  <c r="G106" i="1"/>
  <c r="F106" i="1"/>
  <c r="G102" i="1"/>
  <c r="F102" i="1"/>
  <c r="G99" i="1"/>
  <c r="F99" i="1"/>
  <c r="G96" i="1"/>
  <c r="F96" i="1"/>
  <c r="F121" i="1"/>
  <c r="G121" i="1"/>
  <c r="G120" i="1" s="1"/>
  <c r="F122" i="1"/>
  <c r="G125" i="1"/>
  <c r="G124" i="1" s="1"/>
  <c r="G128" i="1"/>
  <c r="G127" i="1" s="1"/>
  <c r="G95" i="1" l="1"/>
  <c r="G86" i="1" l="1"/>
  <c r="G82" i="1"/>
  <c r="G79" i="1"/>
  <c r="G75" i="1"/>
  <c r="G70" i="1"/>
  <c r="G66" i="1"/>
  <c r="G61" i="1"/>
  <c r="G56" i="1"/>
  <c r="G51" i="1"/>
  <c r="G47" i="1"/>
  <c r="G42" i="1"/>
  <c r="G35" i="1"/>
  <c r="G26" i="1"/>
  <c r="G23" i="1"/>
  <c r="G16" i="1"/>
  <c r="G10" i="1"/>
  <c r="G9" i="1" l="1"/>
  <c r="F93" i="1"/>
  <c r="F86" i="1"/>
  <c r="F82" i="1"/>
  <c r="F79" i="1"/>
  <c r="F75" i="1"/>
  <c r="F70" i="1"/>
  <c r="F66" i="1"/>
  <c r="F56" i="1"/>
  <c r="F51" i="1"/>
  <c r="F47" i="1"/>
  <c r="F42" i="1"/>
  <c r="F35" i="1"/>
  <c r="F26" i="1"/>
  <c r="F10" i="1"/>
  <c r="F16" i="1"/>
  <c r="F23" i="1"/>
</calcChain>
</file>

<file path=xl/sharedStrings.xml><?xml version="1.0" encoding="utf-8"?>
<sst xmlns="http://schemas.openxmlformats.org/spreadsheetml/2006/main" count="494" uniqueCount="98">
  <si>
    <t>КВФО</t>
  </si>
  <si>
    <t>Код субсидии</t>
  </si>
  <si>
    <t>Ан код</t>
  </si>
  <si>
    <t>КБК</t>
  </si>
  <si>
    <t>Наименование показателя</t>
  </si>
  <si>
    <t/>
  </si>
  <si>
    <t>Управление образования администрации муниципального района "Княжпогостский"</t>
  </si>
  <si>
    <t>МБОУ "СОШ ИМ. А. ЛАРИОНОВА" Г. ЕМВЫ</t>
  </si>
  <si>
    <t>2</t>
  </si>
  <si>
    <t>97507022022А00000100</t>
  </si>
  <si>
    <t>130</t>
  </si>
  <si>
    <t>131</t>
  </si>
  <si>
    <t>доходы от оказания платных услуг, выполнения работ</t>
  </si>
  <si>
    <t>97507022024А00000100</t>
  </si>
  <si>
    <t>97507022025А00000100</t>
  </si>
  <si>
    <t>134</t>
  </si>
  <si>
    <t>97507022032А00000100</t>
  </si>
  <si>
    <t>150</t>
  </si>
  <si>
    <t>155</t>
  </si>
  <si>
    <t>безвозмездные денежные поступления текущего периода</t>
  </si>
  <si>
    <t>97507022033А00000100</t>
  </si>
  <si>
    <t>97507022041А00000100</t>
  </si>
  <si>
    <t>180</t>
  </si>
  <si>
    <t>прочие доходы</t>
  </si>
  <si>
    <t>МБОУ "СОШ" ПГТ СИНДОР</t>
  </si>
  <si>
    <t>97507012021А00000100</t>
  </si>
  <si>
    <t>доходы от оказания услуг, работ, компенсации затрат учреждений, всего</t>
  </si>
  <si>
    <t>МБОУ "СОШ" ПСТ. ЧЕРНОРЕЧЕНСКИЙ</t>
  </si>
  <si>
    <t>МБОУ "СОШ" С. ШОШКА</t>
  </si>
  <si>
    <t>97507022023А00000100</t>
  </si>
  <si>
    <t>97507022026А00000100</t>
  </si>
  <si>
    <t>189</t>
  </si>
  <si>
    <t>МБОУ "СОШ" ПСТ.ЧИНЬЯВОРЫК</t>
  </si>
  <si>
    <t>97507022011А00000100</t>
  </si>
  <si>
    <t>120</t>
  </si>
  <si>
    <t>121</t>
  </si>
  <si>
    <t>доходы от собственности, прочее</t>
  </si>
  <si>
    <t>МАОУ "НШ-ДС" Г.ЕМВЫ</t>
  </si>
  <si>
    <t>МАУДО "ДДТ" КНЯЖПОГОСТСКОГО РАЙОНА</t>
  </si>
  <si>
    <t>97507032032А00000100</t>
  </si>
  <si>
    <t>97507032033А00000100</t>
  </si>
  <si>
    <t>97507032041А00000100</t>
  </si>
  <si>
    <t>МАДОУ "ДЕТСКИЙ САД № 10 КОМБИНИРОВАННОГО ВИДА" Г. ЕМВЫ</t>
  </si>
  <si>
    <t>97507012022А00000100</t>
  </si>
  <si>
    <t>97507012032А00000100</t>
  </si>
  <si>
    <t>97507012041А00000100</t>
  </si>
  <si>
    <t>МАДОУ "ДЕТСКИЙ САД №9 ОБЩЕРАЗВИВАЮЩЕГО ВИДА" Г.ЕМВЫ</t>
  </si>
  <si>
    <t>МАДОУ "ДЕТСКИЙ САД № 8 КОМБИНИРОВАННОГО ВИДА" Г. ЕМВЫ</t>
  </si>
  <si>
    <t>МАДОУ "ДЕТСКИЙ САД № 2" Г. ЕМВЫ</t>
  </si>
  <si>
    <t>МАДОУ "ДЕТСКИЙ САД № 6" Г.ЕМВЫ</t>
  </si>
  <si>
    <t>прочие доходы, всего</t>
  </si>
  <si>
    <t>МАДОУ "ДЕТСКИЙ САД" ПГТ СИНДОР</t>
  </si>
  <si>
    <t>МАДОУ "ДЕТСКИЙ САД" ПСТ. ЧИНЬЯВОРЫК</t>
  </si>
  <si>
    <t>МАОУ "СОШ" С. СЕРЁГОВО</t>
  </si>
  <si>
    <t>МБОУ "СОШ № 1" Г. ЕМВЫ</t>
  </si>
  <si>
    <t>97507022051А00000100</t>
  </si>
  <si>
    <t>140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</si>
  <si>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</si>
  <si>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</si>
  <si>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МБДОУ "ДЕТСКИЙ САД" ПСТ. ТРАКТ</t>
  </si>
  <si>
    <t>Поступления - план</t>
  </si>
  <si>
    <t>Поступления - исполнено</t>
  </si>
  <si>
    <t>КОСГУ: поступления</t>
  </si>
  <si>
    <t>КВФО: 2</t>
  </si>
  <si>
    <t>руб.</t>
  </si>
  <si>
    <t>Информация о платных услугах за 3 квартал 2021 года (нарастающим итогом)</t>
  </si>
  <si>
    <t>на 01.10.2021</t>
  </si>
  <si>
    <r>
      <t xml:space="preserve">Бюджет: бюджет муниципального района "Княжпогостский" </t>
    </r>
    <r>
      <rPr>
        <sz val="10"/>
        <color rgb="FFFF0000"/>
        <rFont val="Times New Roman"/>
        <family val="1"/>
        <charset val="204"/>
      </rPr>
      <t>(консолидированный)</t>
    </r>
  </si>
  <si>
    <t>Администрация городского поселения "Емва"</t>
  </si>
  <si>
    <t>МАУ "ФСК" Г.ЕМВА</t>
  </si>
  <si>
    <t>92511012011000000100</t>
  </si>
  <si>
    <t>92511012014000000100</t>
  </si>
  <si>
    <t>доходы, полученные в виде арендной платы за передачу в возмездное пользование муниципального имущества</t>
  </si>
  <si>
    <t>Администрация городского поселения "Синдор"</t>
  </si>
  <si>
    <t>МАУ "ФОК" ГП "СИНДОР"</t>
  </si>
  <si>
    <t>92511012010000000100</t>
  </si>
  <si>
    <t>Администрация сельского поселения "Серёгово"</t>
  </si>
  <si>
    <t>МАУК "ДК" С. СЕРЁГОВО</t>
  </si>
  <si>
    <t>9250801201ПЛ00000100</t>
  </si>
  <si>
    <t>Общий итог (на 01.10.2021):</t>
  </si>
  <si>
    <t>Управление культуры и спорта администрации муниципального района "Княжпогостский"</t>
  </si>
  <si>
    <t>МБУ "КНЯЖПОГОСТСКАЯ МЦБС"</t>
  </si>
  <si>
    <t>9560801201ПЛ00000100</t>
  </si>
  <si>
    <t>9560801251ДП00000100</t>
  </si>
  <si>
    <t>гранты, пожертвования, иные безвозмездные перечисления от юридических и физических лиц</t>
  </si>
  <si>
    <t>МБУ "КНЯЖПОГОСТСКИЙ РИКМ"</t>
  </si>
  <si>
    <t>МАО ДО "ДШИ" Г.ЕМВА</t>
  </si>
  <si>
    <t>9560703201ПЛ00000100</t>
  </si>
  <si>
    <t>9560703251ДП00000100</t>
  </si>
  <si>
    <t>9560703251ДППЛОЩ0100</t>
  </si>
  <si>
    <t>МАУ "КНЯЖПОГОСТСКИЙ РДК"</t>
  </si>
  <si>
    <t>МАУ "КЦНК"</t>
  </si>
  <si>
    <t>МБУ "ЦЕНТР ХТО"</t>
  </si>
  <si>
    <t>9560804201ПЛ00000100</t>
  </si>
  <si>
    <t>МБУ "СШ Г.ЕМВА"</t>
  </si>
  <si>
    <t>9561102201ПЛ00000100</t>
  </si>
  <si>
    <t>9561102251ДП00000100</t>
  </si>
  <si>
    <t>МАУ "КФСК"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</si>
</sst>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5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top" wrapText="1"/>
    </xf>
    <xf numFmtId="0" fontId="0" fillId="0" borderId="0" xfId="0" applyAlignment="1"/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1" fillId="0" borderId="0" xfId="0" applyFont="1" applyAlignment="1"/>
    <xf numFmtId="0" fontId="8" fillId="0" borderId="0" xfId="0" applyFont="1" applyAlignment="1"/>
    <xf numFmtId="4" fontId="11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topLeftCell="A112" zoomScaleNormal="100" workbookViewId="0">
      <selection activeCell="F117" sqref="F117"/>
    </sheetView>
  </sheetViews>
  <sheetFormatPr defaultColWidth="8.77734375" defaultRowHeight="12" x14ac:dyDescent="0.25"/>
  <cols>
    <col min="1" max="1" width="5.77734375" style="1" customWidth="1"/>
    <col min="2" max="2" width="20.6640625" style="1" customWidth="1"/>
    <col min="3" max="4" width="3.77734375" style="1" customWidth="1"/>
    <col min="5" max="5" width="43.77734375" style="1" customWidth="1"/>
    <col min="6" max="6" width="13.109375" style="1" customWidth="1"/>
    <col min="7" max="7" width="14.109375" style="1" customWidth="1"/>
    <col min="8" max="8" width="12.109375" style="1" customWidth="1"/>
    <col min="9" max="9" width="10.33203125" style="1" customWidth="1"/>
    <col min="10" max="10" width="14.77734375" style="1" customWidth="1"/>
    <col min="11" max="11" width="10.109375" style="1" customWidth="1"/>
    <col min="12" max="12" width="12.33203125" style="1" customWidth="1"/>
    <col min="13" max="13" width="10.77734375" style="1" customWidth="1"/>
    <col min="14" max="14" width="10.33203125" style="1" customWidth="1"/>
    <col min="15" max="15" width="14.109375" style="1" customWidth="1"/>
    <col min="16" max="16384" width="8.77734375" style="1"/>
  </cols>
  <sheetData>
    <row r="1" spans="1:15" s="6" customFormat="1" ht="15.6" customHeight="1" x14ac:dyDescent="0.25">
      <c r="A1" s="14" t="s">
        <v>65</v>
      </c>
      <c r="B1" s="15"/>
      <c r="C1" s="16"/>
      <c r="D1" s="16"/>
      <c r="E1" s="16"/>
      <c r="F1" s="16"/>
      <c r="G1" s="17"/>
    </row>
    <row r="2" spans="1:15" s="10" customFormat="1" ht="14.4" customHeight="1" x14ac:dyDescent="0.25">
      <c r="A2" s="7" t="s">
        <v>66</v>
      </c>
      <c r="B2" s="8"/>
      <c r="C2" s="9"/>
      <c r="D2" s="9"/>
      <c r="E2" s="9"/>
      <c r="G2" s="11"/>
    </row>
    <row r="3" spans="1:15" s="10" customFormat="1" ht="12" customHeight="1" x14ac:dyDescent="0.25">
      <c r="A3" s="18" t="s">
        <v>67</v>
      </c>
      <c r="B3" s="18"/>
      <c r="C3" s="18"/>
      <c r="D3" s="18"/>
      <c r="E3" s="18"/>
      <c r="F3" s="18"/>
      <c r="G3" s="11"/>
    </row>
    <row r="4" spans="1:15" s="10" customFormat="1" ht="12" customHeight="1" x14ac:dyDescent="0.25">
      <c r="A4" s="19" t="s">
        <v>62</v>
      </c>
      <c r="B4" s="19"/>
      <c r="C4" s="19"/>
      <c r="D4" s="19"/>
      <c r="E4" s="19"/>
      <c r="F4" s="19"/>
      <c r="G4" s="11"/>
    </row>
    <row r="5" spans="1:15" s="10" customFormat="1" ht="12" customHeight="1" x14ac:dyDescent="0.25">
      <c r="A5" s="18" t="s">
        <v>63</v>
      </c>
      <c r="B5" s="18"/>
      <c r="C5" s="18"/>
      <c r="D5" s="18"/>
      <c r="E5" s="18"/>
      <c r="F5" s="18"/>
      <c r="G5" s="11"/>
    </row>
    <row r="6" spans="1:15" s="6" customFormat="1" ht="15.6" customHeight="1" x14ac:dyDescent="0.25">
      <c r="A6" s="20" t="s">
        <v>64</v>
      </c>
      <c r="B6" s="20"/>
      <c r="C6" s="20"/>
      <c r="D6" s="20"/>
      <c r="E6" s="20"/>
      <c r="F6" s="20"/>
      <c r="G6" s="11"/>
    </row>
    <row r="7" spans="1:15" ht="13.2" customHeight="1" x14ac:dyDescent="0.25">
      <c r="A7" s="2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60</v>
      </c>
      <c r="G7" s="22" t="s">
        <v>61</v>
      </c>
    </row>
    <row r="8" spans="1:15" x14ac:dyDescent="0.25">
      <c r="A8" s="23" t="s">
        <v>5</v>
      </c>
      <c r="B8" s="22" t="s">
        <v>5</v>
      </c>
      <c r="C8" s="23" t="s">
        <v>5</v>
      </c>
      <c r="D8" s="23" t="s">
        <v>5</v>
      </c>
      <c r="E8" s="23" t="s">
        <v>5</v>
      </c>
      <c r="F8" s="22" t="s">
        <v>5</v>
      </c>
      <c r="G8" s="22" t="s">
        <v>5</v>
      </c>
    </row>
    <row r="9" spans="1:15" s="39" customFormat="1" ht="17.399999999999999" customHeight="1" x14ac:dyDescent="0.25">
      <c r="A9" s="37" t="s">
        <v>6</v>
      </c>
      <c r="B9" s="37"/>
      <c r="C9" s="37"/>
      <c r="D9" s="37"/>
      <c r="E9" s="37"/>
      <c r="F9" s="12">
        <v>22476533.120000001</v>
      </c>
      <c r="G9" s="12">
        <f>G10+G16+G23+G26+G35+G42+G47+G51+G56+G61+G66+G70+G75+G79+G82+G86+G93</f>
        <v>10788383.1</v>
      </c>
      <c r="H9" s="38"/>
    </row>
    <row r="10" spans="1:15" x14ac:dyDescent="0.25">
      <c r="A10" s="13" t="s">
        <v>7</v>
      </c>
      <c r="B10" s="13"/>
      <c r="C10" s="13"/>
      <c r="D10" s="13"/>
      <c r="E10" s="13"/>
      <c r="F10" s="2">
        <f>SUM(F11:F15)</f>
        <v>1268077</v>
      </c>
      <c r="G10" s="2">
        <f>SUM(G11:G15)</f>
        <v>562696.95999999996</v>
      </c>
      <c r="H10" s="5"/>
      <c r="I10" s="5"/>
      <c r="J10" s="5"/>
      <c r="K10" s="5"/>
      <c r="L10" s="5"/>
      <c r="M10" s="5"/>
      <c r="O10" s="5"/>
    </row>
    <row r="11" spans="1:15" x14ac:dyDescent="0.25">
      <c r="A11" s="3" t="s">
        <v>8</v>
      </c>
      <c r="B11" s="3" t="s">
        <v>9</v>
      </c>
      <c r="C11" s="3" t="s">
        <v>10</v>
      </c>
      <c r="D11" s="3" t="s">
        <v>11</v>
      </c>
      <c r="E11" s="3" t="s">
        <v>12</v>
      </c>
      <c r="F11" s="4">
        <v>200000</v>
      </c>
      <c r="G11" s="4">
        <v>88035</v>
      </c>
      <c r="H11" s="5"/>
    </row>
    <row r="12" spans="1:15" x14ac:dyDescent="0.25">
      <c r="A12" s="3" t="s">
        <v>8</v>
      </c>
      <c r="B12" s="3" t="s">
        <v>13</v>
      </c>
      <c r="C12" s="3" t="s">
        <v>10</v>
      </c>
      <c r="D12" s="3" t="s">
        <v>11</v>
      </c>
      <c r="E12" s="3" t="s">
        <v>12</v>
      </c>
      <c r="F12" s="4">
        <v>1011000</v>
      </c>
      <c r="G12" s="4">
        <v>417584.96</v>
      </c>
    </row>
    <row r="13" spans="1:15" x14ac:dyDescent="0.25">
      <c r="A13" s="3" t="s">
        <v>8</v>
      </c>
      <c r="B13" s="3" t="s">
        <v>14</v>
      </c>
      <c r="C13" s="3" t="s">
        <v>10</v>
      </c>
      <c r="D13" s="3" t="s">
        <v>15</v>
      </c>
      <c r="E13" s="3" t="s">
        <v>12</v>
      </c>
      <c r="F13" s="4">
        <v>4166</v>
      </c>
      <c r="G13" s="4">
        <v>4166</v>
      </c>
    </row>
    <row r="14" spans="1:15" x14ac:dyDescent="0.25">
      <c r="A14" s="3" t="s">
        <v>8</v>
      </c>
      <c r="B14" s="3" t="s">
        <v>16</v>
      </c>
      <c r="C14" s="3" t="s">
        <v>17</v>
      </c>
      <c r="D14" s="3" t="s">
        <v>18</v>
      </c>
      <c r="E14" s="3" t="s">
        <v>19</v>
      </c>
      <c r="F14" s="4">
        <v>130</v>
      </c>
      <c r="G14" s="4">
        <v>130</v>
      </c>
    </row>
    <row r="15" spans="1:15" x14ac:dyDescent="0.25">
      <c r="A15" s="3" t="s">
        <v>8</v>
      </c>
      <c r="B15" s="3" t="s">
        <v>20</v>
      </c>
      <c r="C15" s="3" t="s">
        <v>17</v>
      </c>
      <c r="D15" s="3" t="s">
        <v>18</v>
      </c>
      <c r="E15" s="3" t="s">
        <v>19</v>
      </c>
      <c r="F15" s="4">
        <v>52781</v>
      </c>
      <c r="G15" s="4">
        <v>52781</v>
      </c>
    </row>
    <row r="16" spans="1:15" x14ac:dyDescent="0.25">
      <c r="A16" s="13" t="s">
        <v>24</v>
      </c>
      <c r="B16" s="13"/>
      <c r="C16" s="13"/>
      <c r="D16" s="13"/>
      <c r="E16" s="13"/>
      <c r="F16" s="2">
        <f>SUM(F17:F22)</f>
        <v>361801.37</v>
      </c>
      <c r="G16" s="2">
        <f>SUM(G17:G22)</f>
        <v>235565.79</v>
      </c>
      <c r="H16" s="5"/>
    </row>
    <row r="17" spans="1:8" ht="24" x14ac:dyDescent="0.25">
      <c r="A17" s="3" t="s">
        <v>8</v>
      </c>
      <c r="B17" s="3" t="s">
        <v>25</v>
      </c>
      <c r="C17" s="3" t="s">
        <v>10</v>
      </c>
      <c r="D17" s="3" t="s">
        <v>11</v>
      </c>
      <c r="E17" s="3" t="s">
        <v>26</v>
      </c>
      <c r="F17" s="4">
        <v>59000</v>
      </c>
      <c r="G17" s="4">
        <v>23653.8</v>
      </c>
    </row>
    <row r="18" spans="1:8" ht="24" x14ac:dyDescent="0.25">
      <c r="A18" s="3" t="s">
        <v>8</v>
      </c>
      <c r="B18" s="3" t="s">
        <v>9</v>
      </c>
      <c r="C18" s="3" t="s">
        <v>10</v>
      </c>
      <c r="D18" s="3" t="s">
        <v>11</v>
      </c>
      <c r="E18" s="3" t="s">
        <v>26</v>
      </c>
      <c r="F18" s="4">
        <v>120000</v>
      </c>
      <c r="G18" s="4">
        <v>102183.59</v>
      </c>
    </row>
    <row r="19" spans="1:8" ht="24" x14ac:dyDescent="0.25">
      <c r="A19" s="3" t="s">
        <v>8</v>
      </c>
      <c r="B19" s="3" t="s">
        <v>13</v>
      </c>
      <c r="C19" s="3" t="s">
        <v>10</v>
      </c>
      <c r="D19" s="3" t="s">
        <v>11</v>
      </c>
      <c r="E19" s="3" t="s">
        <v>26</v>
      </c>
      <c r="F19" s="4">
        <v>85000</v>
      </c>
      <c r="G19" s="4">
        <v>11927.03</v>
      </c>
    </row>
    <row r="20" spans="1:8" x14ac:dyDescent="0.25">
      <c r="A20" s="3" t="s">
        <v>8</v>
      </c>
      <c r="B20" s="3" t="s">
        <v>14</v>
      </c>
      <c r="C20" s="3" t="s">
        <v>10</v>
      </c>
      <c r="D20" s="3" t="s">
        <v>15</v>
      </c>
      <c r="E20" s="3" t="s">
        <v>12</v>
      </c>
      <c r="F20" s="4">
        <v>189</v>
      </c>
      <c r="G20" s="4">
        <v>189</v>
      </c>
    </row>
    <row r="21" spans="1:8" x14ac:dyDescent="0.25">
      <c r="A21" s="3" t="s">
        <v>8</v>
      </c>
      <c r="B21" s="3" t="s">
        <v>16</v>
      </c>
      <c r="C21" s="3" t="s">
        <v>17</v>
      </c>
      <c r="D21" s="3" t="s">
        <v>18</v>
      </c>
      <c r="E21" s="3" t="s">
        <v>19</v>
      </c>
      <c r="F21" s="4">
        <v>73012.37</v>
      </c>
      <c r="G21" s="4">
        <v>73012.37</v>
      </c>
    </row>
    <row r="22" spans="1:8" x14ac:dyDescent="0.25">
      <c r="A22" s="3" t="s">
        <v>8</v>
      </c>
      <c r="B22" s="3" t="s">
        <v>20</v>
      </c>
      <c r="C22" s="3" t="s">
        <v>17</v>
      </c>
      <c r="D22" s="3" t="s">
        <v>18</v>
      </c>
      <c r="E22" s="3" t="s">
        <v>19</v>
      </c>
      <c r="F22" s="4">
        <v>24600</v>
      </c>
      <c r="G22" s="4">
        <v>24600</v>
      </c>
    </row>
    <row r="23" spans="1:8" x14ac:dyDescent="0.25">
      <c r="A23" s="13" t="s">
        <v>27</v>
      </c>
      <c r="B23" s="13"/>
      <c r="C23" s="13"/>
      <c r="D23" s="13"/>
      <c r="E23" s="13"/>
      <c r="F23" s="2">
        <f>SUM(F24+F25)</f>
        <v>11004</v>
      </c>
      <c r="G23" s="2">
        <f>SUM(G24:G25)</f>
        <v>8404.18</v>
      </c>
    </row>
    <row r="24" spans="1:8" ht="24" x14ac:dyDescent="0.25">
      <c r="A24" s="3" t="s">
        <v>8</v>
      </c>
      <c r="B24" s="3" t="s">
        <v>25</v>
      </c>
      <c r="C24" s="3" t="s">
        <v>10</v>
      </c>
      <c r="D24" s="3" t="s">
        <v>11</v>
      </c>
      <c r="E24" s="3" t="s">
        <v>26</v>
      </c>
      <c r="F24" s="4">
        <v>11000</v>
      </c>
      <c r="G24" s="4">
        <v>8400.18</v>
      </c>
    </row>
    <row r="25" spans="1:8" x14ac:dyDescent="0.25">
      <c r="A25" s="3" t="s">
        <v>8</v>
      </c>
      <c r="B25" s="3" t="s">
        <v>16</v>
      </c>
      <c r="C25" s="3" t="s">
        <v>17</v>
      </c>
      <c r="D25" s="3" t="s">
        <v>18</v>
      </c>
      <c r="E25" s="3" t="s">
        <v>19</v>
      </c>
      <c r="F25" s="4">
        <v>4</v>
      </c>
      <c r="G25" s="4">
        <v>4</v>
      </c>
    </row>
    <row r="26" spans="1:8" x14ac:dyDescent="0.25">
      <c r="A26" s="13" t="s">
        <v>28</v>
      </c>
      <c r="B26" s="13"/>
      <c r="C26" s="13"/>
      <c r="D26" s="13"/>
      <c r="E26" s="13"/>
      <c r="F26" s="2">
        <f>SUM(F27:F34)</f>
        <v>507749.41</v>
      </c>
      <c r="G26" s="2">
        <f>SUM(G27:G34)</f>
        <v>225192.46</v>
      </c>
      <c r="H26" s="5"/>
    </row>
    <row r="27" spans="1:8" ht="24" x14ac:dyDescent="0.25">
      <c r="A27" s="3" t="s">
        <v>8</v>
      </c>
      <c r="B27" s="3" t="s">
        <v>25</v>
      </c>
      <c r="C27" s="3" t="s">
        <v>10</v>
      </c>
      <c r="D27" s="3" t="s">
        <v>11</v>
      </c>
      <c r="E27" s="3" t="s">
        <v>26</v>
      </c>
      <c r="F27" s="4">
        <v>243000</v>
      </c>
      <c r="G27" s="4">
        <v>58246.19</v>
      </c>
    </row>
    <row r="28" spans="1:8" ht="24" x14ac:dyDescent="0.25">
      <c r="A28" s="3" t="s">
        <v>8</v>
      </c>
      <c r="B28" s="3" t="s">
        <v>9</v>
      </c>
      <c r="C28" s="3" t="s">
        <v>10</v>
      </c>
      <c r="D28" s="3" t="s">
        <v>11</v>
      </c>
      <c r="E28" s="3" t="s">
        <v>26</v>
      </c>
      <c r="F28" s="4">
        <v>100000</v>
      </c>
      <c r="G28" s="4">
        <v>84315</v>
      </c>
    </row>
    <row r="29" spans="1:8" x14ac:dyDescent="0.25">
      <c r="A29" s="3" t="s">
        <v>8</v>
      </c>
      <c r="B29" s="3" t="s">
        <v>29</v>
      </c>
      <c r="C29" s="3" t="s">
        <v>10</v>
      </c>
      <c r="D29" s="3" t="s">
        <v>11</v>
      </c>
      <c r="E29" s="3" t="s">
        <v>12</v>
      </c>
      <c r="F29" s="4" t="s">
        <v>5</v>
      </c>
      <c r="G29" s="4"/>
    </row>
    <row r="30" spans="1:8" ht="24" x14ac:dyDescent="0.25">
      <c r="A30" s="3" t="s">
        <v>8</v>
      </c>
      <c r="B30" s="3" t="s">
        <v>13</v>
      </c>
      <c r="C30" s="3" t="s">
        <v>10</v>
      </c>
      <c r="D30" s="3" t="s">
        <v>11</v>
      </c>
      <c r="E30" s="3" t="s">
        <v>26</v>
      </c>
      <c r="F30" s="4">
        <v>124000</v>
      </c>
      <c r="G30" s="4">
        <v>41881.86</v>
      </c>
    </row>
    <row r="31" spans="1:8" x14ac:dyDescent="0.25">
      <c r="A31" s="3" t="s">
        <v>8</v>
      </c>
      <c r="B31" s="3" t="s">
        <v>14</v>
      </c>
      <c r="C31" s="3" t="s">
        <v>10</v>
      </c>
      <c r="D31" s="3" t="s">
        <v>15</v>
      </c>
      <c r="E31" s="3" t="s">
        <v>12</v>
      </c>
      <c r="F31" s="4">
        <v>4877.18</v>
      </c>
      <c r="G31" s="4">
        <v>4877.18</v>
      </c>
    </row>
    <row r="32" spans="1:8" x14ac:dyDescent="0.25">
      <c r="A32" s="3" t="s">
        <v>8</v>
      </c>
      <c r="B32" s="3" t="s">
        <v>30</v>
      </c>
      <c r="C32" s="3" t="s">
        <v>10</v>
      </c>
      <c r="D32" s="3" t="s">
        <v>11</v>
      </c>
      <c r="E32" s="3" t="s">
        <v>12</v>
      </c>
      <c r="F32" s="4">
        <v>19033.23</v>
      </c>
      <c r="G32" s="4">
        <v>19033.23</v>
      </c>
    </row>
    <row r="33" spans="1:8" x14ac:dyDescent="0.25">
      <c r="A33" s="3" t="s">
        <v>8</v>
      </c>
      <c r="B33" s="3" t="s">
        <v>16</v>
      </c>
      <c r="C33" s="3" t="s">
        <v>17</v>
      </c>
      <c r="D33" s="3" t="s">
        <v>18</v>
      </c>
      <c r="E33" s="3" t="s">
        <v>19</v>
      </c>
      <c r="F33" s="4">
        <v>16895</v>
      </c>
      <c r="G33" s="4">
        <v>16895</v>
      </c>
    </row>
    <row r="34" spans="1:8" x14ac:dyDescent="0.25">
      <c r="A34" s="3" t="s">
        <v>8</v>
      </c>
      <c r="B34" s="3" t="s">
        <v>21</v>
      </c>
      <c r="C34" s="3" t="s">
        <v>22</v>
      </c>
      <c r="D34" s="3" t="s">
        <v>31</v>
      </c>
      <c r="E34" s="3" t="s">
        <v>23</v>
      </c>
      <c r="F34" s="4">
        <v>-56</v>
      </c>
      <c r="G34" s="4">
        <v>-56</v>
      </c>
    </row>
    <row r="35" spans="1:8" x14ac:dyDescent="0.25">
      <c r="A35" s="13" t="s">
        <v>32</v>
      </c>
      <c r="B35" s="13"/>
      <c r="C35" s="13"/>
      <c r="D35" s="13"/>
      <c r="E35" s="13"/>
      <c r="F35" s="2">
        <f>SUM(F36:F41)</f>
        <v>423710.08999999997</v>
      </c>
      <c r="G35" s="2">
        <f>SUM(G36:G41)</f>
        <v>302991.33</v>
      </c>
      <c r="H35" s="5"/>
    </row>
    <row r="36" spans="1:8" x14ac:dyDescent="0.25">
      <c r="A36" s="3" t="s">
        <v>8</v>
      </c>
      <c r="B36" s="3" t="s">
        <v>33</v>
      </c>
      <c r="C36" s="3" t="s">
        <v>34</v>
      </c>
      <c r="D36" s="3" t="s">
        <v>35</v>
      </c>
      <c r="E36" s="3" t="s">
        <v>36</v>
      </c>
      <c r="F36" s="4">
        <v>623.47</v>
      </c>
      <c r="G36" s="4">
        <v>623.47</v>
      </c>
    </row>
    <row r="37" spans="1:8" x14ac:dyDescent="0.25">
      <c r="A37" s="3" t="s">
        <v>8</v>
      </c>
      <c r="B37" s="3" t="s">
        <v>9</v>
      </c>
      <c r="C37" s="3" t="s">
        <v>10</v>
      </c>
      <c r="D37" s="3" t="s">
        <v>11</v>
      </c>
      <c r="E37" s="3" t="s">
        <v>12</v>
      </c>
      <c r="F37" s="4">
        <v>250000</v>
      </c>
      <c r="G37" s="4">
        <v>231400</v>
      </c>
    </row>
    <row r="38" spans="1:8" x14ac:dyDescent="0.25">
      <c r="A38" s="3" t="s">
        <v>8</v>
      </c>
      <c r="B38" s="3" t="s">
        <v>29</v>
      </c>
      <c r="C38" s="3" t="s">
        <v>10</v>
      </c>
      <c r="D38" s="3" t="s">
        <v>15</v>
      </c>
      <c r="E38" s="3" t="s">
        <v>12</v>
      </c>
      <c r="F38" s="4">
        <v>890.62</v>
      </c>
      <c r="G38" s="4">
        <v>890.62</v>
      </c>
    </row>
    <row r="39" spans="1:8" x14ac:dyDescent="0.25">
      <c r="A39" s="3" t="s">
        <v>8</v>
      </c>
      <c r="B39" s="3" t="s">
        <v>13</v>
      </c>
      <c r="C39" s="3" t="s">
        <v>10</v>
      </c>
      <c r="D39" s="3" t="s">
        <v>11</v>
      </c>
      <c r="E39" s="3" t="s">
        <v>12</v>
      </c>
      <c r="F39" s="4">
        <v>147000</v>
      </c>
      <c r="G39" s="4">
        <v>44881.24</v>
      </c>
    </row>
    <row r="40" spans="1:8" x14ac:dyDescent="0.25">
      <c r="A40" s="3" t="s">
        <v>8</v>
      </c>
      <c r="B40" s="3" t="s">
        <v>20</v>
      </c>
      <c r="C40" s="3" t="s">
        <v>17</v>
      </c>
      <c r="D40" s="3" t="s">
        <v>18</v>
      </c>
      <c r="E40" s="3" t="s">
        <v>19</v>
      </c>
      <c r="F40" s="4">
        <v>25200</v>
      </c>
      <c r="G40" s="4">
        <v>25200</v>
      </c>
    </row>
    <row r="41" spans="1:8" x14ac:dyDescent="0.25">
      <c r="A41" s="3" t="s">
        <v>8</v>
      </c>
      <c r="B41" s="3" t="s">
        <v>21</v>
      </c>
      <c r="C41" s="3" t="s">
        <v>22</v>
      </c>
      <c r="D41" s="3" t="s">
        <v>31</v>
      </c>
      <c r="E41" s="3" t="s">
        <v>23</v>
      </c>
      <c r="F41" s="4">
        <v>-4</v>
      </c>
      <c r="G41" s="4">
        <v>-4</v>
      </c>
    </row>
    <row r="42" spans="1:8" x14ac:dyDescent="0.25">
      <c r="A42" s="13" t="s">
        <v>37</v>
      </c>
      <c r="B42" s="13"/>
      <c r="C42" s="13"/>
      <c r="D42" s="13"/>
      <c r="E42" s="13"/>
      <c r="F42" s="2">
        <f>SUM(F43:F46)</f>
        <v>1284070</v>
      </c>
      <c r="G42" s="2">
        <f>SUM(G43:G46)</f>
        <v>362648.86</v>
      </c>
      <c r="H42" s="5"/>
    </row>
    <row r="43" spans="1:8" ht="24" x14ac:dyDescent="0.25">
      <c r="A43" s="3" t="s">
        <v>8</v>
      </c>
      <c r="B43" s="3" t="s">
        <v>25</v>
      </c>
      <c r="C43" s="3" t="s">
        <v>10</v>
      </c>
      <c r="D43" s="3" t="s">
        <v>11</v>
      </c>
      <c r="E43" s="3" t="s">
        <v>26</v>
      </c>
      <c r="F43" s="4">
        <v>1071000</v>
      </c>
      <c r="G43" s="4">
        <v>272686.42</v>
      </c>
    </row>
    <row r="44" spans="1:8" ht="24" x14ac:dyDescent="0.25">
      <c r="A44" s="3" t="s">
        <v>8</v>
      </c>
      <c r="B44" s="3" t="s">
        <v>9</v>
      </c>
      <c r="C44" s="3" t="s">
        <v>10</v>
      </c>
      <c r="D44" s="3" t="s">
        <v>11</v>
      </c>
      <c r="E44" s="3" t="s">
        <v>26</v>
      </c>
      <c r="F44" s="4">
        <v>50000</v>
      </c>
      <c r="G44" s="4">
        <v>34000</v>
      </c>
    </row>
    <row r="45" spans="1:8" ht="24" x14ac:dyDescent="0.25">
      <c r="A45" s="3" t="s">
        <v>8</v>
      </c>
      <c r="B45" s="3" t="s">
        <v>13</v>
      </c>
      <c r="C45" s="3" t="s">
        <v>10</v>
      </c>
      <c r="D45" s="3" t="s">
        <v>11</v>
      </c>
      <c r="E45" s="3" t="s">
        <v>26</v>
      </c>
      <c r="F45" s="4">
        <v>162000</v>
      </c>
      <c r="G45" s="4">
        <v>54892.44</v>
      </c>
    </row>
    <row r="46" spans="1:8" x14ac:dyDescent="0.25">
      <c r="A46" s="3" t="s">
        <v>8</v>
      </c>
      <c r="B46" s="3" t="s">
        <v>16</v>
      </c>
      <c r="C46" s="3" t="s">
        <v>17</v>
      </c>
      <c r="D46" s="3" t="s">
        <v>18</v>
      </c>
      <c r="E46" s="3" t="s">
        <v>19</v>
      </c>
      <c r="F46" s="4">
        <v>1070</v>
      </c>
      <c r="G46" s="4">
        <v>1070</v>
      </c>
    </row>
    <row r="47" spans="1:8" x14ac:dyDescent="0.25">
      <c r="A47" s="13" t="s">
        <v>38</v>
      </c>
      <c r="B47" s="13"/>
      <c r="C47" s="13"/>
      <c r="D47" s="13"/>
      <c r="E47" s="13"/>
      <c r="F47" s="2">
        <f>SUM(F48:F50)</f>
        <v>100846</v>
      </c>
      <c r="G47" s="2">
        <f>SUM(G48:G50)</f>
        <v>100846</v>
      </c>
      <c r="H47" s="5"/>
    </row>
    <row r="48" spans="1:8" x14ac:dyDescent="0.25">
      <c r="A48" s="3" t="s">
        <v>8</v>
      </c>
      <c r="B48" s="3" t="s">
        <v>39</v>
      </c>
      <c r="C48" s="3" t="s">
        <v>17</v>
      </c>
      <c r="D48" s="3" t="s">
        <v>18</v>
      </c>
      <c r="E48" s="3" t="s">
        <v>19</v>
      </c>
      <c r="F48" s="4">
        <v>65000</v>
      </c>
      <c r="G48" s="4">
        <v>65000</v>
      </c>
    </row>
    <row r="49" spans="1:8" x14ac:dyDescent="0.25">
      <c r="A49" s="3" t="s">
        <v>8</v>
      </c>
      <c r="B49" s="3" t="s">
        <v>40</v>
      </c>
      <c r="C49" s="3" t="s">
        <v>17</v>
      </c>
      <c r="D49" s="3" t="s">
        <v>18</v>
      </c>
      <c r="E49" s="3" t="s">
        <v>19</v>
      </c>
      <c r="F49" s="4">
        <v>36000</v>
      </c>
      <c r="G49" s="4">
        <v>36000</v>
      </c>
    </row>
    <row r="50" spans="1:8" x14ac:dyDescent="0.25">
      <c r="A50" s="3" t="s">
        <v>8</v>
      </c>
      <c r="B50" s="3" t="s">
        <v>41</v>
      </c>
      <c r="C50" s="3" t="s">
        <v>22</v>
      </c>
      <c r="D50" s="3" t="s">
        <v>31</v>
      </c>
      <c r="E50" s="3" t="s">
        <v>23</v>
      </c>
      <c r="F50" s="4">
        <v>-154</v>
      </c>
      <c r="G50" s="4">
        <v>-154</v>
      </c>
    </row>
    <row r="51" spans="1:8" x14ac:dyDescent="0.25">
      <c r="A51" s="13" t="s">
        <v>42</v>
      </c>
      <c r="B51" s="13"/>
      <c r="C51" s="13"/>
      <c r="D51" s="13"/>
      <c r="E51" s="13"/>
      <c r="F51" s="2">
        <f>SUM(F52:F55)</f>
        <v>4702558</v>
      </c>
      <c r="G51" s="2">
        <f>SUM(G52:G55)</f>
        <v>2275991.13</v>
      </c>
      <c r="H51" s="5"/>
    </row>
    <row r="52" spans="1:8" x14ac:dyDescent="0.25">
      <c r="A52" s="3" t="s">
        <v>8</v>
      </c>
      <c r="B52" s="3" t="s">
        <v>25</v>
      </c>
      <c r="C52" s="3" t="s">
        <v>10</v>
      </c>
      <c r="D52" s="3" t="s">
        <v>11</v>
      </c>
      <c r="E52" s="3" t="s">
        <v>12</v>
      </c>
      <c r="F52" s="4">
        <v>4535000</v>
      </c>
      <c r="G52" s="4">
        <v>2145819.7599999998</v>
      </c>
    </row>
    <row r="53" spans="1:8" x14ac:dyDescent="0.25">
      <c r="A53" s="3" t="s">
        <v>8</v>
      </c>
      <c r="B53" s="3" t="s">
        <v>43</v>
      </c>
      <c r="C53" s="3" t="s">
        <v>10</v>
      </c>
      <c r="D53" s="3" t="s">
        <v>11</v>
      </c>
      <c r="E53" s="3" t="s">
        <v>12</v>
      </c>
      <c r="F53" s="4">
        <v>120000</v>
      </c>
      <c r="G53" s="4">
        <v>82613.37</v>
      </c>
    </row>
    <row r="54" spans="1:8" x14ac:dyDescent="0.25">
      <c r="A54" s="3" t="s">
        <v>8</v>
      </c>
      <c r="B54" s="3" t="s">
        <v>44</v>
      </c>
      <c r="C54" s="3" t="s">
        <v>17</v>
      </c>
      <c r="D54" s="3" t="s">
        <v>18</v>
      </c>
      <c r="E54" s="3" t="s">
        <v>19</v>
      </c>
      <c r="F54" s="4">
        <v>50005</v>
      </c>
      <c r="G54" s="4">
        <v>50005</v>
      </c>
    </row>
    <row r="55" spans="1:8" x14ac:dyDescent="0.25">
      <c r="A55" s="3" t="s">
        <v>8</v>
      </c>
      <c r="B55" s="3" t="s">
        <v>45</v>
      </c>
      <c r="C55" s="3" t="s">
        <v>22</v>
      </c>
      <c r="D55" s="3" t="s">
        <v>31</v>
      </c>
      <c r="E55" s="3" t="s">
        <v>23</v>
      </c>
      <c r="F55" s="4">
        <v>-2447</v>
      </c>
      <c r="G55" s="4">
        <v>-2447</v>
      </c>
    </row>
    <row r="56" spans="1:8" x14ac:dyDescent="0.25">
      <c r="A56" s="13" t="s">
        <v>46</v>
      </c>
      <c r="B56" s="13"/>
      <c r="C56" s="13"/>
      <c r="D56" s="13"/>
      <c r="E56" s="13"/>
      <c r="F56" s="2">
        <f>SUM(F57:F60)</f>
        <v>2109438</v>
      </c>
      <c r="G56" s="2">
        <f>SUM(G57:G60)</f>
        <v>1095232.3599999999</v>
      </c>
      <c r="H56" s="5"/>
    </row>
    <row r="57" spans="1:8" x14ac:dyDescent="0.25">
      <c r="A57" s="3" t="s">
        <v>8</v>
      </c>
      <c r="B57" s="3" t="s">
        <v>25</v>
      </c>
      <c r="C57" s="3" t="s">
        <v>10</v>
      </c>
      <c r="D57" s="3" t="s">
        <v>11</v>
      </c>
      <c r="E57" s="3" t="s">
        <v>12</v>
      </c>
      <c r="F57" s="4">
        <v>2060000</v>
      </c>
      <c r="G57" s="4">
        <v>1053483.3899999999</v>
      </c>
    </row>
    <row r="58" spans="1:8" x14ac:dyDescent="0.25">
      <c r="A58" s="3" t="s">
        <v>8</v>
      </c>
      <c r="B58" s="3" t="s">
        <v>43</v>
      </c>
      <c r="C58" s="3" t="s">
        <v>10</v>
      </c>
      <c r="D58" s="3" t="s">
        <v>11</v>
      </c>
      <c r="E58" s="3" t="s">
        <v>12</v>
      </c>
      <c r="F58" s="4">
        <v>50000</v>
      </c>
      <c r="G58" s="4">
        <v>42310.97</v>
      </c>
    </row>
    <row r="59" spans="1:8" x14ac:dyDescent="0.25">
      <c r="A59" s="3" t="s">
        <v>8</v>
      </c>
      <c r="B59" s="3" t="s">
        <v>44</v>
      </c>
      <c r="C59" s="3" t="s">
        <v>17</v>
      </c>
      <c r="D59" s="3" t="s">
        <v>18</v>
      </c>
      <c r="E59" s="3" t="s">
        <v>19</v>
      </c>
      <c r="F59" s="4">
        <v>97</v>
      </c>
      <c r="G59" s="4">
        <v>97</v>
      </c>
    </row>
    <row r="60" spans="1:8" x14ac:dyDescent="0.25">
      <c r="A60" s="3" t="s">
        <v>8</v>
      </c>
      <c r="B60" s="3" t="s">
        <v>45</v>
      </c>
      <c r="C60" s="3" t="s">
        <v>22</v>
      </c>
      <c r="D60" s="3" t="s">
        <v>31</v>
      </c>
      <c r="E60" s="3" t="s">
        <v>23</v>
      </c>
      <c r="F60" s="4">
        <v>-659</v>
      </c>
      <c r="G60" s="4">
        <v>-659</v>
      </c>
    </row>
    <row r="61" spans="1:8" x14ac:dyDescent="0.25">
      <c r="A61" s="13" t="s">
        <v>47</v>
      </c>
      <c r="B61" s="13"/>
      <c r="C61" s="13"/>
      <c r="D61" s="13"/>
      <c r="E61" s="13"/>
      <c r="F61" s="2">
        <v>3438857.66</v>
      </c>
      <c r="G61" s="2">
        <f>SUM(G62:G65)</f>
        <v>1561676.77</v>
      </c>
      <c r="H61" s="5"/>
    </row>
    <row r="62" spans="1:8" x14ac:dyDescent="0.25">
      <c r="A62" s="3" t="s">
        <v>8</v>
      </c>
      <c r="B62" s="3" t="s">
        <v>25</v>
      </c>
      <c r="C62" s="3" t="s">
        <v>10</v>
      </c>
      <c r="D62" s="3" t="s">
        <v>11</v>
      </c>
      <c r="E62" s="3" t="s">
        <v>12</v>
      </c>
      <c r="F62" s="4">
        <v>3380000</v>
      </c>
      <c r="G62" s="4">
        <v>1541746.56</v>
      </c>
    </row>
    <row r="63" spans="1:8" x14ac:dyDescent="0.25">
      <c r="A63" s="3" t="s">
        <v>8</v>
      </c>
      <c r="B63" s="3" t="s">
        <v>43</v>
      </c>
      <c r="C63" s="3" t="s">
        <v>10</v>
      </c>
      <c r="D63" s="3" t="s">
        <v>11</v>
      </c>
      <c r="E63" s="3" t="s">
        <v>12</v>
      </c>
      <c r="F63" s="4">
        <v>50000</v>
      </c>
      <c r="G63" s="4">
        <v>11072.55</v>
      </c>
    </row>
    <row r="64" spans="1:8" x14ac:dyDescent="0.25">
      <c r="A64" s="3" t="s">
        <v>8</v>
      </c>
      <c r="B64" s="3" t="s">
        <v>44</v>
      </c>
      <c r="C64" s="3" t="s">
        <v>17</v>
      </c>
      <c r="D64" s="3" t="s">
        <v>18</v>
      </c>
      <c r="E64" s="3" t="s">
        <v>19</v>
      </c>
      <c r="F64" s="4">
        <v>11394.66</v>
      </c>
      <c r="G64" s="4">
        <v>11394.66</v>
      </c>
    </row>
    <row r="65" spans="1:8" x14ac:dyDescent="0.25">
      <c r="A65" s="3" t="s">
        <v>8</v>
      </c>
      <c r="B65" s="3" t="s">
        <v>45</v>
      </c>
      <c r="C65" s="3" t="s">
        <v>22</v>
      </c>
      <c r="D65" s="3" t="s">
        <v>31</v>
      </c>
      <c r="E65" s="3" t="s">
        <v>23</v>
      </c>
      <c r="F65" s="4">
        <v>-2537</v>
      </c>
      <c r="G65" s="4">
        <v>-2537</v>
      </c>
    </row>
    <row r="66" spans="1:8" x14ac:dyDescent="0.25">
      <c r="A66" s="13" t="s">
        <v>48</v>
      </c>
      <c r="B66" s="13"/>
      <c r="C66" s="13"/>
      <c r="D66" s="13"/>
      <c r="E66" s="13"/>
      <c r="F66" s="2">
        <f>SUM(F67:F69)</f>
        <v>814050</v>
      </c>
      <c r="G66" s="2">
        <f>SUM(G67:G69)</f>
        <v>287819.74</v>
      </c>
      <c r="H66" s="5"/>
    </row>
    <row r="67" spans="1:8" x14ac:dyDescent="0.25">
      <c r="A67" s="3" t="s">
        <v>8</v>
      </c>
      <c r="B67" s="3" t="s">
        <v>25</v>
      </c>
      <c r="C67" s="3" t="s">
        <v>10</v>
      </c>
      <c r="D67" s="3" t="s">
        <v>11</v>
      </c>
      <c r="E67" s="3" t="s">
        <v>12</v>
      </c>
      <c r="F67" s="4">
        <v>764000</v>
      </c>
      <c r="G67" s="4">
        <v>249185.79</v>
      </c>
    </row>
    <row r="68" spans="1:8" x14ac:dyDescent="0.25">
      <c r="A68" s="3" t="s">
        <v>8</v>
      </c>
      <c r="B68" s="3" t="s">
        <v>43</v>
      </c>
      <c r="C68" s="3" t="s">
        <v>10</v>
      </c>
      <c r="D68" s="3" t="s">
        <v>11</v>
      </c>
      <c r="E68" s="3" t="s">
        <v>12</v>
      </c>
      <c r="F68" s="4">
        <v>50000</v>
      </c>
      <c r="G68" s="4">
        <v>38583.949999999997</v>
      </c>
    </row>
    <row r="69" spans="1:8" x14ac:dyDescent="0.25">
      <c r="A69" s="3" t="s">
        <v>8</v>
      </c>
      <c r="B69" s="3" t="s">
        <v>44</v>
      </c>
      <c r="C69" s="3" t="s">
        <v>17</v>
      </c>
      <c r="D69" s="3" t="s">
        <v>18</v>
      </c>
      <c r="E69" s="3" t="s">
        <v>19</v>
      </c>
      <c r="F69" s="4">
        <v>50</v>
      </c>
      <c r="G69" s="4">
        <v>50</v>
      </c>
    </row>
    <row r="70" spans="1:8" x14ac:dyDescent="0.25">
      <c r="A70" s="13" t="s">
        <v>49</v>
      </c>
      <c r="B70" s="13"/>
      <c r="C70" s="13"/>
      <c r="D70" s="13"/>
      <c r="E70" s="13"/>
      <c r="F70" s="2">
        <f>SUM(F71:F74)</f>
        <v>2264669</v>
      </c>
      <c r="G70" s="2">
        <f>SUM(G71:G74)</f>
        <v>695734.65</v>
      </c>
      <c r="H70" s="5"/>
    </row>
    <row r="71" spans="1:8" x14ac:dyDescent="0.25">
      <c r="A71" s="3" t="s">
        <v>8</v>
      </c>
      <c r="B71" s="3" t="s">
        <v>25</v>
      </c>
      <c r="C71" s="3" t="s">
        <v>10</v>
      </c>
      <c r="D71" s="3" t="s">
        <v>11</v>
      </c>
      <c r="E71" s="3" t="s">
        <v>12</v>
      </c>
      <c r="F71" s="4">
        <v>2218000</v>
      </c>
      <c r="G71" s="4">
        <v>699065.65</v>
      </c>
    </row>
    <row r="72" spans="1:8" x14ac:dyDescent="0.25">
      <c r="A72" s="3" t="s">
        <v>8</v>
      </c>
      <c r="B72" s="3" t="s">
        <v>43</v>
      </c>
      <c r="C72" s="3" t="s">
        <v>10</v>
      </c>
      <c r="D72" s="3" t="s">
        <v>11</v>
      </c>
      <c r="E72" s="3" t="s">
        <v>12</v>
      </c>
      <c r="F72" s="4">
        <v>50000</v>
      </c>
      <c r="G72" s="4"/>
    </row>
    <row r="73" spans="1:8" x14ac:dyDescent="0.25">
      <c r="A73" s="3" t="s">
        <v>8</v>
      </c>
      <c r="B73" s="3" t="s">
        <v>44</v>
      </c>
      <c r="C73" s="3" t="s">
        <v>17</v>
      </c>
      <c r="D73" s="3" t="s">
        <v>18</v>
      </c>
      <c r="E73" s="3" t="s">
        <v>19</v>
      </c>
      <c r="F73" s="4">
        <v>4</v>
      </c>
      <c r="G73" s="4">
        <v>4</v>
      </c>
    </row>
    <row r="74" spans="1:8" x14ac:dyDescent="0.25">
      <c r="A74" s="3" t="s">
        <v>8</v>
      </c>
      <c r="B74" s="3" t="s">
        <v>45</v>
      </c>
      <c r="C74" s="3" t="s">
        <v>22</v>
      </c>
      <c r="D74" s="3" t="s">
        <v>31</v>
      </c>
      <c r="E74" s="3" t="s">
        <v>50</v>
      </c>
      <c r="F74" s="4">
        <v>-3335</v>
      </c>
      <c r="G74" s="4">
        <v>-3335</v>
      </c>
    </row>
    <row r="75" spans="1:8" x14ac:dyDescent="0.25">
      <c r="A75" s="13" t="s">
        <v>51</v>
      </c>
      <c r="B75" s="13"/>
      <c r="C75" s="13"/>
      <c r="D75" s="13"/>
      <c r="E75" s="13"/>
      <c r="F75" s="2">
        <f>SUM(F76:F78)</f>
        <v>1967028.7</v>
      </c>
      <c r="G75" s="2">
        <f>SUM(G76:G78)</f>
        <v>1317902.8999999999</v>
      </c>
      <c r="H75" s="5"/>
    </row>
    <row r="76" spans="1:8" x14ac:dyDescent="0.25">
      <c r="A76" s="3" t="s">
        <v>8</v>
      </c>
      <c r="B76" s="3" t="s">
        <v>25</v>
      </c>
      <c r="C76" s="3" t="s">
        <v>10</v>
      </c>
      <c r="D76" s="3" t="s">
        <v>11</v>
      </c>
      <c r="E76" s="3" t="s">
        <v>12</v>
      </c>
      <c r="F76" s="4">
        <v>1852000</v>
      </c>
      <c r="G76" s="4">
        <v>1204721.95</v>
      </c>
    </row>
    <row r="77" spans="1:8" x14ac:dyDescent="0.25">
      <c r="A77" s="3" t="s">
        <v>8</v>
      </c>
      <c r="B77" s="3" t="s">
        <v>43</v>
      </c>
      <c r="C77" s="3" t="s">
        <v>10</v>
      </c>
      <c r="D77" s="3" t="s">
        <v>11</v>
      </c>
      <c r="E77" s="3" t="s">
        <v>12</v>
      </c>
      <c r="F77" s="4">
        <v>50000</v>
      </c>
      <c r="G77" s="4">
        <v>48152.25</v>
      </c>
    </row>
    <row r="78" spans="1:8" x14ac:dyDescent="0.25">
      <c r="A78" s="3" t="s">
        <v>8</v>
      </c>
      <c r="B78" s="3" t="s">
        <v>44</v>
      </c>
      <c r="C78" s="3" t="s">
        <v>17</v>
      </c>
      <c r="D78" s="3" t="s">
        <v>18</v>
      </c>
      <c r="E78" s="3" t="s">
        <v>19</v>
      </c>
      <c r="F78" s="4">
        <v>65028.7</v>
      </c>
      <c r="G78" s="4">
        <v>65028.7</v>
      </c>
    </row>
    <row r="79" spans="1:8" x14ac:dyDescent="0.25">
      <c r="A79" s="13" t="s">
        <v>52</v>
      </c>
      <c r="B79" s="13"/>
      <c r="C79" s="13"/>
      <c r="D79" s="13"/>
      <c r="E79" s="13"/>
      <c r="F79" s="2">
        <f>SUM(F80:F81)</f>
        <v>609112</v>
      </c>
      <c r="G79" s="2">
        <f>SUM(G80:G81)</f>
        <v>193191.16</v>
      </c>
      <c r="H79" s="5"/>
    </row>
    <row r="80" spans="1:8" x14ac:dyDescent="0.25">
      <c r="A80" s="3" t="s">
        <v>8</v>
      </c>
      <c r="B80" s="3" t="s">
        <v>25</v>
      </c>
      <c r="C80" s="3" t="s">
        <v>10</v>
      </c>
      <c r="D80" s="3" t="s">
        <v>11</v>
      </c>
      <c r="E80" s="3" t="s">
        <v>12</v>
      </c>
      <c r="F80" s="4">
        <v>610000</v>
      </c>
      <c r="G80" s="4">
        <v>194079.16</v>
      </c>
    </row>
    <row r="81" spans="1:8" x14ac:dyDescent="0.25">
      <c r="A81" s="3" t="s">
        <v>8</v>
      </c>
      <c r="B81" s="3" t="s">
        <v>45</v>
      </c>
      <c r="C81" s="3" t="s">
        <v>22</v>
      </c>
      <c r="D81" s="3" t="s">
        <v>31</v>
      </c>
      <c r="E81" s="3" t="s">
        <v>23</v>
      </c>
      <c r="F81" s="4">
        <v>-888</v>
      </c>
      <c r="G81" s="4">
        <v>-888</v>
      </c>
    </row>
    <row r="82" spans="1:8" x14ac:dyDescent="0.25">
      <c r="A82" s="13" t="s">
        <v>53</v>
      </c>
      <c r="B82" s="13"/>
      <c r="C82" s="13"/>
      <c r="D82" s="13"/>
      <c r="E82" s="13"/>
      <c r="F82" s="2">
        <f>SUM(F83:F85)</f>
        <v>410000</v>
      </c>
      <c r="G82" s="2">
        <f>SUM(G83:G85)</f>
        <v>217621.76000000001</v>
      </c>
      <c r="H82" s="5"/>
    </row>
    <row r="83" spans="1:8" ht="24" x14ac:dyDescent="0.25">
      <c r="A83" s="3" t="s">
        <v>8</v>
      </c>
      <c r="B83" s="3" t="s">
        <v>25</v>
      </c>
      <c r="C83" s="3" t="s">
        <v>10</v>
      </c>
      <c r="D83" s="3" t="s">
        <v>11</v>
      </c>
      <c r="E83" s="3" t="s">
        <v>26</v>
      </c>
      <c r="F83" s="4">
        <v>182000</v>
      </c>
      <c r="G83" s="4">
        <v>88385.71</v>
      </c>
    </row>
    <row r="84" spans="1:8" ht="24" x14ac:dyDescent="0.25">
      <c r="A84" s="3" t="s">
        <v>8</v>
      </c>
      <c r="B84" s="3" t="s">
        <v>9</v>
      </c>
      <c r="C84" s="3" t="s">
        <v>10</v>
      </c>
      <c r="D84" s="3" t="s">
        <v>11</v>
      </c>
      <c r="E84" s="3" t="s">
        <v>26</v>
      </c>
      <c r="F84" s="4">
        <v>50000</v>
      </c>
      <c r="G84" s="4">
        <v>43110.65</v>
      </c>
    </row>
    <row r="85" spans="1:8" ht="24" x14ac:dyDescent="0.25">
      <c r="A85" s="3" t="s">
        <v>8</v>
      </c>
      <c r="B85" s="3" t="s">
        <v>13</v>
      </c>
      <c r="C85" s="3" t="s">
        <v>10</v>
      </c>
      <c r="D85" s="3" t="s">
        <v>11</v>
      </c>
      <c r="E85" s="3" t="s">
        <v>26</v>
      </c>
      <c r="F85" s="4">
        <v>178000</v>
      </c>
      <c r="G85" s="4">
        <v>86125.4</v>
      </c>
    </row>
    <row r="86" spans="1:8" x14ac:dyDescent="0.25">
      <c r="A86" s="13" t="s">
        <v>54</v>
      </c>
      <c r="B86" s="13"/>
      <c r="C86" s="13"/>
      <c r="D86" s="13"/>
      <c r="E86" s="13"/>
      <c r="F86" s="2">
        <f>SUM(F87:F92)</f>
        <v>2112561.89</v>
      </c>
      <c r="G86" s="2">
        <f>SUM(G87:G92)</f>
        <v>1313813.7000000002</v>
      </c>
      <c r="H86" s="5"/>
    </row>
    <row r="87" spans="1:8" x14ac:dyDescent="0.25">
      <c r="A87" s="3" t="s">
        <v>8</v>
      </c>
      <c r="B87" s="3" t="s">
        <v>9</v>
      </c>
      <c r="C87" s="3" t="s">
        <v>10</v>
      </c>
      <c r="D87" s="3" t="s">
        <v>11</v>
      </c>
      <c r="E87" s="3" t="s">
        <v>12</v>
      </c>
      <c r="F87" s="4">
        <v>900000</v>
      </c>
      <c r="G87" s="4">
        <v>915900</v>
      </c>
    </row>
    <row r="88" spans="1:8" x14ac:dyDescent="0.25">
      <c r="A88" s="3" t="s">
        <v>8</v>
      </c>
      <c r="B88" s="3" t="s">
        <v>13</v>
      </c>
      <c r="C88" s="3" t="s">
        <v>10</v>
      </c>
      <c r="D88" s="3" t="s">
        <v>11</v>
      </c>
      <c r="E88" s="3" t="s">
        <v>12</v>
      </c>
      <c r="F88" s="4">
        <v>1166000</v>
      </c>
      <c r="G88" s="4">
        <v>351351.81</v>
      </c>
    </row>
    <row r="89" spans="1:8" x14ac:dyDescent="0.25">
      <c r="A89" s="3" t="s">
        <v>8</v>
      </c>
      <c r="B89" s="3" t="s">
        <v>14</v>
      </c>
      <c r="C89" s="3" t="s">
        <v>10</v>
      </c>
      <c r="D89" s="3" t="s">
        <v>15</v>
      </c>
      <c r="E89" s="3" t="s">
        <v>12</v>
      </c>
      <c r="F89" s="4">
        <v>2389.1</v>
      </c>
      <c r="G89" s="4">
        <v>2389.1</v>
      </c>
    </row>
    <row r="90" spans="1:8" x14ac:dyDescent="0.25">
      <c r="A90" s="3" t="s">
        <v>8</v>
      </c>
      <c r="B90" s="3" t="s">
        <v>16</v>
      </c>
      <c r="C90" s="3" t="s">
        <v>17</v>
      </c>
      <c r="D90" s="3" t="s">
        <v>18</v>
      </c>
      <c r="E90" s="3" t="s">
        <v>19</v>
      </c>
      <c r="F90" s="4">
        <v>4700</v>
      </c>
      <c r="G90" s="4">
        <v>4700</v>
      </c>
    </row>
    <row r="91" spans="1:8" x14ac:dyDescent="0.25">
      <c r="A91" s="3" t="s">
        <v>8</v>
      </c>
      <c r="B91" s="3" t="s">
        <v>20</v>
      </c>
      <c r="C91" s="3" t="s">
        <v>17</v>
      </c>
      <c r="D91" s="3" t="s">
        <v>18</v>
      </c>
      <c r="E91" s="3" t="s">
        <v>19</v>
      </c>
      <c r="F91" s="4">
        <v>31140</v>
      </c>
      <c r="G91" s="4">
        <v>31140</v>
      </c>
    </row>
    <row r="92" spans="1:8" ht="36" x14ac:dyDescent="0.25">
      <c r="A92" s="3" t="s">
        <v>8</v>
      </c>
      <c r="B92" s="3" t="s">
        <v>55</v>
      </c>
      <c r="C92" s="3" t="s">
        <v>56</v>
      </c>
      <c r="D92" s="3" t="s">
        <v>57</v>
      </c>
      <c r="E92" s="3" t="s">
        <v>58</v>
      </c>
      <c r="F92" s="4">
        <v>8332.7900000000009</v>
      </c>
      <c r="G92" s="4">
        <v>8332.7900000000009</v>
      </c>
    </row>
    <row r="93" spans="1:8" x14ac:dyDescent="0.25">
      <c r="A93" s="13" t="s">
        <v>59</v>
      </c>
      <c r="B93" s="13"/>
      <c r="C93" s="13"/>
      <c r="D93" s="13"/>
      <c r="E93" s="13"/>
      <c r="F93" s="2">
        <f>SUM(F94)</f>
        <v>91000</v>
      </c>
      <c r="G93" s="2">
        <v>31053.35</v>
      </c>
      <c r="H93" s="5"/>
    </row>
    <row r="94" spans="1:8" x14ac:dyDescent="0.25">
      <c r="A94" s="3" t="s">
        <v>8</v>
      </c>
      <c r="B94" s="3" t="s">
        <v>25</v>
      </c>
      <c r="C94" s="3" t="s">
        <v>10</v>
      </c>
      <c r="D94" s="3" t="s">
        <v>11</v>
      </c>
      <c r="E94" s="3" t="s">
        <v>12</v>
      </c>
      <c r="F94" s="4">
        <v>91000</v>
      </c>
      <c r="G94" s="4">
        <v>31053.35</v>
      </c>
    </row>
    <row r="95" spans="1:8" s="39" customFormat="1" ht="16.2" customHeight="1" x14ac:dyDescent="0.25">
      <c r="A95" s="30" t="s">
        <v>80</v>
      </c>
      <c r="B95" s="31"/>
      <c r="C95" s="31"/>
      <c r="D95" s="31"/>
      <c r="E95" s="32"/>
      <c r="F95" s="12">
        <v>6771159.79</v>
      </c>
      <c r="G95" s="12">
        <f>G96+G99+G102+G106+G109+G112+G114+G117</f>
        <v>4846869.8100000005</v>
      </c>
    </row>
    <row r="96" spans="1:8" ht="12" customHeight="1" x14ac:dyDescent="0.25">
      <c r="A96" s="13" t="s">
        <v>81</v>
      </c>
      <c r="B96" s="13"/>
      <c r="C96" s="13"/>
      <c r="D96" s="13"/>
      <c r="E96" s="13"/>
      <c r="F96" s="2">
        <f>SUM(F97:F98)</f>
        <v>85000</v>
      </c>
      <c r="G96" s="2">
        <f>G97+G98</f>
        <v>73693</v>
      </c>
    </row>
    <row r="97" spans="1:7" s="24" customFormat="1" ht="12" customHeight="1" x14ac:dyDescent="0.25">
      <c r="A97" s="3" t="s">
        <v>8</v>
      </c>
      <c r="B97" s="3" t="s">
        <v>82</v>
      </c>
      <c r="C97" s="3" t="s">
        <v>10</v>
      </c>
      <c r="D97" s="3" t="s">
        <v>11</v>
      </c>
      <c r="E97" s="3" t="s">
        <v>12</v>
      </c>
      <c r="F97" s="4">
        <v>30000</v>
      </c>
      <c r="G97" s="4">
        <v>18693</v>
      </c>
    </row>
    <row r="98" spans="1:7" ht="26.4" customHeight="1" x14ac:dyDescent="0.25">
      <c r="A98" s="3" t="s">
        <v>8</v>
      </c>
      <c r="B98" s="3" t="s">
        <v>83</v>
      </c>
      <c r="C98" s="3" t="s">
        <v>17</v>
      </c>
      <c r="D98" s="3" t="s">
        <v>18</v>
      </c>
      <c r="E98" s="3" t="s">
        <v>84</v>
      </c>
      <c r="F98" s="4">
        <v>55000</v>
      </c>
      <c r="G98" s="4">
        <v>55000</v>
      </c>
    </row>
    <row r="99" spans="1:7" ht="12" customHeight="1" x14ac:dyDescent="0.25">
      <c r="A99" s="13" t="s">
        <v>85</v>
      </c>
      <c r="B99" s="13"/>
      <c r="C99" s="13"/>
      <c r="D99" s="13"/>
      <c r="E99" s="13"/>
      <c r="F99" s="2">
        <f>SUM(F100:F101)</f>
        <v>70143.3</v>
      </c>
      <c r="G99" s="2">
        <f>G100+G101</f>
        <v>39340</v>
      </c>
    </row>
    <row r="100" spans="1:7" x14ac:dyDescent="0.25">
      <c r="A100" s="3" t="s">
        <v>8</v>
      </c>
      <c r="B100" s="3" t="s">
        <v>82</v>
      </c>
      <c r="C100" s="3" t="s">
        <v>10</v>
      </c>
      <c r="D100" s="3" t="s">
        <v>11</v>
      </c>
      <c r="E100" s="3" t="s">
        <v>12</v>
      </c>
      <c r="F100" s="4">
        <v>31083.3</v>
      </c>
      <c r="G100" s="4">
        <v>30790</v>
      </c>
    </row>
    <row r="101" spans="1:7" ht="12" customHeight="1" x14ac:dyDescent="0.25">
      <c r="A101" s="3" t="s">
        <v>8</v>
      </c>
      <c r="B101" s="3" t="s">
        <v>83</v>
      </c>
      <c r="C101" s="3" t="s">
        <v>17</v>
      </c>
      <c r="D101" s="3" t="s">
        <v>18</v>
      </c>
      <c r="E101" s="3" t="s">
        <v>84</v>
      </c>
      <c r="F101" s="4">
        <v>39060</v>
      </c>
      <c r="G101" s="4">
        <v>8550</v>
      </c>
    </row>
    <row r="102" spans="1:7" ht="12" customHeight="1" x14ac:dyDescent="0.25">
      <c r="A102" s="13" t="s">
        <v>86</v>
      </c>
      <c r="B102" s="13"/>
      <c r="C102" s="13"/>
      <c r="D102" s="13"/>
      <c r="E102" s="13"/>
      <c r="F102" s="2">
        <f>SUM(F103:F105)</f>
        <v>1496178.8900000001</v>
      </c>
      <c r="G102" s="2">
        <f>G103+G104+G105</f>
        <v>1318169</v>
      </c>
    </row>
    <row r="103" spans="1:7" x14ac:dyDescent="0.25">
      <c r="A103" s="3" t="s">
        <v>8</v>
      </c>
      <c r="B103" s="3" t="s">
        <v>87</v>
      </c>
      <c r="C103" s="3" t="s">
        <v>10</v>
      </c>
      <c r="D103" s="3" t="s">
        <v>11</v>
      </c>
      <c r="E103" s="3" t="s">
        <v>12</v>
      </c>
      <c r="F103" s="4">
        <v>781176.89</v>
      </c>
      <c r="G103" s="4">
        <v>566192</v>
      </c>
    </row>
    <row r="104" spans="1:7" ht="12" customHeight="1" x14ac:dyDescent="0.25">
      <c r="A104" s="3" t="s">
        <v>8</v>
      </c>
      <c r="B104" s="3" t="s">
        <v>88</v>
      </c>
      <c r="C104" s="3" t="s">
        <v>17</v>
      </c>
      <c r="D104" s="3" t="s">
        <v>18</v>
      </c>
      <c r="E104" s="3" t="s">
        <v>84</v>
      </c>
      <c r="F104" s="4">
        <v>710002</v>
      </c>
      <c r="G104" s="4">
        <v>746977</v>
      </c>
    </row>
    <row r="105" spans="1:7" ht="12" customHeight="1" x14ac:dyDescent="0.25">
      <c r="A105" s="3" t="s">
        <v>8</v>
      </c>
      <c r="B105" s="3" t="s">
        <v>89</v>
      </c>
      <c r="C105" s="3" t="s">
        <v>17</v>
      </c>
      <c r="D105" s="3" t="s">
        <v>18</v>
      </c>
      <c r="E105" s="3" t="s">
        <v>84</v>
      </c>
      <c r="F105" s="4">
        <v>5000</v>
      </c>
      <c r="G105" s="4">
        <v>5000</v>
      </c>
    </row>
    <row r="106" spans="1:7" ht="12" customHeight="1" x14ac:dyDescent="0.25">
      <c r="A106" s="13" t="s">
        <v>90</v>
      </c>
      <c r="B106" s="13"/>
      <c r="C106" s="13"/>
      <c r="D106" s="13"/>
      <c r="E106" s="13"/>
      <c r="F106" s="2">
        <f>SUM(F107:F108)</f>
        <v>1913632</v>
      </c>
      <c r="G106" s="2">
        <f>G107+G108</f>
        <v>1115686</v>
      </c>
    </row>
    <row r="107" spans="1:7" x14ac:dyDescent="0.25">
      <c r="A107" s="3" t="s">
        <v>8</v>
      </c>
      <c r="B107" s="3" t="s">
        <v>82</v>
      </c>
      <c r="C107" s="3" t="s">
        <v>10</v>
      </c>
      <c r="D107" s="3" t="s">
        <v>11</v>
      </c>
      <c r="E107" s="3" t="s">
        <v>12</v>
      </c>
      <c r="F107" s="4">
        <v>1701632</v>
      </c>
      <c r="G107" s="4">
        <v>909429</v>
      </c>
    </row>
    <row r="108" spans="1:7" s="28" customFormat="1" ht="22.8" customHeight="1" x14ac:dyDescent="0.2">
      <c r="A108" s="3" t="s">
        <v>8</v>
      </c>
      <c r="B108" s="3" t="s">
        <v>83</v>
      </c>
      <c r="C108" s="3" t="s">
        <v>17</v>
      </c>
      <c r="D108" s="3" t="s">
        <v>18</v>
      </c>
      <c r="E108" s="3" t="s">
        <v>84</v>
      </c>
      <c r="F108" s="4">
        <v>212000</v>
      </c>
      <c r="G108" s="4">
        <v>206257</v>
      </c>
    </row>
    <row r="109" spans="1:7" x14ac:dyDescent="0.25">
      <c r="A109" s="13" t="s">
        <v>91</v>
      </c>
      <c r="B109" s="13"/>
      <c r="C109" s="13"/>
      <c r="D109" s="13"/>
      <c r="E109" s="13"/>
      <c r="F109" s="2">
        <f>SUM(F110:F111)</f>
        <v>41000</v>
      </c>
      <c r="G109" s="2">
        <f>G110+G111</f>
        <v>41935</v>
      </c>
    </row>
    <row r="110" spans="1:7" x14ac:dyDescent="0.25">
      <c r="A110" s="3" t="s">
        <v>8</v>
      </c>
      <c r="B110" s="3" t="s">
        <v>82</v>
      </c>
      <c r="C110" s="3" t="s">
        <v>10</v>
      </c>
      <c r="D110" s="3" t="s">
        <v>11</v>
      </c>
      <c r="E110" s="3" t="s">
        <v>12</v>
      </c>
      <c r="F110" s="4">
        <v>40000</v>
      </c>
      <c r="G110" s="4">
        <v>39935</v>
      </c>
    </row>
    <row r="111" spans="1:7" ht="24" x14ac:dyDescent="0.25">
      <c r="A111" s="3" t="s">
        <v>8</v>
      </c>
      <c r="B111" s="3" t="s">
        <v>83</v>
      </c>
      <c r="C111" s="3" t="s">
        <v>17</v>
      </c>
      <c r="D111" s="3" t="s">
        <v>18</v>
      </c>
      <c r="E111" s="3" t="s">
        <v>84</v>
      </c>
      <c r="F111" s="4">
        <v>1000</v>
      </c>
      <c r="G111" s="4">
        <v>2000</v>
      </c>
    </row>
    <row r="112" spans="1:7" x14ac:dyDescent="0.25">
      <c r="A112" s="13" t="s">
        <v>92</v>
      </c>
      <c r="B112" s="13"/>
      <c r="C112" s="13"/>
      <c r="D112" s="13"/>
      <c r="E112" s="13"/>
      <c r="F112" s="2">
        <f>SUM(F113)</f>
        <v>300000</v>
      </c>
      <c r="G112" s="2">
        <f>G113</f>
        <v>287496.88</v>
      </c>
    </row>
    <row r="113" spans="1:7" x14ac:dyDescent="0.25">
      <c r="A113" s="3" t="s">
        <v>8</v>
      </c>
      <c r="B113" s="3" t="s">
        <v>93</v>
      </c>
      <c r="C113" s="3" t="s">
        <v>10</v>
      </c>
      <c r="D113" s="3" t="s">
        <v>11</v>
      </c>
      <c r="E113" s="3" t="s">
        <v>12</v>
      </c>
      <c r="F113" s="4">
        <v>300000</v>
      </c>
      <c r="G113" s="4">
        <v>287496.88</v>
      </c>
    </row>
    <row r="114" spans="1:7" x14ac:dyDescent="0.25">
      <c r="A114" s="13" t="s">
        <v>94</v>
      </c>
      <c r="B114" s="13"/>
      <c r="C114" s="13"/>
      <c r="D114" s="13"/>
      <c r="E114" s="13"/>
      <c r="F114" s="2">
        <f>SUM(F115:F116)</f>
        <v>171000</v>
      </c>
      <c r="G114" s="2">
        <f>G115+G116</f>
        <v>165120</v>
      </c>
    </row>
    <row r="115" spans="1:7" x14ac:dyDescent="0.25">
      <c r="A115" s="3" t="s">
        <v>8</v>
      </c>
      <c r="B115" s="3" t="s">
        <v>95</v>
      </c>
      <c r="C115" s="3" t="s">
        <v>10</v>
      </c>
      <c r="D115" s="3" t="s">
        <v>11</v>
      </c>
      <c r="E115" s="3" t="s">
        <v>12</v>
      </c>
      <c r="F115" s="4">
        <v>170000</v>
      </c>
      <c r="G115" s="4">
        <v>165120</v>
      </c>
    </row>
    <row r="116" spans="1:7" ht="24" x14ac:dyDescent="0.25">
      <c r="A116" s="3" t="s">
        <v>8</v>
      </c>
      <c r="B116" s="3" t="s">
        <v>96</v>
      </c>
      <c r="C116" s="3" t="s">
        <v>17</v>
      </c>
      <c r="D116" s="3" t="s">
        <v>18</v>
      </c>
      <c r="E116" s="3" t="s">
        <v>84</v>
      </c>
      <c r="F116" s="4">
        <v>1000</v>
      </c>
      <c r="G116" s="4">
        <v>0</v>
      </c>
    </row>
    <row r="117" spans="1:7" x14ac:dyDescent="0.25">
      <c r="A117" s="13" t="s">
        <v>97</v>
      </c>
      <c r="B117" s="13"/>
      <c r="C117" s="13"/>
      <c r="D117" s="13"/>
      <c r="E117" s="13"/>
      <c r="F117" s="2">
        <f>SUM(F118:F119)</f>
        <v>2694205.6</v>
      </c>
      <c r="G117" s="2">
        <f>G118+G119</f>
        <v>1805429.9300000002</v>
      </c>
    </row>
    <row r="118" spans="1:7" x14ac:dyDescent="0.25">
      <c r="A118" s="3" t="s">
        <v>8</v>
      </c>
      <c r="B118" s="3" t="s">
        <v>95</v>
      </c>
      <c r="C118" s="3" t="s">
        <v>10</v>
      </c>
      <c r="D118" s="3" t="s">
        <v>11</v>
      </c>
      <c r="E118" s="3" t="s">
        <v>12</v>
      </c>
      <c r="F118" s="4">
        <v>2648000</v>
      </c>
      <c r="G118" s="4">
        <v>1759224.33</v>
      </c>
    </row>
    <row r="119" spans="1:7" ht="24" x14ac:dyDescent="0.25">
      <c r="A119" s="3" t="s">
        <v>8</v>
      </c>
      <c r="B119" s="3" t="s">
        <v>96</v>
      </c>
      <c r="C119" s="3" t="s">
        <v>17</v>
      </c>
      <c r="D119" s="3" t="s">
        <v>18</v>
      </c>
      <c r="E119" s="3" t="s">
        <v>84</v>
      </c>
      <c r="F119" s="4">
        <v>46205.599999999999</v>
      </c>
      <c r="G119" s="4">
        <v>46205.599999999999</v>
      </c>
    </row>
    <row r="120" spans="1:7" s="39" customFormat="1" ht="16.2" customHeight="1" x14ac:dyDescent="0.25">
      <c r="A120" s="30" t="s">
        <v>68</v>
      </c>
      <c r="B120" s="31"/>
      <c r="C120" s="31"/>
      <c r="D120" s="31"/>
      <c r="E120" s="32"/>
      <c r="F120" s="12">
        <v>697330.94</v>
      </c>
      <c r="G120" s="12">
        <f>G121</f>
        <v>694991.59</v>
      </c>
    </row>
    <row r="121" spans="1:7" x14ac:dyDescent="0.25">
      <c r="A121" s="33" t="s">
        <v>69</v>
      </c>
      <c r="B121" s="34"/>
      <c r="C121" s="34"/>
      <c r="D121" s="34"/>
      <c r="E121" s="35"/>
      <c r="F121" s="2">
        <f>SUM(F122:F123)</f>
        <v>697330.94</v>
      </c>
      <c r="G121" s="2">
        <f>G122+G123</f>
        <v>694991.59</v>
      </c>
    </row>
    <row r="122" spans="1:7" x14ac:dyDescent="0.25">
      <c r="A122" s="3" t="s">
        <v>8</v>
      </c>
      <c r="B122" s="3" t="s">
        <v>70</v>
      </c>
      <c r="C122" s="3" t="s">
        <v>10</v>
      </c>
      <c r="D122" s="3" t="s">
        <v>11</v>
      </c>
      <c r="E122" s="3" t="s">
        <v>12</v>
      </c>
      <c r="F122" s="4">
        <f>647972.98+19357.96</f>
        <v>667330.93999999994</v>
      </c>
      <c r="G122" s="4">
        <v>671130.94</v>
      </c>
    </row>
    <row r="123" spans="1:7" ht="24" x14ac:dyDescent="0.25">
      <c r="A123" s="3" t="s">
        <v>8</v>
      </c>
      <c r="B123" s="3" t="s">
        <v>71</v>
      </c>
      <c r="C123" s="3" t="s">
        <v>34</v>
      </c>
      <c r="D123" s="3" t="s">
        <v>35</v>
      </c>
      <c r="E123" s="3" t="s">
        <v>72</v>
      </c>
      <c r="F123" s="4">
        <v>30000</v>
      </c>
      <c r="G123" s="4">
        <v>23860.65</v>
      </c>
    </row>
    <row r="124" spans="1:7" ht="15.6" customHeight="1" x14ac:dyDescent="0.25">
      <c r="A124" s="30" t="s">
        <v>73</v>
      </c>
      <c r="B124" s="31"/>
      <c r="C124" s="31"/>
      <c r="D124" s="31"/>
      <c r="E124" s="32"/>
      <c r="F124" s="12">
        <v>350000</v>
      </c>
      <c r="G124" s="12">
        <f>G125</f>
        <v>258312</v>
      </c>
    </row>
    <row r="125" spans="1:7" x14ac:dyDescent="0.25">
      <c r="A125" s="33" t="s">
        <v>74</v>
      </c>
      <c r="B125" s="34"/>
      <c r="C125" s="34"/>
      <c r="D125" s="34"/>
      <c r="E125" s="35"/>
      <c r="F125" s="2">
        <v>350000</v>
      </c>
      <c r="G125" s="2">
        <f>G126</f>
        <v>258312</v>
      </c>
    </row>
    <row r="126" spans="1:7" x14ac:dyDescent="0.25">
      <c r="A126" s="3" t="s">
        <v>8</v>
      </c>
      <c r="B126" s="3" t="s">
        <v>75</v>
      </c>
      <c r="C126" s="3" t="s">
        <v>10</v>
      </c>
      <c r="D126" s="3" t="s">
        <v>11</v>
      </c>
      <c r="E126" s="3" t="s">
        <v>12</v>
      </c>
      <c r="F126" s="4">
        <v>350000</v>
      </c>
      <c r="G126" s="4">
        <v>258312</v>
      </c>
    </row>
    <row r="127" spans="1:7" ht="16.8" customHeight="1" x14ac:dyDescent="0.25">
      <c r="A127" s="30" t="s">
        <v>76</v>
      </c>
      <c r="B127" s="31"/>
      <c r="C127" s="31"/>
      <c r="D127" s="31"/>
      <c r="E127" s="32"/>
      <c r="F127" s="12">
        <v>60000</v>
      </c>
      <c r="G127" s="12">
        <f>G128</f>
        <v>17250</v>
      </c>
    </row>
    <row r="128" spans="1:7" x14ac:dyDescent="0.25">
      <c r="A128" s="42" t="s">
        <v>77</v>
      </c>
      <c r="B128" s="43"/>
      <c r="C128" s="43"/>
      <c r="D128" s="43"/>
      <c r="E128" s="36"/>
      <c r="F128" s="25">
        <v>60000</v>
      </c>
      <c r="G128" s="25">
        <f>G129</f>
        <v>17250</v>
      </c>
    </row>
    <row r="129" spans="1:7" x14ac:dyDescent="0.25">
      <c r="A129" s="44"/>
      <c r="B129" s="44" t="s">
        <v>78</v>
      </c>
      <c r="C129" s="44" t="s">
        <v>10</v>
      </c>
      <c r="D129" s="44" t="s">
        <v>11</v>
      </c>
      <c r="E129" s="26" t="s">
        <v>12</v>
      </c>
      <c r="F129" s="27">
        <v>60000</v>
      </c>
      <c r="G129" s="27">
        <v>17250</v>
      </c>
    </row>
    <row r="130" spans="1:7" x14ac:dyDescent="0.25">
      <c r="A130" s="41"/>
      <c r="B130" s="41"/>
      <c r="C130" s="41"/>
      <c r="D130" s="41"/>
    </row>
    <row r="131" spans="1:7" x14ac:dyDescent="0.2">
      <c r="A131" s="40" t="s">
        <v>79</v>
      </c>
      <c r="B131" s="40"/>
      <c r="C131" s="40"/>
      <c r="D131" s="40"/>
      <c r="E131" s="28"/>
      <c r="F131" s="29">
        <f>F9+F95+F120+F124+F127</f>
        <v>30355023.850000001</v>
      </c>
      <c r="G131" s="29">
        <f>G9+G95+G120+G124+G127</f>
        <v>16605806.5</v>
      </c>
    </row>
  </sheetData>
  <mergeCells count="46">
    <mergeCell ref="A95:E95"/>
    <mergeCell ref="A96:E96"/>
    <mergeCell ref="A99:E99"/>
    <mergeCell ref="A106:E106"/>
    <mergeCell ref="A112:E112"/>
    <mergeCell ref="A114:E114"/>
    <mergeCell ref="A117:E117"/>
    <mergeCell ref="A102:E102"/>
    <mergeCell ref="A109:E109"/>
    <mergeCell ref="A125:E125"/>
    <mergeCell ref="A127:E127"/>
    <mergeCell ref="A128:E128"/>
    <mergeCell ref="A131:D131"/>
    <mergeCell ref="A120:E120"/>
    <mergeCell ref="A121:E121"/>
    <mergeCell ref="A124:E124"/>
    <mergeCell ref="F7:F8"/>
    <mergeCell ref="G7:G8"/>
    <mergeCell ref="A7:A8"/>
    <mergeCell ref="B7:B8"/>
    <mergeCell ref="C7:C8"/>
    <mergeCell ref="D7:D8"/>
    <mergeCell ref="E7:E8"/>
    <mergeCell ref="A51:E51"/>
    <mergeCell ref="A56:E56"/>
    <mergeCell ref="A9:E9"/>
    <mergeCell ref="A10:E10"/>
    <mergeCell ref="A16:E16"/>
    <mergeCell ref="A23:E23"/>
    <mergeCell ref="A26:E26"/>
    <mergeCell ref="A82:E82"/>
    <mergeCell ref="A86:E86"/>
    <mergeCell ref="A93:E93"/>
    <mergeCell ref="A1:G1"/>
    <mergeCell ref="A3:F3"/>
    <mergeCell ref="A4:F4"/>
    <mergeCell ref="A5:F5"/>
    <mergeCell ref="A6:F6"/>
    <mergeCell ref="A61:E61"/>
    <mergeCell ref="A66:E66"/>
    <mergeCell ref="A70:E70"/>
    <mergeCell ref="A75:E75"/>
    <mergeCell ref="A79:E79"/>
    <mergeCell ref="A35:E35"/>
    <mergeCell ref="A42:E42"/>
    <mergeCell ref="A47:E47"/>
  </mergeCells>
  <pageMargins left="0.78740157480314965" right="0.39370078740157483" top="0.59055118110236227" bottom="0.59055118110236227" header="0.31496062992125984" footer="0.31496062992125984"/>
  <pageSetup paperSize="9" scale="96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2021-10-19T13:42:10Z</dcterms:modified>
</cp:coreProperties>
</file>