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780" windowWidth="22716" windowHeight="7176"/>
  </bookViews>
  <sheets>
    <sheet name="План ФХД" sheetId="1" r:id="rId1"/>
  </sheets>
  <definedNames>
    <definedName name="_xlnm._FilterDatabase" localSheetId="0" hidden="1">'План ФХД'!$A$125:$F$125</definedName>
    <definedName name="_xlnm.Print_Area" localSheetId="0">'План ФХД'!$A$1:$F$133</definedName>
  </definedNames>
  <calcPr calcId="145621"/>
</workbook>
</file>

<file path=xl/calcChain.xml><?xml version="1.0" encoding="utf-8"?>
<calcChain xmlns="http://schemas.openxmlformats.org/spreadsheetml/2006/main">
  <c r="F133" i="1" l="1"/>
  <c r="E133" i="1"/>
  <c r="F131" i="1"/>
  <c r="F130" i="1" s="1"/>
  <c r="E131" i="1"/>
  <c r="E130" i="1" s="1"/>
  <c r="F125" i="1" l="1"/>
  <c r="F124" i="1" s="1"/>
  <c r="E125" i="1"/>
  <c r="E124" i="1"/>
  <c r="F121" i="1" l="1"/>
  <c r="E121" i="1"/>
  <c r="F117" i="1"/>
  <c r="E117" i="1"/>
  <c r="F115" i="1"/>
  <c r="E115" i="1"/>
  <c r="F112" i="1"/>
  <c r="E112" i="1"/>
  <c r="F108" i="1"/>
  <c r="E108" i="1"/>
  <c r="F105" i="1"/>
  <c r="E105" i="1"/>
  <c r="F98" i="1"/>
  <c r="E98" i="1"/>
  <c r="F97" i="1" l="1"/>
  <c r="E97" i="1"/>
  <c r="E92" i="1"/>
  <c r="E90" i="1"/>
  <c r="E84" i="1"/>
  <c r="E77" i="1"/>
  <c r="E74" i="1"/>
  <c r="E68" i="1"/>
  <c r="E62" i="1"/>
  <c r="E55" i="1"/>
  <c r="E47" i="1"/>
  <c r="E40" i="1"/>
  <c r="E33" i="1"/>
  <c r="E29" i="1"/>
  <c r="E26" i="1"/>
  <c r="E22" i="1"/>
  <c r="E18" i="1"/>
  <c r="E14" i="1"/>
  <c r="E10" i="1"/>
  <c r="F92" i="1"/>
  <c r="F90" i="1"/>
  <c r="F84" i="1"/>
  <c r="F77" i="1"/>
  <c r="F74" i="1"/>
  <c r="F68" i="1"/>
  <c r="F62" i="1"/>
  <c r="F55" i="1"/>
  <c r="F47" i="1"/>
  <c r="F40" i="1"/>
  <c r="F33" i="1"/>
  <c r="F29" i="1"/>
  <c r="F26" i="1"/>
  <c r="F22" i="1"/>
  <c r="F18" i="1"/>
  <c r="F14" i="1"/>
  <c r="F10" i="1"/>
  <c r="E9" i="1" l="1"/>
  <c r="F9" i="1"/>
</calcChain>
</file>

<file path=xl/sharedStrings.xml><?xml version="1.0" encoding="utf-8"?>
<sst xmlns="http://schemas.openxmlformats.org/spreadsheetml/2006/main" count="419" uniqueCount="78">
  <si>
    <t>на 31.12.2019</t>
  </si>
  <si>
    <t>руб.</t>
  </si>
  <si>
    <t>Наименование показателей</t>
  </si>
  <si>
    <t>КВФО</t>
  </si>
  <si>
    <t>КОСГУ</t>
  </si>
  <si>
    <t>Аналитическая группа</t>
  </si>
  <si>
    <t>Управление образования администрации муниципального района "Княжпогостский"</t>
  </si>
  <si>
    <t>1.3.1</t>
  </si>
  <si>
    <t>1.3.0</t>
  </si>
  <si>
    <t>1.8.0</t>
  </si>
  <si>
    <t>1.5.0</t>
  </si>
  <si>
    <t>2</t>
  </si>
  <si>
    <t>Родительская плата за присмотр и уход</t>
  </si>
  <si>
    <t>Питание сотрудников и учащихся</t>
  </si>
  <si>
    <t>Прочие платные услуги</t>
  </si>
  <si>
    <t>Возмещение коммунальных услуг</t>
  </si>
  <si>
    <t>Арендная плата (ШКОЛЫ)</t>
  </si>
  <si>
    <t>1.2.2</t>
  </si>
  <si>
    <t>1.2.0</t>
  </si>
  <si>
    <t>Арендная плата (ДОП.ОБРАЗОВАНИЕ)</t>
  </si>
  <si>
    <t>Безвозмездные поступления (Средства социальной защиты) ШКОЛЫ</t>
  </si>
  <si>
    <t>Добровольные пожертвования</t>
  </si>
  <si>
    <t>1.8.9</t>
  </si>
  <si>
    <t>Денежные поступления в виде гранта (ШКОЛЫ)</t>
  </si>
  <si>
    <t>1.5.5</t>
  </si>
  <si>
    <t>Добровольные пожертвования (НШ-ДС)</t>
  </si>
  <si>
    <t>Добровольные пожертвования (сады)</t>
  </si>
  <si>
    <t>Добровольные пожертвования (школы)</t>
  </si>
  <si>
    <t>Добровольные пожертвования (доп.образование)</t>
  </si>
  <si>
    <t>Безвозмездные поступления (родительский взнос ДОЛ) школы</t>
  </si>
  <si>
    <t>Безвозмездные поступления (родительский взнос ДОЛ) доп.образование</t>
  </si>
  <si>
    <t>Родительская плата за присмотр и уход (НАЛОГ НА ПРИБЫЛЬ)</t>
  </si>
  <si>
    <t>Прочие платные услуги (НАЛОГ НА ПРИБЫЛЬ)</t>
  </si>
  <si>
    <t>Общий итог:</t>
  </si>
  <si>
    <t>1. МАДОУ "Детский сад № 10 комбинированного вида" г.Емвы</t>
  </si>
  <si>
    <t>2. МАДОУ "Детский сад" пгт  Синдор</t>
  </si>
  <si>
    <t>3. МАДОУ "Детский сад № 9 общеразвивающего вида" г.Емвы</t>
  </si>
  <si>
    <t>4. МАДОУ "Детский сад" пст.Чиньяворык</t>
  </si>
  <si>
    <t>5. МАДОУ "Детский сад №6" г.Емвы</t>
  </si>
  <si>
    <t>6. МАДОУ "Детский сад №2" г.Емвы</t>
  </si>
  <si>
    <t>7. МАОУ "СОШ" с.Серёгово</t>
  </si>
  <si>
    <t>8. МАОУ "НШ-ДС" г.Емвы</t>
  </si>
  <si>
    <t>9. МБОУ "СОШ" пгт Синдор</t>
  </si>
  <si>
    <t>10. МАУ ДО "ДДТ" Княжпогостского района</t>
  </si>
  <si>
    <t>11. МБОУ "СОШ" с.Шошка</t>
  </si>
  <si>
    <t>12. МБОУ "СОШ N1" г.Емвы</t>
  </si>
  <si>
    <t>13. МБОУ "СОШ" пст.Чернореченский</t>
  </si>
  <si>
    <t>14. МБОУ "СОШ" пст.Чиньяворык</t>
  </si>
  <si>
    <t>15. МБОУ "СОШ им. А. Ларионова" г.Емвы</t>
  </si>
  <si>
    <t>16. МБДОУ "Детский сад" пст.Тракт</t>
  </si>
  <si>
    <t>17. МАДОУ "Детский сад № 8 комбинированного вида" г.Емвы</t>
  </si>
  <si>
    <t>КОСГУ: поступления</t>
  </si>
  <si>
    <t>КВФО: 2</t>
  </si>
  <si>
    <t>Поступления - исполнение</t>
  </si>
  <si>
    <t>Информация о платных услугах за 4 квартал 2019 года (нарастающим итогом)</t>
  </si>
  <si>
    <t>Бюджет: бюджет муниципального района "Княжпогостский" (консолидированный)</t>
  </si>
  <si>
    <t>Поступления - план с изменениями 2019 год</t>
  </si>
  <si>
    <t>Отдел культуры и спорта</t>
  </si>
  <si>
    <t>1. МАО ДО "ДШИ" г.Емва</t>
  </si>
  <si>
    <t>Платные услуги</t>
  </si>
  <si>
    <t>Платные услуги (НАЛОГ НА ПРИБЫЛЬ)</t>
  </si>
  <si>
    <t>Добровольные пожертвования в рамках проекта "Площадь искусств"</t>
  </si>
  <si>
    <t>2. МБУ "Княжпогостская МЦБС"</t>
  </si>
  <si>
    <t>3. МАУ "Княжпогостский РДК"</t>
  </si>
  <si>
    <t>1.4.1</t>
  </si>
  <si>
    <t>1.4.0</t>
  </si>
  <si>
    <t>4. МБУ "Княжпогостский РИКМ"</t>
  </si>
  <si>
    <t>5. МАУ "КЦНК"</t>
  </si>
  <si>
    <t>6. МБУ "Центр ХТО"</t>
  </si>
  <si>
    <t>7. МБУ "Спортивная школа г.Емва"</t>
  </si>
  <si>
    <t>Администрация городского поселения "Емва"</t>
  </si>
  <si>
    <t>МАУ "ФСК" г.Емва</t>
  </si>
  <si>
    <t>Поступления от платных услуг</t>
  </si>
  <si>
    <t>Арендная плата</t>
  </si>
  <si>
    <t>1.2.1</t>
  </si>
  <si>
    <t>Администрация городского поселения "Синдор"</t>
  </si>
  <si>
    <t>МАУ "ФОК" гп "Синдор"</t>
  </si>
  <si>
    <t>Поступления от оказания учреждением услуг, предоставление которых осуществляется на платной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</si>
</sst>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8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Calibri"/>
      <family val="2"/>
      <scheme val="minor"/>
    </font>
    <font>
      <sz val="7"/>
      <color indexed="8"/>
      <name val="Times New Roman"/>
      <family val="1"/>
      <charset val="204"/>
    </font>
    <font>
      <b/>
      <sz val="12"/>
      <color indexed="8"/>
      <name val="Times New Roman"/>
    </font>
    <font>
      <b/>
      <sz val="8"/>
      <color indexed="8"/>
      <name val="Times New Roman"/>
      <family val="1"/>
      <charset val="204"/>
    </font>
    <font>
      <b/>
      <sz val="8.5"/>
      <color indexed="8"/>
      <name val="Times New Roman"/>
    </font>
    <font>
      <sz val="8.5"/>
      <color indexed="8"/>
      <name val="Times New Roman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left" vertical="center" wrapText="1" indent="4"/>
    </xf>
    <xf numFmtId="49" fontId="3" fillId="2" borderId="4" xfId="0" applyNumberFormat="1" applyFont="1" applyFill="1" applyBorder="1" applyAlignment="1">
      <alignment horizontal="left" vertical="center" wrapText="1" indent="4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7" fillId="0" borderId="0" xfId="0" applyNumberFormat="1" applyFont="1"/>
    <xf numFmtId="4" fontId="9" fillId="0" borderId="0" xfId="0" applyNumberFormat="1" applyFont="1"/>
    <xf numFmtId="0" fontId="0" fillId="0" borderId="0" xfId="0"/>
    <xf numFmtId="4" fontId="0" fillId="0" borderId="0" xfId="0" applyNumberFormat="1"/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13" fillId="2" borderId="4" xfId="0" applyNumberFormat="1" applyFont="1" applyFill="1" applyBorder="1" applyAlignment="1">
      <alignment horizontal="left" vertical="center" wrapText="1" indent="4"/>
    </xf>
    <xf numFmtId="0" fontId="9" fillId="0" borderId="0" xfId="0" applyFont="1"/>
    <xf numFmtId="0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vertical="top"/>
    </xf>
    <xf numFmtId="0" fontId="0" fillId="0" borderId="0" xfId="0" applyAlignment="1"/>
    <xf numFmtId="0" fontId="10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9" fontId="17" fillId="2" borderId="4" xfId="0" applyNumberFormat="1" applyFont="1" applyFill="1" applyBorder="1" applyAlignment="1">
      <alignment horizontal="left" vertical="center" wrapText="1" indent="4"/>
    </xf>
    <xf numFmtId="49" fontId="17" fillId="2" borderId="4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right" vertical="center" wrapText="1"/>
    </xf>
    <xf numFmtId="49" fontId="17" fillId="2" borderId="4" xfId="0" applyNumberFormat="1" applyFont="1" applyFill="1" applyBorder="1" applyAlignment="1">
      <alignment horizontal="left" vertical="center" wrapText="1" indent="4"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0" fillId="0" borderId="0" xfId="0" applyFill="1"/>
    <xf numFmtId="49" fontId="17" fillId="0" borderId="3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0" fillId="3" borderId="0" xfId="0" applyFill="1"/>
    <xf numFmtId="49" fontId="18" fillId="3" borderId="3" xfId="0" applyNumberFormat="1" applyFont="1" applyFill="1" applyBorder="1" applyAlignment="1">
      <alignment horizontal="left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 wrapText="1"/>
    </xf>
    <xf numFmtId="49" fontId="19" fillId="2" borderId="4" xfId="0" applyNumberFormat="1" applyFont="1" applyFill="1" applyBorder="1" applyAlignment="1">
      <alignment horizontal="left" vertical="center" wrapText="1" indent="3"/>
    </xf>
    <xf numFmtId="49" fontId="19" fillId="2" borderId="4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righ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9" fontId="20" fillId="2" borderId="3" xfId="0" applyNumberFormat="1" applyFont="1" applyFill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118" zoomScaleNormal="100" workbookViewId="0">
      <selection activeCell="E133" sqref="E133"/>
    </sheetView>
  </sheetViews>
  <sheetFormatPr defaultRowHeight="10.95" customHeight="1" x14ac:dyDescent="0.3"/>
  <cols>
    <col min="1" max="1" width="52.5546875" customWidth="1"/>
    <col min="2" max="2" width="5.109375" customWidth="1"/>
    <col min="3" max="3" width="5.6640625" customWidth="1"/>
    <col min="4" max="4" width="6.44140625" customWidth="1"/>
    <col min="5" max="5" width="13.33203125" style="15" customWidth="1"/>
    <col min="6" max="6" width="12.77734375" customWidth="1"/>
    <col min="7" max="7" width="22.88671875" style="10" customWidth="1"/>
    <col min="8" max="8" width="9.6640625" bestFit="1" customWidth="1"/>
    <col min="10" max="10" width="11.44140625" bestFit="1" customWidth="1"/>
    <col min="11" max="11" width="12.44140625" bestFit="1" customWidth="1"/>
  </cols>
  <sheetData>
    <row r="1" spans="1:11" ht="15.6" customHeight="1" x14ac:dyDescent="0.3">
      <c r="A1" s="22" t="s">
        <v>54</v>
      </c>
      <c r="B1" s="25"/>
      <c r="C1" s="26"/>
      <c r="D1" s="26"/>
      <c r="E1" s="26"/>
      <c r="F1" s="26"/>
    </row>
    <row r="2" spans="1:11" ht="14.4" customHeight="1" x14ac:dyDescent="0.3">
      <c r="A2" s="1" t="s">
        <v>0</v>
      </c>
      <c r="B2" s="2"/>
      <c r="C2" s="2"/>
      <c r="D2" s="2"/>
      <c r="E2" s="2"/>
    </row>
    <row r="3" spans="1:11" ht="4.95" customHeight="1" x14ac:dyDescent="0.3"/>
    <row r="4" spans="1:11" ht="10.95" customHeight="1" x14ac:dyDescent="0.3">
      <c r="A4" s="23" t="s">
        <v>55</v>
      </c>
      <c r="B4" s="23"/>
      <c r="C4" s="23"/>
      <c r="D4" s="23"/>
      <c r="E4" s="23"/>
      <c r="F4" s="23"/>
    </row>
    <row r="5" spans="1:11" ht="16.8" customHeight="1" x14ac:dyDescent="0.3">
      <c r="A5" s="27" t="s">
        <v>51</v>
      </c>
      <c r="B5" s="28"/>
      <c r="C5" s="28"/>
      <c r="D5" s="28"/>
      <c r="E5" s="28"/>
      <c r="F5" s="28"/>
    </row>
    <row r="6" spans="1:11" ht="10.95" customHeight="1" x14ac:dyDescent="0.3">
      <c r="A6" s="23" t="s">
        <v>52</v>
      </c>
      <c r="B6" s="24"/>
      <c r="C6" s="24"/>
      <c r="D6" s="24"/>
      <c r="E6" s="24"/>
      <c r="F6" s="24"/>
    </row>
    <row r="7" spans="1:11" ht="15.6" customHeight="1" x14ac:dyDescent="0.3">
      <c r="A7" s="29" t="s">
        <v>1</v>
      </c>
      <c r="B7" s="29"/>
      <c r="C7" s="29"/>
      <c r="D7" s="29"/>
      <c r="E7" s="29"/>
      <c r="F7" s="29"/>
    </row>
    <row r="8" spans="1:11" s="19" customFormat="1" ht="33" customHeight="1" x14ac:dyDescent="0.2">
      <c r="A8" s="17" t="s">
        <v>2</v>
      </c>
      <c r="B8" s="17" t="s">
        <v>3</v>
      </c>
      <c r="C8" s="17" t="s">
        <v>4</v>
      </c>
      <c r="D8" s="17" t="s">
        <v>5</v>
      </c>
      <c r="E8" s="30" t="s">
        <v>56</v>
      </c>
      <c r="F8" s="18" t="s">
        <v>53</v>
      </c>
    </row>
    <row r="9" spans="1:11" ht="22.35" customHeight="1" x14ac:dyDescent="0.3">
      <c r="A9" s="34" t="s">
        <v>6</v>
      </c>
      <c r="B9" s="35"/>
      <c r="C9" s="35"/>
      <c r="D9" s="35"/>
      <c r="E9" s="36">
        <f>E10+E14+E18+E22+E26+E29+E33+E40+E47+E55+E62+E68+E74+E77+E84+E90+E92</f>
        <v>23980676.269999996</v>
      </c>
      <c r="F9" s="36">
        <f>F10+F14+F18+F22+F26+F29+F33+F40+F47+F55+F62+F68+F74+F77+F84+F90+F92</f>
        <v>23195995.439999998</v>
      </c>
      <c r="G9" s="11"/>
    </row>
    <row r="10" spans="1:11" ht="11.4" customHeight="1" x14ac:dyDescent="0.3">
      <c r="A10" s="7" t="s">
        <v>34</v>
      </c>
      <c r="B10" s="8"/>
      <c r="C10" s="8"/>
      <c r="D10" s="8"/>
      <c r="E10" s="9">
        <f>SUM(E11:E13)</f>
        <v>3834729.62</v>
      </c>
      <c r="F10" s="9">
        <f>SUM(F11:F13)</f>
        <v>3728009.78</v>
      </c>
      <c r="G10" s="14"/>
      <c r="H10" s="16"/>
      <c r="I10" s="16"/>
      <c r="J10" s="16"/>
      <c r="K10" s="16"/>
    </row>
    <row r="11" spans="1:11" ht="11.4" customHeight="1" x14ac:dyDescent="0.3">
      <c r="A11" s="5" t="s">
        <v>12</v>
      </c>
      <c r="B11" s="3" t="s">
        <v>11</v>
      </c>
      <c r="C11" s="3" t="s">
        <v>7</v>
      </c>
      <c r="D11" s="3" t="s">
        <v>8</v>
      </c>
      <c r="E11" s="4">
        <v>3676917.99</v>
      </c>
      <c r="F11" s="4">
        <v>3570198.15</v>
      </c>
    </row>
    <row r="12" spans="1:11" ht="12" customHeight="1" x14ac:dyDescent="0.3">
      <c r="A12" s="5" t="s">
        <v>13</v>
      </c>
      <c r="B12" s="3" t="s">
        <v>11</v>
      </c>
      <c r="C12" s="3" t="s">
        <v>7</v>
      </c>
      <c r="D12" s="3" t="s">
        <v>8</v>
      </c>
      <c r="E12" s="4">
        <v>165650.63</v>
      </c>
      <c r="F12" s="4">
        <v>165650.63</v>
      </c>
    </row>
    <row r="13" spans="1:11" ht="12.6" customHeight="1" x14ac:dyDescent="0.3">
      <c r="A13" s="5" t="s">
        <v>31</v>
      </c>
      <c r="B13" s="3" t="s">
        <v>11</v>
      </c>
      <c r="C13" s="3" t="s">
        <v>22</v>
      </c>
      <c r="D13" s="3" t="s">
        <v>9</v>
      </c>
      <c r="E13" s="4">
        <v>-7839</v>
      </c>
      <c r="F13" s="4">
        <v>-7839</v>
      </c>
    </row>
    <row r="14" spans="1:11" ht="10.199999999999999" customHeight="1" x14ac:dyDescent="0.3">
      <c r="A14" s="7" t="s">
        <v>35</v>
      </c>
      <c r="B14" s="8"/>
      <c r="C14" s="8"/>
      <c r="D14" s="8"/>
      <c r="E14" s="9">
        <f>SUM(E15:E17)</f>
        <v>1833997.48</v>
      </c>
      <c r="F14" s="9">
        <f>SUM(F15:F17)</f>
        <v>1803781.39</v>
      </c>
      <c r="G14" s="11"/>
    </row>
    <row r="15" spans="1:11" ht="9.6" customHeight="1" x14ac:dyDescent="0.3">
      <c r="A15" s="5" t="s">
        <v>12</v>
      </c>
      <c r="B15" s="3" t="s">
        <v>11</v>
      </c>
      <c r="C15" s="3" t="s">
        <v>7</v>
      </c>
      <c r="D15" s="3" t="s">
        <v>8</v>
      </c>
      <c r="E15" s="4">
        <v>1735579.48</v>
      </c>
      <c r="F15" s="4">
        <v>1705363.39</v>
      </c>
    </row>
    <row r="16" spans="1:11" ht="9.6" customHeight="1" x14ac:dyDescent="0.3">
      <c r="A16" s="5" t="s">
        <v>26</v>
      </c>
      <c r="B16" s="3" t="s">
        <v>11</v>
      </c>
      <c r="C16" s="3" t="s">
        <v>24</v>
      </c>
      <c r="D16" s="3" t="s">
        <v>10</v>
      </c>
      <c r="E16" s="4">
        <v>99006</v>
      </c>
      <c r="F16" s="4">
        <v>99006</v>
      </c>
    </row>
    <row r="17" spans="1:7" ht="12" customHeight="1" x14ac:dyDescent="0.3">
      <c r="A17" s="5" t="s">
        <v>31</v>
      </c>
      <c r="B17" s="3" t="s">
        <v>11</v>
      </c>
      <c r="C17" s="3" t="s">
        <v>22</v>
      </c>
      <c r="D17" s="3" t="s">
        <v>9</v>
      </c>
      <c r="E17" s="4">
        <v>-588</v>
      </c>
      <c r="F17" s="4">
        <v>-588</v>
      </c>
    </row>
    <row r="18" spans="1:7" ht="12" customHeight="1" x14ac:dyDescent="0.3">
      <c r="A18" s="7" t="s">
        <v>36</v>
      </c>
      <c r="B18" s="8"/>
      <c r="C18" s="8"/>
      <c r="D18" s="8"/>
      <c r="E18" s="9">
        <f>SUM(E19:E21)</f>
        <v>1809090.27</v>
      </c>
      <c r="F18" s="9">
        <f>SUM(F19:F21)</f>
        <v>1745281.9000000001</v>
      </c>
      <c r="G18" s="11"/>
    </row>
    <row r="19" spans="1:7" ht="9.6" customHeight="1" x14ac:dyDescent="0.3">
      <c r="A19" s="5" t="s">
        <v>12</v>
      </c>
      <c r="B19" s="3" t="s">
        <v>11</v>
      </c>
      <c r="C19" s="3" t="s">
        <v>7</v>
      </c>
      <c r="D19" s="3" t="s">
        <v>8</v>
      </c>
      <c r="E19" s="4">
        <v>1737741.46</v>
      </c>
      <c r="F19" s="4">
        <v>1673933.09</v>
      </c>
      <c r="G19" s="11"/>
    </row>
    <row r="20" spans="1:7" ht="11.25" customHeight="1" x14ac:dyDescent="0.3">
      <c r="A20" s="5" t="s">
        <v>13</v>
      </c>
      <c r="B20" s="3" t="s">
        <v>11</v>
      </c>
      <c r="C20" s="3" t="s">
        <v>7</v>
      </c>
      <c r="D20" s="3" t="s">
        <v>8</v>
      </c>
      <c r="E20" s="4">
        <v>53598.81</v>
      </c>
      <c r="F20" s="4">
        <v>53598.81</v>
      </c>
    </row>
    <row r="21" spans="1:7" ht="11.25" customHeight="1" x14ac:dyDescent="0.3">
      <c r="A21" s="5" t="s">
        <v>26</v>
      </c>
      <c r="B21" s="3" t="s">
        <v>11</v>
      </c>
      <c r="C21" s="3" t="s">
        <v>24</v>
      </c>
      <c r="D21" s="3" t="s">
        <v>10</v>
      </c>
      <c r="E21" s="4">
        <v>17750</v>
      </c>
      <c r="F21" s="4">
        <v>17750</v>
      </c>
    </row>
    <row r="22" spans="1:7" ht="11.25" customHeight="1" x14ac:dyDescent="0.3">
      <c r="A22" s="7" t="s">
        <v>37</v>
      </c>
      <c r="B22" s="8"/>
      <c r="C22" s="8"/>
      <c r="D22" s="8"/>
      <c r="E22" s="9">
        <f>SUM(E23:E25)</f>
        <v>417379.74</v>
      </c>
      <c r="F22" s="9">
        <f>SUM(F23:F25)</f>
        <v>417379.74</v>
      </c>
      <c r="G22" s="11"/>
    </row>
    <row r="23" spans="1:7" ht="11.25" customHeight="1" x14ac:dyDescent="0.3">
      <c r="A23" s="5" t="s">
        <v>12</v>
      </c>
      <c r="B23" s="3" t="s">
        <v>11</v>
      </c>
      <c r="C23" s="3" t="s">
        <v>7</v>
      </c>
      <c r="D23" s="3" t="s">
        <v>8</v>
      </c>
      <c r="E23" s="4">
        <v>403398.74</v>
      </c>
      <c r="F23" s="4">
        <v>403398.74</v>
      </c>
    </row>
    <row r="24" spans="1:7" ht="11.25" customHeight="1" x14ac:dyDescent="0.3">
      <c r="A24" s="5" t="s">
        <v>26</v>
      </c>
      <c r="B24" s="3" t="s">
        <v>11</v>
      </c>
      <c r="C24" s="3" t="s">
        <v>24</v>
      </c>
      <c r="D24" s="3" t="s">
        <v>10</v>
      </c>
      <c r="E24" s="4">
        <v>15010</v>
      </c>
      <c r="F24" s="4">
        <v>15010</v>
      </c>
    </row>
    <row r="25" spans="1:7" ht="12" customHeight="1" x14ac:dyDescent="0.3">
      <c r="A25" s="5" t="s">
        <v>31</v>
      </c>
      <c r="B25" s="3" t="s">
        <v>11</v>
      </c>
      <c r="C25" s="3" t="s">
        <v>22</v>
      </c>
      <c r="D25" s="3" t="s">
        <v>9</v>
      </c>
      <c r="E25" s="4">
        <v>-1029</v>
      </c>
      <c r="F25" s="4">
        <v>-1029</v>
      </c>
    </row>
    <row r="26" spans="1:7" s="12" customFormat="1" ht="11.25" customHeight="1" x14ac:dyDescent="0.3">
      <c r="A26" s="7" t="s">
        <v>38</v>
      </c>
      <c r="B26" s="8"/>
      <c r="C26" s="8"/>
      <c r="D26" s="8"/>
      <c r="E26" s="9">
        <f>SUM(E27:E28)</f>
        <v>1684567.57</v>
      </c>
      <c r="F26" s="9">
        <f>SUM(F27:F28)</f>
        <v>1597570.95</v>
      </c>
      <c r="G26" s="13"/>
    </row>
    <row r="27" spans="1:7" ht="9.6" customHeight="1" x14ac:dyDescent="0.3">
      <c r="A27" s="5" t="s">
        <v>12</v>
      </c>
      <c r="B27" s="3" t="s">
        <v>11</v>
      </c>
      <c r="C27" s="3" t="s">
        <v>7</v>
      </c>
      <c r="D27" s="3" t="s">
        <v>8</v>
      </c>
      <c r="E27" s="4">
        <v>1627494.56</v>
      </c>
      <c r="F27" s="4">
        <v>1542332.97</v>
      </c>
    </row>
    <row r="28" spans="1:7" ht="12" customHeight="1" x14ac:dyDescent="0.3">
      <c r="A28" s="5" t="s">
        <v>13</v>
      </c>
      <c r="B28" s="3" t="s">
        <v>11</v>
      </c>
      <c r="C28" s="3" t="s">
        <v>7</v>
      </c>
      <c r="D28" s="3" t="s">
        <v>8</v>
      </c>
      <c r="E28" s="4">
        <v>57073.01</v>
      </c>
      <c r="F28" s="4">
        <v>55237.98</v>
      </c>
    </row>
    <row r="29" spans="1:7" s="12" customFormat="1" ht="11.25" customHeight="1" x14ac:dyDescent="0.3">
      <c r="A29" s="7" t="s">
        <v>39</v>
      </c>
      <c r="B29" s="8"/>
      <c r="C29" s="8"/>
      <c r="D29" s="8"/>
      <c r="E29" s="9">
        <f>SUM(E30:E32)</f>
        <v>601180.14</v>
      </c>
      <c r="F29" s="9">
        <f>SUM(F30:F32)</f>
        <v>592267.22</v>
      </c>
      <c r="G29" s="13"/>
    </row>
    <row r="30" spans="1:7" ht="10.8" customHeight="1" x14ac:dyDescent="0.3">
      <c r="A30" s="5" t="s">
        <v>12</v>
      </c>
      <c r="B30" s="3" t="s">
        <v>11</v>
      </c>
      <c r="C30" s="3" t="s">
        <v>7</v>
      </c>
      <c r="D30" s="3" t="s">
        <v>8</v>
      </c>
      <c r="E30" s="4">
        <v>520562.78</v>
      </c>
      <c r="F30" s="4">
        <v>511649.86</v>
      </c>
    </row>
    <row r="31" spans="1:7" ht="12" customHeight="1" x14ac:dyDescent="0.3">
      <c r="A31" s="5" t="s">
        <v>13</v>
      </c>
      <c r="B31" s="3" t="s">
        <v>11</v>
      </c>
      <c r="C31" s="3" t="s">
        <v>7</v>
      </c>
      <c r="D31" s="3" t="s">
        <v>8</v>
      </c>
      <c r="E31" s="4">
        <v>81928.36</v>
      </c>
      <c r="F31" s="4">
        <v>81928.36</v>
      </c>
    </row>
    <row r="32" spans="1:7" ht="12" customHeight="1" x14ac:dyDescent="0.3">
      <c r="A32" s="5" t="s">
        <v>31</v>
      </c>
      <c r="B32" s="3" t="s">
        <v>11</v>
      </c>
      <c r="C32" s="3" t="s">
        <v>22</v>
      </c>
      <c r="D32" s="3" t="s">
        <v>9</v>
      </c>
      <c r="E32" s="4">
        <v>-1311</v>
      </c>
      <c r="F32" s="4">
        <v>-1311</v>
      </c>
    </row>
    <row r="33" spans="1:7" s="12" customFormat="1" ht="11.25" customHeight="1" x14ac:dyDescent="0.3">
      <c r="A33" s="7" t="s">
        <v>40</v>
      </c>
      <c r="B33" s="8"/>
      <c r="C33" s="8"/>
      <c r="D33" s="8"/>
      <c r="E33" s="9">
        <f>SUM(E34:E39)</f>
        <v>379730.45</v>
      </c>
      <c r="F33" s="9">
        <f>SUM(F34:F39)</f>
        <v>366848.01</v>
      </c>
      <c r="G33" s="13"/>
    </row>
    <row r="34" spans="1:7" ht="8.4" customHeight="1" x14ac:dyDescent="0.3">
      <c r="A34" s="5" t="s">
        <v>12</v>
      </c>
      <c r="B34" s="3" t="s">
        <v>11</v>
      </c>
      <c r="C34" s="3" t="s">
        <v>7</v>
      </c>
      <c r="D34" s="3" t="s">
        <v>8</v>
      </c>
      <c r="E34" s="4">
        <v>175994.37</v>
      </c>
      <c r="F34" s="4">
        <v>174572.37</v>
      </c>
    </row>
    <row r="35" spans="1:7" ht="12" customHeight="1" x14ac:dyDescent="0.3">
      <c r="A35" s="5" t="s">
        <v>13</v>
      </c>
      <c r="B35" s="3" t="s">
        <v>11</v>
      </c>
      <c r="C35" s="3" t="s">
        <v>7</v>
      </c>
      <c r="D35" s="3" t="s">
        <v>8</v>
      </c>
      <c r="E35" s="4">
        <v>76376.08</v>
      </c>
      <c r="F35" s="4">
        <v>76376.08</v>
      </c>
    </row>
    <row r="36" spans="1:7" ht="10.199999999999999" customHeight="1" x14ac:dyDescent="0.3">
      <c r="A36" s="20" t="s">
        <v>20</v>
      </c>
      <c r="B36" s="3" t="s">
        <v>11</v>
      </c>
      <c r="C36" s="3" t="s">
        <v>7</v>
      </c>
      <c r="D36" s="3" t="s">
        <v>8</v>
      </c>
      <c r="E36" s="4">
        <v>113000</v>
      </c>
      <c r="F36" s="4">
        <v>101539.56</v>
      </c>
    </row>
    <row r="37" spans="1:7" ht="12" customHeight="1" x14ac:dyDescent="0.3">
      <c r="A37" s="5" t="s">
        <v>23</v>
      </c>
      <c r="B37" s="3" t="s">
        <v>11</v>
      </c>
      <c r="C37" s="3" t="s">
        <v>24</v>
      </c>
      <c r="D37" s="3" t="s">
        <v>10</v>
      </c>
      <c r="E37" s="4">
        <v>10000</v>
      </c>
      <c r="F37" s="4">
        <v>10000</v>
      </c>
    </row>
    <row r="38" spans="1:7" ht="12" customHeight="1" x14ac:dyDescent="0.3">
      <c r="A38" s="5" t="s">
        <v>29</v>
      </c>
      <c r="B38" s="3" t="s">
        <v>11</v>
      </c>
      <c r="C38" s="3" t="s">
        <v>24</v>
      </c>
      <c r="D38" s="3" t="s">
        <v>10</v>
      </c>
      <c r="E38" s="4">
        <v>4800</v>
      </c>
      <c r="F38" s="4">
        <v>4800</v>
      </c>
    </row>
    <row r="39" spans="1:7" ht="12" customHeight="1" x14ac:dyDescent="0.3">
      <c r="A39" s="5" t="s">
        <v>31</v>
      </c>
      <c r="B39" s="3" t="s">
        <v>11</v>
      </c>
      <c r="C39" s="3" t="s">
        <v>22</v>
      </c>
      <c r="D39" s="3" t="s">
        <v>9</v>
      </c>
      <c r="E39" s="4">
        <v>-440</v>
      </c>
      <c r="F39" s="4">
        <v>-440</v>
      </c>
    </row>
    <row r="40" spans="1:7" ht="11.25" customHeight="1" x14ac:dyDescent="0.3">
      <c r="A40" s="7" t="s">
        <v>41</v>
      </c>
      <c r="B40" s="8"/>
      <c r="C40" s="8"/>
      <c r="D40" s="8"/>
      <c r="E40" s="9">
        <f>SUM(E41:E46)</f>
        <v>796033.92</v>
      </c>
      <c r="F40" s="9">
        <f>SUM(F41:F46)</f>
        <v>752807.13</v>
      </c>
      <c r="G40" s="11"/>
    </row>
    <row r="41" spans="1:7" ht="12" customHeight="1" x14ac:dyDescent="0.3">
      <c r="A41" s="5" t="s">
        <v>12</v>
      </c>
      <c r="B41" s="3" t="s">
        <v>11</v>
      </c>
      <c r="C41" s="3" t="s">
        <v>7</v>
      </c>
      <c r="D41" s="3" t="s">
        <v>8</v>
      </c>
      <c r="E41" s="4">
        <v>646105.18000000005</v>
      </c>
      <c r="F41" s="4">
        <v>621324.26</v>
      </c>
    </row>
    <row r="42" spans="1:7" ht="13.2" customHeight="1" x14ac:dyDescent="0.3">
      <c r="A42" s="6" t="s">
        <v>13</v>
      </c>
      <c r="B42" s="3" t="s">
        <v>11</v>
      </c>
      <c r="C42" s="3" t="s">
        <v>7</v>
      </c>
      <c r="D42" s="3" t="s">
        <v>8</v>
      </c>
      <c r="E42" s="41">
        <v>69528.740000000005</v>
      </c>
      <c r="F42" s="4"/>
    </row>
    <row r="43" spans="1:7" ht="10.8" customHeight="1" x14ac:dyDescent="0.3">
      <c r="A43" s="20" t="s">
        <v>20</v>
      </c>
      <c r="B43" s="3" t="s">
        <v>11</v>
      </c>
      <c r="C43" s="3" t="s">
        <v>7</v>
      </c>
      <c r="D43" s="3" t="s">
        <v>8</v>
      </c>
      <c r="E43" s="4">
        <v>80000</v>
      </c>
      <c r="F43" s="4">
        <v>70554.13</v>
      </c>
    </row>
    <row r="44" spans="1:7" s="15" customFormat="1" ht="12" customHeight="1" x14ac:dyDescent="0.3">
      <c r="A44" s="6" t="s">
        <v>13</v>
      </c>
      <c r="B44" s="3" t="s">
        <v>11</v>
      </c>
      <c r="C44" s="3" t="s">
        <v>7</v>
      </c>
      <c r="D44" s="3" t="s">
        <v>8</v>
      </c>
      <c r="E44" s="4"/>
      <c r="F44" s="4">
        <v>60528.74</v>
      </c>
      <c r="G44" s="10"/>
    </row>
    <row r="45" spans="1:7" ht="12" customHeight="1" x14ac:dyDescent="0.3">
      <c r="A45" s="5" t="s">
        <v>25</v>
      </c>
      <c r="B45" s="3" t="s">
        <v>11</v>
      </c>
      <c r="C45" s="3" t="s">
        <v>24</v>
      </c>
      <c r="D45" s="3" t="s">
        <v>10</v>
      </c>
      <c r="E45" s="4">
        <v>300</v>
      </c>
      <c r="F45" s="4">
        <v>300</v>
      </c>
    </row>
    <row r="46" spans="1:7" ht="12" customHeight="1" x14ac:dyDescent="0.3">
      <c r="A46" s="5" t="s">
        <v>27</v>
      </c>
      <c r="B46" s="3" t="s">
        <v>11</v>
      </c>
      <c r="C46" s="3" t="s">
        <v>24</v>
      </c>
      <c r="D46" s="3" t="s">
        <v>10</v>
      </c>
      <c r="E46" s="4">
        <v>100</v>
      </c>
      <c r="F46" s="4">
        <v>100</v>
      </c>
    </row>
    <row r="47" spans="1:7" ht="11.25" customHeight="1" x14ac:dyDescent="0.3">
      <c r="A47" s="7" t="s">
        <v>42</v>
      </c>
      <c r="B47" s="8"/>
      <c r="C47" s="8"/>
      <c r="D47" s="8"/>
      <c r="E47" s="9">
        <f>SUM(E48:E54)</f>
        <v>6301192.3200000003</v>
      </c>
      <c r="F47" s="9">
        <f>SUM(F48:F54)</f>
        <v>6273820.6299999999</v>
      </c>
      <c r="G47" s="11"/>
    </row>
    <row r="48" spans="1:7" ht="12" customHeight="1" x14ac:dyDescent="0.3">
      <c r="A48" s="5" t="s">
        <v>12</v>
      </c>
      <c r="B48" s="3" t="s">
        <v>11</v>
      </c>
      <c r="C48" s="3" t="s">
        <v>7</v>
      </c>
      <c r="D48" s="3" t="s">
        <v>8</v>
      </c>
      <c r="E48" s="4">
        <v>64456.98</v>
      </c>
      <c r="F48" s="4">
        <v>60836.98</v>
      </c>
    </row>
    <row r="49" spans="1:7" ht="10.95" customHeight="1" x14ac:dyDescent="0.3">
      <c r="A49" s="6" t="s">
        <v>13</v>
      </c>
      <c r="B49" s="3" t="s">
        <v>11</v>
      </c>
      <c r="C49" s="3" t="s">
        <v>7</v>
      </c>
      <c r="D49" s="3" t="s">
        <v>8</v>
      </c>
      <c r="E49" s="4">
        <v>133729.29999999999</v>
      </c>
      <c r="F49" s="4">
        <v>133729.29999999999</v>
      </c>
    </row>
    <row r="50" spans="1:7" ht="9.6" customHeight="1" x14ac:dyDescent="0.3">
      <c r="A50" s="20" t="s">
        <v>20</v>
      </c>
      <c r="B50" s="3" t="s">
        <v>11</v>
      </c>
      <c r="C50" s="3" t="s">
        <v>7</v>
      </c>
      <c r="D50" s="3" t="s">
        <v>8</v>
      </c>
      <c r="E50" s="4">
        <v>47000</v>
      </c>
      <c r="F50" s="4">
        <v>23248.31</v>
      </c>
    </row>
    <row r="51" spans="1:7" ht="12" customHeight="1" x14ac:dyDescent="0.3">
      <c r="A51" s="5" t="s">
        <v>23</v>
      </c>
      <c r="B51" s="3" t="s">
        <v>11</v>
      </c>
      <c r="C51" s="3" t="s">
        <v>24</v>
      </c>
      <c r="D51" s="3" t="s">
        <v>10</v>
      </c>
      <c r="E51" s="4">
        <v>30000</v>
      </c>
      <c r="F51" s="4">
        <v>30000</v>
      </c>
    </row>
    <row r="52" spans="1:7" ht="12" customHeight="1" x14ac:dyDescent="0.3">
      <c r="A52" s="5" t="s">
        <v>25</v>
      </c>
      <c r="B52" s="3" t="s">
        <v>11</v>
      </c>
      <c r="C52" s="3" t="s">
        <v>24</v>
      </c>
      <c r="D52" s="3" t="s">
        <v>10</v>
      </c>
      <c r="E52" s="4">
        <v>80000</v>
      </c>
      <c r="F52" s="4">
        <v>80000</v>
      </c>
    </row>
    <row r="53" spans="1:7" ht="12" customHeight="1" x14ac:dyDescent="0.3">
      <c r="A53" s="5" t="s">
        <v>27</v>
      </c>
      <c r="B53" s="3" t="s">
        <v>11</v>
      </c>
      <c r="C53" s="3" t="s">
        <v>24</v>
      </c>
      <c r="D53" s="3" t="s">
        <v>10</v>
      </c>
      <c r="E53" s="4">
        <v>5898006.04</v>
      </c>
      <c r="F53" s="4">
        <v>5898006.04</v>
      </c>
    </row>
    <row r="54" spans="1:7" ht="12" customHeight="1" x14ac:dyDescent="0.3">
      <c r="A54" s="5" t="s">
        <v>29</v>
      </c>
      <c r="B54" s="3" t="s">
        <v>11</v>
      </c>
      <c r="C54" s="3" t="s">
        <v>24</v>
      </c>
      <c r="D54" s="3" t="s">
        <v>10</v>
      </c>
      <c r="E54" s="4">
        <v>48000</v>
      </c>
      <c r="F54" s="4">
        <v>48000</v>
      </c>
    </row>
    <row r="55" spans="1:7" ht="11.25" customHeight="1" x14ac:dyDescent="0.3">
      <c r="A55" s="7" t="s">
        <v>43</v>
      </c>
      <c r="B55" s="8"/>
      <c r="C55" s="8"/>
      <c r="D55" s="8"/>
      <c r="E55" s="9">
        <f>SUM(E56:E61)</f>
        <v>251659.63</v>
      </c>
      <c r="F55" s="9">
        <f>SUM(F56:F61)</f>
        <v>251659.63</v>
      </c>
      <c r="G55" s="11"/>
    </row>
    <row r="56" spans="1:7" ht="12" customHeight="1" x14ac:dyDescent="0.3">
      <c r="A56" s="5" t="s">
        <v>14</v>
      </c>
      <c r="B56" s="3" t="s">
        <v>11</v>
      </c>
      <c r="C56" s="3" t="s">
        <v>7</v>
      </c>
      <c r="D56" s="3" t="s">
        <v>8</v>
      </c>
      <c r="E56" s="4">
        <v>5657.98</v>
      </c>
      <c r="F56" s="4">
        <v>5657.98</v>
      </c>
    </row>
    <row r="57" spans="1:7" ht="12" customHeight="1" x14ac:dyDescent="0.3">
      <c r="A57" s="5" t="s">
        <v>15</v>
      </c>
      <c r="B57" s="3" t="s">
        <v>11</v>
      </c>
      <c r="C57" s="3" t="s">
        <v>7</v>
      </c>
      <c r="D57" s="3" t="s">
        <v>8</v>
      </c>
      <c r="E57" s="4">
        <v>5713.49</v>
      </c>
      <c r="F57" s="4">
        <v>5713.49</v>
      </c>
    </row>
    <row r="58" spans="1:7" ht="12" customHeight="1" x14ac:dyDescent="0.3">
      <c r="A58" s="5" t="s">
        <v>19</v>
      </c>
      <c r="B58" s="3" t="s">
        <v>11</v>
      </c>
      <c r="C58" s="3" t="s">
        <v>17</v>
      </c>
      <c r="D58" s="3" t="s">
        <v>18</v>
      </c>
      <c r="E58" s="4">
        <v>773.16</v>
      </c>
      <c r="F58" s="4">
        <v>773.16</v>
      </c>
    </row>
    <row r="59" spans="1:7" ht="12" customHeight="1" x14ac:dyDescent="0.3">
      <c r="A59" s="5" t="s">
        <v>28</v>
      </c>
      <c r="B59" s="3" t="s">
        <v>11</v>
      </c>
      <c r="C59" s="3" t="s">
        <v>24</v>
      </c>
      <c r="D59" s="3" t="s">
        <v>10</v>
      </c>
      <c r="E59" s="4">
        <v>129460</v>
      </c>
      <c r="F59" s="4">
        <v>129460</v>
      </c>
    </row>
    <row r="60" spans="1:7" ht="10.199999999999999" customHeight="1" x14ac:dyDescent="0.3">
      <c r="A60" s="20" t="s">
        <v>30</v>
      </c>
      <c r="B60" s="3" t="s">
        <v>11</v>
      </c>
      <c r="C60" s="3" t="s">
        <v>24</v>
      </c>
      <c r="D60" s="3" t="s">
        <v>10</v>
      </c>
      <c r="E60" s="4">
        <v>113100</v>
      </c>
      <c r="F60" s="4">
        <v>113100</v>
      </c>
    </row>
    <row r="61" spans="1:7" ht="12" customHeight="1" x14ac:dyDescent="0.3">
      <c r="A61" s="5" t="s">
        <v>32</v>
      </c>
      <c r="B61" s="3" t="s">
        <v>11</v>
      </c>
      <c r="C61" s="3" t="s">
        <v>22</v>
      </c>
      <c r="D61" s="3" t="s">
        <v>9</v>
      </c>
      <c r="E61" s="4">
        <v>-3045</v>
      </c>
      <c r="F61" s="4">
        <v>-3045</v>
      </c>
    </row>
    <row r="62" spans="1:7" ht="11.25" customHeight="1" x14ac:dyDescent="0.3">
      <c r="A62" s="7" t="s">
        <v>44</v>
      </c>
      <c r="B62" s="8"/>
      <c r="C62" s="8"/>
      <c r="D62" s="8"/>
      <c r="E62" s="9">
        <f>SUM(E63:E67)</f>
        <v>327369.45999999996</v>
      </c>
      <c r="F62" s="9">
        <f>SUM(F63:F67)</f>
        <v>295711.11000000004</v>
      </c>
      <c r="G62" s="11"/>
    </row>
    <row r="63" spans="1:7" ht="12" customHeight="1" x14ac:dyDescent="0.3">
      <c r="A63" s="5" t="s">
        <v>12</v>
      </c>
      <c r="B63" s="3" t="s">
        <v>11</v>
      </c>
      <c r="C63" s="3" t="s">
        <v>7</v>
      </c>
      <c r="D63" s="3" t="s">
        <v>8</v>
      </c>
      <c r="E63" s="4">
        <v>143289.46</v>
      </c>
      <c r="F63" s="4">
        <v>130916.46</v>
      </c>
    </row>
    <row r="64" spans="1:7" ht="12" customHeight="1" x14ac:dyDescent="0.3">
      <c r="A64" s="6" t="s">
        <v>13</v>
      </c>
      <c r="B64" s="3" t="s">
        <v>11</v>
      </c>
      <c r="C64" s="3" t="s">
        <v>7</v>
      </c>
      <c r="D64" s="3" t="s">
        <v>8</v>
      </c>
      <c r="E64" s="4">
        <v>95721</v>
      </c>
      <c r="F64" s="4">
        <v>95721</v>
      </c>
    </row>
    <row r="65" spans="1:7" ht="10.8" customHeight="1" x14ac:dyDescent="0.3">
      <c r="A65" s="20" t="s">
        <v>20</v>
      </c>
      <c r="B65" s="3" t="s">
        <v>11</v>
      </c>
      <c r="C65" s="3" t="s">
        <v>7</v>
      </c>
      <c r="D65" s="3" t="s">
        <v>8</v>
      </c>
      <c r="E65" s="4">
        <v>73000</v>
      </c>
      <c r="F65" s="4">
        <v>53714.65</v>
      </c>
    </row>
    <row r="66" spans="1:7" ht="12" customHeight="1" x14ac:dyDescent="0.3">
      <c r="A66" s="5" t="s">
        <v>23</v>
      </c>
      <c r="B66" s="3" t="s">
        <v>11</v>
      </c>
      <c r="C66" s="3" t="s">
        <v>24</v>
      </c>
      <c r="D66" s="3" t="s">
        <v>10</v>
      </c>
      <c r="E66" s="4">
        <v>10000</v>
      </c>
      <c r="F66" s="4">
        <v>10000</v>
      </c>
    </row>
    <row r="67" spans="1:7" ht="12" customHeight="1" x14ac:dyDescent="0.3">
      <c r="A67" s="5" t="s">
        <v>29</v>
      </c>
      <c r="B67" s="3" t="s">
        <v>11</v>
      </c>
      <c r="C67" s="3" t="s">
        <v>24</v>
      </c>
      <c r="D67" s="3" t="s">
        <v>10</v>
      </c>
      <c r="E67" s="4">
        <v>5359</v>
      </c>
      <c r="F67" s="4">
        <v>5359</v>
      </c>
    </row>
    <row r="68" spans="1:7" s="12" customFormat="1" ht="11.25" customHeight="1" x14ac:dyDescent="0.3">
      <c r="A68" s="7" t="s">
        <v>45</v>
      </c>
      <c r="B68" s="8"/>
      <c r="C68" s="8"/>
      <c r="D68" s="8"/>
      <c r="E68" s="9">
        <f>SUM(E69:E73)</f>
        <v>1354876</v>
      </c>
      <c r="F68" s="9">
        <f>SUM(F69:F73)</f>
        <v>1201053.93</v>
      </c>
      <c r="G68" s="13"/>
    </row>
    <row r="69" spans="1:7" ht="12" customHeight="1" x14ac:dyDescent="0.3">
      <c r="A69" s="5" t="s">
        <v>13</v>
      </c>
      <c r="B69" s="3" t="s">
        <v>11</v>
      </c>
      <c r="C69" s="3" t="s">
        <v>7</v>
      </c>
      <c r="D69" s="3" t="s">
        <v>8</v>
      </c>
      <c r="E69" s="4">
        <v>701176</v>
      </c>
      <c r="F69" s="4">
        <v>701176</v>
      </c>
    </row>
    <row r="70" spans="1:7" ht="10.8" customHeight="1" x14ac:dyDescent="0.3">
      <c r="A70" s="20" t="s">
        <v>20</v>
      </c>
      <c r="B70" s="3" t="s">
        <v>11</v>
      </c>
      <c r="C70" s="3" t="s">
        <v>7</v>
      </c>
      <c r="D70" s="3" t="s">
        <v>8</v>
      </c>
      <c r="E70" s="4">
        <v>623000</v>
      </c>
      <c r="F70" s="4">
        <v>469177.93</v>
      </c>
      <c r="G70" s="11"/>
    </row>
    <row r="71" spans="1:7" ht="12" customHeight="1" x14ac:dyDescent="0.3">
      <c r="A71" s="5" t="s">
        <v>23</v>
      </c>
      <c r="B71" s="3" t="s">
        <v>11</v>
      </c>
      <c r="C71" s="3" t="s">
        <v>24</v>
      </c>
      <c r="D71" s="3" t="s">
        <v>10</v>
      </c>
      <c r="E71" s="4">
        <v>10000</v>
      </c>
      <c r="F71" s="4">
        <v>10000</v>
      </c>
    </row>
    <row r="72" spans="1:7" ht="12" customHeight="1" x14ac:dyDescent="0.3">
      <c r="A72" s="5" t="s">
        <v>27</v>
      </c>
      <c r="B72" s="3" t="s">
        <v>11</v>
      </c>
      <c r="C72" s="3" t="s">
        <v>24</v>
      </c>
      <c r="D72" s="3" t="s">
        <v>10</v>
      </c>
      <c r="E72" s="4">
        <v>3900</v>
      </c>
      <c r="F72" s="4">
        <v>3900</v>
      </c>
    </row>
    <row r="73" spans="1:7" ht="12" customHeight="1" x14ac:dyDescent="0.3">
      <c r="A73" s="5" t="s">
        <v>29</v>
      </c>
      <c r="B73" s="3" t="s">
        <v>11</v>
      </c>
      <c r="C73" s="3" t="s">
        <v>24</v>
      </c>
      <c r="D73" s="3" t="s">
        <v>10</v>
      </c>
      <c r="E73" s="4">
        <v>16800</v>
      </c>
      <c r="F73" s="4">
        <v>16800</v>
      </c>
    </row>
    <row r="74" spans="1:7" s="12" customFormat="1" ht="11.25" customHeight="1" x14ac:dyDescent="0.3">
      <c r="A74" s="7" t="s">
        <v>46</v>
      </c>
      <c r="B74" s="8"/>
      <c r="C74" s="8"/>
      <c r="D74" s="8"/>
      <c r="E74" s="9">
        <f>SUM(E75:E76)</f>
        <v>19061.47</v>
      </c>
      <c r="F74" s="9">
        <f>SUM(F75:F76)</f>
        <v>16503.47</v>
      </c>
      <c r="G74" s="13"/>
    </row>
    <row r="75" spans="1:7" ht="12" customHeight="1" x14ac:dyDescent="0.3">
      <c r="A75" s="5" t="s">
        <v>12</v>
      </c>
      <c r="B75" s="3" t="s">
        <v>11</v>
      </c>
      <c r="C75" s="3" t="s">
        <v>7</v>
      </c>
      <c r="D75" s="3" t="s">
        <v>8</v>
      </c>
      <c r="E75" s="4">
        <v>19041.47</v>
      </c>
      <c r="F75" s="4">
        <v>16483.47</v>
      </c>
    </row>
    <row r="76" spans="1:7" ht="12" customHeight="1" x14ac:dyDescent="0.3">
      <c r="A76" s="5" t="s">
        <v>27</v>
      </c>
      <c r="B76" s="3" t="s">
        <v>11</v>
      </c>
      <c r="C76" s="3" t="s">
        <v>24</v>
      </c>
      <c r="D76" s="3" t="s">
        <v>10</v>
      </c>
      <c r="E76" s="4">
        <v>20</v>
      </c>
      <c r="F76" s="4">
        <v>20</v>
      </c>
    </row>
    <row r="77" spans="1:7" s="12" customFormat="1" ht="11.25" customHeight="1" x14ac:dyDescent="0.3">
      <c r="A77" s="7" t="s">
        <v>47</v>
      </c>
      <c r="B77" s="8"/>
      <c r="C77" s="8"/>
      <c r="D77" s="8"/>
      <c r="E77" s="9">
        <f>SUM(E78:E83)</f>
        <v>461858.86</v>
      </c>
      <c r="F77" s="9">
        <f>SUM(F78:F83)</f>
        <v>461858.86</v>
      </c>
      <c r="G77" s="13"/>
    </row>
    <row r="78" spans="1:7" ht="12" customHeight="1" x14ac:dyDescent="0.3">
      <c r="A78" s="6" t="s">
        <v>13</v>
      </c>
      <c r="B78" s="3" t="s">
        <v>11</v>
      </c>
      <c r="C78" s="3" t="s">
        <v>7</v>
      </c>
      <c r="D78" s="3" t="s">
        <v>8</v>
      </c>
      <c r="E78" s="4">
        <v>360220</v>
      </c>
      <c r="F78" s="4">
        <v>360220</v>
      </c>
    </row>
    <row r="79" spans="1:7" ht="12" customHeight="1" x14ac:dyDescent="0.3">
      <c r="A79" s="6" t="s">
        <v>15</v>
      </c>
      <c r="B79" s="3" t="s">
        <v>11</v>
      </c>
      <c r="C79" s="3" t="s">
        <v>7</v>
      </c>
      <c r="D79" s="3" t="s">
        <v>8</v>
      </c>
      <c r="E79" s="4">
        <v>3300.88</v>
      </c>
      <c r="F79" s="4">
        <v>3300.88</v>
      </c>
    </row>
    <row r="80" spans="1:7" ht="12" customHeight="1" x14ac:dyDescent="0.3">
      <c r="A80" s="5" t="s">
        <v>16</v>
      </c>
      <c r="B80" s="3" t="s">
        <v>11</v>
      </c>
      <c r="C80" s="3" t="s">
        <v>17</v>
      </c>
      <c r="D80" s="3" t="s">
        <v>18</v>
      </c>
      <c r="E80" s="4">
        <v>1330.35</v>
      </c>
      <c r="F80" s="4">
        <v>1330.35</v>
      </c>
    </row>
    <row r="81" spans="1:7" ht="10.199999999999999" customHeight="1" x14ac:dyDescent="0.3">
      <c r="A81" s="20" t="s">
        <v>20</v>
      </c>
      <c r="B81" s="3" t="s">
        <v>11</v>
      </c>
      <c r="C81" s="3" t="s">
        <v>7</v>
      </c>
      <c r="D81" s="3" t="s">
        <v>8</v>
      </c>
      <c r="E81" s="4">
        <v>75397.63</v>
      </c>
      <c r="F81" s="4">
        <v>75397.63</v>
      </c>
    </row>
    <row r="82" spans="1:7" ht="12" customHeight="1" x14ac:dyDescent="0.3">
      <c r="A82" s="5" t="s">
        <v>27</v>
      </c>
      <c r="B82" s="3" t="s">
        <v>11</v>
      </c>
      <c r="C82" s="3" t="s">
        <v>24</v>
      </c>
      <c r="D82" s="3" t="s">
        <v>10</v>
      </c>
      <c r="E82" s="4">
        <v>10</v>
      </c>
      <c r="F82" s="4">
        <v>10</v>
      </c>
    </row>
    <row r="83" spans="1:7" ht="12" customHeight="1" x14ac:dyDescent="0.3">
      <c r="A83" s="5" t="s">
        <v>29</v>
      </c>
      <c r="B83" s="3" t="s">
        <v>11</v>
      </c>
      <c r="C83" s="3" t="s">
        <v>24</v>
      </c>
      <c r="D83" s="3" t="s">
        <v>10</v>
      </c>
      <c r="E83" s="4">
        <v>21600</v>
      </c>
      <c r="F83" s="4">
        <v>21600</v>
      </c>
    </row>
    <row r="84" spans="1:7" s="12" customFormat="1" ht="11.25" customHeight="1" x14ac:dyDescent="0.3">
      <c r="A84" s="7" t="s">
        <v>48</v>
      </c>
      <c r="B84" s="8"/>
      <c r="C84" s="8"/>
      <c r="D84" s="8"/>
      <c r="E84" s="9">
        <f>SUM(E85:E89)</f>
        <v>1048640.7999999998</v>
      </c>
      <c r="F84" s="9">
        <f>SUM(F85:F89)</f>
        <v>942341.22999999986</v>
      </c>
      <c r="G84" s="13"/>
    </row>
    <row r="85" spans="1:7" ht="12" customHeight="1" x14ac:dyDescent="0.3">
      <c r="A85" s="6" t="s">
        <v>13</v>
      </c>
      <c r="B85" s="3" t="s">
        <v>11</v>
      </c>
      <c r="C85" s="3" t="s">
        <v>7</v>
      </c>
      <c r="D85" s="3" t="s">
        <v>8</v>
      </c>
      <c r="E85" s="4">
        <v>373419</v>
      </c>
      <c r="F85" s="4">
        <v>373419</v>
      </c>
    </row>
    <row r="86" spans="1:7" ht="10.8" customHeight="1" x14ac:dyDescent="0.3">
      <c r="A86" s="20" t="s">
        <v>20</v>
      </c>
      <c r="B86" s="3" t="s">
        <v>11</v>
      </c>
      <c r="C86" s="3" t="s">
        <v>7</v>
      </c>
      <c r="D86" s="3" t="s">
        <v>8</v>
      </c>
      <c r="E86" s="4">
        <v>563000</v>
      </c>
      <c r="F86" s="4">
        <v>456700.43</v>
      </c>
    </row>
    <row r="87" spans="1:7" ht="12" customHeight="1" x14ac:dyDescent="0.3">
      <c r="A87" s="5" t="s">
        <v>23</v>
      </c>
      <c r="B87" s="3" t="s">
        <v>11</v>
      </c>
      <c r="C87" s="3" t="s">
        <v>24</v>
      </c>
      <c r="D87" s="3" t="s">
        <v>10</v>
      </c>
      <c r="E87" s="4">
        <v>39340.97</v>
      </c>
      <c r="F87" s="4">
        <v>39340.97</v>
      </c>
    </row>
    <row r="88" spans="1:7" ht="12" customHeight="1" x14ac:dyDescent="0.3">
      <c r="A88" s="5" t="s">
        <v>27</v>
      </c>
      <c r="B88" s="3" t="s">
        <v>11</v>
      </c>
      <c r="C88" s="3" t="s">
        <v>24</v>
      </c>
      <c r="D88" s="3" t="s">
        <v>10</v>
      </c>
      <c r="E88" s="4">
        <v>18280.830000000002</v>
      </c>
      <c r="F88" s="4">
        <v>18280.830000000002</v>
      </c>
    </row>
    <row r="89" spans="1:7" ht="12" customHeight="1" x14ac:dyDescent="0.3">
      <c r="A89" s="5" t="s">
        <v>29</v>
      </c>
      <c r="B89" s="3" t="s">
        <v>11</v>
      </c>
      <c r="C89" s="3" t="s">
        <v>24</v>
      </c>
      <c r="D89" s="3" t="s">
        <v>10</v>
      </c>
      <c r="E89" s="4">
        <v>54600</v>
      </c>
      <c r="F89" s="4">
        <v>54600</v>
      </c>
    </row>
    <row r="90" spans="1:7" s="12" customFormat="1" ht="11.25" customHeight="1" x14ac:dyDescent="0.3">
      <c r="A90" s="7" t="s">
        <v>49</v>
      </c>
      <c r="B90" s="8"/>
      <c r="C90" s="8"/>
      <c r="D90" s="8"/>
      <c r="E90" s="9">
        <f>SUM(E91)</f>
        <v>70980.789999999994</v>
      </c>
      <c r="F90" s="9">
        <f>SUM(F91)</f>
        <v>62248.46</v>
      </c>
      <c r="G90" s="13"/>
    </row>
    <row r="91" spans="1:7" ht="12" customHeight="1" x14ac:dyDescent="0.3">
      <c r="A91" s="5" t="s">
        <v>12</v>
      </c>
      <c r="B91" s="3" t="s">
        <v>11</v>
      </c>
      <c r="C91" s="3" t="s">
        <v>7</v>
      </c>
      <c r="D91" s="3" t="s">
        <v>8</v>
      </c>
      <c r="E91" s="4">
        <v>70980.789999999994</v>
      </c>
      <c r="F91" s="4">
        <v>62248.46</v>
      </c>
    </row>
    <row r="92" spans="1:7" s="12" customFormat="1" ht="12" customHeight="1" x14ac:dyDescent="0.3">
      <c r="A92" s="7" t="s">
        <v>50</v>
      </c>
      <c r="B92" s="8"/>
      <c r="C92" s="8"/>
      <c r="D92" s="8"/>
      <c r="E92" s="9">
        <f>SUM(E93:E96)</f>
        <v>2788327.75</v>
      </c>
      <c r="F92" s="9">
        <f>SUM(F93:F96)</f>
        <v>2686852</v>
      </c>
      <c r="G92" s="13"/>
    </row>
    <row r="93" spans="1:7" ht="12" customHeight="1" x14ac:dyDescent="0.3">
      <c r="A93" s="5" t="s">
        <v>12</v>
      </c>
      <c r="B93" s="3" t="s">
        <v>11</v>
      </c>
      <c r="C93" s="3" t="s">
        <v>7</v>
      </c>
      <c r="D93" s="3" t="s">
        <v>8</v>
      </c>
      <c r="E93" s="4">
        <v>2727617.09</v>
      </c>
      <c r="F93" s="4">
        <v>2626141.34</v>
      </c>
    </row>
    <row r="94" spans="1:7" ht="12" customHeight="1" x14ac:dyDescent="0.3">
      <c r="A94" s="6" t="s">
        <v>13</v>
      </c>
      <c r="B94" s="3" t="s">
        <v>11</v>
      </c>
      <c r="C94" s="3" t="s">
        <v>7</v>
      </c>
      <c r="D94" s="3" t="s">
        <v>8</v>
      </c>
      <c r="E94" s="4">
        <v>59771.66</v>
      </c>
      <c r="F94" s="4">
        <v>59771.66</v>
      </c>
    </row>
    <row r="95" spans="1:7" ht="12" customHeight="1" x14ac:dyDescent="0.3">
      <c r="A95" s="6" t="s">
        <v>21</v>
      </c>
      <c r="B95" s="3" t="s">
        <v>11</v>
      </c>
      <c r="C95" s="3" t="s">
        <v>22</v>
      </c>
      <c r="D95" s="3" t="s">
        <v>10</v>
      </c>
      <c r="E95" s="4">
        <v>5078</v>
      </c>
      <c r="F95" s="4">
        <v>5078</v>
      </c>
    </row>
    <row r="96" spans="1:7" ht="12" customHeight="1" x14ac:dyDescent="0.3">
      <c r="A96" s="5" t="s">
        <v>31</v>
      </c>
      <c r="B96" s="3" t="s">
        <v>11</v>
      </c>
      <c r="C96" s="3" t="s">
        <v>22</v>
      </c>
      <c r="D96" s="3" t="s">
        <v>9</v>
      </c>
      <c r="E96" s="4">
        <v>-4139</v>
      </c>
      <c r="F96" s="4">
        <v>-4139</v>
      </c>
    </row>
    <row r="97" spans="1:7" s="49" customFormat="1" ht="15" customHeight="1" x14ac:dyDescent="0.3">
      <c r="A97" s="45" t="s">
        <v>57</v>
      </c>
      <c r="B97" s="46"/>
      <c r="C97" s="46"/>
      <c r="D97" s="46"/>
      <c r="E97" s="47">
        <f>E98+E105+E108+E112+E115+E117+E121</f>
        <v>21169418.489999998</v>
      </c>
      <c r="F97" s="47">
        <f>F98+F105+F108+F112+F115+F117+F121</f>
        <v>11174511.43</v>
      </c>
      <c r="G97" s="48"/>
    </row>
    <row r="98" spans="1:7" s="43" customFormat="1" ht="10.95" customHeight="1" x14ac:dyDescent="0.3">
      <c r="A98" s="31" t="s">
        <v>58</v>
      </c>
      <c r="B98" s="32"/>
      <c r="C98" s="32"/>
      <c r="D98" s="32"/>
      <c r="E98" s="33">
        <f>SUM(E99:E104)</f>
        <v>2085160.25</v>
      </c>
      <c r="F98" s="33">
        <f>SUM(F99:F104)</f>
        <v>2085160.25</v>
      </c>
      <c r="G98" s="42"/>
    </row>
    <row r="99" spans="1:7" ht="10.95" customHeight="1" x14ac:dyDescent="0.3">
      <c r="A99" s="37" t="s">
        <v>59</v>
      </c>
      <c r="B99" s="38" t="s">
        <v>11</v>
      </c>
      <c r="C99" s="38" t="s">
        <v>7</v>
      </c>
      <c r="D99" s="38" t="s">
        <v>8</v>
      </c>
      <c r="E99" s="39">
        <v>978081.25</v>
      </c>
      <c r="F99" s="39">
        <v>978081.25</v>
      </c>
    </row>
    <row r="100" spans="1:7" ht="10.95" customHeight="1" x14ac:dyDescent="0.3">
      <c r="A100" s="37" t="s">
        <v>21</v>
      </c>
      <c r="B100" s="38" t="s">
        <v>11</v>
      </c>
      <c r="C100" s="38" t="s">
        <v>22</v>
      </c>
      <c r="D100" s="38" t="s">
        <v>9</v>
      </c>
      <c r="E100" s="39"/>
      <c r="F100" s="39"/>
    </row>
    <row r="101" spans="1:7" ht="10.95" customHeight="1" x14ac:dyDescent="0.3">
      <c r="A101" s="37" t="s">
        <v>60</v>
      </c>
      <c r="B101" s="38" t="s">
        <v>11</v>
      </c>
      <c r="C101" s="38" t="s">
        <v>22</v>
      </c>
      <c r="D101" s="38" t="s">
        <v>9</v>
      </c>
      <c r="E101" s="39">
        <v>-2000</v>
      </c>
      <c r="F101" s="39">
        <v>-2000</v>
      </c>
    </row>
    <row r="102" spans="1:7" ht="10.95" customHeight="1" x14ac:dyDescent="0.3">
      <c r="A102" s="37" t="s">
        <v>21</v>
      </c>
      <c r="B102" s="38" t="s">
        <v>11</v>
      </c>
      <c r="C102" s="38" t="s">
        <v>24</v>
      </c>
      <c r="D102" s="38" t="s">
        <v>10</v>
      </c>
      <c r="E102" s="39">
        <v>1080479</v>
      </c>
      <c r="F102" s="39">
        <v>1080479</v>
      </c>
    </row>
    <row r="103" spans="1:7" ht="10.95" customHeight="1" x14ac:dyDescent="0.3">
      <c r="A103" s="40" t="s">
        <v>61</v>
      </c>
      <c r="B103" s="38" t="s">
        <v>11</v>
      </c>
      <c r="C103" s="38" t="s">
        <v>22</v>
      </c>
      <c r="D103" s="38" t="s">
        <v>9</v>
      </c>
      <c r="E103" s="39"/>
      <c r="F103" s="39"/>
    </row>
    <row r="104" spans="1:7" ht="10.95" customHeight="1" x14ac:dyDescent="0.3">
      <c r="A104" s="40" t="s">
        <v>61</v>
      </c>
      <c r="B104" s="38" t="s">
        <v>11</v>
      </c>
      <c r="C104" s="38" t="s">
        <v>24</v>
      </c>
      <c r="D104" s="38" t="s">
        <v>10</v>
      </c>
      <c r="E104" s="39">
        <v>28600</v>
      </c>
      <c r="F104" s="39">
        <v>28600</v>
      </c>
    </row>
    <row r="105" spans="1:7" s="43" customFormat="1" ht="10.95" customHeight="1" x14ac:dyDescent="0.3">
      <c r="A105" s="31" t="s">
        <v>62</v>
      </c>
      <c r="B105" s="32"/>
      <c r="C105" s="32"/>
      <c r="D105" s="32"/>
      <c r="E105" s="33">
        <f>SUM(E106:E107)</f>
        <v>55213.5</v>
      </c>
      <c r="F105" s="33">
        <f>SUM(F106:F107)</f>
        <v>55213.5</v>
      </c>
      <c r="G105" s="42"/>
    </row>
    <row r="106" spans="1:7" ht="10.95" customHeight="1" x14ac:dyDescent="0.3">
      <c r="A106" s="37" t="s">
        <v>59</v>
      </c>
      <c r="B106" s="38" t="s">
        <v>11</v>
      </c>
      <c r="C106" s="38" t="s">
        <v>7</v>
      </c>
      <c r="D106" s="38" t="s">
        <v>8</v>
      </c>
      <c r="E106" s="39">
        <v>26213.5</v>
      </c>
      <c r="F106" s="39">
        <v>26213.5</v>
      </c>
    </row>
    <row r="107" spans="1:7" ht="10.95" customHeight="1" x14ac:dyDescent="0.3">
      <c r="A107" s="37" t="s">
        <v>21</v>
      </c>
      <c r="B107" s="38" t="s">
        <v>11</v>
      </c>
      <c r="C107" s="38" t="s">
        <v>24</v>
      </c>
      <c r="D107" s="38" t="s">
        <v>10</v>
      </c>
      <c r="E107" s="39">
        <v>29000</v>
      </c>
      <c r="F107" s="39">
        <v>29000</v>
      </c>
    </row>
    <row r="108" spans="1:7" s="43" customFormat="1" ht="10.95" customHeight="1" x14ac:dyDescent="0.3">
      <c r="A108" s="31" t="s">
        <v>63</v>
      </c>
      <c r="B108" s="44"/>
      <c r="C108" s="44"/>
      <c r="D108" s="44"/>
      <c r="E108" s="33">
        <f>SUM(E109:E111)</f>
        <v>18319258.25</v>
      </c>
      <c r="F108" s="33">
        <f>SUM(F109:F111)</f>
        <v>8324351.1899999995</v>
      </c>
      <c r="G108" s="42"/>
    </row>
    <row r="109" spans="1:7" ht="10.95" customHeight="1" x14ac:dyDescent="0.3">
      <c r="A109" s="37" t="s">
        <v>59</v>
      </c>
      <c r="B109" s="38" t="s">
        <v>11</v>
      </c>
      <c r="C109" s="38" t="s">
        <v>7</v>
      </c>
      <c r="D109" s="38" t="s">
        <v>8</v>
      </c>
      <c r="E109" s="39">
        <v>1641000</v>
      </c>
      <c r="F109" s="39">
        <v>1640297.94</v>
      </c>
    </row>
    <row r="110" spans="1:7" ht="10.95" customHeight="1" x14ac:dyDescent="0.3">
      <c r="A110" s="37" t="s">
        <v>59</v>
      </c>
      <c r="B110" s="38" t="s">
        <v>11</v>
      </c>
      <c r="C110" s="38" t="s">
        <v>64</v>
      </c>
      <c r="D110" s="38" t="s">
        <v>65</v>
      </c>
      <c r="E110" s="39">
        <v>19181.25</v>
      </c>
      <c r="F110" s="39">
        <v>19181.25</v>
      </c>
    </row>
    <row r="111" spans="1:7" ht="10.95" customHeight="1" x14ac:dyDescent="0.3">
      <c r="A111" s="37" t="s">
        <v>21</v>
      </c>
      <c r="B111" s="38" t="s">
        <v>11</v>
      </c>
      <c r="C111" s="38" t="s">
        <v>24</v>
      </c>
      <c r="D111" s="38" t="s">
        <v>10</v>
      </c>
      <c r="E111" s="39">
        <v>16659077</v>
      </c>
      <c r="F111" s="39">
        <v>6664872</v>
      </c>
    </row>
    <row r="112" spans="1:7" s="43" customFormat="1" ht="10.95" customHeight="1" x14ac:dyDescent="0.3">
      <c r="A112" s="31" t="s">
        <v>66</v>
      </c>
      <c r="B112" s="32"/>
      <c r="C112" s="32"/>
      <c r="D112" s="32"/>
      <c r="E112" s="33">
        <f>SUM(E113:E114)</f>
        <v>33903</v>
      </c>
      <c r="F112" s="33">
        <f>SUM(F113:F114)</f>
        <v>33903</v>
      </c>
      <c r="G112" s="42"/>
    </row>
    <row r="113" spans="1:7" ht="10.95" customHeight="1" x14ac:dyDescent="0.3">
      <c r="A113" s="37" t="s">
        <v>59</v>
      </c>
      <c r="B113" s="38" t="s">
        <v>11</v>
      </c>
      <c r="C113" s="38" t="s">
        <v>7</v>
      </c>
      <c r="D113" s="38" t="s">
        <v>8</v>
      </c>
      <c r="E113" s="39">
        <v>25000</v>
      </c>
      <c r="F113" s="39">
        <v>25000</v>
      </c>
    </row>
    <row r="114" spans="1:7" ht="10.95" customHeight="1" x14ac:dyDescent="0.3">
      <c r="A114" s="37" t="s">
        <v>21</v>
      </c>
      <c r="B114" s="38" t="s">
        <v>11</v>
      </c>
      <c r="C114" s="38" t="s">
        <v>24</v>
      </c>
      <c r="D114" s="38" t="s">
        <v>10</v>
      </c>
      <c r="E114" s="39">
        <v>8903</v>
      </c>
      <c r="F114" s="39">
        <v>8903</v>
      </c>
    </row>
    <row r="115" spans="1:7" s="43" customFormat="1" ht="10.95" customHeight="1" x14ac:dyDescent="0.3">
      <c r="A115" s="31" t="s">
        <v>67</v>
      </c>
      <c r="B115" s="32"/>
      <c r="C115" s="32"/>
      <c r="D115" s="32"/>
      <c r="E115" s="33">
        <f>SUM(E116)</f>
        <v>83065</v>
      </c>
      <c r="F115" s="33">
        <f>SUM(F116)</f>
        <v>83065</v>
      </c>
      <c r="G115" s="42"/>
    </row>
    <row r="116" spans="1:7" ht="10.95" customHeight="1" x14ac:dyDescent="0.3">
      <c r="A116" s="37" t="s">
        <v>59</v>
      </c>
      <c r="B116" s="38" t="s">
        <v>11</v>
      </c>
      <c r="C116" s="38" t="s">
        <v>7</v>
      </c>
      <c r="D116" s="38" t="s">
        <v>8</v>
      </c>
      <c r="E116" s="39">
        <v>83065</v>
      </c>
      <c r="F116" s="39">
        <v>83065</v>
      </c>
    </row>
    <row r="117" spans="1:7" s="43" customFormat="1" ht="10.95" customHeight="1" x14ac:dyDescent="0.3">
      <c r="A117" s="31" t="s">
        <v>68</v>
      </c>
      <c r="B117" s="32"/>
      <c r="C117" s="32"/>
      <c r="D117" s="32"/>
      <c r="E117" s="33">
        <f>SUM(E118:E120)</f>
        <v>472288.49</v>
      </c>
      <c r="F117" s="33">
        <f>SUM(F118:F120)</f>
        <v>472288.49</v>
      </c>
      <c r="G117" s="42"/>
    </row>
    <row r="118" spans="1:7" ht="10.95" customHeight="1" x14ac:dyDescent="0.3">
      <c r="A118" s="37" t="s">
        <v>59</v>
      </c>
      <c r="B118" s="38" t="s">
        <v>11</v>
      </c>
      <c r="C118" s="38" t="s">
        <v>7</v>
      </c>
      <c r="D118" s="38" t="s">
        <v>8</v>
      </c>
      <c r="E118" s="39">
        <v>465636.49</v>
      </c>
      <c r="F118" s="39">
        <v>465636.49</v>
      </c>
    </row>
    <row r="119" spans="1:7" ht="10.95" customHeight="1" x14ac:dyDescent="0.3">
      <c r="A119" s="37" t="s">
        <v>60</v>
      </c>
      <c r="B119" s="38" t="s">
        <v>11</v>
      </c>
      <c r="C119" s="38" t="s">
        <v>22</v>
      </c>
      <c r="D119" s="38" t="s">
        <v>9</v>
      </c>
      <c r="E119" s="39">
        <v>-48</v>
      </c>
      <c r="F119" s="39">
        <v>-48</v>
      </c>
    </row>
    <row r="120" spans="1:7" ht="10.95" customHeight="1" x14ac:dyDescent="0.3">
      <c r="A120" s="37" t="s">
        <v>21</v>
      </c>
      <c r="B120" s="38" t="s">
        <v>11</v>
      </c>
      <c r="C120" s="38" t="s">
        <v>24</v>
      </c>
      <c r="D120" s="38" t="s">
        <v>10</v>
      </c>
      <c r="E120" s="39">
        <v>6700</v>
      </c>
      <c r="F120" s="39">
        <v>6700</v>
      </c>
    </row>
    <row r="121" spans="1:7" s="43" customFormat="1" ht="10.95" customHeight="1" x14ac:dyDescent="0.3">
      <c r="A121" s="31" t="s">
        <v>69</v>
      </c>
      <c r="B121" s="32"/>
      <c r="C121" s="32"/>
      <c r="D121" s="32"/>
      <c r="E121" s="33">
        <f>SUM(E122:E123)</f>
        <v>120530</v>
      </c>
      <c r="F121" s="33">
        <f>SUM(F122:F123)</f>
        <v>120530</v>
      </c>
      <c r="G121" s="42"/>
    </row>
    <row r="122" spans="1:7" ht="10.95" customHeight="1" x14ac:dyDescent="0.3">
      <c r="A122" s="37" t="s">
        <v>59</v>
      </c>
      <c r="B122" s="38" t="s">
        <v>11</v>
      </c>
      <c r="C122" s="38" t="s">
        <v>7</v>
      </c>
      <c r="D122" s="38" t="s">
        <v>8</v>
      </c>
      <c r="E122" s="39">
        <v>81530</v>
      </c>
      <c r="F122" s="39">
        <v>81530</v>
      </c>
    </row>
    <row r="123" spans="1:7" ht="10.95" customHeight="1" x14ac:dyDescent="0.3">
      <c r="A123" s="37" t="s">
        <v>21</v>
      </c>
      <c r="B123" s="38" t="s">
        <v>11</v>
      </c>
      <c r="C123" s="38" t="s">
        <v>24</v>
      </c>
      <c r="D123" s="38" t="s">
        <v>10</v>
      </c>
      <c r="E123" s="39">
        <v>39000</v>
      </c>
      <c r="F123" s="39">
        <v>39000</v>
      </c>
    </row>
    <row r="124" spans="1:7" ht="15" customHeight="1" x14ac:dyDescent="0.3">
      <c r="A124" s="45" t="s">
        <v>70</v>
      </c>
      <c r="B124" s="46"/>
      <c r="C124" s="46"/>
      <c r="D124" s="46"/>
      <c r="E124" s="47">
        <f>E125</f>
        <v>3595073.7</v>
      </c>
      <c r="F124" s="47">
        <f>F125</f>
        <v>3595073.7</v>
      </c>
    </row>
    <row r="125" spans="1:7" ht="13.2" customHeight="1" x14ac:dyDescent="0.3">
      <c r="A125" s="31" t="s">
        <v>71</v>
      </c>
      <c r="B125" s="32"/>
      <c r="C125" s="32"/>
      <c r="D125" s="32"/>
      <c r="E125" s="33">
        <f>SUM(E126:E129)</f>
        <v>3595073.7</v>
      </c>
      <c r="F125" s="33">
        <f>SUM(F126:F129)</f>
        <v>3595073.7</v>
      </c>
    </row>
    <row r="126" spans="1:7" ht="10.95" customHeight="1" x14ac:dyDescent="0.3">
      <c r="A126" s="37" t="s">
        <v>72</v>
      </c>
      <c r="B126" s="38" t="s">
        <v>11</v>
      </c>
      <c r="C126" s="38" t="s">
        <v>7</v>
      </c>
      <c r="D126" s="38" t="s">
        <v>8</v>
      </c>
      <c r="E126" s="39">
        <v>3524367.5</v>
      </c>
      <c r="F126" s="39">
        <v>3524367.5</v>
      </c>
    </row>
    <row r="127" spans="1:7" ht="10.95" customHeight="1" x14ac:dyDescent="0.3">
      <c r="A127" s="37" t="s">
        <v>15</v>
      </c>
      <c r="B127" s="38" t="s">
        <v>11</v>
      </c>
      <c r="C127" s="38" t="s">
        <v>7</v>
      </c>
      <c r="D127" s="38" t="s">
        <v>8</v>
      </c>
      <c r="E127" s="39">
        <v>36706.199999999997</v>
      </c>
      <c r="F127" s="39">
        <v>36706.199999999997</v>
      </c>
    </row>
    <row r="128" spans="1:7" ht="10.95" customHeight="1" x14ac:dyDescent="0.3">
      <c r="A128" s="37" t="s">
        <v>73</v>
      </c>
      <c r="B128" s="38" t="s">
        <v>11</v>
      </c>
      <c r="C128" s="38" t="s">
        <v>74</v>
      </c>
      <c r="D128" s="38" t="s">
        <v>18</v>
      </c>
      <c r="E128" s="39">
        <v>19000</v>
      </c>
      <c r="F128" s="39">
        <v>19000</v>
      </c>
    </row>
    <row r="129" spans="1:6" ht="10.95" customHeight="1" x14ac:dyDescent="0.3">
      <c r="A129" s="37" t="s">
        <v>21</v>
      </c>
      <c r="B129" s="38" t="s">
        <v>11</v>
      </c>
      <c r="C129" s="38" t="s">
        <v>24</v>
      </c>
      <c r="D129" s="38" t="s">
        <v>10</v>
      </c>
      <c r="E129" s="39">
        <v>15000</v>
      </c>
      <c r="F129" s="39">
        <v>15000</v>
      </c>
    </row>
    <row r="130" spans="1:6" ht="15" customHeight="1" x14ac:dyDescent="0.3">
      <c r="A130" s="50" t="s">
        <v>75</v>
      </c>
      <c r="B130" s="51"/>
      <c r="C130" s="51"/>
      <c r="D130" s="51"/>
      <c r="E130" s="52">
        <f>E131</f>
        <v>467540</v>
      </c>
      <c r="F130" s="52">
        <f>F131</f>
        <v>467540</v>
      </c>
    </row>
    <row r="131" spans="1:6" ht="13.2" customHeight="1" x14ac:dyDescent="0.3">
      <c r="A131" s="56" t="s">
        <v>76</v>
      </c>
      <c r="B131" s="57"/>
      <c r="C131" s="57"/>
      <c r="D131" s="57"/>
      <c r="E131" s="58">
        <f>E132</f>
        <v>467540</v>
      </c>
      <c r="F131" s="58">
        <f>F132</f>
        <v>467540</v>
      </c>
    </row>
    <row r="132" spans="1:6" ht="10.95" customHeight="1" x14ac:dyDescent="0.3">
      <c r="A132" s="53" t="s">
        <v>77</v>
      </c>
      <c r="B132" s="54" t="s">
        <v>11</v>
      </c>
      <c r="C132" s="54" t="s">
        <v>7</v>
      </c>
      <c r="D132" s="54" t="s">
        <v>8</v>
      </c>
      <c r="E132" s="55">
        <v>467540</v>
      </c>
      <c r="F132" s="55">
        <v>467540</v>
      </c>
    </row>
    <row r="133" spans="1:6" s="21" customFormat="1" ht="15" customHeight="1" x14ac:dyDescent="0.25">
      <c r="A133" s="59" t="s">
        <v>33</v>
      </c>
      <c r="B133" s="60"/>
      <c r="C133" s="60"/>
      <c r="D133" s="60"/>
      <c r="E133" s="61">
        <f>E9+E97+E124+E130</f>
        <v>49212708.459999993</v>
      </c>
      <c r="F133" s="61">
        <f>F9+F97+F124+F130</f>
        <v>38433120.57</v>
      </c>
    </row>
  </sheetData>
  <mergeCells count="6">
    <mergeCell ref="A103:A104"/>
    <mergeCell ref="A7:F7"/>
    <mergeCell ref="A1:F1"/>
    <mergeCell ref="A4:F4"/>
    <mergeCell ref="A5:F5"/>
    <mergeCell ref="A6:F6"/>
  </mergeCells>
  <printOptions horizontalCentered="1"/>
  <pageMargins left="0.55118110236220474" right="0.19685039370078741" top="0.59055118110236227" bottom="0.59055118110236227" header="0.51181102362204722" footer="0.39370078740157483"/>
  <pageSetup paperSize="9" scale="9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ФХД</vt:lpstr>
      <vt:lpstr>'План ФХД'!Область_печати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rep:2.47.1.240</dc:description>
  <cp:lastModifiedBy>Shprengel</cp:lastModifiedBy>
  <cp:lastPrinted>2020-03-17T07:53:38Z</cp:lastPrinted>
  <dcterms:created xsi:type="dcterms:W3CDTF">2020-02-14T09:29:10Z</dcterms:created>
  <dcterms:modified xsi:type="dcterms:W3CDTF">2020-03-17T07:54:36Z</dcterms:modified>
</cp:coreProperties>
</file>