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4" i="1" l="1"/>
  <c r="C12" i="1" s="1"/>
  <c r="C10" i="1" s="1"/>
  <c r="C25" i="1"/>
  <c r="E14" i="1" l="1"/>
  <c r="D14" i="1"/>
  <c r="C38" i="1" l="1"/>
  <c r="C39" i="1"/>
  <c r="C40" i="1"/>
  <c r="C41" i="1"/>
  <c r="C42" i="1"/>
  <c r="D23" i="1" l="1"/>
  <c r="E23" i="1"/>
  <c r="C23" i="1"/>
  <c r="C45" i="1"/>
  <c r="D12" i="1" l="1"/>
  <c r="D10" i="1" s="1"/>
  <c r="D21" i="1" l="1"/>
  <c r="E21" i="1"/>
  <c r="C21" i="1"/>
  <c r="E12" i="1" l="1"/>
  <c r="E10" i="1" s="1"/>
  <c r="D26" i="1" l="1"/>
  <c r="E26" i="1"/>
  <c r="C26" i="1"/>
  <c r="D19" i="1"/>
  <c r="E19" i="1"/>
  <c r="C19" i="1"/>
  <c r="D42" i="1" l="1"/>
  <c r="D38" i="1"/>
  <c r="D40" i="1"/>
  <c r="D41" i="1"/>
  <c r="D39" i="1"/>
  <c r="D36" i="1"/>
  <c r="D45" i="1" l="1"/>
  <c r="E39" i="1"/>
  <c r="E41" i="1"/>
  <c r="E37" i="1"/>
  <c r="E38" i="1"/>
  <c r="E40" i="1"/>
  <c r="E42" i="1"/>
  <c r="F38" i="1"/>
  <c r="F40" i="1"/>
  <c r="F42" i="1"/>
  <c r="F37" i="1"/>
  <c r="F39" i="1"/>
  <c r="F41" i="1"/>
  <c r="F36" i="1"/>
  <c r="E36" i="1"/>
  <c r="E45" i="1" l="1"/>
  <c r="F45" i="1"/>
</calcChain>
</file>

<file path=xl/sharedStrings.xml><?xml version="1.0" encoding="utf-8"?>
<sst xmlns="http://schemas.openxmlformats.org/spreadsheetml/2006/main" count="84" uniqueCount="55">
  <si>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</si>
  <si>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</si>
  <si>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</si>
  <si>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</si>
  <si>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</si>
  <si>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</si>
  <si>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</si>
  <si>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</si>
  <si>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</si>
  <si>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</si>
  <si>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</si>
  <si>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</si>
  <si>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</si>
  <si>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</si>
  <si>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</si>
  <si>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</si>
  <si>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</si>
  <si>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</si>
  <si>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</si>
  <si>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</si>
  <si>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</si>
  <si>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</si>
  <si>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</si>
  <si>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</si>
  <si>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</si>
  <si>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</si>
  <si>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</si>
  <si>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</si>
  <si>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</si>
  <si>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</si>
  <si>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</si>
  <si>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</si>
  <si>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</si>
  <si>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</si>
  <si>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</si>
  <si>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</si>
  <si>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</si>
  <si>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</si>
  <si>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</si>
  <si>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</si>
  <si>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1100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</si>
  <si>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СЕЛЬСКОГО ПОСЕЛЕНИЯ "МЕЩУРА" ПО РАЗДЕЛАМ И ПОДРАЗДЕЛАМ КЛАССИФИКАЦИИ РАСХОДОВ БЮДЖЕТОВ</t>
    </r>
  </si>
  <si>
    <t>(%)</t>
  </si>
  <si>
    <t>тыс.руб</t>
  </si>
  <si>
    <t>Итого: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</si>
  <si>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СЕЛЬСКОГО ПОСЕЛЕНИЯ "МЕЩУРА" ПО РАЗДЕЛАМ КЛАССИФИКАЦИИ РАСХОДОВ БЮДЖЕТА</t>
    </r>
  </si>
  <si>
    <t>2019 г</t>
  </si>
  <si>
    <t>2021 г.</t>
  </si>
  <si>
    <t>Коммунальное хозяйство</t>
  </si>
  <si>
    <t>0502</t>
  </si>
  <si>
    <t>2020 г</t>
  </si>
  <si>
    <t>2022 г.</t>
  </si>
  <si>
    <t>Приложение № 2
к пояснительной записке
к решению
"О  бюджете сельского поселения "Мещура" на 2020 год и 
плановый период 2021 и 2022 годов"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</si>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</sst>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justify" vertical="center" wrapText="1"/>
    </xf>
    <xf numFmtId="49" fontId="12" fillId="0" borderId="3" xfId="0" applyNumberFormat="1" applyFont="1" applyFill="1" applyBorder="1" applyAlignment="1">
      <alignment horizontal="justify" vertical="center" wrapText="1"/>
    </xf>
    <xf numFmtId="0" fontId="13" fillId="0" borderId="0" xfId="0" applyFont="1" applyAlignment="1">
      <alignment horizontal="right"/>
    </xf>
    <xf numFmtId="49" fontId="16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6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7" fillId="0" borderId="0" xfId="0" applyNumberFormat="1" applyFont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view="pageBreakPreview" topLeftCell="A5" zoomScale="115" zoomScaleNormal="100" zoomScaleSheetLayoutView="115" workbookViewId="0">
      <selection activeCell="C15" sqref="C15"/>
    </sheetView>
  </sheetViews>
  <sheetFormatPr defaultRowHeight="14.4" x14ac:dyDescent="0.3"/>
  <cols>
    <col min="1" max="1" width="51.33203125" customWidth="1"/>
    <col min="2" max="2" width="11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30" t="s">
        <v>52</v>
      </c>
      <c r="B1" s="31"/>
      <c r="C1" s="31"/>
      <c r="D1" s="31"/>
      <c r="E1" s="31"/>
    </row>
    <row r="4" spans="1:5" ht="64.8" customHeight="1" x14ac:dyDescent="0.3">
      <c r="A4" s="32" t="s">
        <v>41</v>
      </c>
      <c r="B4" s="32"/>
      <c r="C4" s="32"/>
      <c r="D4" s="32"/>
      <c r="E4" s="32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8" t="s">
        <v>1</v>
      </c>
      <c r="B7" s="33" t="s">
        <v>2</v>
      </c>
      <c r="C7" s="28" t="s">
        <v>50</v>
      </c>
      <c r="D7" s="28" t="s">
        <v>47</v>
      </c>
      <c r="E7" s="28" t="s">
        <v>51</v>
      </c>
    </row>
    <row r="8" spans="1:5" x14ac:dyDescent="0.3">
      <c r="A8" s="29"/>
      <c r="B8" s="34" t="s">
        <v>3</v>
      </c>
      <c r="C8" s="29" t="s">
        <v>4</v>
      </c>
      <c r="D8" s="29" t="s">
        <v>4</v>
      </c>
      <c r="E8" s="29" t="s">
        <v>4</v>
      </c>
    </row>
    <row r="9" spans="1:5" x14ac:dyDescent="0.3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4" t="s">
        <v>0</v>
      </c>
      <c r="C10" s="8">
        <f>C11+C12+C21+C19+C23+C26</f>
        <v>2794.7230000000004</v>
      </c>
      <c r="D10" s="8">
        <f>D11+D12+D21+D19+D23+D26</f>
        <v>2394.5530000000003</v>
      </c>
      <c r="E10" s="8">
        <f>E11+E12+E21+E19+E23+E26</f>
        <v>2337.4939999999997</v>
      </c>
    </row>
    <row r="11" spans="1:5" ht="30.75" customHeight="1" x14ac:dyDescent="0.3">
      <c r="A11" s="11" t="s">
        <v>31</v>
      </c>
      <c r="B11" s="14" t="s">
        <v>32</v>
      </c>
      <c r="C11" s="8"/>
      <c r="D11" s="8">
        <v>55.5</v>
      </c>
      <c r="E11" s="8">
        <v>110</v>
      </c>
    </row>
    <row r="12" spans="1:5" ht="25.2" customHeight="1" x14ac:dyDescent="0.3">
      <c r="A12" s="5" t="s">
        <v>8</v>
      </c>
      <c r="B12" s="14" t="s">
        <v>9</v>
      </c>
      <c r="C12" s="8">
        <f>C13+C14+C15+C16+C17+C18</f>
        <v>2101.5240000000003</v>
      </c>
      <c r="D12" s="8">
        <f>SUM(D13:D18)</f>
        <v>1923.9649999999999</v>
      </c>
      <c r="E12" s="8">
        <f t="shared" ref="E12" si="0">SUM(E13:E18)</f>
        <v>1865.4059999999995</v>
      </c>
    </row>
    <row r="13" spans="1:5" ht="46.8" x14ac:dyDescent="0.3">
      <c r="A13" s="12" t="s">
        <v>34</v>
      </c>
      <c r="B13" s="13" t="s">
        <v>33</v>
      </c>
      <c r="C13" s="9">
        <v>665.93299999999999</v>
      </c>
      <c r="D13" s="9">
        <v>665.93299999999999</v>
      </c>
      <c r="E13" s="9">
        <v>665.93299999999999</v>
      </c>
    </row>
    <row r="14" spans="1:5" ht="62.4" x14ac:dyDescent="0.3">
      <c r="A14" s="6" t="s">
        <v>10</v>
      </c>
      <c r="B14" s="13" t="s">
        <v>11</v>
      </c>
      <c r="C14" s="9">
        <f>1301.633-0.03-0.378+2-0.1-100+67</f>
        <v>1270.1250000000002</v>
      </c>
      <c r="D14" s="9">
        <f>1250.576-0.01-0.1+2.1</f>
        <v>1252.566</v>
      </c>
      <c r="E14" s="9">
        <f>1191.918-0.111+2.1+0.1</f>
        <v>1194.0069999999996</v>
      </c>
    </row>
    <row r="15" spans="1:5" ht="46.8" x14ac:dyDescent="0.3">
      <c r="A15" s="6" t="s">
        <v>12</v>
      </c>
      <c r="B15" s="13" t="s">
        <v>13</v>
      </c>
      <c r="C15" s="9">
        <v>0.46600000000000003</v>
      </c>
      <c r="D15" s="9">
        <v>0.46600000000000003</v>
      </c>
      <c r="E15" s="9">
        <v>0.46600000000000003</v>
      </c>
    </row>
    <row r="16" spans="1:5" ht="15.6" x14ac:dyDescent="0.3">
      <c r="A16" s="6" t="s">
        <v>53</v>
      </c>
      <c r="B16" s="13" t="s">
        <v>54</v>
      </c>
      <c r="C16" s="9">
        <v>160</v>
      </c>
      <c r="D16" s="9">
        <v>0</v>
      </c>
      <c r="E16" s="9">
        <v>0</v>
      </c>
    </row>
    <row r="17" spans="1:6" ht="15.6" x14ac:dyDescent="0.3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6" ht="15.6" x14ac:dyDescent="0.3">
      <c r="A18" s="6" t="s">
        <v>16</v>
      </c>
      <c r="B18" s="13" t="s">
        <v>17</v>
      </c>
      <c r="C18" s="9">
        <v>4</v>
      </c>
      <c r="D18" s="9">
        <v>4</v>
      </c>
      <c r="E18" s="9">
        <v>4</v>
      </c>
    </row>
    <row r="19" spans="1:6" ht="37.799999999999997" customHeight="1" x14ac:dyDescent="0.3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12</v>
      </c>
      <c r="E19" s="8">
        <f t="shared" si="1"/>
        <v>12</v>
      </c>
    </row>
    <row r="20" spans="1:6" ht="46.8" x14ac:dyDescent="0.3">
      <c r="A20" s="6" t="s">
        <v>30</v>
      </c>
      <c r="B20" s="13" t="s">
        <v>29</v>
      </c>
      <c r="C20" s="9">
        <v>12</v>
      </c>
      <c r="D20" s="9">
        <v>12</v>
      </c>
      <c r="E20" s="9">
        <v>12</v>
      </c>
    </row>
    <row r="21" spans="1:6" ht="15.6" hidden="1" x14ac:dyDescent="0.3">
      <c r="A21" s="16" t="s">
        <v>35</v>
      </c>
      <c r="B21" s="14" t="s">
        <v>37</v>
      </c>
      <c r="C21" s="8">
        <f>C22</f>
        <v>0</v>
      </c>
      <c r="D21" s="8">
        <f t="shared" ref="D21:E21" si="2">D22</f>
        <v>0</v>
      </c>
      <c r="E21" s="8">
        <f t="shared" si="2"/>
        <v>0</v>
      </c>
    </row>
    <row r="22" spans="1:6" ht="15.6" hidden="1" x14ac:dyDescent="0.3">
      <c r="A22" s="17" t="s">
        <v>36</v>
      </c>
      <c r="B22" s="13" t="s">
        <v>38</v>
      </c>
      <c r="C22" s="9">
        <v>0</v>
      </c>
      <c r="D22" s="9">
        <v>0</v>
      </c>
      <c r="E22" s="9">
        <v>0</v>
      </c>
    </row>
    <row r="23" spans="1:6" ht="27.75" customHeight="1" x14ac:dyDescent="0.3">
      <c r="A23" s="5" t="s">
        <v>18</v>
      </c>
      <c r="B23" s="14" t="s">
        <v>19</v>
      </c>
      <c r="C23" s="8">
        <f>SUM(C24:C25)</f>
        <v>353.11099999999999</v>
      </c>
      <c r="D23" s="8">
        <f t="shared" ref="D23:E23" si="3">SUM(D24:D25)</f>
        <v>75</v>
      </c>
      <c r="E23" s="8">
        <f t="shared" si="3"/>
        <v>22</v>
      </c>
    </row>
    <row r="24" spans="1:6" s="27" customFormat="1" ht="27.75" customHeight="1" x14ac:dyDescent="0.3">
      <c r="A24" s="6" t="s">
        <v>48</v>
      </c>
      <c r="B24" s="13" t="s">
        <v>49</v>
      </c>
      <c r="C24" s="9">
        <v>2</v>
      </c>
      <c r="D24" s="9">
        <v>4</v>
      </c>
      <c r="E24" s="9">
        <v>0</v>
      </c>
    </row>
    <row r="25" spans="1:6" ht="26.4" customHeight="1" x14ac:dyDescent="0.3">
      <c r="A25" s="6" t="s">
        <v>20</v>
      </c>
      <c r="B25" s="13" t="s">
        <v>21</v>
      </c>
      <c r="C25" s="9">
        <f>251.111+100</f>
        <v>351.11099999999999</v>
      </c>
      <c r="D25" s="9">
        <v>71</v>
      </c>
      <c r="E25" s="9">
        <v>22</v>
      </c>
    </row>
    <row r="26" spans="1:6" ht="15.6" x14ac:dyDescent="0.3">
      <c r="A26" s="5" t="s">
        <v>22</v>
      </c>
      <c r="B26" s="14" t="s">
        <v>23</v>
      </c>
      <c r="C26" s="8">
        <f>C27</f>
        <v>328.08800000000002</v>
      </c>
      <c r="D26" s="8">
        <f t="shared" ref="D26:E26" si="4">D27</f>
        <v>328.08800000000002</v>
      </c>
      <c r="E26" s="8">
        <f t="shared" si="4"/>
        <v>328.08800000000002</v>
      </c>
    </row>
    <row r="27" spans="1:6" ht="21" customHeight="1" x14ac:dyDescent="0.3">
      <c r="A27" s="6" t="s">
        <v>24</v>
      </c>
      <c r="B27" s="13" t="s">
        <v>25</v>
      </c>
      <c r="C27" s="9">
        <v>328.08800000000002</v>
      </c>
      <c r="D27" s="9">
        <v>328.08800000000002</v>
      </c>
      <c r="E27" s="9">
        <v>328.08800000000002</v>
      </c>
    </row>
    <row r="31" spans="1:6" ht="56.4" customHeight="1" x14ac:dyDescent="0.3">
      <c r="A31" s="35" t="s">
        <v>45</v>
      </c>
      <c r="B31" s="35"/>
      <c r="C31" s="35"/>
      <c r="D31" s="35"/>
      <c r="E31" s="35"/>
    </row>
    <row r="32" spans="1:6" ht="24" customHeight="1" x14ac:dyDescent="0.3">
      <c r="E32" s="18"/>
      <c r="F32" s="18" t="s">
        <v>42</v>
      </c>
    </row>
    <row r="33" spans="1:6" ht="14.4" customHeight="1" x14ac:dyDescent="0.3">
      <c r="A33" s="28" t="s">
        <v>1</v>
      </c>
      <c r="B33" s="36" t="s">
        <v>2</v>
      </c>
      <c r="C33" s="38" t="s">
        <v>46</v>
      </c>
      <c r="D33" s="28" t="s">
        <v>50</v>
      </c>
      <c r="E33" s="28" t="s">
        <v>47</v>
      </c>
      <c r="F33" s="28" t="s">
        <v>51</v>
      </c>
    </row>
    <row r="34" spans="1:6" ht="14.4" customHeight="1" x14ac:dyDescent="0.3">
      <c r="A34" s="29"/>
      <c r="B34" s="37"/>
      <c r="C34" s="39"/>
      <c r="D34" s="29" t="s">
        <v>4</v>
      </c>
      <c r="E34" s="29" t="s">
        <v>4</v>
      </c>
      <c r="F34" s="29" t="s">
        <v>4</v>
      </c>
    </row>
    <row r="35" spans="1:6" x14ac:dyDescent="0.3">
      <c r="A35" s="3" t="s">
        <v>5</v>
      </c>
      <c r="B35" s="15" t="s">
        <v>6</v>
      </c>
      <c r="C35" s="24">
        <v>3</v>
      </c>
      <c r="D35" s="3">
        <v>4</v>
      </c>
      <c r="E35" s="3">
        <v>5</v>
      </c>
      <c r="F35" s="3">
        <v>6</v>
      </c>
    </row>
    <row r="36" spans="1:6" ht="15.6" x14ac:dyDescent="0.3">
      <c r="A36" s="4" t="s">
        <v>7</v>
      </c>
      <c r="B36" s="19" t="s">
        <v>43</v>
      </c>
      <c r="C36" s="26">
        <v>3052.74</v>
      </c>
      <c r="D36" s="8">
        <f>C10</f>
        <v>2794.7230000000004</v>
      </c>
      <c r="E36" s="8">
        <f>D10</f>
        <v>2394.5530000000003</v>
      </c>
      <c r="F36" s="8">
        <f>E10</f>
        <v>2337.4939999999997</v>
      </c>
    </row>
    <row r="37" spans="1:6" ht="31.2" x14ac:dyDescent="0.3">
      <c r="A37" s="20" t="s">
        <v>31</v>
      </c>
      <c r="B37" s="14" t="s">
        <v>32</v>
      </c>
      <c r="C37" s="21"/>
      <c r="D37" s="21"/>
      <c r="E37" s="21">
        <f>D11/D10*100</f>
        <v>2.3177603502616142</v>
      </c>
      <c r="F37" s="21">
        <f>E11/E10*100</f>
        <v>4.7058944322423937</v>
      </c>
    </row>
    <row r="38" spans="1:6" ht="15.6" x14ac:dyDescent="0.3">
      <c r="A38" s="5" t="s">
        <v>8</v>
      </c>
      <c r="B38" s="14" t="s">
        <v>9</v>
      </c>
      <c r="C38" s="21">
        <f>1692.763/C36*100</f>
        <v>55.450611581726584</v>
      </c>
      <c r="D38" s="21">
        <f>C12/C10*100</f>
        <v>75.196146451723479</v>
      </c>
      <c r="E38" s="21">
        <f>D12/D10*100</f>
        <v>80.347563825064611</v>
      </c>
      <c r="F38" s="21">
        <f>E12/E10*100</f>
        <v>79.803670084286836</v>
      </c>
    </row>
    <row r="39" spans="1:6" ht="31.2" x14ac:dyDescent="0.3">
      <c r="A39" s="10" t="s">
        <v>27</v>
      </c>
      <c r="B39" s="14" t="s">
        <v>28</v>
      </c>
      <c r="C39" s="21">
        <f>481/C36*100</f>
        <v>15.756336930102139</v>
      </c>
      <c r="D39" s="21">
        <f>C19/C10*100</f>
        <v>0.42938065776107326</v>
      </c>
      <c r="E39" s="21">
        <f>D19/D10*100</f>
        <v>0.5011373730295382</v>
      </c>
      <c r="F39" s="21">
        <f>E19/E10*100</f>
        <v>0.5133703016991702</v>
      </c>
    </row>
    <row r="40" spans="1:6" ht="15.6" x14ac:dyDescent="0.3">
      <c r="A40" s="5" t="s">
        <v>35</v>
      </c>
      <c r="B40" s="14" t="s">
        <v>37</v>
      </c>
      <c r="C40" s="21">
        <f>30/C36*100</f>
        <v>0.98272371705418748</v>
      </c>
      <c r="D40" s="21">
        <f>C21/C10*100</f>
        <v>0</v>
      </c>
      <c r="E40" s="21">
        <f>D21/D10*100</f>
        <v>0</v>
      </c>
      <c r="F40" s="21">
        <f>E21/E10*100</f>
        <v>0</v>
      </c>
    </row>
    <row r="41" spans="1:6" ht="15.6" x14ac:dyDescent="0.3">
      <c r="A41" s="5" t="s">
        <v>18</v>
      </c>
      <c r="B41" s="14" t="s">
        <v>19</v>
      </c>
      <c r="C41" s="21">
        <f>533.508/C36*100</f>
        <v>17.476365494604849</v>
      </c>
      <c r="D41" s="21">
        <f>C23/C10*100</f>
        <v>12.63491945355586</v>
      </c>
      <c r="E41" s="21">
        <f>D23/D10*100</f>
        <v>3.1321085814346139</v>
      </c>
      <c r="F41" s="21">
        <f>E23/E10*100</f>
        <v>0.94117888644847869</v>
      </c>
    </row>
    <row r="42" spans="1:6" ht="15.6" x14ac:dyDescent="0.3">
      <c r="A42" s="5" t="s">
        <v>22</v>
      </c>
      <c r="B42" s="14" t="s">
        <v>23</v>
      </c>
      <c r="C42" s="21">
        <f>315.47/C36*100</f>
        <v>10.333995033969485</v>
      </c>
      <c r="D42" s="21">
        <f>C26/C10*100</f>
        <v>11.739553436959584</v>
      </c>
      <c r="E42" s="21">
        <f>D26/D10*100</f>
        <v>13.701429870209594</v>
      </c>
      <c r="F42" s="21">
        <f>E26/E10*100</f>
        <v>14.035886295323113</v>
      </c>
    </row>
    <row r="43" spans="1:6" ht="15.6" x14ac:dyDescent="0.3">
      <c r="A43" s="5" t="s">
        <v>39</v>
      </c>
      <c r="B43" s="14" t="s">
        <v>40</v>
      </c>
      <c r="C43" s="25"/>
      <c r="D43" s="21">
        <v>0</v>
      </c>
      <c r="E43" s="21">
        <v>0</v>
      </c>
      <c r="F43" s="21">
        <v>0</v>
      </c>
    </row>
    <row r="45" spans="1:6" ht="15.6" x14ac:dyDescent="0.3">
      <c r="A45" s="22" t="s">
        <v>44</v>
      </c>
      <c r="C45" s="23">
        <f>C38+C39+C40+C41+C42</f>
        <v>100.00003275745725</v>
      </c>
      <c r="D45" s="23">
        <f>SUM(D37:D43)</f>
        <v>99.999999999999986</v>
      </c>
      <c r="E45" s="23">
        <f t="shared" ref="E45:F45" si="5">SUM(E37:E43)</f>
        <v>99.999999999999957</v>
      </c>
      <c r="F45" s="23">
        <f t="shared" si="5"/>
        <v>99.999999999999986</v>
      </c>
    </row>
  </sheetData>
  <mergeCells count="14">
    <mergeCell ref="F33:F34"/>
    <mergeCell ref="A1:E1"/>
    <mergeCell ref="A4:E4"/>
    <mergeCell ref="A7:A8"/>
    <mergeCell ref="B7:B8"/>
    <mergeCell ref="C7:C8"/>
    <mergeCell ref="D7:D8"/>
    <mergeCell ref="E7:E8"/>
    <mergeCell ref="A31:E31"/>
    <mergeCell ref="A33:A34"/>
    <mergeCell ref="B33:B34"/>
    <mergeCell ref="C33:C34"/>
    <mergeCell ref="D33:D34"/>
    <mergeCell ref="E33:E34"/>
  </mergeCells>
  <pageMargins left="0.11811023622047245" right="0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2020-01-20T06:59:48Z</dcterms:modified>
</cp:coreProperties>
</file>