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2" sheetId="2" r:id="rId1"/>
  </sheets>
  <calcPr calcId="145621"/>
</workbook>
</file>

<file path=xl/calcChain.xml><?xml version="1.0" encoding="utf-8"?>
<calcChain xmlns="http://schemas.openxmlformats.org/spreadsheetml/2006/main">
  <c r="L16" i="2" l="1"/>
  <c r="J16" i="2"/>
  <c r="I16" i="2"/>
  <c r="H16" i="2"/>
  <c r="G16" i="2"/>
  <c r="F16" i="2"/>
  <c r="E16" i="2"/>
  <c r="D16" i="2"/>
  <c r="F66" i="2"/>
  <c r="L65" i="2"/>
  <c r="K65" i="2"/>
  <c r="J65" i="2"/>
  <c r="I65" i="2"/>
  <c r="H65" i="2"/>
  <c r="G65" i="2"/>
  <c r="F65" i="2"/>
  <c r="E65" i="2"/>
  <c r="D65" i="2"/>
  <c r="F64" i="2"/>
  <c r="F63" i="2"/>
  <c r="F62" i="2"/>
  <c r="L61" i="2"/>
  <c r="K61" i="2"/>
  <c r="J61" i="2"/>
  <c r="I61" i="2"/>
  <c r="H61" i="2"/>
  <c r="G61" i="2"/>
  <c r="F61" i="2"/>
  <c r="E61" i="2"/>
  <c r="D61" i="2"/>
  <c r="J60" i="2"/>
  <c r="I60" i="2"/>
  <c r="I58" i="2" s="1"/>
  <c r="G60" i="2"/>
  <c r="F60" i="2"/>
  <c r="J59" i="2"/>
  <c r="J58" i="2" s="1"/>
  <c r="G59" i="2"/>
  <c r="G58" i="2" s="1"/>
  <c r="E59" i="2"/>
  <c r="F59" i="2" s="1"/>
  <c r="F58" i="2" s="1"/>
  <c r="D59" i="2"/>
  <c r="L58" i="2"/>
  <c r="K58" i="2"/>
  <c r="H58" i="2"/>
  <c r="E58" i="2"/>
  <c r="D58" i="2"/>
  <c r="I57" i="2"/>
  <c r="F57" i="2"/>
  <c r="J56" i="2"/>
  <c r="J55" i="2" s="1"/>
  <c r="I56" i="2"/>
  <c r="I55" i="2" s="1"/>
  <c r="G56" i="2"/>
  <c r="D56" i="2"/>
  <c r="F56" i="2" s="1"/>
  <c r="F55" i="2" s="1"/>
  <c r="L55" i="2"/>
  <c r="K55" i="2"/>
  <c r="H55" i="2"/>
  <c r="G55" i="2"/>
  <c r="E55" i="2"/>
  <c r="D55" i="2"/>
  <c r="I54" i="2"/>
  <c r="F54" i="2"/>
  <c r="F53" i="2" s="1"/>
  <c r="L53" i="2"/>
  <c r="K53" i="2"/>
  <c r="J53" i="2"/>
  <c r="I53" i="2"/>
  <c r="H53" i="2"/>
  <c r="G53" i="2"/>
  <c r="E53" i="2"/>
  <c r="D53" i="2"/>
  <c r="I52" i="2"/>
  <c r="F52" i="2"/>
  <c r="J51" i="2"/>
  <c r="G51" i="2"/>
  <c r="G50" i="2" s="1"/>
  <c r="E51" i="2"/>
  <c r="F51" i="2" s="1"/>
  <c r="F50" i="2" s="1"/>
  <c r="D51" i="2"/>
  <c r="L50" i="2"/>
  <c r="K50" i="2"/>
  <c r="J50" i="2"/>
  <c r="H50" i="2"/>
  <c r="E50" i="2"/>
  <c r="D50" i="2"/>
  <c r="I49" i="2"/>
  <c r="F49" i="2"/>
  <c r="F48" i="2" s="1"/>
  <c r="L48" i="2"/>
  <c r="K48" i="2"/>
  <c r="J48" i="2"/>
  <c r="I48" i="2"/>
  <c r="H48" i="2"/>
  <c r="G48" i="2"/>
  <c r="E48" i="2"/>
  <c r="D48" i="2"/>
  <c r="L47" i="2"/>
  <c r="L46" i="2" s="1"/>
  <c r="I47" i="2"/>
  <c r="F47" i="2"/>
  <c r="F46" i="2" s="1"/>
  <c r="K46" i="2"/>
  <c r="J46" i="2"/>
  <c r="I46" i="2"/>
  <c r="H46" i="2"/>
  <c r="G46" i="2"/>
  <c r="E46" i="2"/>
  <c r="D46" i="2"/>
  <c r="L45" i="2"/>
  <c r="J45" i="2"/>
  <c r="G45" i="2"/>
  <c r="G43" i="2" s="1"/>
  <c r="F45" i="2"/>
  <c r="D45" i="2"/>
  <c r="J44" i="2"/>
  <c r="L44" i="2" s="1"/>
  <c r="L43" i="2" s="1"/>
  <c r="I44" i="2"/>
  <c r="G44" i="2"/>
  <c r="D44" i="2"/>
  <c r="F44" i="2" s="1"/>
  <c r="F43" i="2" s="1"/>
  <c r="K43" i="2"/>
  <c r="H43" i="2"/>
  <c r="E43" i="2"/>
  <c r="D43" i="2"/>
  <c r="J42" i="2"/>
  <c r="G42" i="2"/>
  <c r="I42" i="2" s="1"/>
  <c r="I41" i="2" s="1"/>
  <c r="F42" i="2"/>
  <c r="F41" i="2" s="1"/>
  <c r="E42" i="2"/>
  <c r="D42" i="2"/>
  <c r="L41" i="2"/>
  <c r="K41" i="2"/>
  <c r="K40" i="2" s="1"/>
  <c r="K39" i="2" s="1"/>
  <c r="J41" i="2"/>
  <c r="H41" i="2"/>
  <c r="G41" i="2"/>
  <c r="G40" i="2" s="1"/>
  <c r="G39" i="2" s="1"/>
  <c r="E41" i="2"/>
  <c r="D41" i="2"/>
  <c r="H40" i="2"/>
  <c r="H39" i="2" s="1"/>
  <c r="E40" i="2"/>
  <c r="D40" i="2"/>
  <c r="D39" i="2" s="1"/>
  <c r="E39" i="2"/>
  <c r="F38" i="2"/>
  <c r="F37" i="2" s="1"/>
  <c r="L37" i="2"/>
  <c r="K37" i="2"/>
  <c r="J37" i="2"/>
  <c r="I37" i="2"/>
  <c r="H37" i="2"/>
  <c r="G37" i="2"/>
  <c r="E37" i="2"/>
  <c r="D37" i="2"/>
  <c r="F36" i="2"/>
  <c r="F35" i="2" s="1"/>
  <c r="L35" i="2"/>
  <c r="K35" i="2"/>
  <c r="J35" i="2"/>
  <c r="I35" i="2"/>
  <c r="H35" i="2"/>
  <c r="G35" i="2"/>
  <c r="E35" i="2"/>
  <c r="D35" i="2"/>
  <c r="I34" i="2"/>
  <c r="F34" i="2"/>
  <c r="F33" i="2" s="1"/>
  <c r="L33" i="2"/>
  <c r="K33" i="2"/>
  <c r="J33" i="2"/>
  <c r="I33" i="2"/>
  <c r="H33" i="2"/>
  <c r="G33" i="2"/>
  <c r="E33" i="2"/>
  <c r="D33" i="2"/>
  <c r="I32" i="2"/>
  <c r="F32" i="2"/>
  <c r="F31" i="2" s="1"/>
  <c r="L31" i="2"/>
  <c r="K31" i="2"/>
  <c r="J31" i="2"/>
  <c r="I31" i="2"/>
  <c r="H31" i="2"/>
  <c r="G31" i="2"/>
  <c r="E31" i="2"/>
  <c r="D31" i="2"/>
  <c r="F30" i="2"/>
  <c r="F29" i="2" s="1"/>
  <c r="L29" i="2"/>
  <c r="K29" i="2"/>
  <c r="J29" i="2"/>
  <c r="I29" i="2"/>
  <c r="H29" i="2"/>
  <c r="G29" i="2"/>
  <c r="E29" i="2"/>
  <c r="D29" i="2"/>
  <c r="I28" i="2"/>
  <c r="F28" i="2"/>
  <c r="F27" i="2" s="1"/>
  <c r="L27" i="2"/>
  <c r="L22" i="2" s="1"/>
  <c r="L21" i="2" s="1"/>
  <c r="K27" i="2"/>
  <c r="J27" i="2"/>
  <c r="I27" i="2"/>
  <c r="H27" i="2"/>
  <c r="H22" i="2" s="1"/>
  <c r="H21" i="2" s="1"/>
  <c r="G27" i="2"/>
  <c r="E27" i="2"/>
  <c r="E22" i="2" s="1"/>
  <c r="E21" i="2" s="1"/>
  <c r="D27" i="2"/>
  <c r="D22" i="2" s="1"/>
  <c r="D21" i="2" s="1"/>
  <c r="I26" i="2"/>
  <c r="F26" i="2"/>
  <c r="F25" i="2" s="1"/>
  <c r="L25" i="2"/>
  <c r="K25" i="2"/>
  <c r="J25" i="2"/>
  <c r="I25" i="2"/>
  <c r="H25" i="2"/>
  <c r="G25" i="2"/>
  <c r="E25" i="2"/>
  <c r="D25" i="2"/>
  <c r="I24" i="2"/>
  <c r="I23" i="2" s="1"/>
  <c r="I22" i="2" s="1"/>
  <c r="I21" i="2" s="1"/>
  <c r="F24" i="2"/>
  <c r="L23" i="2"/>
  <c r="K23" i="2"/>
  <c r="J23" i="2"/>
  <c r="J22" i="2" s="1"/>
  <c r="J21" i="2" s="1"/>
  <c r="H23" i="2"/>
  <c r="G23" i="2"/>
  <c r="F23" i="2"/>
  <c r="E23" i="2"/>
  <c r="D23" i="2"/>
  <c r="K22" i="2"/>
  <c r="K21" i="2" s="1"/>
  <c r="G22" i="2"/>
  <c r="G21" i="2" s="1"/>
  <c r="I20" i="2"/>
  <c r="F20" i="2"/>
  <c r="F19" i="2" s="1"/>
  <c r="F18" i="2" s="1"/>
  <c r="F17" i="2" s="1"/>
  <c r="L19" i="2"/>
  <c r="K19" i="2"/>
  <c r="K18" i="2" s="1"/>
  <c r="K17" i="2" s="1"/>
  <c r="J19" i="2"/>
  <c r="I19" i="2"/>
  <c r="H19" i="2"/>
  <c r="G19" i="2"/>
  <c r="G18" i="2" s="1"/>
  <c r="G17" i="2" s="1"/>
  <c r="E19" i="2"/>
  <c r="D19" i="2"/>
  <c r="L18" i="2"/>
  <c r="L17" i="2" s="1"/>
  <c r="J18" i="2"/>
  <c r="I18" i="2"/>
  <c r="H18" i="2"/>
  <c r="H17" i="2" s="1"/>
  <c r="E18" i="2"/>
  <c r="D18" i="2"/>
  <c r="D17" i="2" s="1"/>
  <c r="J17" i="2"/>
  <c r="I17" i="2"/>
  <c r="E17" i="2"/>
  <c r="L40" i="2" l="1"/>
  <c r="L39" i="2" s="1"/>
  <c r="F22" i="2"/>
  <c r="F21" i="2" s="1"/>
  <c r="F40" i="2"/>
  <c r="F39" i="2" s="1"/>
  <c r="J43" i="2"/>
  <c r="J40" i="2" s="1"/>
  <c r="J39" i="2" s="1"/>
  <c r="I45" i="2"/>
  <c r="I43" i="2" s="1"/>
  <c r="I40" i="2" s="1"/>
  <c r="I39" i="2" s="1"/>
  <c r="I51" i="2"/>
  <c r="I50" i="2" s="1"/>
  <c r="K16" i="2"/>
</calcChain>
</file>

<file path=xl/sharedStrings.xml><?xml version="1.0" encoding="utf-8"?>
<sst xmlns="http://schemas.openxmlformats.org/spreadsheetml/2006/main" count="162" uniqueCount="78">
  <si>
    <t/>
  </si>
  <si>
    <t>РАСПРЕДЕЛЕНИЕ БЮДЖЕТНЫХ АССИГНОВАНИЙ ПО ЦЕЛЕВЫМ СТАТЬЯМ (МУНИЦИПАЛЬНЫМ ПРОГРАММАМ СЕЛЬСКОЕ ПОСЕЛЕНИЕ "МЕЩУРА"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</si>
  <si>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</si>
  <si>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</si>
  <si>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</si>
  <si>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</si>
  <si>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</si>
  <si>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</si>
  <si>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</si>
  <si>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</si>
  <si>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</si>
  <si>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</si>
  <si>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</si>
  <si>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</si>
  <si>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</si>
  <si>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</si>
  <si>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</si>
  <si>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</si>
  <si>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</si>
  <si>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</si>
  <si>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</si>
  <si>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</si>
  <si>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</si>
  <si>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</si>
  <si>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</si>
  <si>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</si>
  <si>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</si>
  <si>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</si>
  <si>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</si>
  <si>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</si>
  <si>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</si>
  <si>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</si>
  <si>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</si>
  <si>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</si>
  <si>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</si>
  <si>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</si>
  <si>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</si>
  <si>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</si>
  <si>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</si>
  <si>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</si>
  <si>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</si>
  <si>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</si>
  <si>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</si>
  <si>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</si>
  <si>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</si>
  <si>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</si>
  <si>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</si>
  <si>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</si>
  <si>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</si>
  <si>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</si>
  <si>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</si>
  <si>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</si>
  <si>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</si>
  <si>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</si>
  <si>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</si>
  <si>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</si>
  <si>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</si>
  <si>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</si>
  <si>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</si>
  <si>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3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</si>
  <si>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</si>
  <si>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</si>
  <si>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</si>
  <si>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</si>
  <si>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</si>
  <si>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от 25.12.2019 г №4-34/2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</si>
  <si>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</si>
  <si>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На выполнение мероприятий по содержанию улично-дорожной сети поселений</t>
  </si>
  <si>
    <t>Выполнение мероприятий по обустройству мест захоронения, транспортировки и вывоз в морг тел умерших</t>
  </si>
  <si>
    <t>Расходы на подготовку и проведение выборов</t>
  </si>
  <si>
    <t>22 3 1Б 74090</t>
  </si>
  <si>
    <t>22 3 1В 64599</t>
  </si>
  <si>
    <t>22 3 1М S2500</t>
  </si>
  <si>
    <t>22 3 1Р 64591</t>
  </si>
  <si>
    <t>99 9 00 64588</t>
  </si>
  <si>
    <t>Обеспечение мероприятий по проведению ремонтных работ источников холодного водоснабжения</t>
  </si>
  <si>
    <t>22 3 1У 64598</t>
  </si>
  <si>
    <t>от 02.12.2020 г № 4-39/1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</si>
</sst>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right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abSelected="1" workbookViewId="0">
      <selection activeCell="A10" sqref="A10"/>
    </sheetView>
  </sheetViews>
  <sheetFormatPr defaultColWidth="23.33203125" defaultRowHeight="13.2" x14ac:dyDescent="0.25"/>
  <cols>
    <col min="1" max="1" width="76.77734375" customWidth="1"/>
    <col min="3" max="3" width="10" customWidth="1"/>
    <col min="4" max="5" width="15.77734375" hidden="1" customWidth="1"/>
    <col min="6" max="6" width="15.77734375" customWidth="1"/>
    <col min="7" max="8" width="23.33203125" hidden="1" customWidth="1"/>
    <col min="9" max="9" width="15.77734375" customWidth="1"/>
    <col min="10" max="11" width="15.77734375" hidden="1" customWidth="1"/>
    <col min="12" max="12" width="15.77734375" customWidth="1"/>
  </cols>
  <sheetData>
    <row r="1" spans="1:12" ht="15.6" x14ac:dyDescent="0.3">
      <c r="L1" s="19" t="s">
        <v>59</v>
      </c>
    </row>
    <row r="2" spans="1:12" ht="15.6" x14ac:dyDescent="0.3">
      <c r="L2" s="19" t="s">
        <v>62</v>
      </c>
    </row>
    <row r="3" spans="1:12" ht="15.6" x14ac:dyDescent="0.3">
      <c r="L3" s="19" t="s">
        <v>58</v>
      </c>
    </row>
    <row r="4" spans="1:12" ht="15.6" x14ac:dyDescent="0.3">
      <c r="L4" s="19" t="s">
        <v>77</v>
      </c>
    </row>
    <row r="6" spans="1:12" ht="15.6" x14ac:dyDescent="0.3">
      <c r="A6" s="1"/>
      <c r="B6" s="1"/>
      <c r="C6" s="1"/>
      <c r="D6" s="1"/>
      <c r="E6" s="1"/>
      <c r="F6" s="1"/>
      <c r="L6" s="19" t="s">
        <v>59</v>
      </c>
    </row>
    <row r="7" spans="1:12" ht="15.6" x14ac:dyDescent="0.3">
      <c r="A7" s="1"/>
      <c r="B7" s="1"/>
      <c r="C7" s="1"/>
      <c r="D7" s="1"/>
      <c r="E7" s="1"/>
      <c r="F7" s="2"/>
      <c r="L7" s="19" t="s">
        <v>62</v>
      </c>
    </row>
    <row r="8" spans="1:12" ht="15.6" customHeight="1" x14ac:dyDescent="0.3">
      <c r="A8" s="1"/>
      <c r="B8" s="1"/>
      <c r="C8" s="1"/>
      <c r="D8" s="1"/>
      <c r="E8" s="28"/>
      <c r="F8" s="28"/>
      <c r="L8" s="19" t="s">
        <v>58</v>
      </c>
    </row>
    <row r="9" spans="1:12" ht="15.6" x14ac:dyDescent="0.3">
      <c r="A9" s="1"/>
      <c r="B9" s="1"/>
      <c r="C9" s="1"/>
      <c r="D9" s="1"/>
      <c r="E9" s="28"/>
      <c r="F9" s="28"/>
      <c r="L9" s="19" t="s">
        <v>65</v>
      </c>
    </row>
    <row r="10" spans="1:12" ht="15.6" x14ac:dyDescent="0.25">
      <c r="A10" s="1"/>
      <c r="B10" s="1"/>
      <c r="C10" s="1"/>
      <c r="D10" s="1"/>
      <c r="E10" s="1"/>
      <c r="F10" s="1"/>
    </row>
    <row r="11" spans="1:12" ht="72.599999999999994" customHeight="1" x14ac:dyDescent="0.25">
      <c r="A11" s="27" t="s">
        <v>1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15.6" x14ac:dyDescent="0.25">
      <c r="A12" s="27" t="s">
        <v>0</v>
      </c>
      <c r="B12" s="27"/>
      <c r="C12" s="27"/>
      <c r="D12" s="27"/>
      <c r="E12" s="27"/>
      <c r="F12" s="27"/>
    </row>
    <row r="13" spans="1:12" ht="15.6" customHeight="1" x14ac:dyDescent="0.25">
      <c r="A13" s="29" t="s">
        <v>2</v>
      </c>
      <c r="B13" s="29" t="s">
        <v>3</v>
      </c>
      <c r="C13" s="29" t="s">
        <v>4</v>
      </c>
      <c r="D13" s="31" t="s">
        <v>5</v>
      </c>
      <c r="E13" s="32"/>
      <c r="F13" s="32"/>
      <c r="G13" s="32"/>
      <c r="H13" s="32"/>
      <c r="I13" s="32"/>
      <c r="J13" s="32"/>
      <c r="K13" s="32"/>
      <c r="L13" s="33"/>
    </row>
    <row r="14" spans="1:12" ht="15.6" x14ac:dyDescent="0.25">
      <c r="A14" s="30" t="s">
        <v>0</v>
      </c>
      <c r="B14" s="30" t="s">
        <v>0</v>
      </c>
      <c r="C14" s="30" t="s">
        <v>0</v>
      </c>
      <c r="D14" s="31" t="s">
        <v>6</v>
      </c>
      <c r="E14" s="32"/>
      <c r="F14" s="33"/>
      <c r="G14" s="31" t="s">
        <v>7</v>
      </c>
      <c r="H14" s="32"/>
      <c r="I14" s="33"/>
      <c r="J14" s="31" t="s">
        <v>8</v>
      </c>
      <c r="K14" s="32"/>
      <c r="L14" s="33"/>
    </row>
    <row r="15" spans="1:12" ht="15.6" x14ac:dyDescent="0.25">
      <c r="A15" s="3">
        <v>1</v>
      </c>
      <c r="B15" s="3">
        <v>2</v>
      </c>
      <c r="C15" s="3">
        <v>3</v>
      </c>
      <c r="D15" s="20">
        <v>4</v>
      </c>
      <c r="E15" s="21"/>
      <c r="F15" s="22"/>
      <c r="G15" s="23">
        <v>5</v>
      </c>
      <c r="H15" s="24"/>
      <c r="I15" s="25"/>
      <c r="J15" s="26">
        <v>6</v>
      </c>
      <c r="K15" s="24"/>
      <c r="L15" s="25"/>
    </row>
    <row r="16" spans="1:12" ht="15.6" x14ac:dyDescent="0.25">
      <c r="A16" s="4" t="s">
        <v>9</v>
      </c>
      <c r="B16" s="5" t="s">
        <v>0</v>
      </c>
      <c r="C16" s="5" t="s">
        <v>0</v>
      </c>
      <c r="D16" s="18">
        <f t="shared" ref="D16:J16" si="0">D17+D21+D39</f>
        <v>4975.2849999999999</v>
      </c>
      <c r="E16" s="18">
        <f t="shared" si="0"/>
        <v>211.09765999999999</v>
      </c>
      <c r="F16" s="18">
        <f t="shared" si="0"/>
        <v>5186.3826600000002</v>
      </c>
      <c r="G16" s="18">
        <f t="shared" si="0"/>
        <v>2284.5070000000001</v>
      </c>
      <c r="H16" s="18">
        <f t="shared" si="0"/>
        <v>0</v>
      </c>
      <c r="I16" s="18">
        <f t="shared" si="0"/>
        <v>2284.5070000000001</v>
      </c>
      <c r="J16" s="18">
        <f t="shared" si="0"/>
        <v>2225.5349999999999</v>
      </c>
      <c r="K16" s="18">
        <f t="shared" ref="K16" si="1">K17+K21+K37</f>
        <v>0</v>
      </c>
      <c r="L16" s="18">
        <f t="shared" ref="L16" si="2">L17+L21+L39</f>
        <v>2225.5347000000002</v>
      </c>
    </row>
    <row r="17" spans="1:12" ht="15.6" x14ac:dyDescent="0.25">
      <c r="A17" s="6" t="s">
        <v>10</v>
      </c>
      <c r="B17" s="9" t="s">
        <v>11</v>
      </c>
      <c r="C17" s="10" t="s">
        <v>0</v>
      </c>
      <c r="D17" s="15">
        <f>D18</f>
        <v>12</v>
      </c>
      <c r="E17" s="15">
        <f t="shared" ref="E17:L19" si="3">E18</f>
        <v>0</v>
      </c>
      <c r="F17" s="15">
        <f t="shared" si="3"/>
        <v>12</v>
      </c>
      <c r="G17" s="15">
        <f t="shared" si="3"/>
        <v>12</v>
      </c>
      <c r="H17" s="15">
        <f t="shared" si="3"/>
        <v>0</v>
      </c>
      <c r="I17" s="15">
        <f t="shared" si="3"/>
        <v>12</v>
      </c>
      <c r="J17" s="15">
        <f t="shared" si="3"/>
        <v>12</v>
      </c>
      <c r="K17" s="15">
        <f t="shared" si="3"/>
        <v>0</v>
      </c>
      <c r="L17" s="15">
        <f t="shared" si="3"/>
        <v>12</v>
      </c>
    </row>
    <row r="18" spans="1:12" ht="15.6" x14ac:dyDescent="0.25">
      <c r="A18" s="6" t="s">
        <v>12</v>
      </c>
      <c r="B18" s="9" t="s">
        <v>13</v>
      </c>
      <c r="C18" s="10" t="s">
        <v>0</v>
      </c>
      <c r="D18" s="15">
        <f>D19</f>
        <v>12</v>
      </c>
      <c r="E18" s="15">
        <f t="shared" si="3"/>
        <v>0</v>
      </c>
      <c r="F18" s="15">
        <f t="shared" si="3"/>
        <v>12</v>
      </c>
      <c r="G18" s="15">
        <f t="shared" si="3"/>
        <v>12</v>
      </c>
      <c r="H18" s="15">
        <f t="shared" si="3"/>
        <v>0</v>
      </c>
      <c r="I18" s="15">
        <f t="shared" si="3"/>
        <v>12</v>
      </c>
      <c r="J18" s="15">
        <f t="shared" si="3"/>
        <v>12</v>
      </c>
      <c r="K18" s="15">
        <f t="shared" si="3"/>
        <v>0</v>
      </c>
      <c r="L18" s="15">
        <f t="shared" si="3"/>
        <v>12</v>
      </c>
    </row>
    <row r="19" spans="1:12" ht="15.6" x14ac:dyDescent="0.25">
      <c r="A19" s="6" t="s">
        <v>14</v>
      </c>
      <c r="B19" s="9" t="s">
        <v>15</v>
      </c>
      <c r="C19" s="10" t="s">
        <v>0</v>
      </c>
      <c r="D19" s="15">
        <f>D20</f>
        <v>12</v>
      </c>
      <c r="E19" s="15">
        <f t="shared" si="3"/>
        <v>0</v>
      </c>
      <c r="F19" s="15">
        <f t="shared" si="3"/>
        <v>12</v>
      </c>
      <c r="G19" s="15">
        <f t="shared" si="3"/>
        <v>12</v>
      </c>
      <c r="H19" s="15">
        <f t="shared" si="3"/>
        <v>0</v>
      </c>
      <c r="I19" s="15">
        <f t="shared" si="3"/>
        <v>12</v>
      </c>
      <c r="J19" s="15">
        <f t="shared" si="3"/>
        <v>12</v>
      </c>
      <c r="K19" s="15">
        <f t="shared" si="3"/>
        <v>0</v>
      </c>
      <c r="L19" s="15">
        <f t="shared" si="3"/>
        <v>12</v>
      </c>
    </row>
    <row r="20" spans="1:12" x14ac:dyDescent="0.25">
      <c r="A20" s="7" t="s">
        <v>16</v>
      </c>
      <c r="B20" s="11" t="s">
        <v>15</v>
      </c>
      <c r="C20" s="11" t="s">
        <v>17</v>
      </c>
      <c r="D20" s="16">
        <v>12</v>
      </c>
      <c r="E20" s="16"/>
      <c r="F20" s="16">
        <f>E20+D20</f>
        <v>12</v>
      </c>
      <c r="G20" s="16">
        <v>12</v>
      </c>
      <c r="H20" s="16"/>
      <c r="I20" s="16">
        <f>H20+G20</f>
        <v>12</v>
      </c>
      <c r="J20" s="16">
        <v>12</v>
      </c>
      <c r="K20" s="16"/>
      <c r="L20" s="16">
        <v>12</v>
      </c>
    </row>
    <row r="21" spans="1:12" ht="26.4" x14ac:dyDescent="0.25">
      <c r="A21" s="6" t="s">
        <v>18</v>
      </c>
      <c r="B21" s="9" t="s">
        <v>19</v>
      </c>
      <c r="C21" s="10" t="s">
        <v>0</v>
      </c>
      <c r="D21" s="15">
        <f>D22</f>
        <v>2598.73</v>
      </c>
      <c r="E21" s="15">
        <f t="shared" ref="E21:L21" si="4">E22</f>
        <v>202</v>
      </c>
      <c r="F21" s="15">
        <f t="shared" si="4"/>
        <v>2800.73</v>
      </c>
      <c r="G21" s="15">
        <f t="shared" si="4"/>
        <v>71</v>
      </c>
      <c r="H21" s="15">
        <f t="shared" si="4"/>
        <v>0</v>
      </c>
      <c r="I21" s="15">
        <f t="shared" si="4"/>
        <v>71</v>
      </c>
      <c r="J21" s="15">
        <f t="shared" si="4"/>
        <v>22</v>
      </c>
      <c r="K21" s="15">
        <f t="shared" si="4"/>
        <v>0</v>
      </c>
      <c r="L21" s="15">
        <f t="shared" si="4"/>
        <v>22</v>
      </c>
    </row>
    <row r="22" spans="1:12" ht="26.4" x14ac:dyDescent="0.25">
      <c r="A22" s="6" t="s">
        <v>20</v>
      </c>
      <c r="B22" s="9" t="s">
        <v>21</v>
      </c>
      <c r="C22" s="10" t="s">
        <v>0</v>
      </c>
      <c r="D22" s="15">
        <f>D23+D27+D31+D33+D25+D29+D35+D37</f>
        <v>2598.73</v>
      </c>
      <c r="E22" s="15">
        <f t="shared" ref="E22:F22" si="5">E23+E27+E31+E33+E25+E29+E35+E37</f>
        <v>202</v>
      </c>
      <c r="F22" s="15">
        <f t="shared" si="5"/>
        <v>2800.73</v>
      </c>
      <c r="G22" s="15">
        <f t="shared" ref="G22:L22" si="6">G23+G27+G31+G33+G25+G29+G35</f>
        <v>71</v>
      </c>
      <c r="H22" s="15">
        <f t="shared" si="6"/>
        <v>0</v>
      </c>
      <c r="I22" s="15">
        <f t="shared" si="6"/>
        <v>71</v>
      </c>
      <c r="J22" s="15">
        <f t="shared" si="6"/>
        <v>22</v>
      </c>
      <c r="K22" s="15">
        <f t="shared" si="6"/>
        <v>0</v>
      </c>
      <c r="L22" s="15">
        <f t="shared" si="6"/>
        <v>22</v>
      </c>
    </row>
    <row r="23" spans="1:12" ht="15.6" x14ac:dyDescent="0.25">
      <c r="A23" s="6" t="s">
        <v>22</v>
      </c>
      <c r="B23" s="9" t="s">
        <v>23</v>
      </c>
      <c r="C23" s="10" t="s">
        <v>0</v>
      </c>
      <c r="D23" s="15">
        <f>D24</f>
        <v>80.619</v>
      </c>
      <c r="E23" s="15">
        <f t="shared" ref="E23:L23" si="7">E24</f>
        <v>2</v>
      </c>
      <c r="F23" s="15">
        <f t="shared" si="7"/>
        <v>82.619</v>
      </c>
      <c r="G23" s="15">
        <f t="shared" si="7"/>
        <v>36</v>
      </c>
      <c r="H23" s="15">
        <f t="shared" si="7"/>
        <v>0</v>
      </c>
      <c r="I23" s="15">
        <f t="shared" si="7"/>
        <v>36</v>
      </c>
      <c r="J23" s="15">
        <f t="shared" si="7"/>
        <v>11</v>
      </c>
      <c r="K23" s="15">
        <f t="shared" si="7"/>
        <v>0</v>
      </c>
      <c r="L23" s="15">
        <f t="shared" si="7"/>
        <v>11</v>
      </c>
    </row>
    <row r="24" spans="1:12" x14ac:dyDescent="0.25">
      <c r="A24" s="7" t="s">
        <v>16</v>
      </c>
      <c r="B24" s="11" t="s">
        <v>23</v>
      </c>
      <c r="C24" s="11" t="s">
        <v>17</v>
      </c>
      <c r="D24" s="16">
        <v>80.619</v>
      </c>
      <c r="E24" s="16">
        <v>2</v>
      </c>
      <c r="F24" s="16">
        <f>E24+D24</f>
        <v>82.619</v>
      </c>
      <c r="G24" s="16">
        <v>36</v>
      </c>
      <c r="H24" s="16"/>
      <c r="I24" s="16">
        <f>H24+G24</f>
        <v>36</v>
      </c>
      <c r="J24" s="16">
        <v>11</v>
      </c>
      <c r="K24" s="16"/>
      <c r="L24" s="16">
        <v>11</v>
      </c>
    </row>
    <row r="25" spans="1:12" ht="52.8" x14ac:dyDescent="0.25">
      <c r="A25" s="8" t="s">
        <v>66</v>
      </c>
      <c r="B25" s="12" t="s">
        <v>70</v>
      </c>
      <c r="C25" s="12"/>
      <c r="D25" s="17">
        <f>D26</f>
        <v>300</v>
      </c>
      <c r="E25" s="17">
        <f t="shared" ref="E25:L25" si="8">E26</f>
        <v>0</v>
      </c>
      <c r="F25" s="17">
        <f t="shared" si="8"/>
        <v>300</v>
      </c>
      <c r="G25" s="17">
        <f t="shared" si="8"/>
        <v>0</v>
      </c>
      <c r="H25" s="17">
        <f t="shared" si="8"/>
        <v>0</v>
      </c>
      <c r="I25" s="17">
        <f t="shared" si="8"/>
        <v>0</v>
      </c>
      <c r="J25" s="17">
        <f t="shared" si="8"/>
        <v>0</v>
      </c>
      <c r="K25" s="17">
        <f t="shared" si="8"/>
        <v>0</v>
      </c>
      <c r="L25" s="17">
        <f t="shared" si="8"/>
        <v>0</v>
      </c>
    </row>
    <row r="26" spans="1:12" x14ac:dyDescent="0.25">
      <c r="A26" s="7" t="s">
        <v>16</v>
      </c>
      <c r="B26" s="13" t="s">
        <v>70</v>
      </c>
      <c r="C26" s="11">
        <v>200</v>
      </c>
      <c r="D26" s="16">
        <v>300</v>
      </c>
      <c r="E26" s="16"/>
      <c r="F26" s="16">
        <f>E26+D26</f>
        <v>300</v>
      </c>
      <c r="G26" s="16">
        <v>0</v>
      </c>
      <c r="H26" s="16"/>
      <c r="I26" s="16">
        <f>H26+G26</f>
        <v>0</v>
      </c>
      <c r="J26" s="16">
        <v>0</v>
      </c>
      <c r="K26" s="16"/>
      <c r="L26" s="16">
        <v>0</v>
      </c>
    </row>
    <row r="27" spans="1:12" ht="15.6" x14ac:dyDescent="0.25">
      <c r="A27" s="6" t="s">
        <v>24</v>
      </c>
      <c r="B27" s="9" t="s">
        <v>25</v>
      </c>
      <c r="C27" s="10" t="s">
        <v>0</v>
      </c>
      <c r="D27" s="15">
        <f>D28</f>
        <v>170</v>
      </c>
      <c r="E27" s="15">
        <f t="shared" ref="E27:L27" si="9">E28</f>
        <v>0</v>
      </c>
      <c r="F27" s="15">
        <f t="shared" si="9"/>
        <v>170</v>
      </c>
      <c r="G27" s="15">
        <f t="shared" si="9"/>
        <v>35</v>
      </c>
      <c r="H27" s="15">
        <f t="shared" si="9"/>
        <v>0</v>
      </c>
      <c r="I27" s="15">
        <f t="shared" si="9"/>
        <v>35</v>
      </c>
      <c r="J27" s="15">
        <f t="shared" si="9"/>
        <v>11</v>
      </c>
      <c r="K27" s="15">
        <f t="shared" si="9"/>
        <v>0</v>
      </c>
      <c r="L27" s="15">
        <f t="shared" si="9"/>
        <v>11</v>
      </c>
    </row>
    <row r="28" spans="1:12" x14ac:dyDescent="0.25">
      <c r="A28" s="7" t="s">
        <v>16</v>
      </c>
      <c r="B28" s="11" t="s">
        <v>25</v>
      </c>
      <c r="C28" s="11" t="s">
        <v>17</v>
      </c>
      <c r="D28" s="16">
        <v>170</v>
      </c>
      <c r="E28" s="16"/>
      <c r="F28" s="16">
        <f>E28+D28</f>
        <v>170</v>
      </c>
      <c r="G28" s="16">
        <v>35</v>
      </c>
      <c r="H28" s="16"/>
      <c r="I28" s="16">
        <f>H28+G28</f>
        <v>35</v>
      </c>
      <c r="J28" s="16">
        <v>11</v>
      </c>
      <c r="K28" s="16"/>
      <c r="L28" s="16">
        <v>11</v>
      </c>
    </row>
    <row r="29" spans="1:12" x14ac:dyDescent="0.25">
      <c r="A29" s="8" t="s">
        <v>67</v>
      </c>
      <c r="B29" s="12" t="s">
        <v>71</v>
      </c>
      <c r="C29" s="12"/>
      <c r="D29" s="17">
        <f>D30</f>
        <v>200</v>
      </c>
      <c r="E29" s="17">
        <f t="shared" ref="E29:L29" si="10">E30</f>
        <v>0</v>
      </c>
      <c r="F29" s="17">
        <f t="shared" si="10"/>
        <v>200</v>
      </c>
      <c r="G29" s="17">
        <f t="shared" si="10"/>
        <v>0</v>
      </c>
      <c r="H29" s="17">
        <f t="shared" si="10"/>
        <v>0</v>
      </c>
      <c r="I29" s="17">
        <f t="shared" si="10"/>
        <v>0</v>
      </c>
      <c r="J29" s="17">
        <f t="shared" si="10"/>
        <v>0</v>
      </c>
      <c r="K29" s="17">
        <f t="shared" si="10"/>
        <v>0</v>
      </c>
      <c r="L29" s="17">
        <f t="shared" si="10"/>
        <v>0</v>
      </c>
    </row>
    <row r="30" spans="1:12" x14ac:dyDescent="0.25">
      <c r="A30" s="7" t="s">
        <v>16</v>
      </c>
      <c r="B30" s="13" t="s">
        <v>71</v>
      </c>
      <c r="C30" s="11">
        <v>200</v>
      </c>
      <c r="D30" s="16">
        <v>200</v>
      </c>
      <c r="E30" s="16">
        <v>0</v>
      </c>
      <c r="F30" s="16">
        <f>E30+D30</f>
        <v>200</v>
      </c>
      <c r="G30" s="16"/>
      <c r="H30" s="16"/>
      <c r="I30" s="16"/>
      <c r="J30" s="16"/>
      <c r="K30" s="16"/>
      <c r="L30" s="16"/>
    </row>
    <row r="31" spans="1:12" ht="26.4" x14ac:dyDescent="0.25">
      <c r="A31" s="8" t="s">
        <v>26</v>
      </c>
      <c r="B31" s="12" t="s">
        <v>27</v>
      </c>
      <c r="C31" s="14" t="s">
        <v>0</v>
      </c>
      <c r="D31" s="17">
        <f>D32</f>
        <v>1140.1110000000001</v>
      </c>
      <c r="E31" s="17">
        <f t="shared" ref="E31:L31" si="11">E32</f>
        <v>0</v>
      </c>
      <c r="F31" s="17">
        <f t="shared" si="11"/>
        <v>1140.1110000000001</v>
      </c>
      <c r="G31" s="17">
        <f t="shared" si="11"/>
        <v>0</v>
      </c>
      <c r="H31" s="17">
        <f t="shared" si="11"/>
        <v>0</v>
      </c>
      <c r="I31" s="17">
        <f t="shared" si="11"/>
        <v>0</v>
      </c>
      <c r="J31" s="17">
        <f t="shared" si="11"/>
        <v>0</v>
      </c>
      <c r="K31" s="17">
        <f t="shared" si="11"/>
        <v>0</v>
      </c>
      <c r="L31" s="17">
        <f t="shared" si="11"/>
        <v>0</v>
      </c>
    </row>
    <row r="32" spans="1:12" x14ac:dyDescent="0.25">
      <c r="A32" s="7" t="s">
        <v>16</v>
      </c>
      <c r="B32" s="11" t="s">
        <v>27</v>
      </c>
      <c r="C32" s="11" t="s">
        <v>17</v>
      </c>
      <c r="D32" s="16">
        <v>1140.1110000000001</v>
      </c>
      <c r="E32" s="16">
        <v>0</v>
      </c>
      <c r="F32" s="16">
        <f>E32+D32</f>
        <v>1140.1110000000001</v>
      </c>
      <c r="G32" s="16">
        <v>0</v>
      </c>
      <c r="H32" s="16"/>
      <c r="I32" s="16">
        <f>H32+G32</f>
        <v>0</v>
      </c>
      <c r="J32" s="16">
        <v>0</v>
      </c>
      <c r="K32" s="16"/>
      <c r="L32" s="16">
        <v>0</v>
      </c>
    </row>
    <row r="33" spans="1:12" ht="26.4" x14ac:dyDescent="0.25">
      <c r="A33" s="8" t="s">
        <v>63</v>
      </c>
      <c r="B33" s="12" t="s">
        <v>64</v>
      </c>
      <c r="C33" s="12"/>
      <c r="D33" s="17">
        <f>D34</f>
        <v>696</v>
      </c>
      <c r="E33" s="17">
        <f t="shared" ref="E33:L33" si="12">E34</f>
        <v>0</v>
      </c>
      <c r="F33" s="17">
        <f t="shared" si="12"/>
        <v>696</v>
      </c>
      <c r="G33" s="17">
        <f t="shared" si="12"/>
        <v>0</v>
      </c>
      <c r="H33" s="17">
        <f t="shared" si="12"/>
        <v>0</v>
      </c>
      <c r="I33" s="17">
        <f t="shared" si="12"/>
        <v>0</v>
      </c>
      <c r="J33" s="17">
        <f t="shared" si="12"/>
        <v>0</v>
      </c>
      <c r="K33" s="17">
        <f t="shared" si="12"/>
        <v>0</v>
      </c>
      <c r="L33" s="17">
        <f t="shared" si="12"/>
        <v>0</v>
      </c>
    </row>
    <row r="34" spans="1:12" x14ac:dyDescent="0.25">
      <c r="A34" s="7" t="s">
        <v>16</v>
      </c>
      <c r="B34" s="13" t="s">
        <v>72</v>
      </c>
      <c r="C34" s="11" t="s">
        <v>17</v>
      </c>
      <c r="D34" s="16">
        <v>696</v>
      </c>
      <c r="E34" s="16">
        <v>0</v>
      </c>
      <c r="F34" s="16">
        <f>E34+D34</f>
        <v>696</v>
      </c>
      <c r="G34" s="16">
        <v>0</v>
      </c>
      <c r="H34" s="16"/>
      <c r="I34" s="16">
        <f>H34+G34</f>
        <v>0</v>
      </c>
      <c r="J34" s="16">
        <v>0</v>
      </c>
      <c r="K34" s="16"/>
      <c r="L34" s="16">
        <v>0</v>
      </c>
    </row>
    <row r="35" spans="1:12" ht="26.4" x14ac:dyDescent="0.25">
      <c r="A35" s="8" t="s">
        <v>68</v>
      </c>
      <c r="B35" s="12" t="s">
        <v>73</v>
      </c>
      <c r="C35" s="12"/>
      <c r="D35" s="17">
        <f>D36</f>
        <v>12</v>
      </c>
      <c r="E35" s="17">
        <f t="shared" ref="E35:L35" si="13">E36</f>
        <v>0</v>
      </c>
      <c r="F35" s="17">
        <f t="shared" si="13"/>
        <v>12</v>
      </c>
      <c r="G35" s="17">
        <f t="shared" si="13"/>
        <v>0</v>
      </c>
      <c r="H35" s="17">
        <f t="shared" si="13"/>
        <v>0</v>
      </c>
      <c r="I35" s="17">
        <f t="shared" si="13"/>
        <v>0</v>
      </c>
      <c r="J35" s="17">
        <f t="shared" si="13"/>
        <v>0</v>
      </c>
      <c r="K35" s="17">
        <f t="shared" si="13"/>
        <v>0</v>
      </c>
      <c r="L35" s="17">
        <f t="shared" si="13"/>
        <v>0</v>
      </c>
    </row>
    <row r="36" spans="1:12" x14ac:dyDescent="0.25">
      <c r="A36" s="7" t="s">
        <v>16</v>
      </c>
      <c r="B36" s="13" t="s">
        <v>73</v>
      </c>
      <c r="C36" s="11">
        <v>200</v>
      </c>
      <c r="D36" s="16">
        <v>12</v>
      </c>
      <c r="E36" s="16">
        <v>0</v>
      </c>
      <c r="F36" s="16">
        <f>E36+D36</f>
        <v>12</v>
      </c>
      <c r="G36" s="16"/>
      <c r="H36" s="16"/>
      <c r="I36" s="16"/>
      <c r="J36" s="16"/>
      <c r="K36" s="16"/>
      <c r="L36" s="16"/>
    </row>
    <row r="37" spans="1:12" ht="26.4" x14ac:dyDescent="0.25">
      <c r="A37" s="8" t="s">
        <v>75</v>
      </c>
      <c r="B37" s="12" t="s">
        <v>76</v>
      </c>
      <c r="C37" s="12"/>
      <c r="D37" s="17">
        <f>D38</f>
        <v>0</v>
      </c>
      <c r="E37" s="17">
        <f t="shared" ref="E37:L37" si="14">E38</f>
        <v>200</v>
      </c>
      <c r="F37" s="17">
        <f t="shared" si="14"/>
        <v>200</v>
      </c>
      <c r="G37" s="17">
        <f t="shared" si="14"/>
        <v>0</v>
      </c>
      <c r="H37" s="17">
        <f t="shared" si="14"/>
        <v>0</v>
      </c>
      <c r="I37" s="17">
        <f t="shared" si="14"/>
        <v>0</v>
      </c>
      <c r="J37" s="17">
        <f t="shared" si="14"/>
        <v>0</v>
      </c>
      <c r="K37" s="17">
        <f t="shared" si="14"/>
        <v>0</v>
      </c>
      <c r="L37" s="17">
        <f t="shared" si="14"/>
        <v>0</v>
      </c>
    </row>
    <row r="38" spans="1:12" x14ac:dyDescent="0.25">
      <c r="A38" s="7" t="s">
        <v>16</v>
      </c>
      <c r="B38" s="13" t="s">
        <v>76</v>
      </c>
      <c r="C38" s="11">
        <v>200</v>
      </c>
      <c r="D38" s="16"/>
      <c r="E38" s="16">
        <v>200</v>
      </c>
      <c r="F38" s="16">
        <f>E38+D38</f>
        <v>200</v>
      </c>
      <c r="G38" s="16"/>
      <c r="H38" s="16"/>
      <c r="I38" s="16"/>
      <c r="J38" s="16"/>
      <c r="K38" s="16"/>
      <c r="L38" s="16"/>
    </row>
    <row r="39" spans="1:12" ht="15.6" x14ac:dyDescent="0.25">
      <c r="A39" s="6" t="s">
        <v>28</v>
      </c>
      <c r="B39" s="9" t="s">
        <v>29</v>
      </c>
      <c r="C39" s="10" t="s">
        <v>0</v>
      </c>
      <c r="D39" s="15">
        <f>D40</f>
        <v>2364.5549999999998</v>
      </c>
      <c r="E39" s="15">
        <f t="shared" ref="E39:L39" si="15">E40</f>
        <v>9.0976600000000012</v>
      </c>
      <c r="F39" s="15">
        <f t="shared" si="15"/>
        <v>2373.6526600000002</v>
      </c>
      <c r="G39" s="15">
        <f t="shared" si="15"/>
        <v>2201.5070000000001</v>
      </c>
      <c r="H39" s="15">
        <f t="shared" si="15"/>
        <v>0</v>
      </c>
      <c r="I39" s="15">
        <f t="shared" si="15"/>
        <v>2201.5070000000001</v>
      </c>
      <c r="J39" s="15">
        <f t="shared" si="15"/>
        <v>2191.5349999999999</v>
      </c>
      <c r="K39" s="15">
        <f t="shared" si="15"/>
        <v>0</v>
      </c>
      <c r="L39" s="15">
        <f t="shared" si="15"/>
        <v>2191.5347000000002</v>
      </c>
    </row>
    <row r="40" spans="1:12" ht="15.6" x14ac:dyDescent="0.25">
      <c r="A40" s="6" t="s">
        <v>30</v>
      </c>
      <c r="B40" s="9" t="s">
        <v>31</v>
      </c>
      <c r="C40" s="10" t="s">
        <v>0</v>
      </c>
      <c r="D40" s="15">
        <f>D41+D43+D46+D48+D50+D53+D55+D58+D61+D65</f>
        <v>2364.5549999999998</v>
      </c>
      <c r="E40" s="15">
        <f t="shared" ref="E40:L40" si="16">E41+E43+E46+E48+E50+E53+E55+E58+E61+E65</f>
        <v>9.0976600000000012</v>
      </c>
      <c r="F40" s="15">
        <f t="shared" si="16"/>
        <v>2373.6526600000002</v>
      </c>
      <c r="G40" s="15">
        <f t="shared" si="16"/>
        <v>2201.5070000000001</v>
      </c>
      <c r="H40" s="15">
        <f t="shared" si="16"/>
        <v>0</v>
      </c>
      <c r="I40" s="15">
        <f t="shared" si="16"/>
        <v>2201.5070000000001</v>
      </c>
      <c r="J40" s="15">
        <f t="shared" si="16"/>
        <v>2191.5349999999999</v>
      </c>
      <c r="K40" s="15">
        <f t="shared" si="16"/>
        <v>0</v>
      </c>
      <c r="L40" s="15">
        <f t="shared" si="16"/>
        <v>2191.5347000000002</v>
      </c>
    </row>
    <row r="41" spans="1:12" ht="15.6" x14ac:dyDescent="0.25">
      <c r="A41" s="8" t="s">
        <v>32</v>
      </c>
      <c r="B41" s="12" t="s">
        <v>33</v>
      </c>
      <c r="C41" s="14" t="s">
        <v>0</v>
      </c>
      <c r="D41" s="17">
        <f>D42</f>
        <v>665.93299999999999</v>
      </c>
      <c r="E41" s="17">
        <f t="shared" ref="E41:L41" si="17">E42</f>
        <v>5.0209999999999999</v>
      </c>
      <c r="F41" s="17">
        <f t="shared" si="17"/>
        <v>670.95399999999995</v>
      </c>
      <c r="G41" s="17">
        <f t="shared" si="17"/>
        <v>665.93299999999999</v>
      </c>
      <c r="H41" s="17">
        <f t="shared" si="17"/>
        <v>0</v>
      </c>
      <c r="I41" s="17">
        <f t="shared" si="17"/>
        <v>665.93299999999999</v>
      </c>
      <c r="J41" s="17">
        <f t="shared" si="17"/>
        <v>665.93299999999999</v>
      </c>
      <c r="K41" s="17">
        <f t="shared" si="17"/>
        <v>0</v>
      </c>
      <c r="L41" s="17">
        <f t="shared" si="17"/>
        <v>665.93299999999999</v>
      </c>
    </row>
    <row r="42" spans="1:12" ht="39.6" x14ac:dyDescent="0.25">
      <c r="A42" s="7" t="s">
        <v>34</v>
      </c>
      <c r="B42" s="11" t="s">
        <v>33</v>
      </c>
      <c r="C42" s="11" t="s">
        <v>35</v>
      </c>
      <c r="D42" s="16">
        <f>154.463+511.47</f>
        <v>665.93299999999999</v>
      </c>
      <c r="E42" s="16">
        <f>3.856+1.165</f>
        <v>5.0209999999999999</v>
      </c>
      <c r="F42" s="16">
        <f>E42+D42</f>
        <v>670.95399999999995</v>
      </c>
      <c r="G42" s="16">
        <f>154.463+511.47</f>
        <v>665.93299999999999</v>
      </c>
      <c r="H42" s="16"/>
      <c r="I42" s="16">
        <f>H42+G42</f>
        <v>665.93299999999999</v>
      </c>
      <c r="J42" s="16">
        <f>154.463+511.47</f>
        <v>665.93299999999999</v>
      </c>
      <c r="K42" s="16"/>
      <c r="L42" s="16">
        <v>665.93299999999999</v>
      </c>
    </row>
    <row r="43" spans="1:12" ht="26.4" x14ac:dyDescent="0.25">
      <c r="A43" s="8" t="s">
        <v>36</v>
      </c>
      <c r="B43" s="12" t="s">
        <v>37</v>
      </c>
      <c r="C43" s="14" t="s">
        <v>0</v>
      </c>
      <c r="D43" s="17">
        <f>D44+D45</f>
        <v>45.1</v>
      </c>
      <c r="E43" s="17">
        <f t="shared" ref="E43:L43" si="18">E44+E45</f>
        <v>0</v>
      </c>
      <c r="F43" s="17">
        <f t="shared" si="18"/>
        <v>45.1</v>
      </c>
      <c r="G43" s="17">
        <f t="shared" si="18"/>
        <v>43</v>
      </c>
      <c r="H43" s="17">
        <f t="shared" si="18"/>
        <v>0</v>
      </c>
      <c r="I43" s="17">
        <f t="shared" si="18"/>
        <v>43</v>
      </c>
      <c r="J43" s="17">
        <f t="shared" si="18"/>
        <v>43.9</v>
      </c>
      <c r="K43" s="17">
        <f t="shared" si="18"/>
        <v>0</v>
      </c>
      <c r="L43" s="17">
        <f t="shared" si="18"/>
        <v>43.9</v>
      </c>
    </row>
    <row r="44" spans="1:12" ht="39.6" x14ac:dyDescent="0.25">
      <c r="A44" s="7" t="s">
        <v>34</v>
      </c>
      <c r="B44" s="11" t="s">
        <v>37</v>
      </c>
      <c r="C44" s="11" t="s">
        <v>35</v>
      </c>
      <c r="D44" s="16">
        <f>4.844+16.04</f>
        <v>20.884</v>
      </c>
      <c r="E44" s="16"/>
      <c r="F44" s="16">
        <f>E44+D44</f>
        <v>20.884</v>
      </c>
      <c r="G44" s="16">
        <f>4.844+16.04</f>
        <v>20.884</v>
      </c>
      <c r="H44" s="16"/>
      <c r="I44" s="16">
        <f>H44+G44</f>
        <v>20.884</v>
      </c>
      <c r="J44" s="16">
        <f>4.844+16.04</f>
        <v>20.884</v>
      </c>
      <c r="K44" s="16"/>
      <c r="L44" s="16">
        <f>K44+J44</f>
        <v>20.884</v>
      </c>
    </row>
    <row r="45" spans="1:12" x14ac:dyDescent="0.25">
      <c r="A45" s="7" t="s">
        <v>16</v>
      </c>
      <c r="B45" s="11" t="s">
        <v>37</v>
      </c>
      <c r="C45" s="11" t="s">
        <v>17</v>
      </c>
      <c r="D45" s="16">
        <f>17.216+7</f>
        <v>24.216000000000001</v>
      </c>
      <c r="E45" s="16"/>
      <c r="F45" s="16">
        <f>E45+D45</f>
        <v>24.216000000000001</v>
      </c>
      <c r="G45" s="16">
        <f>15.116+7</f>
        <v>22.116</v>
      </c>
      <c r="H45" s="16"/>
      <c r="I45" s="16">
        <f>H45+G45</f>
        <v>22.116</v>
      </c>
      <c r="J45" s="16">
        <f>16.016+7</f>
        <v>23.015999999999998</v>
      </c>
      <c r="K45" s="16"/>
      <c r="L45" s="16">
        <f>K45+J45</f>
        <v>23.015999999999998</v>
      </c>
    </row>
    <row r="46" spans="1:12" ht="26.4" x14ac:dyDescent="0.25">
      <c r="A46" s="8" t="s">
        <v>38</v>
      </c>
      <c r="B46" s="12" t="s">
        <v>39</v>
      </c>
      <c r="C46" s="14" t="s">
        <v>0</v>
      </c>
      <c r="D46" s="17">
        <f>D47</f>
        <v>2.585</v>
      </c>
      <c r="E46" s="17">
        <f t="shared" ref="E46:L46" si="19">E47</f>
        <v>0</v>
      </c>
      <c r="F46" s="17">
        <f t="shared" si="19"/>
        <v>2.585</v>
      </c>
      <c r="G46" s="17">
        <f t="shared" si="19"/>
        <v>2.6539999999999999</v>
      </c>
      <c r="H46" s="17">
        <f t="shared" si="19"/>
        <v>0</v>
      </c>
      <c r="I46" s="17">
        <f t="shared" si="19"/>
        <v>2.6539999999999999</v>
      </c>
      <c r="J46" s="17">
        <f t="shared" si="19"/>
        <v>2.7410000000000001</v>
      </c>
      <c r="K46" s="17">
        <f t="shared" si="19"/>
        <v>0</v>
      </c>
      <c r="L46" s="17">
        <f t="shared" si="19"/>
        <v>2.7410000000000001</v>
      </c>
    </row>
    <row r="47" spans="1:12" x14ac:dyDescent="0.25">
      <c r="A47" s="7" t="s">
        <v>16</v>
      </c>
      <c r="B47" s="11" t="s">
        <v>39</v>
      </c>
      <c r="C47" s="11" t="s">
        <v>17</v>
      </c>
      <c r="D47" s="16">
        <v>2.585</v>
      </c>
      <c r="E47" s="16"/>
      <c r="F47" s="16">
        <f>E47+D47</f>
        <v>2.585</v>
      </c>
      <c r="G47" s="16">
        <v>2.6539999999999999</v>
      </c>
      <c r="H47" s="16"/>
      <c r="I47" s="16">
        <f>H47+G47</f>
        <v>2.6539999999999999</v>
      </c>
      <c r="J47" s="16">
        <v>2.7410000000000001</v>
      </c>
      <c r="K47" s="16"/>
      <c r="L47" s="16">
        <f>K47+J47</f>
        <v>2.7410000000000001</v>
      </c>
    </row>
    <row r="48" spans="1:12" ht="26.4" x14ac:dyDescent="0.25">
      <c r="A48" s="8" t="s">
        <v>40</v>
      </c>
      <c r="B48" s="12" t="s">
        <v>41</v>
      </c>
      <c r="C48" s="14" t="s">
        <v>0</v>
      </c>
      <c r="D48" s="17">
        <f>D49</f>
        <v>0.46600000000000003</v>
      </c>
      <c r="E48" s="17">
        <f t="shared" ref="E48:L48" si="20">E49</f>
        <v>0</v>
      </c>
      <c r="F48" s="17">
        <f t="shared" si="20"/>
        <v>0.46600000000000003</v>
      </c>
      <c r="G48" s="17">
        <f t="shared" si="20"/>
        <v>0.46600000000000003</v>
      </c>
      <c r="H48" s="17">
        <f t="shared" si="20"/>
        <v>0</v>
      </c>
      <c r="I48" s="17">
        <f t="shared" si="20"/>
        <v>0.46600000000000003</v>
      </c>
      <c r="J48" s="17">
        <f t="shared" si="20"/>
        <v>0.46600000000000003</v>
      </c>
      <c r="K48" s="17">
        <f t="shared" si="20"/>
        <v>0</v>
      </c>
      <c r="L48" s="17">
        <f t="shared" si="20"/>
        <v>0.46600000000000003</v>
      </c>
    </row>
    <row r="49" spans="1:12" x14ac:dyDescent="0.25">
      <c r="A49" s="7" t="s">
        <v>42</v>
      </c>
      <c r="B49" s="11" t="s">
        <v>41</v>
      </c>
      <c r="C49" s="11" t="s">
        <v>43</v>
      </c>
      <c r="D49" s="16">
        <v>0.46600000000000003</v>
      </c>
      <c r="E49" s="16"/>
      <c r="F49" s="16">
        <f>E49+D49</f>
        <v>0.46600000000000003</v>
      </c>
      <c r="G49" s="16">
        <v>0.46600000000000003</v>
      </c>
      <c r="H49" s="16"/>
      <c r="I49" s="16">
        <f>H49+G49</f>
        <v>0.46600000000000003</v>
      </c>
      <c r="J49" s="16">
        <v>0.46600000000000003</v>
      </c>
      <c r="K49" s="16"/>
      <c r="L49" s="16">
        <v>0.46600000000000003</v>
      </c>
    </row>
    <row r="50" spans="1:12" ht="15.6" x14ac:dyDescent="0.25">
      <c r="A50" s="8" t="s">
        <v>60</v>
      </c>
      <c r="B50" s="12" t="s">
        <v>61</v>
      </c>
      <c r="C50" s="14" t="s">
        <v>0</v>
      </c>
      <c r="D50" s="17">
        <f>D51+D52</f>
        <v>409.45</v>
      </c>
      <c r="E50" s="17">
        <f t="shared" ref="E50:L50" si="21">E51+E52</f>
        <v>3.069</v>
      </c>
      <c r="F50" s="17">
        <f t="shared" si="21"/>
        <v>412.51900000000001</v>
      </c>
      <c r="G50" s="17">
        <f t="shared" si="21"/>
        <v>409.45</v>
      </c>
      <c r="H50" s="17">
        <f t="shared" si="21"/>
        <v>0</v>
      </c>
      <c r="I50" s="17">
        <f t="shared" si="21"/>
        <v>409.45</v>
      </c>
      <c r="J50" s="17">
        <f t="shared" si="21"/>
        <v>409.45</v>
      </c>
      <c r="K50" s="17">
        <f t="shared" si="21"/>
        <v>0</v>
      </c>
      <c r="L50" s="17">
        <f t="shared" si="21"/>
        <v>409.45</v>
      </c>
    </row>
    <row r="51" spans="1:12" ht="39.6" x14ac:dyDescent="0.25">
      <c r="A51" s="7" t="s">
        <v>34</v>
      </c>
      <c r="B51" s="11" t="s">
        <v>61</v>
      </c>
      <c r="C51" s="11" t="s">
        <v>35</v>
      </c>
      <c r="D51" s="16">
        <f>94.74+313.71</f>
        <v>408.45</v>
      </c>
      <c r="E51" s="16">
        <f>2.357+0.712</f>
        <v>3.069</v>
      </c>
      <c r="F51" s="16">
        <f>E51+D51</f>
        <v>411.51900000000001</v>
      </c>
      <c r="G51" s="16">
        <f>94.74+313.71</f>
        <v>408.45</v>
      </c>
      <c r="H51" s="16"/>
      <c r="I51" s="16">
        <f>H51+G51</f>
        <v>408.45</v>
      </c>
      <c r="J51" s="16">
        <f>94.74+313.71</f>
        <v>408.45</v>
      </c>
      <c r="K51" s="16"/>
      <c r="L51" s="16">
        <v>408.45</v>
      </c>
    </row>
    <row r="52" spans="1:12" x14ac:dyDescent="0.25">
      <c r="A52" s="7" t="s">
        <v>48</v>
      </c>
      <c r="B52" s="11" t="s">
        <v>61</v>
      </c>
      <c r="C52" s="11" t="s">
        <v>49</v>
      </c>
      <c r="D52" s="16">
        <v>1</v>
      </c>
      <c r="E52" s="16"/>
      <c r="F52" s="16">
        <f>E52+D52</f>
        <v>1</v>
      </c>
      <c r="G52" s="16">
        <v>1</v>
      </c>
      <c r="H52" s="16"/>
      <c r="I52" s="16">
        <f>H52+G52</f>
        <v>1</v>
      </c>
      <c r="J52" s="16">
        <v>1</v>
      </c>
      <c r="K52" s="16"/>
      <c r="L52" s="16">
        <v>1</v>
      </c>
    </row>
    <row r="53" spans="1:12" x14ac:dyDescent="0.25">
      <c r="A53" s="8" t="s">
        <v>69</v>
      </c>
      <c r="B53" s="12" t="s">
        <v>74</v>
      </c>
      <c r="C53" s="12"/>
      <c r="D53" s="17">
        <f>D54</f>
        <v>160</v>
      </c>
      <c r="E53" s="17">
        <f t="shared" ref="E53:L53" si="22">E54</f>
        <v>0</v>
      </c>
      <c r="F53" s="17">
        <f t="shared" si="22"/>
        <v>160</v>
      </c>
      <c r="G53" s="17">
        <f t="shared" si="22"/>
        <v>0</v>
      </c>
      <c r="H53" s="17">
        <f t="shared" si="22"/>
        <v>0</v>
      </c>
      <c r="I53" s="17">
        <f t="shared" si="22"/>
        <v>0</v>
      </c>
      <c r="J53" s="17">
        <f t="shared" si="22"/>
        <v>0</v>
      </c>
      <c r="K53" s="17">
        <f t="shared" si="22"/>
        <v>0</v>
      </c>
      <c r="L53" s="17">
        <f t="shared" si="22"/>
        <v>0</v>
      </c>
    </row>
    <row r="54" spans="1:12" x14ac:dyDescent="0.25">
      <c r="A54" s="7" t="s">
        <v>48</v>
      </c>
      <c r="B54" s="13" t="s">
        <v>74</v>
      </c>
      <c r="C54" s="11">
        <v>800</v>
      </c>
      <c r="D54" s="16">
        <v>160</v>
      </c>
      <c r="E54" s="16"/>
      <c r="F54" s="16">
        <f>E54+D54</f>
        <v>160</v>
      </c>
      <c r="G54" s="16">
        <v>0</v>
      </c>
      <c r="H54" s="16"/>
      <c r="I54" s="16">
        <f>H54+G54</f>
        <v>0</v>
      </c>
      <c r="J54" s="16">
        <v>0</v>
      </c>
      <c r="K54" s="16"/>
      <c r="L54" s="16">
        <v>0</v>
      </c>
    </row>
    <row r="55" spans="1:12" ht="66" x14ac:dyDescent="0.25">
      <c r="A55" s="8" t="s">
        <v>44</v>
      </c>
      <c r="B55" s="12" t="s">
        <v>45</v>
      </c>
      <c r="C55" s="14" t="s">
        <v>0</v>
      </c>
      <c r="D55" s="17">
        <f>D56+D57</f>
        <v>19.500999999999998</v>
      </c>
      <c r="E55" s="17">
        <f t="shared" ref="E55:L55" si="23">E56+E57</f>
        <v>0</v>
      </c>
      <c r="F55" s="17">
        <f t="shared" si="23"/>
        <v>19.500999999999998</v>
      </c>
      <c r="G55" s="17">
        <f t="shared" si="23"/>
        <v>19.942</v>
      </c>
      <c r="H55" s="17">
        <f t="shared" si="23"/>
        <v>0</v>
      </c>
      <c r="I55" s="17">
        <f t="shared" si="23"/>
        <v>19.942</v>
      </c>
      <c r="J55" s="17">
        <f t="shared" si="23"/>
        <v>20.483000000000001</v>
      </c>
      <c r="K55" s="17">
        <f t="shared" si="23"/>
        <v>0</v>
      </c>
      <c r="L55" s="17">
        <f t="shared" si="23"/>
        <v>20.483000000000001</v>
      </c>
    </row>
    <row r="56" spans="1:12" ht="39.6" x14ac:dyDescent="0.25">
      <c r="A56" s="7" t="s">
        <v>34</v>
      </c>
      <c r="B56" s="11" t="s">
        <v>45</v>
      </c>
      <c r="C56" s="11" t="s">
        <v>35</v>
      </c>
      <c r="D56" s="16">
        <f>2.52+8.342</f>
        <v>10.862</v>
      </c>
      <c r="E56" s="16"/>
      <c r="F56" s="16">
        <f>E56+D56</f>
        <v>10.862</v>
      </c>
      <c r="G56" s="16">
        <f>2.52+8.342</f>
        <v>10.862</v>
      </c>
      <c r="H56" s="16"/>
      <c r="I56" s="16">
        <f>G56+H56</f>
        <v>10.862</v>
      </c>
      <c r="J56" s="16">
        <f>2.52+8.342</f>
        <v>10.862</v>
      </c>
      <c r="K56" s="16"/>
      <c r="L56" s="16">
        <v>10.862</v>
      </c>
    </row>
    <row r="57" spans="1:12" x14ac:dyDescent="0.25">
      <c r="A57" s="7" t="s">
        <v>16</v>
      </c>
      <c r="B57" s="11" t="s">
        <v>45</v>
      </c>
      <c r="C57" s="11" t="s">
        <v>17</v>
      </c>
      <c r="D57" s="16">
        <v>8.6389999999999993</v>
      </c>
      <c r="E57" s="16"/>
      <c r="F57" s="16">
        <f>E57+D57</f>
        <v>8.6389999999999993</v>
      </c>
      <c r="G57" s="16">
        <v>9.08</v>
      </c>
      <c r="H57" s="16"/>
      <c r="I57" s="16">
        <f>H57+G57</f>
        <v>9.08</v>
      </c>
      <c r="J57" s="16">
        <v>9.6210000000000004</v>
      </c>
      <c r="K57" s="16"/>
      <c r="L57" s="16">
        <v>9.6210000000000004</v>
      </c>
    </row>
    <row r="58" spans="1:12" ht="52.8" x14ac:dyDescent="0.25">
      <c r="A58" s="8" t="s">
        <v>46</v>
      </c>
      <c r="B58" s="12" t="s">
        <v>47</v>
      </c>
      <c r="C58" s="14" t="s">
        <v>0</v>
      </c>
      <c r="D58" s="17">
        <f>D59+D60</f>
        <v>725.87299999999993</v>
      </c>
      <c r="E58" s="17">
        <f t="shared" ref="E58:L58" si="24">E59+E60</f>
        <v>0.54699999999999993</v>
      </c>
      <c r="F58" s="17">
        <f t="shared" si="24"/>
        <v>726.42</v>
      </c>
      <c r="G58" s="17">
        <f t="shared" si="24"/>
        <v>668.47399999999993</v>
      </c>
      <c r="H58" s="17">
        <f t="shared" si="24"/>
        <v>0</v>
      </c>
      <c r="I58" s="17">
        <f t="shared" si="24"/>
        <v>668.47399999999993</v>
      </c>
      <c r="J58" s="17">
        <f t="shared" si="24"/>
        <v>606.47399999999993</v>
      </c>
      <c r="K58" s="17">
        <f t="shared" si="24"/>
        <v>0</v>
      </c>
      <c r="L58" s="17">
        <f t="shared" si="24"/>
        <v>606.47370000000001</v>
      </c>
    </row>
    <row r="59" spans="1:12" ht="39.6" x14ac:dyDescent="0.25">
      <c r="A59" s="7" t="s">
        <v>34</v>
      </c>
      <c r="B59" s="11" t="s">
        <v>47</v>
      </c>
      <c r="C59" s="11" t="s">
        <v>35</v>
      </c>
      <c r="D59" s="16">
        <f>55.374+16.724</f>
        <v>72.097999999999999</v>
      </c>
      <c r="E59" s="16">
        <f>0.42+0.127</f>
        <v>0.54699999999999993</v>
      </c>
      <c r="F59" s="16">
        <f>E59+D59</f>
        <v>72.644999999999996</v>
      </c>
      <c r="G59" s="16">
        <f>16.724+55.374</f>
        <v>72.097999999999999</v>
      </c>
      <c r="H59" s="16"/>
      <c r="I59" s="16">
        <v>72.097999999999999</v>
      </c>
      <c r="J59" s="16">
        <f>16.724+55.374</f>
        <v>72.097999999999999</v>
      </c>
      <c r="K59" s="16"/>
      <c r="L59" s="16">
        <v>72.097999999999999</v>
      </c>
    </row>
    <row r="60" spans="1:12" x14ac:dyDescent="0.25">
      <c r="A60" s="7" t="s">
        <v>16</v>
      </c>
      <c r="B60" s="11" t="s">
        <v>47</v>
      </c>
      <c r="C60" s="11" t="s">
        <v>17</v>
      </c>
      <c r="D60" s="16">
        <v>653.77499999999998</v>
      </c>
      <c r="E60" s="16">
        <v>0</v>
      </c>
      <c r="F60" s="16">
        <f>E60+D60</f>
        <v>653.77499999999998</v>
      </c>
      <c r="G60" s="16">
        <f>491.376+105</f>
        <v>596.37599999999998</v>
      </c>
      <c r="H60" s="16"/>
      <c r="I60" s="16">
        <f>H60+G60</f>
        <v>596.37599999999998</v>
      </c>
      <c r="J60" s="16">
        <f>454.376+80</f>
        <v>534.37599999999998</v>
      </c>
      <c r="K60" s="16"/>
      <c r="L60" s="16">
        <v>534.37570000000005</v>
      </c>
    </row>
    <row r="61" spans="1:12" ht="15.6" x14ac:dyDescent="0.25">
      <c r="A61" s="8" t="s">
        <v>50</v>
      </c>
      <c r="B61" s="12" t="s">
        <v>51</v>
      </c>
      <c r="C61" s="14" t="s">
        <v>0</v>
      </c>
      <c r="D61" s="17">
        <f>D62+D63+D64</f>
        <v>335.64700000000005</v>
      </c>
      <c r="E61" s="17">
        <f t="shared" ref="E61:L61" si="25">E62+E63+E64</f>
        <v>0.46065999999999985</v>
      </c>
      <c r="F61" s="17">
        <f t="shared" si="25"/>
        <v>336.10766000000007</v>
      </c>
      <c r="G61" s="17">
        <f t="shared" si="25"/>
        <v>336.08800000000002</v>
      </c>
      <c r="H61" s="17">
        <f t="shared" si="25"/>
        <v>0</v>
      </c>
      <c r="I61" s="17">
        <f t="shared" si="25"/>
        <v>336.08800000000002</v>
      </c>
      <c r="J61" s="17">
        <f t="shared" si="25"/>
        <v>332.08800000000002</v>
      </c>
      <c r="K61" s="17">
        <f t="shared" si="25"/>
        <v>0</v>
      </c>
      <c r="L61" s="17">
        <f t="shared" si="25"/>
        <v>332.08800000000002</v>
      </c>
    </row>
    <row r="62" spans="1:12" x14ac:dyDescent="0.25">
      <c r="A62" s="7" t="s">
        <v>16</v>
      </c>
      <c r="B62" s="11" t="s">
        <v>51</v>
      </c>
      <c r="C62" s="11" t="s">
        <v>17</v>
      </c>
      <c r="D62" s="16">
        <v>2</v>
      </c>
      <c r="E62" s="16">
        <v>-2</v>
      </c>
      <c r="F62" s="16">
        <f>E62+D62</f>
        <v>0</v>
      </c>
      <c r="G62" s="16">
        <v>4</v>
      </c>
      <c r="H62" s="16"/>
      <c r="I62" s="16">
        <v>4</v>
      </c>
      <c r="J62" s="16">
        <v>0</v>
      </c>
      <c r="K62" s="16"/>
      <c r="L62" s="16">
        <v>0</v>
      </c>
    </row>
    <row r="63" spans="1:12" x14ac:dyDescent="0.25">
      <c r="A63" s="7" t="s">
        <v>52</v>
      </c>
      <c r="B63" s="11" t="s">
        <v>51</v>
      </c>
      <c r="C63" s="11" t="s">
        <v>53</v>
      </c>
      <c r="D63" s="16">
        <v>328.08800000000002</v>
      </c>
      <c r="E63" s="16">
        <v>2.4606599999999998</v>
      </c>
      <c r="F63" s="16">
        <f>E63+D63</f>
        <v>330.54866000000004</v>
      </c>
      <c r="G63" s="16">
        <v>328.08800000000002</v>
      </c>
      <c r="H63" s="16"/>
      <c r="I63" s="16">
        <v>328.08800000000002</v>
      </c>
      <c r="J63" s="16">
        <v>328.08800000000002</v>
      </c>
      <c r="K63" s="16"/>
      <c r="L63" s="16">
        <v>328.08800000000002</v>
      </c>
    </row>
    <row r="64" spans="1:12" x14ac:dyDescent="0.25">
      <c r="A64" s="7" t="s">
        <v>48</v>
      </c>
      <c r="B64" s="11" t="s">
        <v>51</v>
      </c>
      <c r="C64" s="11" t="s">
        <v>49</v>
      </c>
      <c r="D64" s="16">
        <v>5.5590000000000002</v>
      </c>
      <c r="E64" s="16">
        <v>0</v>
      </c>
      <c r="F64" s="16">
        <f>E64+D64</f>
        <v>5.5590000000000002</v>
      </c>
      <c r="G64" s="16">
        <v>4</v>
      </c>
      <c r="H64" s="16"/>
      <c r="I64" s="16">
        <v>4</v>
      </c>
      <c r="J64" s="16">
        <v>4</v>
      </c>
      <c r="K64" s="16"/>
      <c r="L64" s="16">
        <v>4</v>
      </c>
    </row>
    <row r="65" spans="1:12" ht="15.6" x14ac:dyDescent="0.25">
      <c r="A65" s="8" t="s">
        <v>54</v>
      </c>
      <c r="B65" s="12" t="s">
        <v>55</v>
      </c>
      <c r="C65" s="14" t="s">
        <v>0</v>
      </c>
      <c r="D65" s="17">
        <f>D66</f>
        <v>0</v>
      </c>
      <c r="E65" s="17">
        <f t="shared" ref="E65:L65" si="26">E66</f>
        <v>0</v>
      </c>
      <c r="F65" s="17">
        <f t="shared" si="26"/>
        <v>0</v>
      </c>
      <c r="G65" s="17">
        <f t="shared" si="26"/>
        <v>55.5</v>
      </c>
      <c r="H65" s="17">
        <f t="shared" si="26"/>
        <v>0</v>
      </c>
      <c r="I65" s="17">
        <f t="shared" si="26"/>
        <v>55.5</v>
      </c>
      <c r="J65" s="17">
        <f t="shared" si="26"/>
        <v>110</v>
      </c>
      <c r="K65" s="17">
        <f t="shared" si="26"/>
        <v>0</v>
      </c>
      <c r="L65" s="17">
        <f t="shared" si="26"/>
        <v>110</v>
      </c>
    </row>
    <row r="66" spans="1:12" x14ac:dyDescent="0.25">
      <c r="A66" s="7" t="s">
        <v>56</v>
      </c>
      <c r="B66" s="11" t="s">
        <v>55</v>
      </c>
      <c r="C66" s="11" t="s">
        <v>57</v>
      </c>
      <c r="D66" s="16">
        <v>0</v>
      </c>
      <c r="E66" s="16"/>
      <c r="F66" s="16">
        <f>E66+D66</f>
        <v>0</v>
      </c>
      <c r="G66" s="16">
        <v>55.5</v>
      </c>
      <c r="H66" s="16"/>
      <c r="I66" s="16">
        <v>55.5</v>
      </c>
      <c r="J66" s="16">
        <v>110</v>
      </c>
      <c r="K66" s="16"/>
      <c r="L66" s="16">
        <v>110</v>
      </c>
    </row>
  </sheetData>
  <mergeCells count="14">
    <mergeCell ref="D15:F15"/>
    <mergeCell ref="G15:I15"/>
    <mergeCell ref="J15:L15"/>
    <mergeCell ref="A11:L11"/>
    <mergeCell ref="E8:F8"/>
    <mergeCell ref="A12:F12"/>
    <mergeCell ref="A13:A14"/>
    <mergeCell ref="B13:B14"/>
    <mergeCell ref="C13:C14"/>
    <mergeCell ref="E9:F9"/>
    <mergeCell ref="D13:L13"/>
    <mergeCell ref="D14:F14"/>
    <mergeCell ref="G14:I14"/>
    <mergeCell ref="J14:L14"/>
  </mergeCells>
  <pageMargins left="0.70866141732283472" right="0.70866141732283472" top="0.74803149606299213" bottom="0.59055118110236227" header="0.31496062992125984" footer="0.31496062992125984"/>
  <pageSetup paperSize="9" scale="61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2020-12-15T05:40:29Z</dcterms:modified>
</cp:coreProperties>
</file>