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Доходы" sheetId="2" r:id="rId1"/>
  </sheets>
  <definedNames>
    <definedName name="_xlnm._FilterDatabase" localSheetId="0" hidden="1">Доходы!$A$6:$H$182</definedName>
    <definedName name="_xlnm.Print_Titles" localSheetId="0">Доходы!$6:$6</definedName>
    <definedName name="_xlnm.Print_Area" localSheetId="0">Доходы!$A$1:$I$182</definedName>
  </definedNames>
  <calcPr calcId="145621"/>
</workbook>
</file>

<file path=xl/calcChain.xml><?xml version="1.0" encoding="utf-8"?>
<calcChain xmlns="http://schemas.openxmlformats.org/spreadsheetml/2006/main">
  <c r="D75" i="2" l="1"/>
  <c r="C75" i="2"/>
  <c r="C163" i="2"/>
  <c r="C168" i="2"/>
  <c r="C176" i="2"/>
  <c r="C178" i="2"/>
  <c r="C180" i="2"/>
  <c r="D180" i="2"/>
  <c r="B180" i="2"/>
  <c r="E181" i="2"/>
  <c r="C162" i="2" l="1"/>
  <c r="G181" i="2"/>
  <c r="C161" i="2"/>
  <c r="G180" i="2"/>
  <c r="E180" i="2"/>
  <c r="F179" i="2"/>
  <c r="E159" i="2"/>
  <c r="F159" i="2"/>
  <c r="G54" i="2"/>
  <c r="F54" i="2"/>
  <c r="F48" i="2"/>
  <c r="C83" i="2"/>
  <c r="D83" i="2"/>
  <c r="B83" i="2"/>
  <c r="D8" i="2"/>
  <c r="C8" i="2"/>
  <c r="B8" i="2"/>
  <c r="C26" i="2"/>
  <c r="D26" i="2"/>
  <c r="B26" i="2"/>
  <c r="C47" i="2"/>
  <c r="D47" i="2"/>
  <c r="B47" i="2"/>
  <c r="D32" i="2"/>
  <c r="C59" i="2"/>
  <c r="B59" i="2"/>
  <c r="D59" i="2"/>
  <c r="B75" i="2"/>
  <c r="C158" i="2"/>
  <c r="D158" i="2"/>
  <c r="B158" i="2"/>
  <c r="D163" i="2"/>
  <c r="B163" i="2"/>
  <c r="D168" i="2"/>
  <c r="B168" i="2"/>
  <c r="D176" i="2"/>
  <c r="B176" i="2"/>
  <c r="D178" i="2"/>
  <c r="B178" i="2"/>
  <c r="H170" i="2"/>
  <c r="G170" i="2"/>
  <c r="F170" i="2"/>
  <c r="E170" i="2"/>
  <c r="H169" i="2"/>
  <c r="G169" i="2"/>
  <c r="E169" i="2"/>
  <c r="E164" i="2"/>
  <c r="E49" i="2"/>
  <c r="G49" i="2"/>
  <c r="H49" i="2"/>
  <c r="E50" i="2"/>
  <c r="G50" i="2"/>
  <c r="H50" i="2"/>
  <c r="E51" i="2"/>
  <c r="G51" i="2"/>
  <c r="H51" i="2"/>
  <c r="E52" i="2"/>
  <c r="G52" i="2"/>
  <c r="H52" i="2"/>
  <c r="E53" i="2"/>
  <c r="G53" i="2"/>
  <c r="H53" i="2"/>
  <c r="H54" i="2"/>
  <c r="C32" i="2"/>
  <c r="B32" i="2"/>
  <c r="B162" i="2" l="1"/>
  <c r="B161" i="2" s="1"/>
  <c r="B7" i="2"/>
  <c r="C7" i="2"/>
  <c r="C182" i="2" s="1"/>
  <c r="D7" i="2"/>
  <c r="D162" i="2"/>
  <c r="D161" i="2" s="1"/>
  <c r="E54" i="2"/>
  <c r="H171" i="2"/>
  <c r="G171" i="2"/>
  <c r="F171" i="2"/>
  <c r="E171" i="2"/>
  <c r="H161" i="2" l="1"/>
  <c r="E161" i="2"/>
  <c r="G161" i="2"/>
  <c r="F161" i="2"/>
  <c r="B182" i="2"/>
  <c r="D182" i="2"/>
  <c r="H17" i="2"/>
  <c r="H22" i="2"/>
  <c r="H26" i="2"/>
  <c r="H27" i="2"/>
  <c r="H28" i="2"/>
  <c r="H29" i="2"/>
  <c r="H30" i="2"/>
  <c r="H31" i="2"/>
  <c r="H32" i="2"/>
  <c r="H33" i="2"/>
  <c r="H37" i="2"/>
  <c r="H39" i="2"/>
  <c r="H40" i="2"/>
  <c r="H43" i="2"/>
  <c r="H47" i="2"/>
  <c r="H48" i="2"/>
  <c r="H55" i="2"/>
  <c r="H56" i="2"/>
  <c r="H57" i="2"/>
  <c r="H59" i="2"/>
  <c r="H60" i="2"/>
  <c r="H61" i="2"/>
  <c r="H62" i="2"/>
  <c r="H63" i="2"/>
  <c r="H64" i="2"/>
  <c r="H65" i="2"/>
  <c r="H66" i="2"/>
  <c r="H67" i="2"/>
  <c r="H69" i="2"/>
  <c r="H71" i="2"/>
  <c r="H73" i="2"/>
  <c r="H74" i="2"/>
  <c r="H75" i="2"/>
  <c r="H76" i="2"/>
  <c r="H77" i="2"/>
  <c r="H78" i="2"/>
  <c r="H79" i="2"/>
  <c r="H80" i="2"/>
  <c r="H81" i="2"/>
  <c r="H82" i="2"/>
  <c r="H83" i="2"/>
  <c r="H84" i="2"/>
  <c r="H87" i="2"/>
  <c r="H89" i="2"/>
  <c r="H91" i="2"/>
  <c r="H95" i="2"/>
  <c r="H97" i="2"/>
  <c r="H99" i="2"/>
  <c r="H102" i="2"/>
  <c r="H106" i="2"/>
  <c r="H111" i="2"/>
  <c r="H114" i="2"/>
  <c r="H116" i="2"/>
  <c r="H121" i="2"/>
  <c r="H125" i="2"/>
  <c r="H128" i="2"/>
  <c r="H134" i="2"/>
  <c r="H140" i="2"/>
  <c r="H141" i="2"/>
  <c r="H142" i="2"/>
  <c r="H144" i="2"/>
  <c r="H146" i="2"/>
  <c r="H147" i="2"/>
  <c r="H149" i="2"/>
  <c r="H151" i="2"/>
  <c r="H153" i="2"/>
  <c r="H155" i="2"/>
  <c r="H157" i="2"/>
  <c r="H162" i="2"/>
  <c r="H163" i="2"/>
  <c r="H164" i="2"/>
  <c r="H165" i="2"/>
  <c r="H166" i="2"/>
  <c r="H167" i="2"/>
  <c r="H168" i="2"/>
  <c r="H172" i="2"/>
  <c r="H173" i="2"/>
  <c r="H174" i="2"/>
  <c r="H175" i="2"/>
  <c r="H176" i="2"/>
  <c r="H178" i="2"/>
  <c r="H179" i="2"/>
  <c r="H10" i="2"/>
  <c r="H8" i="2"/>
  <c r="H9" i="2"/>
  <c r="F7" i="2"/>
  <c r="H7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2" i="2"/>
  <c r="G163" i="2"/>
  <c r="G164" i="2"/>
  <c r="G165" i="2"/>
  <c r="G166" i="2"/>
  <c r="G167" i="2"/>
  <c r="G168" i="2"/>
  <c r="G172" i="2"/>
  <c r="G173" i="2"/>
  <c r="G174" i="2"/>
  <c r="G175" i="2"/>
  <c r="G176" i="2"/>
  <c r="G177" i="2"/>
  <c r="G178" i="2"/>
  <c r="G17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0" i="2"/>
  <c r="G9" i="2"/>
  <c r="G8" i="2"/>
  <c r="G7" i="2"/>
  <c r="H182" i="2" l="1"/>
  <c r="G182" i="2"/>
  <c r="F182" i="2"/>
  <c r="F178" i="2"/>
  <c r="F177" i="2"/>
  <c r="F176" i="2"/>
  <c r="F168" i="2"/>
  <c r="F166" i="2"/>
  <c r="F165" i="2"/>
  <c r="F163" i="2"/>
  <c r="F162" i="2"/>
  <c r="F84" i="2"/>
  <c r="F79" i="2"/>
  <c r="F80" i="2"/>
  <c r="F78" i="2"/>
  <c r="F77" i="2"/>
  <c r="F76" i="2"/>
  <c r="F75" i="2"/>
  <c r="F74" i="2"/>
  <c r="F73" i="2"/>
  <c r="F69" i="2"/>
  <c r="F71" i="2"/>
  <c r="F67" i="2"/>
  <c r="F66" i="2"/>
  <c r="F62" i="2"/>
  <c r="F63" i="2"/>
  <c r="F64" i="2"/>
  <c r="F61" i="2"/>
  <c r="F60" i="2"/>
  <c r="F59" i="2"/>
  <c r="F57" i="2"/>
  <c r="F56" i="2"/>
  <c r="F55" i="2"/>
  <c r="F43" i="2"/>
  <c r="F40" i="2"/>
  <c r="F33" i="2"/>
  <c r="F29" i="2"/>
  <c r="F30" i="2"/>
  <c r="F31" i="2"/>
  <c r="F28" i="2"/>
  <c r="F27" i="2"/>
  <c r="F26" i="2"/>
  <c r="F17" i="2"/>
  <c r="F22" i="2"/>
  <c r="F10" i="2"/>
  <c r="F9" i="2"/>
  <c r="F8" i="2"/>
  <c r="E182" i="2"/>
  <c r="E179" i="2"/>
  <c r="E178" i="2"/>
  <c r="E177" i="2"/>
  <c r="E176" i="2"/>
  <c r="E172" i="2"/>
  <c r="E173" i="2"/>
  <c r="E174" i="2"/>
  <c r="E175" i="2"/>
  <c r="E168" i="2"/>
  <c r="E165" i="2"/>
  <c r="E166" i="2"/>
  <c r="E167" i="2"/>
  <c r="E163" i="2"/>
  <c r="E162" i="2"/>
  <c r="E158" i="2"/>
  <c r="E157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42" i="2"/>
  <c r="E141" i="2"/>
  <c r="E140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84" i="2"/>
  <c r="E83" i="2"/>
  <c r="E82" i="2"/>
  <c r="E81" i="2"/>
  <c r="E79" i="2"/>
  <c r="E80" i="2"/>
  <c r="E78" i="2"/>
  <c r="E77" i="2"/>
  <c r="E76" i="2"/>
  <c r="E75" i="2"/>
  <c r="E74" i="2"/>
  <c r="E73" i="2"/>
  <c r="E68" i="2"/>
  <c r="E69" i="2"/>
  <c r="E70" i="2"/>
  <c r="E71" i="2"/>
  <c r="E72" i="2"/>
  <c r="E67" i="2"/>
  <c r="E66" i="2"/>
  <c r="E65" i="2"/>
  <c r="E62" i="2"/>
  <c r="E63" i="2"/>
  <c r="E64" i="2"/>
  <c r="E61" i="2"/>
  <c r="E60" i="2"/>
  <c r="E59" i="2"/>
  <c r="E58" i="2"/>
  <c r="E57" i="2"/>
  <c r="E56" i="2"/>
  <c r="E55" i="2"/>
  <c r="E48" i="2"/>
  <c r="E47" i="2"/>
  <c r="E44" i="2"/>
  <c r="E45" i="2"/>
  <c r="E46" i="2"/>
  <c r="E43" i="2"/>
  <c r="E41" i="2"/>
  <c r="E42" i="2"/>
  <c r="E40" i="2"/>
  <c r="E39" i="2"/>
  <c r="E34" i="2"/>
  <c r="E35" i="2"/>
  <c r="E36" i="2"/>
  <c r="E37" i="2"/>
  <c r="E38" i="2"/>
  <c r="E33" i="2"/>
  <c r="E32" i="2"/>
  <c r="E29" i="2"/>
  <c r="E30" i="2"/>
  <c r="E31" i="2"/>
  <c r="E28" i="2"/>
  <c r="E27" i="2"/>
  <c r="E26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0" i="2"/>
  <c r="E9" i="2"/>
  <c r="E8" i="2"/>
  <c r="E7" i="2"/>
</calcChain>
</file>

<file path=xl/sharedStrings.xml><?xml version="1.0" encoding="utf-8"?>
<sst xmlns="http://schemas.openxmlformats.org/spreadsheetml/2006/main" count="411" uniqueCount="152">
  <si>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</si>
  <si>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</si>
  <si>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</si>
  <si>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</si>
  <si>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</si>
  <si>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</si>
  <si>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</si>
  <si>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</si>
  <si>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</si>
  <si>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</si>
  <si>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</si>
  <si>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</si>
  <si>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</si>
  <si>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</si>
  <si>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</si>
  <si>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</si>
  <si>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</si>
  <si>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</si>
  <si>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</si>
  <si>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</si>
  <si>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</si>
  <si>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</si>
  <si>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</si>
  <si>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</si>
  <si>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</si>
  <si>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</si>
  <si>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</si>
  <si>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</si>
  <si>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</si>
  <si>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</si>
  <si>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(Cумма платежа (перерасчеты, недоимка и задолженность по соответствующему платежу, в том числе по отмененному))</t>
  </si>
  <si>
    <t>Налог, взимаемый в связи с применением патентной системы налогообложения, зачисляемый в бюджеты муниципальных районов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</si>
  <si>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</si>
  <si>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</si>
  <si>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</si>
  <si>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</si>
  <si>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</si>
  <si>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</si>
  <si>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</si>
  <si>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</si>
  <si>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</si>
  <si>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</si>
  <si>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</si>
  <si>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</si>
  <si>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</si>
  <si>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</si>
  <si>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</si>
  <si>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</si>
  <si>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</si>
  <si>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</si>
  <si>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</si>
  <si>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</si>
  <si>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</si>
  <si>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</si>
  <si>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</si>
  <si>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</si>
  <si>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</si>
  <si>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</si>
  <si>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</si>
  <si>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</si>
  <si>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</si>
  <si>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</si>
  <si>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невыполнение обязанностей по рекультивации земель, обязательных мероприятий по улучшению земель и охране почв)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</si>
  <si>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</si>
  <si>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</si>
  <si>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</si>
  <si>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</si>
  <si>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</si>
  <si>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</si>
  <si>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</si>
  <si>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</si>
  <si>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</si>
  <si>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</si>
  <si>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89011601073010019140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</si>
  <si>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</si>
  <si>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</si>
  <si>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</si>
  <si>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</si>
  <si>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</si>
  <si>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</si>
  <si>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</si>
  <si>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</si>
  <si>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</si>
  <si>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</si>
  <si>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</si>
  <si>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</si>
  <si>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</si>
  <si>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</si>
  <si>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</si>
  <si>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</si>
  <si>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</si>
  <si>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</si>
  <si>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</si>
  <si>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</si>
  <si>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Невыясненные поступления,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</si>
  <si>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</si>
  <si>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</si>
  <si>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</si>
  <si>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</si>
  <si>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</si>
  <si>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</si>
  <si>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</si>
  <si>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</si>
  <si>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</si>
  <si>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</si>
  <si>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</si>
  <si>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Иные межбюджетные трансферты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</si>
  <si>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</si>
  <si>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</si>
  <si>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</si>
  <si>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</si>
  <si>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</si>
  <si>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</si>
  <si>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</si>
  <si>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использования полосы отвода и придорожных полос автомобильной дороги)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</si>
  <si>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
</t>
  </si>
  <si>
    <t xml:space="preserve"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</si>
  <si>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</si>
  <si>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
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</si>
  <si>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</si>
  <si>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</si>
  <si>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</si>
  <si>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</si>
  <si>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</si>
  <si>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</si>
  <si>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</si>
  <si>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</si>
  <si>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</si>
  <si>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</si>
  <si>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</si>
  <si>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</si>
  <si>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</si>
  <si>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 xml:space="preserve">За счет увеличения количества дел, рассматриваемых в судах общей юрисдикции, мировыми судьями </t>
  </si>
  <si>
    <t>НАЛОГИ НА ИМУЩЕСТВО</t>
  </si>
  <si>
    <t>Налог на имущество физических лиц</t>
  </si>
  <si>
    <t>Прочие неналоговые доходы</t>
  </si>
  <si>
    <t>Дотации бюджетам городских поселений на выравнивание бюджетной обеспеченности из бюджетов муниципальных районов</t>
  </si>
  <si>
    <t>Прочие субсидии бюджетам городских поселений</t>
  </si>
  <si>
    <t>Субсидии бюджетам городских поселений на государственную поддержку малого и среднего предпринимательства в субъектах Российской Федерации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</si>
  <si>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</si>
  <si>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</si>
  <si>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городских поселений</t>
  </si>
  <si>
    <t xml:space="preserve">Фактическое поступление </t>
  </si>
  <si>
    <t>На основании прогноза ГАД</t>
  </si>
  <si>
    <t>Заключение договоров соц. наима МЖФ</t>
  </si>
  <si>
    <t>Уточнение поступлений по заключению КСП РК</t>
  </si>
  <si>
    <t>Межбюджетные трансферты бюджетам на решение вопросов местного значения</t>
  </si>
  <si>
    <t>Сведения о фактических поступлениях доходов ГП "Емва" по видам доходов в сравнении с первоначально утвержденными значениями и с уточненными значениями с учетом внесенных изменений за 2021 год</t>
  </si>
  <si>
    <t>Прочие безвозмездные поступления в бюджеты городских поселений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</si>
  <si>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</si>
  <si>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Денежные средства, полученные от реализации иного имущества, обращенного в собственность городского поселения, подлежащие зачислению в бюджет городского поселения (в части реализации основных средств по указанному имуществу)</t>
  </si>
  <si>
    <t>В связи с увеличением количества заключенных договоров купли-продажи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</si>
</sst>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theme="0" tint="-4.9989318521683403E-2"/>
      </top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D9D9D9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108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10" fillId="0" borderId="16" xfId="22" applyNumberFormat="1" applyFont="1" applyProtection="1">
      <alignment horizontal="right" vertical="top" shrinkToFi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6" borderId="13" xfId="14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5" fontId="8" fillId="8" borderId="28" xfId="22" applyNumberFormat="1" applyFont="1" applyFill="1" applyBorder="1" applyProtection="1">
      <alignment horizontal="right" vertical="top" shrinkToFit="1"/>
    </xf>
    <xf numFmtId="164" fontId="8" fillId="8" borderId="28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8" xfId="23" applyNumberFormat="1" applyFont="1" applyFill="1" applyBorder="1" applyAlignment="1" applyProtection="1">
      <alignment horizontal="right"/>
    </xf>
    <xf numFmtId="0" fontId="8" fillId="8" borderId="28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0" fontId="8" fillId="7" borderId="31" xfId="8" quotePrefix="1" applyNumberFormat="1" applyFont="1" applyFill="1" applyBorder="1" applyProtection="1">
      <alignment horizontal="left" vertical="top" wrapText="1"/>
    </xf>
    <xf numFmtId="164" fontId="8" fillId="7" borderId="31" xfId="8" quotePrefix="1" applyNumberFormat="1" applyFont="1" applyFill="1" applyBorder="1" applyAlignment="1" applyProtection="1">
      <alignment horizontal="right" vertical="top" wrapText="1"/>
    </xf>
    <xf numFmtId="164" fontId="8" fillId="7" borderId="32" xfId="10" applyNumberFormat="1" applyFont="1" applyFill="1" applyBorder="1" applyProtection="1">
      <alignment horizontal="right" vertical="top" shrinkToFit="1"/>
    </xf>
    <xf numFmtId="165" fontId="8" fillId="7" borderId="33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165" fontId="10" fillId="9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wrapText="1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9" borderId="36" xfId="22" applyNumberFormat="1" applyFont="1" applyFill="1" applyBorder="1" applyAlignment="1" applyProtection="1">
      <alignment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shrinkToFit="1"/>
    </xf>
    <xf numFmtId="165" fontId="10" fillId="6" borderId="38" xfId="22" applyNumberFormat="1" applyFont="1" applyFill="1" applyBorder="1" applyProtection="1">
      <alignment horizontal="right" vertical="top" shrinkToFit="1"/>
    </xf>
    <xf numFmtId="164" fontId="10" fillId="0" borderId="40" xfId="22" applyNumberFormat="1" applyFont="1" applyBorder="1" applyProtection="1">
      <alignment horizontal="right" vertical="top" shrinkToFit="1"/>
    </xf>
    <xf numFmtId="165" fontId="10" fillId="6" borderId="39" xfId="22" applyNumberFormat="1" applyFont="1" applyFill="1" applyBorder="1" applyProtection="1">
      <alignment horizontal="right" vertical="top" shrinkToFit="1"/>
    </xf>
    <xf numFmtId="165" fontId="10" fillId="0" borderId="41" xfId="22" applyNumberFormat="1" applyFont="1" applyBorder="1" applyProtection="1">
      <alignment horizontal="right" vertical="top" shrinkToFit="1"/>
    </xf>
    <xf numFmtId="165" fontId="10" fillId="9" borderId="42" xfId="22" applyNumberFormat="1" applyFont="1" applyFill="1" applyBorder="1" applyAlignment="1" applyProtection="1">
      <alignment vertical="top" shrinkToFit="1"/>
    </xf>
    <xf numFmtId="165" fontId="10" fillId="0" borderId="43" xfId="22" applyNumberFormat="1" applyFont="1" applyBorder="1" applyProtection="1">
      <alignment horizontal="right" vertical="top" shrinkToFit="1"/>
    </xf>
    <xf numFmtId="165" fontId="10" fillId="0" borderId="43" xfId="22" applyNumberFormat="1" applyFont="1" applyFill="1" applyBorder="1" applyAlignment="1" applyProtection="1">
      <alignment horizontal="left" vertical="top" wrapText="1" shrinkToFit="1"/>
    </xf>
    <xf numFmtId="165" fontId="10" fillId="0" borderId="35" xfId="22" applyNumberFormat="1" applyFont="1" applyFill="1" applyBorder="1" applyAlignment="1" applyProtection="1">
      <alignment vertical="top" shrinkToFit="1"/>
    </xf>
    <xf numFmtId="165" fontId="10" fillId="0" borderId="36" xfId="22" applyNumberFormat="1" applyFont="1" applyFill="1" applyBorder="1" applyAlignment="1" applyProtection="1">
      <alignment vertical="top" shrinkToFit="1"/>
    </xf>
    <xf numFmtId="165" fontId="10" fillId="0" borderId="37" xfId="22" applyNumberFormat="1" applyFont="1" applyFill="1" applyBorder="1" applyAlignment="1" applyProtection="1">
      <alignment vertical="top" shrinkToFit="1"/>
    </xf>
    <xf numFmtId="165" fontId="10" fillId="0" borderId="45" xfId="22" applyNumberFormat="1" applyFont="1" applyFill="1" applyBorder="1" applyAlignment="1" applyProtection="1">
      <alignment vertical="top" shrinkToFit="1"/>
    </xf>
    <xf numFmtId="165" fontId="10" fillId="0" borderId="44" xfId="22" applyNumberFormat="1" applyFont="1" applyFill="1" applyBorder="1" applyAlignment="1" applyProtection="1">
      <alignment vertical="top" shrinkToFit="1"/>
    </xf>
    <xf numFmtId="165" fontId="10" fillId="0" borderId="35" xfId="22" applyNumberFormat="1" applyFont="1" applyFill="1" applyBorder="1" applyAlignment="1" applyProtection="1">
      <alignment vertical="center" wrapText="1" shrinkToFit="1"/>
    </xf>
    <xf numFmtId="165" fontId="10" fillId="0" borderId="37" xfId="22" applyNumberFormat="1" applyFont="1" applyFill="1" applyBorder="1" applyAlignment="1" applyProtection="1">
      <alignment vertical="center" wrapText="1" shrinkToFit="1"/>
    </xf>
    <xf numFmtId="165" fontId="10" fillId="0" borderId="16" xfId="22" applyNumberFormat="1" applyFont="1" applyAlignment="1" applyProtection="1">
      <alignment horizontal="left" vertical="top" wrapText="1" shrinkToFit="1"/>
    </xf>
    <xf numFmtId="165" fontId="10" fillId="0" borderId="46" xfId="22" applyNumberFormat="1" applyFont="1" applyBorder="1" applyProtection="1">
      <alignment horizontal="right" vertical="top" shrinkToFit="1"/>
    </xf>
    <xf numFmtId="0" fontId="10" fillId="0" borderId="35" xfId="22" applyNumberFormat="1" applyFont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6" xfId="22" applyNumberFormat="1" applyFont="1" applyFill="1" applyBorder="1" applyAlignment="1" applyProtection="1">
      <alignment horizontal="left" vertical="center" shrinkToFit="1"/>
    </xf>
    <xf numFmtId="165" fontId="10" fillId="0" borderId="35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Fill="1" applyBorder="1" applyAlignment="1" applyProtection="1">
      <alignment horizontal="left" vertical="top" shrinkToFit="1"/>
    </xf>
    <xf numFmtId="165" fontId="10" fillId="0" borderId="37" xfId="22" applyNumberFormat="1" applyFont="1" applyFill="1" applyBorder="1" applyAlignment="1" applyProtection="1">
      <alignment horizontal="left" vertical="top" shrinkToFit="1"/>
    </xf>
    <xf numFmtId="0" fontId="10" fillId="0" borderId="15" xfId="20" applyNumberFormat="1" applyFont="1" applyProtection="1">
      <alignment horizontal="left" vertical="top" wrapText="1"/>
    </xf>
    <xf numFmtId="164" fontId="8" fillId="0" borderId="15" xfId="20" quotePrefix="1" applyNumberFormat="1" applyFont="1" applyAlignment="1" applyProtection="1">
      <alignment horizontal="right" vertical="top" wrapText="1"/>
    </xf>
    <xf numFmtId="164" fontId="8" fillId="0" borderId="15" xfId="21" applyNumberFormat="1" applyFont="1" applyProtection="1">
      <alignment horizontal="right" vertical="top" shrinkToFit="1"/>
    </xf>
    <xf numFmtId="165" fontId="8" fillId="0" borderId="16" xfId="22" applyNumberFormat="1" applyFont="1" applyAlignment="1" applyProtection="1">
      <alignment horizontal="left" vertical="top" wrapText="1" shrinkToFit="1"/>
    </xf>
    <xf numFmtId="0" fontId="8" fillId="0" borderId="15" xfId="16" applyNumberFormat="1" applyFont="1" applyFill="1" applyProtection="1">
      <alignment horizontal="left" vertical="top" wrapTex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showGridLines="0" tabSelected="1" view="pageBreakPreview" zoomScaleNormal="80" zoomScaleSheetLayoutView="100" workbookViewId="0">
      <pane ySplit="6" topLeftCell="A7" activePane="bottomLeft" state="frozen"/>
      <selection pane="bottomLeft" activeCell="I162" sqref="I162"/>
    </sheetView>
  </sheetViews>
  <sheetFormatPr defaultColWidth="9.140625"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88" t="s">
        <v>147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92"/>
      <c r="B2" s="92"/>
      <c r="C2" s="92"/>
      <c r="D2" s="92"/>
    </row>
    <row r="3" spans="1:10" ht="15.75" customHeight="1" x14ac:dyDescent="0.25">
      <c r="A3" s="87" t="s">
        <v>127</v>
      </c>
      <c r="B3" s="87"/>
      <c r="C3" s="87"/>
      <c r="D3" s="87"/>
      <c r="E3" s="87"/>
      <c r="F3" s="87"/>
      <c r="G3" s="87"/>
      <c r="H3" s="87"/>
      <c r="I3" s="87"/>
    </row>
    <row r="4" spans="1:10" ht="49.5" customHeight="1" x14ac:dyDescent="0.25">
      <c r="A4" s="95" t="s">
        <v>107</v>
      </c>
      <c r="B4" s="90" t="s">
        <v>113</v>
      </c>
      <c r="C4" s="90" t="s">
        <v>109</v>
      </c>
      <c r="D4" s="93" t="s">
        <v>108</v>
      </c>
      <c r="E4" s="97" t="s">
        <v>112</v>
      </c>
      <c r="F4" s="98"/>
      <c r="G4" s="97" t="s">
        <v>125</v>
      </c>
      <c r="H4" s="98"/>
      <c r="I4" s="54" t="s">
        <v>129</v>
      </c>
      <c r="J4" s="52"/>
    </row>
    <row r="5" spans="1:10" ht="22.5" customHeight="1" x14ac:dyDescent="0.25">
      <c r="A5" s="96"/>
      <c r="B5" s="91"/>
      <c r="C5" s="91"/>
      <c r="D5" s="94"/>
      <c r="E5" s="10" t="s">
        <v>123</v>
      </c>
      <c r="F5" s="10" t="s">
        <v>124</v>
      </c>
      <c r="G5" s="10" t="s">
        <v>123</v>
      </c>
      <c r="H5" s="10" t="s">
        <v>124</v>
      </c>
      <c r="I5" s="53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110</v>
      </c>
      <c r="F6" s="9" t="s">
        <v>111</v>
      </c>
      <c r="G6" s="9" t="s">
        <v>121</v>
      </c>
      <c r="H6" s="9" t="s">
        <v>122</v>
      </c>
      <c r="I6" s="9" t="s">
        <v>130</v>
      </c>
    </row>
    <row r="7" spans="1:10" ht="32.25" thickBot="1" x14ac:dyDescent="0.3">
      <c r="A7" s="12" t="s">
        <v>4</v>
      </c>
      <c r="B7" s="13">
        <f>B8+B26+B32+B47+B59+B75+B83+B158</f>
        <v>33956.770000000004</v>
      </c>
      <c r="C7" s="13">
        <f>C8+C26+C32+C47+C59+C75+C83+C158</f>
        <v>43539.604000000007</v>
      </c>
      <c r="D7" s="13">
        <f>D8+D26+D32+D47+D59+D75+D83+D158</f>
        <v>44211.148000000001</v>
      </c>
      <c r="E7" s="14">
        <f>D7-B7</f>
        <v>10254.377999999997</v>
      </c>
      <c r="F7" s="15">
        <f>D7/B7-100%</f>
        <v>0.30198331584541149</v>
      </c>
      <c r="G7" s="14">
        <f>D7-C7</f>
        <v>671.54399999999441</v>
      </c>
      <c r="H7" s="15">
        <f>D7/C7-100%</f>
        <v>1.5423750753451815E-2</v>
      </c>
      <c r="I7" s="15"/>
    </row>
    <row r="8" spans="1:10" outlineLevel="1" x14ac:dyDescent="0.25">
      <c r="A8" s="16" t="s">
        <v>5</v>
      </c>
      <c r="B8" s="17">
        <f>B9</f>
        <v>23356</v>
      </c>
      <c r="C8" s="18">
        <f>C9</f>
        <v>24940.5</v>
      </c>
      <c r="D8" s="19">
        <f>D9</f>
        <v>25147.505000000001</v>
      </c>
      <c r="E8" s="19">
        <f>D8-B8</f>
        <v>1791.505000000001</v>
      </c>
      <c r="F8" s="20">
        <f>D8/B8-100%</f>
        <v>7.6704272991950706E-2</v>
      </c>
      <c r="G8" s="19">
        <f>D8-C8</f>
        <v>207.00500000000102</v>
      </c>
      <c r="H8" s="20">
        <f>D8/C8-100%</f>
        <v>8.2999538902588377E-3</v>
      </c>
      <c r="I8" s="20"/>
    </row>
    <row r="9" spans="1:10" outlineLevel="2" x14ac:dyDescent="0.25">
      <c r="A9" s="58" t="s">
        <v>6</v>
      </c>
      <c r="B9" s="59">
        <v>23356</v>
      </c>
      <c r="C9" s="60">
        <v>24940.5</v>
      </c>
      <c r="D9" s="61">
        <v>25147.505000000001</v>
      </c>
      <c r="E9" s="61">
        <f>D9-B9</f>
        <v>1791.505000000001</v>
      </c>
      <c r="F9" s="62">
        <f>D9/B9-100%</f>
        <v>7.6704272991950706E-2</v>
      </c>
      <c r="G9" s="61">
        <f>D9-C9</f>
        <v>207.00500000000102</v>
      </c>
      <c r="H9" s="62">
        <f>D9/C9-100%</f>
        <v>8.2999538902588377E-3</v>
      </c>
      <c r="I9" s="67"/>
    </row>
    <row r="10" spans="1:10" ht="126" hidden="1" outlineLevel="3" x14ac:dyDescent="0.25">
      <c r="A10" s="29" t="s">
        <v>7</v>
      </c>
      <c r="B10" s="30">
        <v>210631.52</v>
      </c>
      <c r="C10" s="31">
        <v>216800.4</v>
      </c>
      <c r="D10" s="32">
        <v>0</v>
      </c>
      <c r="E10" s="32">
        <f>D10-B10</f>
        <v>-210631.52</v>
      </c>
      <c r="F10" s="33">
        <f>D10/B10-100%</f>
        <v>-1</v>
      </c>
      <c r="G10" s="32">
        <f>D10-C10</f>
        <v>-216800.4</v>
      </c>
      <c r="H10" s="33">
        <f>D10/C10-100%</f>
        <v>-1</v>
      </c>
      <c r="I10" s="33"/>
    </row>
    <row r="11" spans="1:10" ht="173.25" hidden="1" outlineLevel="3" x14ac:dyDescent="0.25">
      <c r="A11" s="3" t="s">
        <v>8</v>
      </c>
      <c r="B11" s="6">
        <v>0</v>
      </c>
      <c r="C11" s="4">
        <v>0</v>
      </c>
      <c r="D11" s="5">
        <v>99424.164770000003</v>
      </c>
      <c r="E11" s="5">
        <f t="shared" ref="E11:E25" si="0">D11-B11</f>
        <v>99424.164770000003</v>
      </c>
      <c r="F11" s="7" t="s">
        <v>126</v>
      </c>
      <c r="G11" s="5">
        <f t="shared" ref="G11:G64" si="1">D11-C11</f>
        <v>99424.164770000003</v>
      </c>
      <c r="H11" s="7" t="s">
        <v>126</v>
      </c>
      <c r="I11" s="7"/>
    </row>
    <row r="12" spans="1:10" ht="126" hidden="1" outlineLevel="3" x14ac:dyDescent="0.25">
      <c r="A12" s="3" t="s">
        <v>7</v>
      </c>
      <c r="B12" s="6">
        <v>0</v>
      </c>
      <c r="C12" s="4">
        <v>0</v>
      </c>
      <c r="D12" s="5">
        <v>125565.5528</v>
      </c>
      <c r="E12" s="5">
        <f t="shared" si="0"/>
        <v>125565.5528</v>
      </c>
      <c r="F12" s="7" t="s">
        <v>126</v>
      </c>
      <c r="G12" s="5">
        <f t="shared" si="1"/>
        <v>125565.5528</v>
      </c>
      <c r="H12" s="7" t="s">
        <v>126</v>
      </c>
      <c r="I12" s="7"/>
    </row>
    <row r="13" spans="1:10" ht="141.75" hidden="1" outlineLevel="3" x14ac:dyDescent="0.25">
      <c r="A13" s="3" t="s">
        <v>9</v>
      </c>
      <c r="B13" s="6">
        <v>0</v>
      </c>
      <c r="C13" s="4">
        <v>0</v>
      </c>
      <c r="D13" s="5">
        <v>259.46816000000001</v>
      </c>
      <c r="E13" s="5">
        <f t="shared" si="0"/>
        <v>259.46816000000001</v>
      </c>
      <c r="F13" s="7" t="s">
        <v>126</v>
      </c>
      <c r="G13" s="5">
        <f t="shared" si="1"/>
        <v>259.46816000000001</v>
      </c>
      <c r="H13" s="7" t="s">
        <v>126</v>
      </c>
      <c r="I13" s="7"/>
    </row>
    <row r="14" spans="1:10" ht="189" hidden="1" outlineLevel="3" x14ac:dyDescent="0.25">
      <c r="A14" s="3" t="s">
        <v>10</v>
      </c>
      <c r="B14" s="6">
        <v>0</v>
      </c>
      <c r="C14" s="4">
        <v>0</v>
      </c>
      <c r="D14" s="5">
        <v>223.27100999999999</v>
      </c>
      <c r="E14" s="5">
        <f t="shared" si="0"/>
        <v>223.27100999999999</v>
      </c>
      <c r="F14" s="7" t="s">
        <v>126</v>
      </c>
      <c r="G14" s="5">
        <f t="shared" si="1"/>
        <v>223.27100999999999</v>
      </c>
      <c r="H14" s="7" t="s">
        <v>126</v>
      </c>
      <c r="I14" s="7"/>
    </row>
    <row r="15" spans="1:10" ht="126" hidden="1" outlineLevel="3" x14ac:dyDescent="0.25">
      <c r="A15" s="3" t="s">
        <v>7</v>
      </c>
      <c r="B15" s="6">
        <v>0</v>
      </c>
      <c r="C15" s="4">
        <v>0</v>
      </c>
      <c r="D15" s="5">
        <v>96.394599999999997</v>
      </c>
      <c r="E15" s="5">
        <f t="shared" si="0"/>
        <v>96.394599999999997</v>
      </c>
      <c r="F15" s="7" t="s">
        <v>126</v>
      </c>
      <c r="G15" s="5">
        <f t="shared" si="1"/>
        <v>96.394599999999997</v>
      </c>
      <c r="H15" s="7" t="s">
        <v>126</v>
      </c>
      <c r="I15" s="7"/>
    </row>
    <row r="16" spans="1:10" ht="141.75" hidden="1" outlineLevel="3" x14ac:dyDescent="0.25">
      <c r="A16" s="3" t="s">
        <v>11</v>
      </c>
      <c r="B16" s="6">
        <v>0</v>
      </c>
      <c r="C16" s="4">
        <v>0</v>
      </c>
      <c r="D16" s="5">
        <v>0.94167000000000001</v>
      </c>
      <c r="E16" s="5">
        <f t="shared" si="0"/>
        <v>0.94167000000000001</v>
      </c>
      <c r="F16" s="7" t="s">
        <v>126</v>
      </c>
      <c r="G16" s="5">
        <f t="shared" si="1"/>
        <v>0.94167000000000001</v>
      </c>
      <c r="H16" s="7" t="s">
        <v>126</v>
      </c>
      <c r="I16" s="7"/>
    </row>
    <row r="17" spans="1:9" ht="173.25" hidden="1" outlineLevel="3" x14ac:dyDescent="0.25">
      <c r="A17" s="3" t="s">
        <v>12</v>
      </c>
      <c r="B17" s="6">
        <v>331</v>
      </c>
      <c r="C17" s="4">
        <v>275</v>
      </c>
      <c r="D17" s="5">
        <v>0</v>
      </c>
      <c r="E17" s="5">
        <f t="shared" si="0"/>
        <v>-331</v>
      </c>
      <c r="F17" s="7">
        <f t="shared" ref="F17:F22" si="2">D17/B17-100%</f>
        <v>-1</v>
      </c>
      <c r="G17" s="5">
        <f t="shared" si="1"/>
        <v>-275</v>
      </c>
      <c r="H17" s="7">
        <f t="shared" ref="H17:H64" si="3">D17/C17-100%</f>
        <v>-1</v>
      </c>
      <c r="I17" s="7"/>
    </row>
    <row r="18" spans="1:9" ht="173.25" hidden="1" outlineLevel="3" x14ac:dyDescent="0.25">
      <c r="A18" s="3" t="s">
        <v>12</v>
      </c>
      <c r="B18" s="6">
        <v>0</v>
      </c>
      <c r="C18" s="4">
        <v>0</v>
      </c>
      <c r="D18" s="5">
        <v>144.23976999999999</v>
      </c>
      <c r="E18" s="5">
        <f t="shared" si="0"/>
        <v>144.23976999999999</v>
      </c>
      <c r="F18" s="7" t="s">
        <v>126</v>
      </c>
      <c r="G18" s="5">
        <f t="shared" si="1"/>
        <v>144.23976999999999</v>
      </c>
      <c r="H18" s="7" t="s">
        <v>126</v>
      </c>
      <c r="I18" s="7"/>
    </row>
    <row r="19" spans="1:9" ht="220.5" hidden="1" outlineLevel="3" x14ac:dyDescent="0.25">
      <c r="A19" s="3" t="s">
        <v>13</v>
      </c>
      <c r="B19" s="6">
        <v>0</v>
      </c>
      <c r="C19" s="4">
        <v>0</v>
      </c>
      <c r="D19" s="5">
        <v>82.750979999999998</v>
      </c>
      <c r="E19" s="5">
        <f t="shared" si="0"/>
        <v>82.750979999999998</v>
      </c>
      <c r="F19" s="7" t="s">
        <v>126</v>
      </c>
      <c r="G19" s="5">
        <f t="shared" si="1"/>
        <v>82.750979999999998</v>
      </c>
      <c r="H19" s="7" t="s">
        <v>126</v>
      </c>
      <c r="I19" s="7"/>
    </row>
    <row r="20" spans="1:9" ht="189" hidden="1" outlineLevel="3" x14ac:dyDescent="0.25">
      <c r="A20" s="3" t="s">
        <v>14</v>
      </c>
      <c r="B20" s="6">
        <v>0</v>
      </c>
      <c r="C20" s="4">
        <v>0</v>
      </c>
      <c r="D20" s="5">
        <v>6.1105099999999997</v>
      </c>
      <c r="E20" s="5">
        <f t="shared" si="0"/>
        <v>6.1105099999999997</v>
      </c>
      <c r="F20" s="7" t="s">
        <v>126</v>
      </c>
      <c r="G20" s="5">
        <f t="shared" si="1"/>
        <v>6.1105099999999997</v>
      </c>
      <c r="H20" s="7" t="s">
        <v>126</v>
      </c>
      <c r="I20" s="7"/>
    </row>
    <row r="21" spans="1:9" ht="236.25" hidden="1" outlineLevel="3" x14ac:dyDescent="0.25">
      <c r="A21" s="3" t="s">
        <v>15</v>
      </c>
      <c r="B21" s="6">
        <v>0</v>
      </c>
      <c r="C21" s="4">
        <v>0</v>
      </c>
      <c r="D21" s="5">
        <v>7.5863399999999999</v>
      </c>
      <c r="E21" s="5">
        <f t="shared" si="0"/>
        <v>7.5863399999999999</v>
      </c>
      <c r="F21" s="7" t="s">
        <v>126</v>
      </c>
      <c r="G21" s="5">
        <f t="shared" si="1"/>
        <v>7.5863399999999999</v>
      </c>
      <c r="H21" s="7" t="s">
        <v>126</v>
      </c>
      <c r="I21" s="7"/>
    </row>
    <row r="22" spans="1:9" ht="78.75" hidden="1" outlineLevel="3" x14ac:dyDescent="0.25">
      <c r="A22" s="3" t="s">
        <v>16</v>
      </c>
      <c r="B22" s="6">
        <v>577</v>
      </c>
      <c r="C22" s="4">
        <v>1000</v>
      </c>
      <c r="D22" s="5">
        <v>0</v>
      </c>
      <c r="E22" s="5">
        <f t="shared" si="0"/>
        <v>-577</v>
      </c>
      <c r="F22" s="7">
        <f t="shared" si="2"/>
        <v>-1</v>
      </c>
      <c r="G22" s="5">
        <f t="shared" si="1"/>
        <v>-1000</v>
      </c>
      <c r="H22" s="7">
        <f t="shared" si="3"/>
        <v>-1</v>
      </c>
      <c r="I22" s="7"/>
    </row>
    <row r="23" spans="1:9" ht="126" hidden="1" outlineLevel="3" x14ac:dyDescent="0.25">
      <c r="A23" s="3" t="s">
        <v>17</v>
      </c>
      <c r="B23" s="6">
        <v>0</v>
      </c>
      <c r="C23" s="4">
        <v>0</v>
      </c>
      <c r="D23" s="5">
        <v>994.60959000000003</v>
      </c>
      <c r="E23" s="5">
        <f t="shared" si="0"/>
        <v>994.60959000000003</v>
      </c>
      <c r="F23" s="7" t="s">
        <v>126</v>
      </c>
      <c r="G23" s="5">
        <f t="shared" si="1"/>
        <v>994.60959000000003</v>
      </c>
      <c r="H23" s="7" t="s">
        <v>126</v>
      </c>
      <c r="I23" s="7"/>
    </row>
    <row r="24" spans="1:9" ht="94.5" hidden="1" outlineLevel="3" x14ac:dyDescent="0.25">
      <c r="A24" s="3" t="s">
        <v>18</v>
      </c>
      <c r="B24" s="6">
        <v>0</v>
      </c>
      <c r="C24" s="4">
        <v>0</v>
      </c>
      <c r="D24" s="5">
        <v>2.0649199999999999</v>
      </c>
      <c r="E24" s="5">
        <f t="shared" si="0"/>
        <v>2.0649199999999999</v>
      </c>
      <c r="F24" s="7" t="s">
        <v>126</v>
      </c>
      <c r="G24" s="5">
        <f t="shared" si="1"/>
        <v>2.0649199999999999</v>
      </c>
      <c r="H24" s="7" t="s">
        <v>126</v>
      </c>
      <c r="I24" s="7"/>
    </row>
    <row r="25" spans="1:9" ht="126" hidden="1" outlineLevel="3" x14ac:dyDescent="0.25">
      <c r="A25" s="3" t="s">
        <v>19</v>
      </c>
      <c r="B25" s="6">
        <v>0</v>
      </c>
      <c r="C25" s="4">
        <v>0</v>
      </c>
      <c r="D25" s="5">
        <v>6.6689299999999996</v>
      </c>
      <c r="E25" s="5">
        <f t="shared" si="0"/>
        <v>6.6689299999999996</v>
      </c>
      <c r="F25" s="7" t="s">
        <v>126</v>
      </c>
      <c r="G25" s="5">
        <f t="shared" si="1"/>
        <v>6.6689299999999996</v>
      </c>
      <c r="H25" s="7" t="s">
        <v>126</v>
      </c>
      <c r="I25" s="7"/>
    </row>
    <row r="26" spans="1:9" ht="63" outlineLevel="1" collapsed="1" x14ac:dyDescent="0.25">
      <c r="A26" s="16" t="s">
        <v>20</v>
      </c>
      <c r="B26" s="17">
        <f>B27</f>
        <v>2829.77</v>
      </c>
      <c r="C26" s="17">
        <f t="shared" ref="C26:D26" si="4">C27</f>
        <v>2459.77</v>
      </c>
      <c r="D26" s="17">
        <f t="shared" si="4"/>
        <v>2884.17</v>
      </c>
      <c r="E26" s="19">
        <f>D26-B26</f>
        <v>54.400000000000091</v>
      </c>
      <c r="F26" s="20">
        <f>D26/B26-100%</f>
        <v>1.9224177229951511E-2</v>
      </c>
      <c r="G26" s="21">
        <f t="shared" si="1"/>
        <v>424.40000000000009</v>
      </c>
      <c r="H26" s="22">
        <f t="shared" si="3"/>
        <v>0.17253645666058204</v>
      </c>
      <c r="I26" s="22"/>
    </row>
    <row r="27" spans="1:9" ht="47.25" outlineLevel="2" x14ac:dyDescent="0.25">
      <c r="A27" s="58" t="s">
        <v>21</v>
      </c>
      <c r="B27" s="59">
        <v>2829.77</v>
      </c>
      <c r="C27" s="60">
        <v>2459.77</v>
      </c>
      <c r="D27" s="61">
        <v>2884.17</v>
      </c>
      <c r="E27" s="61">
        <f>D27-B27</f>
        <v>54.400000000000091</v>
      </c>
      <c r="F27" s="62">
        <f>D27/B27-100%</f>
        <v>1.9224177229951511E-2</v>
      </c>
      <c r="G27" s="32">
        <f t="shared" si="1"/>
        <v>424.40000000000009</v>
      </c>
      <c r="H27" s="7">
        <f t="shared" si="3"/>
        <v>0.17253645666058204</v>
      </c>
      <c r="I27" s="56" t="s">
        <v>143</v>
      </c>
    </row>
    <row r="28" spans="1:9" ht="175.5" hidden="1" customHeight="1" outlineLevel="3" x14ac:dyDescent="0.25">
      <c r="A28" s="29" t="s">
        <v>22</v>
      </c>
      <c r="B28" s="30">
        <v>3576.2139999999999</v>
      </c>
      <c r="C28" s="31">
        <v>4713.82</v>
      </c>
      <c r="D28" s="32">
        <v>4545.2694899999997</v>
      </c>
      <c r="E28" s="32">
        <f>D28-B28</f>
        <v>969.05548999999974</v>
      </c>
      <c r="F28" s="33">
        <f>D28/B28-100%</f>
        <v>0.27097245578704166</v>
      </c>
      <c r="G28" s="32">
        <f t="shared" si="1"/>
        <v>-168.55051000000003</v>
      </c>
      <c r="H28" s="7">
        <f t="shared" si="3"/>
        <v>-3.5756670810510371E-2</v>
      </c>
      <c r="I28" s="7"/>
    </row>
    <row r="29" spans="1:9" ht="220.5" hidden="1" outlineLevel="3" x14ac:dyDescent="0.25">
      <c r="A29" s="3" t="s">
        <v>23</v>
      </c>
      <c r="B29" s="6">
        <v>25.056999999999999</v>
      </c>
      <c r="C29" s="4">
        <v>29.6</v>
      </c>
      <c r="D29" s="5">
        <v>32.511040000000001</v>
      </c>
      <c r="E29" s="5">
        <f t="shared" ref="E29:E31" si="5">D29-B29</f>
        <v>7.4540400000000027</v>
      </c>
      <c r="F29" s="7">
        <f t="shared" ref="F29:F31" si="6">D29/B29-100%</f>
        <v>0.29748333798938442</v>
      </c>
      <c r="G29" s="5">
        <f t="shared" si="1"/>
        <v>2.9110399999999998</v>
      </c>
      <c r="H29" s="7">
        <f t="shared" si="3"/>
        <v>9.8345945945945923E-2</v>
      </c>
      <c r="I29" s="7"/>
    </row>
    <row r="30" spans="1:9" ht="189" hidden="1" outlineLevel="3" x14ac:dyDescent="0.25">
      <c r="A30" s="3" t="s">
        <v>24</v>
      </c>
      <c r="B30" s="6">
        <v>6260.7139999999999</v>
      </c>
      <c r="C30" s="4">
        <v>5295.12</v>
      </c>
      <c r="D30" s="5">
        <v>6114.6645099999996</v>
      </c>
      <c r="E30" s="5">
        <f t="shared" si="5"/>
        <v>-146.04949000000033</v>
      </c>
      <c r="F30" s="7">
        <f t="shared" si="6"/>
        <v>-2.3327928731451397E-2</v>
      </c>
      <c r="G30" s="5">
        <f t="shared" si="1"/>
        <v>819.54450999999972</v>
      </c>
      <c r="H30" s="7">
        <f t="shared" si="3"/>
        <v>0.15477354809711574</v>
      </c>
      <c r="I30" s="7"/>
    </row>
    <row r="31" spans="1:9" ht="189" hidden="1" outlineLevel="3" x14ac:dyDescent="0.25">
      <c r="A31" s="3" t="s">
        <v>25</v>
      </c>
      <c r="B31" s="6">
        <v>0</v>
      </c>
      <c r="C31" s="4">
        <v>0</v>
      </c>
      <c r="D31" s="5">
        <v>-837.94060000000002</v>
      </c>
      <c r="E31" s="5">
        <f t="shared" si="5"/>
        <v>-837.94060000000002</v>
      </c>
      <c r="F31" s="7" t="e">
        <f t="shared" si="6"/>
        <v>#DIV/0!</v>
      </c>
      <c r="G31" s="5">
        <f t="shared" si="1"/>
        <v>-837.94060000000002</v>
      </c>
      <c r="H31" s="7" t="e">
        <f t="shared" si="3"/>
        <v>#DIV/0!</v>
      </c>
      <c r="I31" s="7"/>
    </row>
    <row r="32" spans="1:9" outlineLevel="1" collapsed="1" x14ac:dyDescent="0.25">
      <c r="A32" s="16" t="s">
        <v>26</v>
      </c>
      <c r="B32" s="18">
        <f>B39</f>
        <v>0</v>
      </c>
      <c r="C32" s="18">
        <f>C39</f>
        <v>45.7</v>
      </c>
      <c r="D32" s="19">
        <f>D39</f>
        <v>45.692</v>
      </c>
      <c r="E32" s="19">
        <f>D32-B32</f>
        <v>45.692</v>
      </c>
      <c r="F32" s="20" t="s">
        <v>126</v>
      </c>
      <c r="G32" s="21">
        <f t="shared" si="1"/>
        <v>-8.0000000000026716E-3</v>
      </c>
      <c r="H32" s="22">
        <f t="shared" si="3"/>
        <v>-1.7505470459522332E-4</v>
      </c>
      <c r="I32" s="22"/>
    </row>
    <row r="33" spans="1:9" ht="31.5" hidden="1" outlineLevel="3" x14ac:dyDescent="0.25">
      <c r="A33" s="3" t="s">
        <v>27</v>
      </c>
      <c r="B33" s="6">
        <v>7475</v>
      </c>
      <c r="C33" s="4">
        <v>7000</v>
      </c>
      <c r="D33" s="5">
        <v>0</v>
      </c>
      <c r="E33" s="5">
        <f>D33-B33</f>
        <v>-7475</v>
      </c>
      <c r="F33" s="7">
        <f>D33/B33-100%</f>
        <v>-1</v>
      </c>
      <c r="G33" s="5">
        <f t="shared" si="1"/>
        <v>-7000</v>
      </c>
      <c r="H33" s="7">
        <f t="shared" si="3"/>
        <v>-1</v>
      </c>
      <c r="I33" s="55"/>
    </row>
    <row r="34" spans="1:9" ht="31.5" hidden="1" outlineLevel="3" x14ac:dyDescent="0.25">
      <c r="A34" s="3" t="s">
        <v>27</v>
      </c>
      <c r="B34" s="6">
        <v>0</v>
      </c>
      <c r="C34" s="4">
        <v>0</v>
      </c>
      <c r="D34" s="5">
        <v>6937.6702299999997</v>
      </c>
      <c r="E34" s="5">
        <f t="shared" ref="E34:E38" si="7">D34-B34</f>
        <v>6937.6702299999997</v>
      </c>
      <c r="F34" s="7" t="s">
        <v>126</v>
      </c>
      <c r="G34" s="5">
        <f t="shared" si="1"/>
        <v>6937.6702299999997</v>
      </c>
      <c r="H34" s="7" t="s">
        <v>126</v>
      </c>
      <c r="I34" s="55"/>
    </row>
    <row r="35" spans="1:9" ht="31.5" hidden="1" outlineLevel="3" x14ac:dyDescent="0.25">
      <c r="A35" s="3" t="s">
        <v>27</v>
      </c>
      <c r="B35" s="6">
        <v>0</v>
      </c>
      <c r="C35" s="4">
        <v>0</v>
      </c>
      <c r="D35" s="5">
        <v>51.175429999999999</v>
      </c>
      <c r="E35" s="5">
        <f t="shared" si="7"/>
        <v>51.175429999999999</v>
      </c>
      <c r="F35" s="7" t="s">
        <v>126</v>
      </c>
      <c r="G35" s="5">
        <f t="shared" si="1"/>
        <v>51.175429999999999</v>
      </c>
      <c r="H35" s="7" t="s">
        <v>126</v>
      </c>
      <c r="I35" s="55"/>
    </row>
    <row r="36" spans="1:9" ht="31.5" hidden="1" outlineLevel="3" x14ac:dyDescent="0.25">
      <c r="A36" s="3" t="s">
        <v>27</v>
      </c>
      <c r="B36" s="6">
        <v>0</v>
      </c>
      <c r="C36" s="4">
        <v>0</v>
      </c>
      <c r="D36" s="5">
        <v>10.08569</v>
      </c>
      <c r="E36" s="5">
        <f t="shared" si="7"/>
        <v>10.08569</v>
      </c>
      <c r="F36" s="7" t="s">
        <v>126</v>
      </c>
      <c r="G36" s="5">
        <f t="shared" si="1"/>
        <v>10.08569</v>
      </c>
      <c r="H36" s="7" t="s">
        <v>126</v>
      </c>
      <c r="I36" s="55"/>
    </row>
    <row r="37" spans="1:9" ht="63" hidden="1" outlineLevel="3" x14ac:dyDescent="0.25">
      <c r="A37" s="3" t="s">
        <v>28</v>
      </c>
      <c r="B37" s="6">
        <v>0</v>
      </c>
      <c r="C37" s="4">
        <v>4.415</v>
      </c>
      <c r="D37" s="5">
        <v>0</v>
      </c>
      <c r="E37" s="5">
        <f t="shared" si="7"/>
        <v>0</v>
      </c>
      <c r="F37" s="7" t="s">
        <v>126</v>
      </c>
      <c r="G37" s="5">
        <f t="shared" si="1"/>
        <v>-4.415</v>
      </c>
      <c r="H37" s="7">
        <f t="shared" si="3"/>
        <v>-1</v>
      </c>
      <c r="I37" s="55"/>
    </row>
    <row r="38" spans="1:9" ht="63" hidden="1" outlineLevel="3" x14ac:dyDescent="0.25">
      <c r="A38" s="3" t="s">
        <v>28</v>
      </c>
      <c r="B38" s="6">
        <v>0</v>
      </c>
      <c r="C38" s="4">
        <v>0</v>
      </c>
      <c r="D38" s="5">
        <v>4.4144899999999998</v>
      </c>
      <c r="E38" s="5">
        <f t="shared" si="7"/>
        <v>4.4144899999999998</v>
      </c>
      <c r="F38" s="7" t="s">
        <v>126</v>
      </c>
      <c r="G38" s="5">
        <f t="shared" si="1"/>
        <v>4.4144899999999998</v>
      </c>
      <c r="H38" s="7" t="s">
        <v>126</v>
      </c>
      <c r="I38" s="55"/>
    </row>
    <row r="39" spans="1:9" outlineLevel="2" collapsed="1" x14ac:dyDescent="0.25">
      <c r="A39" s="58" t="s">
        <v>29</v>
      </c>
      <c r="B39" s="59">
        <v>0</v>
      </c>
      <c r="C39" s="60">
        <v>45.7</v>
      </c>
      <c r="D39" s="61">
        <v>45.692</v>
      </c>
      <c r="E39" s="61">
        <f>D39-B39</f>
        <v>45.692</v>
      </c>
      <c r="F39" s="62" t="s">
        <v>126</v>
      </c>
      <c r="G39" s="5">
        <f t="shared" si="1"/>
        <v>-8.0000000000026716E-3</v>
      </c>
      <c r="H39" s="7">
        <f t="shared" si="3"/>
        <v>-1.7505470459522332E-4</v>
      </c>
      <c r="I39" s="68" t="s">
        <v>142</v>
      </c>
    </row>
    <row r="40" spans="1:9" hidden="1" outlineLevel="3" x14ac:dyDescent="0.25">
      <c r="A40" s="29" t="s">
        <v>29</v>
      </c>
      <c r="B40" s="30">
        <v>155</v>
      </c>
      <c r="C40" s="31">
        <v>115</v>
      </c>
      <c r="D40" s="32">
        <v>0</v>
      </c>
      <c r="E40" s="32">
        <f>D40-B40</f>
        <v>-155</v>
      </c>
      <c r="F40" s="33">
        <f>D40/B40-100%</f>
        <v>-1</v>
      </c>
      <c r="G40" s="5">
        <f t="shared" si="1"/>
        <v>-115</v>
      </c>
      <c r="H40" s="7">
        <f t="shared" si="3"/>
        <v>-1</v>
      </c>
      <c r="I40" s="55"/>
    </row>
    <row r="41" spans="1:9" ht="63" hidden="1" outlineLevel="3" x14ac:dyDescent="0.25">
      <c r="A41" s="29" t="s">
        <v>30</v>
      </c>
      <c r="B41" s="30">
        <v>0</v>
      </c>
      <c r="C41" s="31">
        <v>0</v>
      </c>
      <c r="D41" s="32">
        <v>109.65848</v>
      </c>
      <c r="E41" s="32">
        <f t="shared" ref="E41:E42" si="8">D41-B41</f>
        <v>109.65848</v>
      </c>
      <c r="F41" s="33" t="s">
        <v>126</v>
      </c>
      <c r="G41" s="5">
        <f t="shared" si="1"/>
        <v>109.65848</v>
      </c>
      <c r="H41" s="7" t="s">
        <v>126</v>
      </c>
      <c r="I41" s="55"/>
    </row>
    <row r="42" spans="1:9" hidden="1" outlineLevel="3" x14ac:dyDescent="0.25">
      <c r="A42" s="29" t="s">
        <v>29</v>
      </c>
      <c r="B42" s="30">
        <v>0</v>
      </c>
      <c r="C42" s="31">
        <v>0</v>
      </c>
      <c r="D42" s="32">
        <v>0.90844999999999998</v>
      </c>
      <c r="E42" s="32">
        <f t="shared" si="8"/>
        <v>0.90844999999999998</v>
      </c>
      <c r="F42" s="33" t="s">
        <v>126</v>
      </c>
      <c r="G42" s="5">
        <f t="shared" si="1"/>
        <v>0.90844999999999998</v>
      </c>
      <c r="H42" s="7" t="s">
        <v>126</v>
      </c>
      <c r="I42" s="55"/>
    </row>
    <row r="43" spans="1:9" ht="63" hidden="1" outlineLevel="3" x14ac:dyDescent="0.25">
      <c r="A43" s="3" t="s">
        <v>31</v>
      </c>
      <c r="B43" s="6">
        <v>594</v>
      </c>
      <c r="C43" s="4">
        <v>370</v>
      </c>
      <c r="D43" s="5">
        <v>0</v>
      </c>
      <c r="E43" s="5">
        <f>D43-B43</f>
        <v>-594</v>
      </c>
      <c r="F43" s="7">
        <f>D43/B43-100%</f>
        <v>-1</v>
      </c>
      <c r="G43" s="5">
        <f t="shared" si="1"/>
        <v>-370</v>
      </c>
      <c r="H43" s="7">
        <f t="shared" si="3"/>
        <v>-1</v>
      </c>
      <c r="I43" s="7"/>
    </row>
    <row r="44" spans="1:9" ht="63" hidden="1" outlineLevel="3" x14ac:dyDescent="0.25">
      <c r="A44" s="3" t="s">
        <v>31</v>
      </c>
      <c r="B44" s="6">
        <v>0</v>
      </c>
      <c r="C44" s="4">
        <v>0</v>
      </c>
      <c r="D44" s="5">
        <v>471.27474000000001</v>
      </c>
      <c r="E44" s="5">
        <f t="shared" ref="E44:E46" si="9">D44-B44</f>
        <v>471.27474000000001</v>
      </c>
      <c r="F44" s="7" t="s">
        <v>126</v>
      </c>
      <c r="G44" s="5">
        <f t="shared" si="1"/>
        <v>471.27474000000001</v>
      </c>
      <c r="H44" s="7" t="s">
        <v>126</v>
      </c>
      <c r="I44" s="7"/>
    </row>
    <row r="45" spans="1:9" ht="63" hidden="1" outlineLevel="3" x14ac:dyDescent="0.25">
      <c r="A45" s="3" t="s">
        <v>31</v>
      </c>
      <c r="B45" s="6">
        <v>0</v>
      </c>
      <c r="C45" s="4">
        <v>0</v>
      </c>
      <c r="D45" s="5">
        <v>0.73114999999999997</v>
      </c>
      <c r="E45" s="5">
        <f t="shared" si="9"/>
        <v>0.73114999999999997</v>
      </c>
      <c r="F45" s="7" t="s">
        <v>126</v>
      </c>
      <c r="G45" s="5">
        <f t="shared" si="1"/>
        <v>0.73114999999999997</v>
      </c>
      <c r="H45" s="7" t="s">
        <v>126</v>
      </c>
      <c r="I45" s="7"/>
    </row>
    <row r="46" spans="1:9" ht="63" hidden="1" outlineLevel="3" x14ac:dyDescent="0.25">
      <c r="A46" s="3" t="s">
        <v>31</v>
      </c>
      <c r="B46" s="6">
        <v>0</v>
      </c>
      <c r="C46" s="4">
        <v>0</v>
      </c>
      <c r="D46" s="5">
        <v>0.10477</v>
      </c>
      <c r="E46" s="5">
        <f t="shared" si="9"/>
        <v>0.10477</v>
      </c>
      <c r="F46" s="7" t="s">
        <v>126</v>
      </c>
      <c r="G46" s="5">
        <f t="shared" si="1"/>
        <v>0.10477</v>
      </c>
      <c r="H46" s="7" t="s">
        <v>126</v>
      </c>
      <c r="I46" s="7"/>
    </row>
    <row r="47" spans="1:9" outlineLevel="1" collapsed="1" x14ac:dyDescent="0.25">
      <c r="A47" s="16" t="s">
        <v>133</v>
      </c>
      <c r="B47" s="17">
        <f>B48+B54</f>
        <v>5313</v>
      </c>
      <c r="C47" s="17">
        <f t="shared" ref="C47:D47" si="10">C48+C54</f>
        <v>5176.1350000000002</v>
      </c>
      <c r="D47" s="17">
        <f t="shared" si="10"/>
        <v>5187.0439999999999</v>
      </c>
      <c r="E47" s="19">
        <f>D47-B47</f>
        <v>-125.95600000000013</v>
      </c>
      <c r="F47" s="44" t="s">
        <v>126</v>
      </c>
      <c r="G47" s="21">
        <f t="shared" si="1"/>
        <v>10.908999999999651</v>
      </c>
      <c r="H47" s="22">
        <f t="shared" si="3"/>
        <v>2.1075570865132232E-3</v>
      </c>
      <c r="I47" s="22"/>
    </row>
    <row r="48" spans="1:9" outlineLevel="2" x14ac:dyDescent="0.25">
      <c r="A48" s="58" t="s">
        <v>134</v>
      </c>
      <c r="B48" s="59">
        <v>3480</v>
      </c>
      <c r="C48" s="60">
        <v>3763.4</v>
      </c>
      <c r="D48" s="61">
        <v>3772.53</v>
      </c>
      <c r="E48" s="61">
        <f>D48-B48</f>
        <v>292.5300000000002</v>
      </c>
      <c r="F48" s="62">
        <f>D48/B48-100%</f>
        <v>8.4060344827586286E-2</v>
      </c>
      <c r="G48" s="32">
        <f t="shared" si="1"/>
        <v>9.1300000000001091</v>
      </c>
      <c r="H48" s="7">
        <f t="shared" si="3"/>
        <v>2.4259977679756961E-3</v>
      </c>
      <c r="I48" s="100" t="s">
        <v>143</v>
      </c>
    </row>
    <row r="49" spans="1:9" ht="62.45" hidden="1" customHeight="1" outlineLevel="3" x14ac:dyDescent="0.25">
      <c r="A49" s="29" t="s">
        <v>33</v>
      </c>
      <c r="B49" s="59">
        <v>0</v>
      </c>
      <c r="C49" s="60">
        <v>10.552</v>
      </c>
      <c r="D49" s="61">
        <v>10.63008</v>
      </c>
      <c r="E49" s="61">
        <f t="shared" ref="E49:E54" si="11">D49-B49</f>
        <v>10.63008</v>
      </c>
      <c r="F49" s="63" t="s">
        <v>126</v>
      </c>
      <c r="G49" s="32">
        <f t="shared" ref="G49:G53" si="12">D49-C49</f>
        <v>7.8079999999999927E-2</v>
      </c>
      <c r="H49" s="7">
        <f t="shared" ref="H49:H54" si="13">D49/C49-100%</f>
        <v>7.3995451099317933E-3</v>
      </c>
      <c r="I49" s="101"/>
    </row>
    <row r="50" spans="1:9" ht="62.45" hidden="1" customHeight="1" outlineLevel="3" x14ac:dyDescent="0.25">
      <c r="A50" s="3" t="s">
        <v>33</v>
      </c>
      <c r="B50" s="59">
        <v>0</v>
      </c>
      <c r="C50" s="60">
        <v>10.552</v>
      </c>
      <c r="D50" s="61">
        <v>10.63008</v>
      </c>
      <c r="E50" s="61">
        <f t="shared" si="11"/>
        <v>10.63008</v>
      </c>
      <c r="F50" s="63" t="s">
        <v>126</v>
      </c>
      <c r="G50" s="32">
        <f t="shared" si="12"/>
        <v>7.8079999999999927E-2</v>
      </c>
      <c r="H50" s="7">
        <f t="shared" si="13"/>
        <v>7.3995451099317933E-3</v>
      </c>
      <c r="I50" s="101"/>
    </row>
    <row r="51" spans="1:9" ht="62.45" hidden="1" customHeight="1" outlineLevel="3" x14ac:dyDescent="0.25">
      <c r="A51" s="3" t="s">
        <v>34</v>
      </c>
      <c r="B51" s="59">
        <v>0</v>
      </c>
      <c r="C51" s="60">
        <v>10.552</v>
      </c>
      <c r="D51" s="61">
        <v>10.63008</v>
      </c>
      <c r="E51" s="61">
        <f t="shared" si="11"/>
        <v>10.63008</v>
      </c>
      <c r="F51" s="63" t="s">
        <v>126</v>
      </c>
      <c r="G51" s="32">
        <f t="shared" si="12"/>
        <v>7.8079999999999927E-2</v>
      </c>
      <c r="H51" s="7">
        <f t="shared" si="13"/>
        <v>7.3995451099317933E-3</v>
      </c>
      <c r="I51" s="101"/>
    </row>
    <row r="52" spans="1:9" ht="62.45" hidden="1" customHeight="1" outlineLevel="3" x14ac:dyDescent="0.25">
      <c r="A52" s="3" t="s">
        <v>34</v>
      </c>
      <c r="B52" s="59">
        <v>0</v>
      </c>
      <c r="C52" s="60">
        <v>10.552</v>
      </c>
      <c r="D52" s="61">
        <v>10.63008</v>
      </c>
      <c r="E52" s="61">
        <f t="shared" si="11"/>
        <v>10.63008</v>
      </c>
      <c r="F52" s="63" t="s">
        <v>126</v>
      </c>
      <c r="G52" s="32">
        <f t="shared" si="12"/>
        <v>7.8079999999999927E-2</v>
      </c>
      <c r="H52" s="7">
        <f t="shared" si="13"/>
        <v>7.3995451099317933E-3</v>
      </c>
      <c r="I52" s="101"/>
    </row>
    <row r="53" spans="1:9" ht="62.45" hidden="1" customHeight="1" outlineLevel="3" x14ac:dyDescent="0.25">
      <c r="A53" s="3" t="s">
        <v>34</v>
      </c>
      <c r="B53" s="59">
        <v>0</v>
      </c>
      <c r="C53" s="60">
        <v>10.552</v>
      </c>
      <c r="D53" s="61">
        <v>10.63008</v>
      </c>
      <c r="E53" s="61">
        <f t="shared" si="11"/>
        <v>10.63008</v>
      </c>
      <c r="F53" s="63" t="s">
        <v>126</v>
      </c>
      <c r="G53" s="32">
        <f t="shared" si="12"/>
        <v>7.8079999999999927E-2</v>
      </c>
      <c r="H53" s="7">
        <f t="shared" si="13"/>
        <v>7.3995451099317933E-3</v>
      </c>
      <c r="I53" s="101"/>
    </row>
    <row r="54" spans="1:9" outlineLevel="3" x14ac:dyDescent="0.25">
      <c r="A54" s="3" t="s">
        <v>32</v>
      </c>
      <c r="B54" s="59">
        <v>1833</v>
      </c>
      <c r="C54" s="60">
        <v>1412.7349999999999</v>
      </c>
      <c r="D54" s="61">
        <v>1414.5139999999999</v>
      </c>
      <c r="E54" s="61">
        <f t="shared" si="11"/>
        <v>-418.4860000000001</v>
      </c>
      <c r="F54" s="62">
        <f>D54/B54-100%</f>
        <v>-0.22830660120021828</v>
      </c>
      <c r="G54" s="32">
        <f>D54-C54</f>
        <v>1.7789999999999964</v>
      </c>
      <c r="H54" s="7">
        <f t="shared" si="13"/>
        <v>1.2592595214246938E-3</v>
      </c>
      <c r="I54" s="102"/>
    </row>
    <row r="55" spans="1:9" hidden="1" outlineLevel="1" x14ac:dyDescent="0.25">
      <c r="A55" s="16" t="s">
        <v>35</v>
      </c>
      <c r="B55" s="17">
        <v>3300</v>
      </c>
      <c r="C55" s="18">
        <v>3380</v>
      </c>
      <c r="D55" s="19">
        <v>3514.5512699999999</v>
      </c>
      <c r="E55" s="19">
        <f t="shared" ref="E55:E61" si="14">D55-B55</f>
        <v>214.55126999999993</v>
      </c>
      <c r="F55" s="20">
        <f t="shared" ref="F55:F61" si="15">D55/B55-100%</f>
        <v>6.5015536363636439E-2</v>
      </c>
      <c r="G55" s="21">
        <f t="shared" si="1"/>
        <v>134.55126999999993</v>
      </c>
      <c r="H55" s="22">
        <f t="shared" si="3"/>
        <v>3.9808068047337164E-2</v>
      </c>
      <c r="I55" s="22"/>
    </row>
    <row r="56" spans="1:9" ht="47.25" hidden="1" outlineLevel="2" x14ac:dyDescent="0.25">
      <c r="A56" s="58" t="s">
        <v>36</v>
      </c>
      <c r="B56" s="59">
        <v>0</v>
      </c>
      <c r="C56" s="60">
        <v>0</v>
      </c>
      <c r="D56" s="61">
        <v>3514.5512699999999</v>
      </c>
      <c r="E56" s="61">
        <f t="shared" si="14"/>
        <v>3514.5512699999999</v>
      </c>
      <c r="F56" s="62" t="e">
        <f t="shared" si="15"/>
        <v>#DIV/0!</v>
      </c>
      <c r="G56" s="5">
        <f t="shared" si="1"/>
        <v>3514.5512699999999</v>
      </c>
      <c r="H56" s="7" t="e">
        <f t="shared" si="3"/>
        <v>#DIV/0!</v>
      </c>
      <c r="I56" s="57" t="s">
        <v>132</v>
      </c>
    </row>
    <row r="57" spans="1:9" ht="78.75" hidden="1" outlineLevel="3" x14ac:dyDescent="0.25">
      <c r="A57" s="29" t="s">
        <v>37</v>
      </c>
      <c r="B57" s="30">
        <v>3300</v>
      </c>
      <c r="C57" s="31">
        <v>3380</v>
      </c>
      <c r="D57" s="32">
        <v>0</v>
      </c>
      <c r="E57" s="32">
        <f t="shared" si="14"/>
        <v>-3300</v>
      </c>
      <c r="F57" s="33">
        <f t="shared" si="15"/>
        <v>-1</v>
      </c>
      <c r="G57" s="5">
        <f t="shared" si="1"/>
        <v>-3380</v>
      </c>
      <c r="H57" s="7">
        <f t="shared" si="3"/>
        <v>-1</v>
      </c>
      <c r="I57" s="7"/>
    </row>
    <row r="58" spans="1:9" ht="78.75" hidden="1" outlineLevel="3" x14ac:dyDescent="0.25">
      <c r="A58" s="29" t="s">
        <v>37</v>
      </c>
      <c r="B58" s="30">
        <v>0</v>
      </c>
      <c r="C58" s="31">
        <v>0</v>
      </c>
      <c r="D58" s="32">
        <v>3514.5512699999999</v>
      </c>
      <c r="E58" s="32">
        <f t="shared" si="14"/>
        <v>3514.5512699999999</v>
      </c>
      <c r="F58" s="33" t="s">
        <v>126</v>
      </c>
      <c r="G58" s="5">
        <f t="shared" si="1"/>
        <v>3514.5512699999999</v>
      </c>
      <c r="H58" s="7" t="s">
        <v>126</v>
      </c>
      <c r="I58" s="7"/>
    </row>
    <row r="59" spans="1:9" ht="78.75" outlineLevel="1" collapsed="1" x14ac:dyDescent="0.25">
      <c r="A59" s="16" t="s">
        <v>38</v>
      </c>
      <c r="B59" s="17">
        <f>B60+B65</f>
        <v>1813</v>
      </c>
      <c r="C59" s="17">
        <f t="shared" ref="C59:D59" si="16">C60+C65</f>
        <v>4014.2250000000004</v>
      </c>
      <c r="D59" s="17">
        <f t="shared" si="16"/>
        <v>4051.2530000000002</v>
      </c>
      <c r="E59" s="19">
        <f t="shared" si="14"/>
        <v>2238.2530000000002</v>
      </c>
      <c r="F59" s="20">
        <f t="shared" si="15"/>
        <v>1.2345576392719249</v>
      </c>
      <c r="G59" s="21">
        <f t="shared" si="1"/>
        <v>37.027999999999793</v>
      </c>
      <c r="H59" s="22">
        <f t="shared" si="3"/>
        <v>9.2241964513697372E-3</v>
      </c>
      <c r="I59" s="22"/>
    </row>
    <row r="60" spans="1:9" ht="143.25" customHeight="1" outlineLevel="2" x14ac:dyDescent="0.25">
      <c r="A60" s="58" t="s">
        <v>39</v>
      </c>
      <c r="B60" s="59">
        <v>1313</v>
      </c>
      <c r="C60" s="60">
        <v>2849.65</v>
      </c>
      <c r="D60" s="61">
        <v>2885.44</v>
      </c>
      <c r="E60" s="61">
        <f t="shared" si="14"/>
        <v>1572.44</v>
      </c>
      <c r="F60" s="62">
        <f t="shared" si="15"/>
        <v>1.1975932977913177</v>
      </c>
      <c r="G60" s="32">
        <f t="shared" si="1"/>
        <v>35.789999999999964</v>
      </c>
      <c r="H60" s="33">
        <f t="shared" si="3"/>
        <v>1.255943712385732E-2</v>
      </c>
      <c r="I60" s="76" t="s">
        <v>143</v>
      </c>
    </row>
    <row r="61" spans="1:9" ht="156" hidden="1" customHeight="1" outlineLevel="3" x14ac:dyDescent="0.25">
      <c r="A61" s="3" t="s">
        <v>40</v>
      </c>
      <c r="B61" s="6">
        <v>3050</v>
      </c>
      <c r="C61" s="4">
        <v>3050</v>
      </c>
      <c r="D61" s="5">
        <v>3325.9584199999999</v>
      </c>
      <c r="E61" s="5">
        <f t="shared" si="14"/>
        <v>275.95841999999993</v>
      </c>
      <c r="F61" s="7">
        <f t="shared" si="15"/>
        <v>9.0478170491803178E-2</v>
      </c>
      <c r="G61" s="5">
        <f t="shared" si="1"/>
        <v>275.95841999999993</v>
      </c>
      <c r="H61" s="7">
        <f t="shared" si="3"/>
        <v>9.0478170491803178E-2</v>
      </c>
      <c r="I61" s="77"/>
    </row>
    <row r="62" spans="1:9" ht="124.9" hidden="1" customHeight="1" outlineLevel="3" x14ac:dyDescent="0.25">
      <c r="A62" s="3" t="s">
        <v>41</v>
      </c>
      <c r="B62" s="6">
        <v>1600</v>
      </c>
      <c r="C62" s="4">
        <v>1600</v>
      </c>
      <c r="D62" s="5">
        <v>1758.0823700000001</v>
      </c>
      <c r="E62" s="5">
        <f t="shared" ref="E62:E64" si="17">D62-B62</f>
        <v>158.08237000000008</v>
      </c>
      <c r="F62" s="7">
        <f t="shared" ref="F62:F64" si="18">D62/B62-100%</f>
        <v>9.8801481249999989E-2</v>
      </c>
      <c r="G62" s="5">
        <f t="shared" si="1"/>
        <v>158.08237000000008</v>
      </c>
      <c r="H62" s="7">
        <f t="shared" si="3"/>
        <v>9.8801481249999989E-2</v>
      </c>
      <c r="I62" s="77"/>
    </row>
    <row r="63" spans="1:9" ht="124.9" hidden="1" customHeight="1" outlineLevel="3" x14ac:dyDescent="0.25">
      <c r="A63" s="3" t="s">
        <v>42</v>
      </c>
      <c r="B63" s="6">
        <v>250</v>
      </c>
      <c r="C63" s="4">
        <v>361</v>
      </c>
      <c r="D63" s="5">
        <v>372.74892999999997</v>
      </c>
      <c r="E63" s="5">
        <f t="shared" si="17"/>
        <v>122.74892999999997</v>
      </c>
      <c r="F63" s="7">
        <f t="shared" si="18"/>
        <v>0.49099571999999991</v>
      </c>
      <c r="G63" s="5">
        <f t="shared" si="1"/>
        <v>11.748929999999973</v>
      </c>
      <c r="H63" s="7">
        <f t="shared" si="3"/>
        <v>3.254551246537396E-2</v>
      </c>
      <c r="I63" s="77"/>
    </row>
    <row r="64" spans="1:9" ht="62.45" hidden="1" customHeight="1" outlineLevel="3" x14ac:dyDescent="0.25">
      <c r="A64" s="3" t="s">
        <v>43</v>
      </c>
      <c r="B64" s="6">
        <v>7450</v>
      </c>
      <c r="C64" s="4">
        <v>7091</v>
      </c>
      <c r="D64" s="5">
        <v>7330.6209500000004</v>
      </c>
      <c r="E64" s="5">
        <f t="shared" si="17"/>
        <v>-119.37904999999955</v>
      </c>
      <c r="F64" s="7">
        <f t="shared" si="18"/>
        <v>-1.6024033557046957E-2</v>
      </c>
      <c r="G64" s="5">
        <f t="shared" si="1"/>
        <v>239.62095000000045</v>
      </c>
      <c r="H64" s="7">
        <f t="shared" si="3"/>
        <v>3.3792264842758435E-2</v>
      </c>
      <c r="I64" s="77"/>
    </row>
    <row r="65" spans="1:9" ht="141.75" outlineLevel="2" collapsed="1" x14ac:dyDescent="0.25">
      <c r="A65" s="58" t="s">
        <v>44</v>
      </c>
      <c r="B65" s="59">
        <v>500</v>
      </c>
      <c r="C65" s="60">
        <v>1164.575</v>
      </c>
      <c r="D65" s="61">
        <v>1165.8130000000001</v>
      </c>
      <c r="E65" s="61">
        <f>D65-B65</f>
        <v>665.8130000000001</v>
      </c>
      <c r="F65" s="63" t="s">
        <v>126</v>
      </c>
      <c r="G65" s="32">
        <f t="shared" ref="G65:G121" si="19">D65-C65</f>
        <v>1.2380000000000564</v>
      </c>
      <c r="H65" s="7">
        <f t="shared" ref="H65:H121" si="20">D65/C65-100%</f>
        <v>1.0630487516904985E-3</v>
      </c>
      <c r="I65" s="79" t="s">
        <v>144</v>
      </c>
    </row>
    <row r="66" spans="1:9" ht="124.9" hidden="1" customHeight="1" outlineLevel="3" x14ac:dyDescent="0.25">
      <c r="A66" s="3" t="s">
        <v>45</v>
      </c>
      <c r="B66" s="6">
        <v>250</v>
      </c>
      <c r="C66" s="4">
        <v>190</v>
      </c>
      <c r="D66" s="5">
        <v>168.50397000000001</v>
      </c>
      <c r="E66" s="5">
        <f>D66-B66</f>
        <v>-81.49602999999999</v>
      </c>
      <c r="F66" s="7">
        <f>D66/B66-100%</f>
        <v>-0.32598411999999999</v>
      </c>
      <c r="G66" s="5">
        <f t="shared" si="19"/>
        <v>-21.49602999999999</v>
      </c>
      <c r="H66" s="7">
        <f t="shared" si="20"/>
        <v>-0.11313699999999993</v>
      </c>
      <c r="I66" s="78"/>
    </row>
    <row r="67" spans="1:9" ht="47.25" hidden="1" outlineLevel="3" x14ac:dyDescent="0.25">
      <c r="A67" s="29" t="s">
        <v>46</v>
      </c>
      <c r="B67" s="30">
        <v>754.3</v>
      </c>
      <c r="C67" s="31">
        <v>1000</v>
      </c>
      <c r="D67" s="32">
        <v>0</v>
      </c>
      <c r="E67" s="32">
        <f>D67-B67</f>
        <v>-754.3</v>
      </c>
      <c r="F67" s="33">
        <f>D67/B67-100%</f>
        <v>-1</v>
      </c>
      <c r="G67" s="32">
        <f t="shared" si="19"/>
        <v>-1000</v>
      </c>
      <c r="H67" s="7">
        <f t="shared" si="20"/>
        <v>-1</v>
      </c>
      <c r="I67" s="7"/>
    </row>
    <row r="68" spans="1:9" ht="110.25" hidden="1" outlineLevel="3" x14ac:dyDescent="0.25">
      <c r="A68" s="3" t="s">
        <v>47</v>
      </c>
      <c r="B68" s="6">
        <v>0</v>
      </c>
      <c r="C68" s="4">
        <v>0</v>
      </c>
      <c r="D68" s="5">
        <v>963.94536000000005</v>
      </c>
      <c r="E68" s="5">
        <f t="shared" ref="E68:E72" si="21">D68-B68</f>
        <v>963.94536000000005</v>
      </c>
      <c r="F68" s="7" t="s">
        <v>126</v>
      </c>
      <c r="G68" s="5">
        <f t="shared" si="19"/>
        <v>963.94536000000005</v>
      </c>
      <c r="H68" s="7" t="s">
        <v>126</v>
      </c>
      <c r="I68" s="7"/>
    </row>
    <row r="69" spans="1:9" ht="31.5" hidden="1" outlineLevel="3" x14ac:dyDescent="0.25">
      <c r="A69" s="3" t="s">
        <v>48</v>
      </c>
      <c r="B69" s="6">
        <v>1738</v>
      </c>
      <c r="C69" s="4">
        <v>1000</v>
      </c>
      <c r="D69" s="5">
        <v>0</v>
      </c>
      <c r="E69" s="5">
        <f t="shared" si="21"/>
        <v>-1738</v>
      </c>
      <c r="F69" s="7">
        <f t="shared" ref="F69:F71" si="22">D69/B69-100%</f>
        <v>-1</v>
      </c>
      <c r="G69" s="5">
        <f t="shared" si="19"/>
        <v>-1000</v>
      </c>
      <c r="H69" s="7">
        <f t="shared" si="20"/>
        <v>-1</v>
      </c>
      <c r="I69" s="7"/>
    </row>
    <row r="70" spans="1:9" ht="94.5" hidden="1" outlineLevel="3" x14ac:dyDescent="0.25">
      <c r="A70" s="3" t="s">
        <v>49</v>
      </c>
      <c r="B70" s="6">
        <v>0</v>
      </c>
      <c r="C70" s="4">
        <v>0</v>
      </c>
      <c r="D70" s="5">
        <v>942.34100000000001</v>
      </c>
      <c r="E70" s="5">
        <f t="shared" si="21"/>
        <v>942.34100000000001</v>
      </c>
      <c r="F70" s="7" t="s">
        <v>126</v>
      </c>
      <c r="G70" s="5">
        <f t="shared" si="19"/>
        <v>942.34100000000001</v>
      </c>
      <c r="H70" s="7" t="s">
        <v>126</v>
      </c>
      <c r="I70" s="7"/>
    </row>
    <row r="71" spans="1:9" ht="31.5" hidden="1" outlineLevel="3" x14ac:dyDescent="0.25">
      <c r="A71" s="3" t="s">
        <v>50</v>
      </c>
      <c r="B71" s="6">
        <v>15.4</v>
      </c>
      <c r="C71" s="4">
        <v>11100</v>
      </c>
      <c r="D71" s="5">
        <v>0</v>
      </c>
      <c r="E71" s="5">
        <f t="shared" si="21"/>
        <v>-15.4</v>
      </c>
      <c r="F71" s="7">
        <f t="shared" si="22"/>
        <v>-1</v>
      </c>
      <c r="G71" s="5">
        <f t="shared" si="19"/>
        <v>-11100</v>
      </c>
      <c r="H71" s="7">
        <f t="shared" si="20"/>
        <v>-1</v>
      </c>
      <c r="I71" s="7"/>
    </row>
    <row r="72" spans="1:9" ht="94.5" hidden="1" outlineLevel="3" x14ac:dyDescent="0.25">
      <c r="A72" s="3" t="s">
        <v>51</v>
      </c>
      <c r="B72" s="6">
        <v>0</v>
      </c>
      <c r="C72" s="4">
        <v>0</v>
      </c>
      <c r="D72" s="5">
        <v>11053.398349999999</v>
      </c>
      <c r="E72" s="5">
        <f t="shared" si="21"/>
        <v>11053.398349999999</v>
      </c>
      <c r="F72" s="7" t="s">
        <v>126</v>
      </c>
      <c r="G72" s="5">
        <f t="shared" si="19"/>
        <v>11053.398349999999</v>
      </c>
      <c r="H72" s="7" t="s">
        <v>126</v>
      </c>
      <c r="I72" s="7"/>
    </row>
    <row r="73" spans="1:9" ht="31.5" hidden="1" outlineLevel="3" x14ac:dyDescent="0.25">
      <c r="A73" s="29" t="s">
        <v>52</v>
      </c>
      <c r="B73" s="30">
        <v>60</v>
      </c>
      <c r="C73" s="31">
        <v>38.404719999999998</v>
      </c>
      <c r="D73" s="32">
        <v>38.404719999999998</v>
      </c>
      <c r="E73" s="32">
        <f t="shared" ref="E73:E78" si="23">D73-B73</f>
        <v>-21.595280000000002</v>
      </c>
      <c r="F73" s="33">
        <f t="shared" ref="F73:F78" si="24">D73/B73-100%</f>
        <v>-0.35992133333333343</v>
      </c>
      <c r="G73" s="32">
        <f t="shared" si="19"/>
        <v>0</v>
      </c>
      <c r="H73" s="7">
        <f t="shared" si="20"/>
        <v>0</v>
      </c>
      <c r="I73" s="7"/>
    </row>
    <row r="74" spans="1:9" ht="31.5" hidden="1" outlineLevel="3" x14ac:dyDescent="0.25">
      <c r="A74" s="3" t="s">
        <v>52</v>
      </c>
      <c r="B74" s="6">
        <v>300</v>
      </c>
      <c r="C74" s="4">
        <v>430.3143</v>
      </c>
      <c r="D74" s="5">
        <v>442.59357999999997</v>
      </c>
      <c r="E74" s="5">
        <f t="shared" si="23"/>
        <v>142.59357999999997</v>
      </c>
      <c r="F74" s="7">
        <f t="shared" si="24"/>
        <v>0.47531193333333333</v>
      </c>
      <c r="G74" s="5">
        <f t="shared" si="19"/>
        <v>12.279279999999972</v>
      </c>
      <c r="H74" s="7">
        <f t="shared" si="20"/>
        <v>2.8535607577995892E-2</v>
      </c>
      <c r="I74" s="7"/>
    </row>
    <row r="75" spans="1:9" ht="47.25" outlineLevel="1" collapsed="1" x14ac:dyDescent="0.25">
      <c r="A75" s="16" t="s">
        <v>53</v>
      </c>
      <c r="B75" s="17">
        <f>B77+B81</f>
        <v>200</v>
      </c>
      <c r="C75" s="17">
        <f>C77+C81+C82</f>
        <v>6554.36</v>
      </c>
      <c r="D75" s="17">
        <f>D77+D81+D82</f>
        <v>6545.942</v>
      </c>
      <c r="E75" s="19">
        <f t="shared" si="23"/>
        <v>6345.942</v>
      </c>
      <c r="F75" s="20">
        <f t="shared" si="24"/>
        <v>31.729709999999997</v>
      </c>
      <c r="G75" s="21">
        <f t="shared" si="19"/>
        <v>-8.4179999999996653</v>
      </c>
      <c r="H75" s="71">
        <f t="shared" si="20"/>
        <v>-1.2843359229580686E-3</v>
      </c>
      <c r="I75" s="71"/>
    </row>
    <row r="76" spans="1:9" ht="157.5" hidden="1" customHeight="1" outlineLevel="3" x14ac:dyDescent="0.25">
      <c r="A76" s="3" t="s">
        <v>54</v>
      </c>
      <c r="B76" s="6">
        <v>2400</v>
      </c>
      <c r="C76" s="4">
        <v>1670</v>
      </c>
      <c r="D76" s="5">
        <v>1673.5201500000001</v>
      </c>
      <c r="E76" s="5">
        <f t="shared" si="23"/>
        <v>-726.47984999999994</v>
      </c>
      <c r="F76" s="7">
        <f t="shared" si="24"/>
        <v>-0.30269993750000002</v>
      </c>
      <c r="G76" s="70">
        <f t="shared" si="19"/>
        <v>3.5201500000000578</v>
      </c>
      <c r="H76" s="72">
        <f t="shared" si="20"/>
        <v>2.107874251497055E-3</v>
      </c>
      <c r="I76" s="73"/>
    </row>
    <row r="77" spans="1:9" ht="47.25" outlineLevel="2" collapsed="1" x14ac:dyDescent="0.25">
      <c r="A77" s="58" t="s">
        <v>55</v>
      </c>
      <c r="B77" s="59">
        <v>200</v>
      </c>
      <c r="C77" s="60">
        <v>4993.75</v>
      </c>
      <c r="D77" s="61">
        <v>4985.3879999999999</v>
      </c>
      <c r="E77" s="61">
        <f t="shared" si="23"/>
        <v>4785.3879999999999</v>
      </c>
      <c r="F77" s="62">
        <f t="shared" si="24"/>
        <v>23.926939999999998</v>
      </c>
      <c r="G77" s="5">
        <f t="shared" si="19"/>
        <v>-8.36200000000008</v>
      </c>
      <c r="H77" s="74">
        <f t="shared" si="20"/>
        <v>-1.674493116395559E-3</v>
      </c>
      <c r="I77" s="75" t="s">
        <v>151</v>
      </c>
    </row>
    <row r="78" spans="1:9" ht="94.5" hidden="1" customHeight="1" outlineLevel="3" x14ac:dyDescent="0.25">
      <c r="A78" s="3" t="s">
        <v>56</v>
      </c>
      <c r="B78" s="6">
        <v>40</v>
      </c>
      <c r="C78" s="4">
        <v>590</v>
      </c>
      <c r="D78" s="5">
        <v>589.61742000000004</v>
      </c>
      <c r="E78" s="5">
        <f t="shared" si="23"/>
        <v>549.61742000000004</v>
      </c>
      <c r="F78" s="7">
        <f t="shared" si="24"/>
        <v>13.7404355</v>
      </c>
      <c r="G78" s="5">
        <f t="shared" si="19"/>
        <v>-0.38257999999996173</v>
      </c>
      <c r="H78" s="7">
        <f t="shared" si="20"/>
        <v>-6.4844067796598903E-4</v>
      </c>
      <c r="I78" s="66"/>
    </row>
    <row r="79" spans="1:9" ht="78.75" hidden="1" customHeight="1" outlineLevel="3" x14ac:dyDescent="0.25">
      <c r="A79" s="3" t="s">
        <v>57</v>
      </c>
      <c r="B79" s="6">
        <v>300</v>
      </c>
      <c r="C79" s="4">
        <v>490</v>
      </c>
      <c r="D79" s="5">
        <v>543.30152999999996</v>
      </c>
      <c r="E79" s="5">
        <f t="shared" ref="E79:E80" si="25">D79-B79</f>
        <v>243.30152999999996</v>
      </c>
      <c r="F79" s="7">
        <f t="shared" ref="F79:F80" si="26">D79/B79-100%</f>
        <v>0.81100509999999981</v>
      </c>
      <c r="G79" s="5">
        <f t="shared" si="19"/>
        <v>53.301529999999957</v>
      </c>
      <c r="H79" s="7">
        <f t="shared" si="20"/>
        <v>0.10877863265306109</v>
      </c>
      <c r="I79" s="66"/>
    </row>
    <row r="80" spans="1:9" ht="94.5" hidden="1" customHeight="1" outlineLevel="3" x14ac:dyDescent="0.25">
      <c r="A80" s="3" t="s">
        <v>58</v>
      </c>
      <c r="B80" s="6">
        <v>338.6</v>
      </c>
      <c r="C80" s="4">
        <v>339</v>
      </c>
      <c r="D80" s="5">
        <v>338.99304000000001</v>
      </c>
      <c r="E80" s="5">
        <f t="shared" si="25"/>
        <v>0.39303999999998496</v>
      </c>
      <c r="F80" s="7">
        <f t="shared" si="26"/>
        <v>1.1607796810395588E-3</v>
      </c>
      <c r="G80" s="5">
        <f t="shared" si="19"/>
        <v>-6.9599999999923057E-3</v>
      </c>
      <c r="H80" s="7">
        <f t="shared" si="20"/>
        <v>-2.0530973451338141E-5</v>
      </c>
      <c r="I80" s="66"/>
    </row>
    <row r="81" spans="1:9" ht="109.5" customHeight="1" outlineLevel="2" collapsed="1" x14ac:dyDescent="0.25">
      <c r="A81" s="58" t="s">
        <v>59</v>
      </c>
      <c r="B81" s="59">
        <v>0</v>
      </c>
      <c r="C81" s="60">
        <v>40.75</v>
      </c>
      <c r="D81" s="61">
        <v>40.694000000000003</v>
      </c>
      <c r="E81" s="61">
        <f t="shared" ref="E81:E84" si="27">D81-B81</f>
        <v>40.694000000000003</v>
      </c>
      <c r="F81" s="63" t="s">
        <v>126</v>
      </c>
      <c r="G81" s="32">
        <f t="shared" si="19"/>
        <v>-5.5999999999997385E-2</v>
      </c>
      <c r="H81" s="33">
        <f t="shared" si="20"/>
        <v>-1.3742331288343346E-3</v>
      </c>
      <c r="I81" s="80" t="s">
        <v>145</v>
      </c>
    </row>
    <row r="82" spans="1:9" ht="110.25" outlineLevel="3" x14ac:dyDescent="0.25">
      <c r="A82" s="3" t="s">
        <v>150</v>
      </c>
      <c r="B82" s="6">
        <v>0</v>
      </c>
      <c r="C82" s="4">
        <v>1519.86</v>
      </c>
      <c r="D82" s="5">
        <v>1519.86</v>
      </c>
      <c r="E82" s="5">
        <f t="shared" si="27"/>
        <v>1519.86</v>
      </c>
      <c r="F82" s="11" t="s">
        <v>126</v>
      </c>
      <c r="G82" s="5">
        <f t="shared" si="19"/>
        <v>0</v>
      </c>
      <c r="H82" s="7">
        <f t="shared" si="20"/>
        <v>0</v>
      </c>
      <c r="I82" s="83" t="s">
        <v>151</v>
      </c>
    </row>
    <row r="83" spans="1:9" ht="31.5" outlineLevel="1" x14ac:dyDescent="0.25">
      <c r="A83" s="16" t="s">
        <v>60</v>
      </c>
      <c r="B83" s="17">
        <f>B141</f>
        <v>115</v>
      </c>
      <c r="C83" s="17">
        <f t="shared" ref="C83:D83" si="28">C141</f>
        <v>152.26</v>
      </c>
      <c r="D83" s="17">
        <f t="shared" si="28"/>
        <v>152.88800000000001</v>
      </c>
      <c r="E83" s="19">
        <f t="shared" si="27"/>
        <v>37.888000000000005</v>
      </c>
      <c r="F83" s="20" t="s">
        <v>126</v>
      </c>
      <c r="G83" s="21">
        <f t="shared" si="19"/>
        <v>0.62800000000001432</v>
      </c>
      <c r="H83" s="22">
        <f t="shared" si="20"/>
        <v>4.124523840798755E-3</v>
      </c>
      <c r="I83" s="69"/>
    </row>
    <row r="84" spans="1:9" ht="157.5" hidden="1" customHeight="1" outlineLevel="3" x14ac:dyDescent="0.25">
      <c r="A84" s="3" t="s">
        <v>61</v>
      </c>
      <c r="B84" s="6">
        <v>246.60900000000001</v>
      </c>
      <c r="C84" s="4">
        <v>65.5</v>
      </c>
      <c r="D84" s="5">
        <v>0</v>
      </c>
      <c r="E84" s="5">
        <f t="shared" si="27"/>
        <v>-246.60900000000001</v>
      </c>
      <c r="F84" s="7">
        <f t="shared" ref="F84" si="29">D84/B84-100%</f>
        <v>-1</v>
      </c>
      <c r="G84" s="5">
        <f t="shared" si="19"/>
        <v>-65.5</v>
      </c>
      <c r="H84" s="7">
        <f t="shared" si="20"/>
        <v>-1</v>
      </c>
      <c r="I84" s="99"/>
    </row>
    <row r="85" spans="1:9" ht="204.75" hidden="1" customHeight="1" outlineLevel="3" x14ac:dyDescent="0.25">
      <c r="A85" s="3" t="s">
        <v>62</v>
      </c>
      <c r="B85" s="6">
        <v>0</v>
      </c>
      <c r="C85" s="4">
        <v>0</v>
      </c>
      <c r="D85" s="5">
        <v>15</v>
      </c>
      <c r="E85" s="5">
        <f t="shared" ref="E85:E139" si="30">D85-B85</f>
        <v>15</v>
      </c>
      <c r="F85" s="7" t="s">
        <v>126</v>
      </c>
      <c r="G85" s="5">
        <f t="shared" si="19"/>
        <v>15</v>
      </c>
      <c r="H85" s="7" t="s">
        <v>126</v>
      </c>
      <c r="I85" s="99"/>
    </row>
    <row r="86" spans="1:9" ht="157.5" hidden="1" customHeight="1" outlineLevel="3" x14ac:dyDescent="0.25">
      <c r="A86" s="3" t="s">
        <v>61</v>
      </c>
      <c r="B86" s="6">
        <v>0</v>
      </c>
      <c r="C86" s="4">
        <v>0</v>
      </c>
      <c r="D86" s="5">
        <v>51</v>
      </c>
      <c r="E86" s="5">
        <f t="shared" si="30"/>
        <v>51</v>
      </c>
      <c r="F86" s="7" t="s">
        <v>126</v>
      </c>
      <c r="G86" s="5">
        <f t="shared" si="19"/>
        <v>51</v>
      </c>
      <c r="H86" s="7" t="s">
        <v>126</v>
      </c>
      <c r="I86" s="99"/>
    </row>
    <row r="87" spans="1:9" ht="157.5" hidden="1" customHeight="1" outlineLevel="3" x14ac:dyDescent="0.25">
      <c r="A87" s="3" t="s">
        <v>63</v>
      </c>
      <c r="B87" s="6">
        <v>0</v>
      </c>
      <c r="C87" s="4">
        <v>49.999989999999997</v>
      </c>
      <c r="D87" s="5">
        <v>0</v>
      </c>
      <c r="E87" s="5">
        <f t="shared" si="30"/>
        <v>0</v>
      </c>
      <c r="F87" s="7" t="s">
        <v>126</v>
      </c>
      <c r="G87" s="5">
        <f t="shared" si="19"/>
        <v>-49.999989999999997</v>
      </c>
      <c r="H87" s="7">
        <f t="shared" si="20"/>
        <v>-1</v>
      </c>
      <c r="I87" s="99"/>
    </row>
    <row r="88" spans="1:9" ht="157.5" hidden="1" customHeight="1" outlineLevel="3" x14ac:dyDescent="0.25">
      <c r="A88" s="3" t="s">
        <v>64</v>
      </c>
      <c r="B88" s="6">
        <v>0</v>
      </c>
      <c r="C88" s="4">
        <v>0</v>
      </c>
      <c r="D88" s="5">
        <v>50</v>
      </c>
      <c r="E88" s="5">
        <f t="shared" si="30"/>
        <v>50</v>
      </c>
      <c r="F88" s="7" t="s">
        <v>126</v>
      </c>
      <c r="G88" s="5">
        <f t="shared" si="19"/>
        <v>50</v>
      </c>
      <c r="H88" s="7" t="s">
        <v>126</v>
      </c>
      <c r="I88" s="99"/>
    </row>
    <row r="89" spans="1:9" ht="141.75" hidden="1" customHeight="1" outlineLevel="3" x14ac:dyDescent="0.25">
      <c r="A89" s="3" t="s">
        <v>65</v>
      </c>
      <c r="B89" s="6">
        <v>0</v>
      </c>
      <c r="C89" s="4">
        <v>0.5</v>
      </c>
      <c r="D89" s="5">
        <v>0</v>
      </c>
      <c r="E89" s="5">
        <f t="shared" si="30"/>
        <v>0</v>
      </c>
      <c r="F89" s="7" t="s">
        <v>126</v>
      </c>
      <c r="G89" s="5">
        <f t="shared" si="19"/>
        <v>-0.5</v>
      </c>
      <c r="H89" s="7">
        <f t="shared" si="20"/>
        <v>-1</v>
      </c>
      <c r="I89" s="99"/>
    </row>
    <row r="90" spans="1:9" ht="220.5" hidden="1" customHeight="1" outlineLevel="3" x14ac:dyDescent="0.25">
      <c r="A90" s="3" t="s">
        <v>66</v>
      </c>
      <c r="B90" s="6">
        <v>0</v>
      </c>
      <c r="C90" s="4">
        <v>0</v>
      </c>
      <c r="D90" s="5">
        <v>0.5</v>
      </c>
      <c r="E90" s="5">
        <f t="shared" si="30"/>
        <v>0.5</v>
      </c>
      <c r="F90" s="7" t="s">
        <v>126</v>
      </c>
      <c r="G90" s="5">
        <f t="shared" si="19"/>
        <v>0.5</v>
      </c>
      <c r="H90" s="7" t="s">
        <v>126</v>
      </c>
      <c r="I90" s="99"/>
    </row>
    <row r="91" spans="1:9" ht="173.25" hidden="1" customHeight="1" outlineLevel="3" x14ac:dyDescent="0.25">
      <c r="A91" s="3" t="s">
        <v>67</v>
      </c>
      <c r="B91" s="6">
        <v>0</v>
      </c>
      <c r="C91" s="4">
        <v>7.75</v>
      </c>
      <c r="D91" s="5">
        <v>0</v>
      </c>
      <c r="E91" s="5">
        <f t="shared" si="30"/>
        <v>0</v>
      </c>
      <c r="F91" s="7" t="s">
        <v>126</v>
      </c>
      <c r="G91" s="5">
        <f t="shared" si="19"/>
        <v>-7.75</v>
      </c>
      <c r="H91" s="7">
        <f t="shared" si="20"/>
        <v>-1</v>
      </c>
      <c r="I91" s="99"/>
    </row>
    <row r="92" spans="1:9" ht="220.5" hidden="1" customHeight="1" outlineLevel="3" x14ac:dyDescent="0.25">
      <c r="A92" s="3" t="s">
        <v>68</v>
      </c>
      <c r="B92" s="6">
        <v>0</v>
      </c>
      <c r="C92" s="4">
        <v>0</v>
      </c>
      <c r="D92" s="5">
        <v>0.5</v>
      </c>
      <c r="E92" s="5">
        <f t="shared" si="30"/>
        <v>0.5</v>
      </c>
      <c r="F92" s="7" t="s">
        <v>126</v>
      </c>
      <c r="G92" s="5">
        <f t="shared" si="19"/>
        <v>0.5</v>
      </c>
      <c r="H92" s="7" t="s">
        <v>126</v>
      </c>
      <c r="I92" s="99"/>
    </row>
    <row r="93" spans="1:9" ht="173.25" hidden="1" customHeight="1" outlineLevel="3" x14ac:dyDescent="0.25">
      <c r="A93" s="3" t="s">
        <v>69</v>
      </c>
      <c r="B93" s="6">
        <v>0</v>
      </c>
      <c r="C93" s="4">
        <v>0</v>
      </c>
      <c r="D93" s="5">
        <v>5</v>
      </c>
      <c r="E93" s="5">
        <f t="shared" si="30"/>
        <v>5</v>
      </c>
      <c r="F93" s="7" t="s">
        <v>126</v>
      </c>
      <c r="G93" s="5">
        <f t="shared" si="19"/>
        <v>5</v>
      </c>
      <c r="H93" s="7" t="s">
        <v>126</v>
      </c>
      <c r="I93" s="99"/>
    </row>
    <row r="94" spans="1:9" ht="173.25" hidden="1" customHeight="1" outlineLevel="3" x14ac:dyDescent="0.25">
      <c r="A94" s="3" t="s">
        <v>67</v>
      </c>
      <c r="B94" s="6">
        <v>0</v>
      </c>
      <c r="C94" s="4">
        <v>0</v>
      </c>
      <c r="D94" s="5">
        <v>2.25</v>
      </c>
      <c r="E94" s="5">
        <f t="shared" si="30"/>
        <v>2.25</v>
      </c>
      <c r="F94" s="7" t="s">
        <v>126</v>
      </c>
      <c r="G94" s="5">
        <f t="shared" si="19"/>
        <v>2.25</v>
      </c>
      <c r="H94" s="7" t="s">
        <v>126</v>
      </c>
      <c r="I94" s="99"/>
    </row>
    <row r="95" spans="1:9" ht="141.75" hidden="1" customHeight="1" outlineLevel="3" x14ac:dyDescent="0.25">
      <c r="A95" s="3" t="s">
        <v>70</v>
      </c>
      <c r="B95" s="6">
        <v>0</v>
      </c>
      <c r="C95" s="4">
        <v>0.5</v>
      </c>
      <c r="D95" s="5">
        <v>0</v>
      </c>
      <c r="E95" s="5">
        <f t="shared" si="30"/>
        <v>0</v>
      </c>
      <c r="F95" s="7" t="s">
        <v>126</v>
      </c>
      <c r="G95" s="5">
        <f t="shared" si="19"/>
        <v>-0.5</v>
      </c>
      <c r="H95" s="7">
        <f t="shared" si="20"/>
        <v>-1</v>
      </c>
      <c r="I95" s="99"/>
    </row>
    <row r="96" spans="1:9" ht="141.75" hidden="1" customHeight="1" outlineLevel="3" x14ac:dyDescent="0.25">
      <c r="A96" s="3" t="s">
        <v>70</v>
      </c>
      <c r="B96" s="6">
        <v>0</v>
      </c>
      <c r="C96" s="4">
        <v>0</v>
      </c>
      <c r="D96" s="5">
        <v>0.5</v>
      </c>
      <c r="E96" s="5">
        <f t="shared" si="30"/>
        <v>0.5</v>
      </c>
      <c r="F96" s="7" t="s">
        <v>126</v>
      </c>
      <c r="G96" s="5">
        <f t="shared" si="19"/>
        <v>0.5</v>
      </c>
      <c r="H96" s="7" t="s">
        <v>126</v>
      </c>
      <c r="I96" s="99"/>
    </row>
    <row r="97" spans="1:9" ht="157.5" hidden="1" customHeight="1" outlineLevel="3" x14ac:dyDescent="0.25">
      <c r="A97" s="3" t="s">
        <v>63</v>
      </c>
      <c r="B97" s="6">
        <v>0</v>
      </c>
      <c r="C97" s="4">
        <v>5.8</v>
      </c>
      <c r="D97" s="5">
        <v>0</v>
      </c>
      <c r="E97" s="5">
        <f t="shared" si="30"/>
        <v>0</v>
      </c>
      <c r="F97" s="7" t="s">
        <v>126</v>
      </c>
      <c r="G97" s="5">
        <f t="shared" si="19"/>
        <v>-5.8</v>
      </c>
      <c r="H97" s="7">
        <f t="shared" si="20"/>
        <v>-1</v>
      </c>
      <c r="I97" s="99"/>
    </row>
    <row r="98" spans="1:9" ht="157.5" hidden="1" customHeight="1" outlineLevel="3" x14ac:dyDescent="0.25">
      <c r="A98" s="3" t="s">
        <v>71</v>
      </c>
      <c r="B98" s="6">
        <v>0</v>
      </c>
      <c r="C98" s="4">
        <v>0</v>
      </c>
      <c r="D98" s="5">
        <v>7.3</v>
      </c>
      <c r="E98" s="5">
        <f t="shared" si="30"/>
        <v>7.3</v>
      </c>
      <c r="F98" s="7" t="s">
        <v>126</v>
      </c>
      <c r="G98" s="5">
        <f t="shared" si="19"/>
        <v>7.3</v>
      </c>
      <c r="H98" s="7" t="s">
        <v>126</v>
      </c>
      <c r="I98" s="99"/>
    </row>
    <row r="99" spans="1:9" ht="141.75" hidden="1" customHeight="1" outlineLevel="3" x14ac:dyDescent="0.25">
      <c r="A99" s="3" t="s">
        <v>65</v>
      </c>
      <c r="B99" s="6">
        <v>0</v>
      </c>
      <c r="C99" s="4">
        <v>13.5</v>
      </c>
      <c r="D99" s="5">
        <v>0</v>
      </c>
      <c r="E99" s="5">
        <f t="shared" si="30"/>
        <v>0</v>
      </c>
      <c r="F99" s="7" t="s">
        <v>126</v>
      </c>
      <c r="G99" s="5">
        <f t="shared" si="19"/>
        <v>-13.5</v>
      </c>
      <c r="H99" s="7">
        <f t="shared" si="20"/>
        <v>-1</v>
      </c>
      <c r="I99" s="99"/>
    </row>
    <row r="100" spans="1:9" ht="141.75" hidden="1" customHeight="1" outlineLevel="3" x14ac:dyDescent="0.25">
      <c r="A100" s="3" t="s">
        <v>65</v>
      </c>
      <c r="B100" s="6">
        <v>0</v>
      </c>
      <c r="C100" s="4">
        <v>0</v>
      </c>
      <c r="D100" s="5">
        <v>15</v>
      </c>
      <c r="E100" s="5">
        <f t="shared" si="30"/>
        <v>15</v>
      </c>
      <c r="F100" s="7" t="s">
        <v>126</v>
      </c>
      <c r="G100" s="5">
        <f t="shared" si="19"/>
        <v>15</v>
      </c>
      <c r="H100" s="7" t="s">
        <v>126</v>
      </c>
      <c r="I100" s="99"/>
    </row>
    <row r="101" spans="1:9" ht="141.75" hidden="1" customHeight="1" outlineLevel="3" x14ac:dyDescent="0.25">
      <c r="A101" s="3" t="s">
        <v>72</v>
      </c>
      <c r="B101" s="6">
        <v>0</v>
      </c>
      <c r="C101" s="4">
        <v>0</v>
      </c>
      <c r="D101" s="5">
        <v>1</v>
      </c>
      <c r="E101" s="5">
        <f t="shared" si="30"/>
        <v>1</v>
      </c>
      <c r="F101" s="7" t="s">
        <v>126</v>
      </c>
      <c r="G101" s="5">
        <f t="shared" si="19"/>
        <v>1</v>
      </c>
      <c r="H101" s="7" t="s">
        <v>126</v>
      </c>
      <c r="I101" s="99"/>
    </row>
    <row r="102" spans="1:9" ht="173.25" hidden="1" customHeight="1" outlineLevel="3" x14ac:dyDescent="0.25">
      <c r="A102" s="3" t="s">
        <v>67</v>
      </c>
      <c r="B102" s="6">
        <v>0</v>
      </c>
      <c r="C102" s="4">
        <v>81.193610000000007</v>
      </c>
      <c r="D102" s="5">
        <v>0</v>
      </c>
      <c r="E102" s="5">
        <f t="shared" si="30"/>
        <v>0</v>
      </c>
      <c r="F102" s="7" t="s">
        <v>126</v>
      </c>
      <c r="G102" s="5">
        <f t="shared" si="19"/>
        <v>-81.193610000000007</v>
      </c>
      <c r="H102" s="7">
        <f t="shared" si="20"/>
        <v>-1</v>
      </c>
      <c r="I102" s="99"/>
    </row>
    <row r="103" spans="1:9" ht="173.25" hidden="1" customHeight="1" outlineLevel="3" x14ac:dyDescent="0.25">
      <c r="A103" s="3" t="s">
        <v>69</v>
      </c>
      <c r="B103" s="6">
        <v>0</v>
      </c>
      <c r="C103" s="4">
        <v>0</v>
      </c>
      <c r="D103" s="5">
        <v>6.9820200000000003</v>
      </c>
      <c r="E103" s="5">
        <f t="shared" si="30"/>
        <v>6.9820200000000003</v>
      </c>
      <c r="F103" s="7" t="s">
        <v>126</v>
      </c>
      <c r="G103" s="5">
        <f t="shared" si="19"/>
        <v>6.9820200000000003</v>
      </c>
      <c r="H103" s="7" t="s">
        <v>126</v>
      </c>
      <c r="I103" s="99"/>
    </row>
    <row r="104" spans="1:9" ht="173.25" hidden="1" customHeight="1" outlineLevel="3" x14ac:dyDescent="0.25">
      <c r="A104" s="3" t="s">
        <v>69</v>
      </c>
      <c r="B104" s="6">
        <v>0</v>
      </c>
      <c r="C104" s="4">
        <v>0</v>
      </c>
      <c r="D104" s="5">
        <v>2</v>
      </c>
      <c r="E104" s="5">
        <f t="shared" si="30"/>
        <v>2</v>
      </c>
      <c r="F104" s="7" t="s">
        <v>126</v>
      </c>
      <c r="G104" s="5">
        <f t="shared" si="19"/>
        <v>2</v>
      </c>
      <c r="H104" s="7" t="s">
        <v>126</v>
      </c>
      <c r="I104" s="99"/>
    </row>
    <row r="105" spans="1:9" ht="173.25" hidden="1" customHeight="1" outlineLevel="3" x14ac:dyDescent="0.25">
      <c r="A105" s="3" t="s">
        <v>67</v>
      </c>
      <c r="B105" s="6">
        <v>0</v>
      </c>
      <c r="C105" s="4">
        <v>0</v>
      </c>
      <c r="D105" s="5">
        <v>73.348070000000007</v>
      </c>
      <c r="E105" s="5">
        <f t="shared" si="30"/>
        <v>73.348070000000007</v>
      </c>
      <c r="F105" s="7" t="s">
        <v>126</v>
      </c>
      <c r="G105" s="5">
        <f t="shared" si="19"/>
        <v>73.348070000000007</v>
      </c>
      <c r="H105" s="7" t="s">
        <v>126</v>
      </c>
      <c r="I105" s="99"/>
    </row>
    <row r="106" spans="1:9" ht="141.75" hidden="1" customHeight="1" outlineLevel="3" x14ac:dyDescent="0.25">
      <c r="A106" s="3" t="s">
        <v>70</v>
      </c>
      <c r="B106" s="6">
        <v>0</v>
      </c>
      <c r="C106" s="4">
        <v>19.574359999999999</v>
      </c>
      <c r="D106" s="5">
        <v>0</v>
      </c>
      <c r="E106" s="5">
        <f t="shared" si="30"/>
        <v>0</v>
      </c>
      <c r="F106" s="7" t="s">
        <v>126</v>
      </c>
      <c r="G106" s="5">
        <f t="shared" si="19"/>
        <v>-19.574359999999999</v>
      </c>
      <c r="H106" s="7">
        <f t="shared" si="20"/>
        <v>-1</v>
      </c>
      <c r="I106" s="99"/>
    </row>
    <row r="107" spans="1:9" ht="141.75" hidden="1" customHeight="1" outlineLevel="3" x14ac:dyDescent="0.25">
      <c r="A107" s="3" t="s">
        <v>70</v>
      </c>
      <c r="B107" s="6">
        <v>0</v>
      </c>
      <c r="C107" s="4">
        <v>0</v>
      </c>
      <c r="D107" s="5">
        <v>0.95</v>
      </c>
      <c r="E107" s="5">
        <f t="shared" si="30"/>
        <v>0.95</v>
      </c>
      <c r="F107" s="7" t="s">
        <v>126</v>
      </c>
      <c r="G107" s="5">
        <f t="shared" si="19"/>
        <v>0.95</v>
      </c>
      <c r="H107" s="7" t="s">
        <v>126</v>
      </c>
      <c r="I107" s="99"/>
    </row>
    <row r="108" spans="1:9" ht="15.75" hidden="1" customHeight="1" outlineLevel="3" x14ac:dyDescent="0.25">
      <c r="A108" s="3" t="s">
        <v>73</v>
      </c>
      <c r="B108" s="6">
        <v>0</v>
      </c>
      <c r="C108" s="4">
        <v>0</v>
      </c>
      <c r="D108" s="5">
        <v>12.5</v>
      </c>
      <c r="E108" s="5">
        <f t="shared" si="30"/>
        <v>12.5</v>
      </c>
      <c r="F108" s="7" t="s">
        <v>126</v>
      </c>
      <c r="G108" s="5">
        <f t="shared" si="19"/>
        <v>12.5</v>
      </c>
      <c r="H108" s="7" t="s">
        <v>126</v>
      </c>
      <c r="I108" s="99"/>
    </row>
    <row r="109" spans="1:9" ht="141.75" hidden="1" customHeight="1" outlineLevel="3" x14ac:dyDescent="0.25">
      <c r="A109" s="3" t="s">
        <v>70</v>
      </c>
      <c r="B109" s="6">
        <v>0</v>
      </c>
      <c r="C109" s="4">
        <v>0</v>
      </c>
      <c r="D109" s="5">
        <v>3.5</v>
      </c>
      <c r="E109" s="5">
        <f t="shared" si="30"/>
        <v>3.5</v>
      </c>
      <c r="F109" s="7" t="s">
        <v>126</v>
      </c>
      <c r="G109" s="5">
        <f t="shared" si="19"/>
        <v>3.5</v>
      </c>
      <c r="H109" s="7" t="s">
        <v>126</v>
      </c>
      <c r="I109" s="99"/>
    </row>
    <row r="110" spans="1:9" ht="141.75" hidden="1" customHeight="1" outlineLevel="3" x14ac:dyDescent="0.25">
      <c r="A110" s="3" t="s">
        <v>74</v>
      </c>
      <c r="B110" s="6">
        <v>0</v>
      </c>
      <c r="C110" s="4">
        <v>0</v>
      </c>
      <c r="D110" s="5">
        <v>2.5</v>
      </c>
      <c r="E110" s="5">
        <f t="shared" si="30"/>
        <v>2.5</v>
      </c>
      <c r="F110" s="7" t="s">
        <v>126</v>
      </c>
      <c r="G110" s="5">
        <f t="shared" si="19"/>
        <v>2.5</v>
      </c>
      <c r="H110" s="7" t="s">
        <v>126</v>
      </c>
      <c r="I110" s="99"/>
    </row>
    <row r="111" spans="1:9" ht="157.5" hidden="1" customHeight="1" outlineLevel="3" x14ac:dyDescent="0.25">
      <c r="A111" s="3" t="s">
        <v>61</v>
      </c>
      <c r="B111" s="6">
        <v>0</v>
      </c>
      <c r="C111" s="4">
        <v>18.24999</v>
      </c>
      <c r="D111" s="5">
        <v>0</v>
      </c>
      <c r="E111" s="5">
        <f t="shared" si="30"/>
        <v>0</v>
      </c>
      <c r="F111" s="7" t="s">
        <v>126</v>
      </c>
      <c r="G111" s="5">
        <f t="shared" si="19"/>
        <v>-18.24999</v>
      </c>
      <c r="H111" s="7">
        <f t="shared" si="20"/>
        <v>-1</v>
      </c>
      <c r="I111" s="99"/>
    </row>
    <row r="112" spans="1:9" ht="157.5" hidden="1" customHeight="1" outlineLevel="3" x14ac:dyDescent="0.25">
      <c r="A112" s="3" t="s">
        <v>61</v>
      </c>
      <c r="B112" s="6">
        <v>0</v>
      </c>
      <c r="C112" s="4">
        <v>0</v>
      </c>
      <c r="D112" s="5">
        <v>3.25</v>
      </c>
      <c r="E112" s="5">
        <f t="shared" si="30"/>
        <v>3.25</v>
      </c>
      <c r="F112" s="7" t="s">
        <v>126</v>
      </c>
      <c r="G112" s="5">
        <f t="shared" si="19"/>
        <v>3.25</v>
      </c>
      <c r="H112" s="7" t="s">
        <v>126</v>
      </c>
      <c r="I112" s="99"/>
    </row>
    <row r="113" spans="1:9" ht="189" hidden="1" customHeight="1" outlineLevel="3" x14ac:dyDescent="0.25">
      <c r="A113" s="3" t="s">
        <v>75</v>
      </c>
      <c r="B113" s="6">
        <v>0</v>
      </c>
      <c r="C113" s="4">
        <v>0</v>
      </c>
      <c r="D113" s="5">
        <v>15</v>
      </c>
      <c r="E113" s="5">
        <f t="shared" si="30"/>
        <v>15</v>
      </c>
      <c r="F113" s="7" t="s">
        <v>126</v>
      </c>
      <c r="G113" s="5">
        <f t="shared" si="19"/>
        <v>15</v>
      </c>
      <c r="H113" s="7" t="s">
        <v>126</v>
      </c>
      <c r="I113" s="99"/>
    </row>
    <row r="114" spans="1:9" ht="126" hidden="1" customHeight="1" outlineLevel="3" x14ac:dyDescent="0.25">
      <c r="A114" s="3" t="s">
        <v>76</v>
      </c>
      <c r="B114" s="6">
        <v>0</v>
      </c>
      <c r="C114" s="4">
        <v>4.5</v>
      </c>
      <c r="D114" s="5">
        <v>0</v>
      </c>
      <c r="E114" s="5">
        <f t="shared" si="30"/>
        <v>0</v>
      </c>
      <c r="F114" s="7" t="s">
        <v>126</v>
      </c>
      <c r="G114" s="5">
        <f t="shared" si="19"/>
        <v>-4.5</v>
      </c>
      <c r="H114" s="7">
        <f t="shared" si="20"/>
        <v>-1</v>
      </c>
      <c r="I114" s="99"/>
    </row>
    <row r="115" spans="1:9" ht="195" hidden="1" customHeight="1" outlineLevel="3" x14ac:dyDescent="0.25">
      <c r="A115" s="3" t="s">
        <v>114</v>
      </c>
      <c r="B115" s="6">
        <v>0</v>
      </c>
      <c r="C115" s="4">
        <v>0</v>
      </c>
      <c r="D115" s="5">
        <v>4.5</v>
      </c>
      <c r="E115" s="5">
        <f t="shared" si="30"/>
        <v>4.5</v>
      </c>
      <c r="F115" s="7" t="s">
        <v>126</v>
      </c>
      <c r="G115" s="5">
        <f t="shared" si="19"/>
        <v>4.5</v>
      </c>
      <c r="H115" s="7" t="s">
        <v>126</v>
      </c>
      <c r="I115" s="99"/>
    </row>
    <row r="116" spans="1:9" ht="173.25" hidden="1" customHeight="1" outlineLevel="3" x14ac:dyDescent="0.25">
      <c r="A116" s="3" t="s">
        <v>77</v>
      </c>
      <c r="B116" s="6">
        <v>0</v>
      </c>
      <c r="C116" s="4">
        <v>28.015000000000001</v>
      </c>
      <c r="D116" s="5">
        <v>0</v>
      </c>
      <c r="E116" s="5">
        <f t="shared" si="30"/>
        <v>0</v>
      </c>
      <c r="F116" s="7" t="s">
        <v>126</v>
      </c>
      <c r="G116" s="5">
        <f t="shared" si="19"/>
        <v>-28.015000000000001</v>
      </c>
      <c r="H116" s="7">
        <f t="shared" si="20"/>
        <v>-1</v>
      </c>
      <c r="I116" s="99"/>
    </row>
    <row r="117" spans="1:9" ht="220.5" hidden="1" customHeight="1" outlineLevel="3" x14ac:dyDescent="0.25">
      <c r="A117" s="3" t="s">
        <v>78</v>
      </c>
      <c r="B117" s="6">
        <v>0</v>
      </c>
      <c r="C117" s="4">
        <v>0</v>
      </c>
      <c r="D117" s="5">
        <v>3.25</v>
      </c>
      <c r="E117" s="5">
        <f t="shared" si="30"/>
        <v>3.25</v>
      </c>
      <c r="F117" s="7" t="s">
        <v>126</v>
      </c>
      <c r="G117" s="5">
        <f t="shared" si="19"/>
        <v>3.25</v>
      </c>
      <c r="H117" s="7" t="s">
        <v>126</v>
      </c>
      <c r="I117" s="99"/>
    </row>
    <row r="118" spans="1:9" ht="220.5" hidden="1" customHeight="1" outlineLevel="3" x14ac:dyDescent="0.25">
      <c r="A118" s="3" t="s">
        <v>79</v>
      </c>
      <c r="B118" s="6">
        <v>0</v>
      </c>
      <c r="C118" s="4">
        <v>0</v>
      </c>
      <c r="D118" s="5">
        <v>7.5</v>
      </c>
      <c r="E118" s="5">
        <f t="shared" si="30"/>
        <v>7.5</v>
      </c>
      <c r="F118" s="7" t="s">
        <v>126</v>
      </c>
      <c r="G118" s="5">
        <f t="shared" si="19"/>
        <v>7.5</v>
      </c>
      <c r="H118" s="7" t="s">
        <v>126</v>
      </c>
      <c r="I118" s="99"/>
    </row>
    <row r="119" spans="1:9" ht="240" hidden="1" customHeight="1" outlineLevel="3" x14ac:dyDescent="0.25">
      <c r="A119" s="3" t="s">
        <v>115</v>
      </c>
      <c r="B119" s="6">
        <v>0</v>
      </c>
      <c r="C119" s="4">
        <v>0</v>
      </c>
      <c r="D119" s="5">
        <v>15</v>
      </c>
      <c r="E119" s="5">
        <f t="shared" si="30"/>
        <v>15</v>
      </c>
      <c r="F119" s="7" t="s">
        <v>126</v>
      </c>
      <c r="G119" s="5">
        <f t="shared" si="19"/>
        <v>15</v>
      </c>
      <c r="H119" s="7" t="s">
        <v>126</v>
      </c>
      <c r="I119" s="99"/>
    </row>
    <row r="120" spans="1:9" ht="189" hidden="1" customHeight="1" outlineLevel="3" x14ac:dyDescent="0.25">
      <c r="A120" s="3" t="s">
        <v>80</v>
      </c>
      <c r="B120" s="6">
        <v>0</v>
      </c>
      <c r="C120" s="4">
        <v>0</v>
      </c>
      <c r="D120" s="5">
        <v>3.2650000000000001</v>
      </c>
      <c r="E120" s="5">
        <f t="shared" si="30"/>
        <v>3.2650000000000001</v>
      </c>
      <c r="F120" s="7" t="s">
        <v>126</v>
      </c>
      <c r="G120" s="5">
        <f t="shared" si="19"/>
        <v>3.2650000000000001</v>
      </c>
      <c r="H120" s="7" t="s">
        <v>126</v>
      </c>
      <c r="I120" s="99"/>
    </row>
    <row r="121" spans="1:9" ht="204.75" hidden="1" customHeight="1" outlineLevel="3" x14ac:dyDescent="0.25">
      <c r="A121" s="3" t="s">
        <v>81</v>
      </c>
      <c r="B121" s="6">
        <v>0</v>
      </c>
      <c r="C121" s="4">
        <v>10.039999999999999</v>
      </c>
      <c r="D121" s="5">
        <v>0</v>
      </c>
      <c r="E121" s="5">
        <f t="shared" si="30"/>
        <v>0</v>
      </c>
      <c r="F121" s="7" t="s">
        <v>126</v>
      </c>
      <c r="G121" s="5">
        <f t="shared" si="19"/>
        <v>-10.039999999999999</v>
      </c>
      <c r="H121" s="7">
        <f t="shared" si="20"/>
        <v>-1</v>
      </c>
      <c r="I121" s="99"/>
    </row>
    <row r="122" spans="1:9" ht="236.25" hidden="1" customHeight="1" outlineLevel="3" x14ac:dyDescent="0.25">
      <c r="A122" s="3" t="s">
        <v>82</v>
      </c>
      <c r="B122" s="6">
        <v>0</v>
      </c>
      <c r="C122" s="4">
        <v>0</v>
      </c>
      <c r="D122" s="5">
        <v>1.7137899999999999</v>
      </c>
      <c r="E122" s="5">
        <f t="shared" si="30"/>
        <v>1.7137899999999999</v>
      </c>
      <c r="F122" s="7" t="s">
        <v>126</v>
      </c>
      <c r="G122" s="5">
        <f t="shared" ref="G122:G173" si="31">D122-C122</f>
        <v>1.7137899999999999</v>
      </c>
      <c r="H122" s="7" t="s">
        <v>126</v>
      </c>
      <c r="I122" s="99"/>
    </row>
    <row r="123" spans="1:9" ht="236.25" hidden="1" customHeight="1" outlineLevel="3" x14ac:dyDescent="0.25">
      <c r="A123" s="3" t="s">
        <v>83</v>
      </c>
      <c r="B123" s="6">
        <v>0</v>
      </c>
      <c r="C123" s="4">
        <v>0</v>
      </c>
      <c r="D123" s="5">
        <v>2.95</v>
      </c>
      <c r="E123" s="5">
        <f t="shared" si="30"/>
        <v>2.95</v>
      </c>
      <c r="F123" s="7" t="s">
        <v>126</v>
      </c>
      <c r="G123" s="5">
        <f t="shared" si="31"/>
        <v>2.95</v>
      </c>
      <c r="H123" s="7" t="s">
        <v>126</v>
      </c>
      <c r="I123" s="99"/>
    </row>
    <row r="124" spans="1:9" ht="204.75" hidden="1" customHeight="1" outlineLevel="3" x14ac:dyDescent="0.25">
      <c r="A124" s="3" t="s">
        <v>84</v>
      </c>
      <c r="B124" s="6">
        <v>0</v>
      </c>
      <c r="C124" s="4">
        <v>0</v>
      </c>
      <c r="D124" s="5">
        <v>5.15</v>
      </c>
      <c r="E124" s="5">
        <f t="shared" si="30"/>
        <v>5.15</v>
      </c>
      <c r="F124" s="7" t="s">
        <v>126</v>
      </c>
      <c r="G124" s="5">
        <f t="shared" si="31"/>
        <v>5.15</v>
      </c>
      <c r="H124" s="7" t="s">
        <v>126</v>
      </c>
      <c r="I124" s="99"/>
    </row>
    <row r="125" spans="1:9" ht="157.5" hidden="1" customHeight="1" outlineLevel="3" x14ac:dyDescent="0.25">
      <c r="A125" s="3" t="s">
        <v>85</v>
      </c>
      <c r="B125" s="6">
        <v>0</v>
      </c>
      <c r="C125" s="4">
        <v>2.25</v>
      </c>
      <c r="D125" s="5">
        <v>0</v>
      </c>
      <c r="E125" s="5">
        <f t="shared" si="30"/>
        <v>0</v>
      </c>
      <c r="F125" s="7" t="s">
        <v>126</v>
      </c>
      <c r="G125" s="5">
        <f t="shared" si="31"/>
        <v>-2.25</v>
      </c>
      <c r="H125" s="7">
        <f t="shared" ref="H125:H173" si="32">D125/C125-100%</f>
        <v>-1</v>
      </c>
      <c r="I125" s="99"/>
    </row>
    <row r="126" spans="1:9" ht="157.5" hidden="1" customHeight="1" outlineLevel="3" x14ac:dyDescent="0.25">
      <c r="A126" s="3" t="s">
        <v>85</v>
      </c>
      <c r="B126" s="6">
        <v>0</v>
      </c>
      <c r="C126" s="4">
        <v>0</v>
      </c>
      <c r="D126" s="5">
        <v>2.25</v>
      </c>
      <c r="E126" s="5">
        <f t="shared" si="30"/>
        <v>2.25</v>
      </c>
      <c r="F126" s="7" t="s">
        <v>126</v>
      </c>
      <c r="G126" s="5">
        <f t="shared" si="31"/>
        <v>2.25</v>
      </c>
      <c r="H126" s="7" t="s">
        <v>126</v>
      </c>
      <c r="I126" s="99"/>
    </row>
    <row r="127" spans="1:9" ht="220.5" hidden="1" customHeight="1" outlineLevel="3" x14ac:dyDescent="0.25">
      <c r="A127" s="3" t="s">
        <v>116</v>
      </c>
      <c r="B127" s="6">
        <v>0</v>
      </c>
      <c r="C127" s="4">
        <v>0</v>
      </c>
      <c r="D127" s="5">
        <v>52.5</v>
      </c>
      <c r="E127" s="5">
        <f t="shared" si="30"/>
        <v>52.5</v>
      </c>
      <c r="F127" s="7" t="s">
        <v>126</v>
      </c>
      <c r="G127" s="5">
        <f t="shared" si="31"/>
        <v>52.5</v>
      </c>
      <c r="H127" s="7" t="s">
        <v>126</v>
      </c>
      <c r="I127" s="99"/>
    </row>
    <row r="128" spans="1:9" ht="141.75" hidden="1" customHeight="1" outlineLevel="3" x14ac:dyDescent="0.25">
      <c r="A128" s="3" t="s">
        <v>86</v>
      </c>
      <c r="B128" s="6">
        <v>0</v>
      </c>
      <c r="C128" s="4">
        <v>24.22092</v>
      </c>
      <c r="D128" s="5">
        <v>0</v>
      </c>
      <c r="E128" s="5">
        <f t="shared" si="30"/>
        <v>0</v>
      </c>
      <c r="F128" s="7" t="s">
        <v>126</v>
      </c>
      <c r="G128" s="5">
        <f t="shared" si="31"/>
        <v>-24.22092</v>
      </c>
      <c r="H128" s="7">
        <f t="shared" si="32"/>
        <v>-1</v>
      </c>
      <c r="I128" s="99"/>
    </row>
    <row r="129" spans="1:9" ht="141.75" hidden="1" customHeight="1" outlineLevel="3" x14ac:dyDescent="0.25">
      <c r="A129" s="3" t="s">
        <v>86</v>
      </c>
      <c r="B129" s="6">
        <v>0</v>
      </c>
      <c r="C129" s="4">
        <v>0</v>
      </c>
      <c r="D129" s="5">
        <v>3.5</v>
      </c>
      <c r="E129" s="5">
        <f t="shared" si="30"/>
        <v>3.5</v>
      </c>
      <c r="F129" s="7" t="s">
        <v>126</v>
      </c>
      <c r="G129" s="5">
        <f t="shared" si="31"/>
        <v>3.5</v>
      </c>
      <c r="H129" s="7" t="s">
        <v>126</v>
      </c>
      <c r="I129" s="99"/>
    </row>
    <row r="130" spans="1:9" ht="162" hidden="1" customHeight="1" outlineLevel="3" x14ac:dyDescent="0.25">
      <c r="A130" s="3" t="s">
        <v>117</v>
      </c>
      <c r="B130" s="6">
        <v>0</v>
      </c>
      <c r="C130" s="4">
        <v>0</v>
      </c>
      <c r="D130" s="5">
        <v>0.15</v>
      </c>
      <c r="E130" s="5">
        <f t="shared" si="30"/>
        <v>0.15</v>
      </c>
      <c r="F130" s="7" t="s">
        <v>126</v>
      </c>
      <c r="G130" s="5">
        <f t="shared" si="31"/>
        <v>0.15</v>
      </c>
      <c r="H130" s="7" t="s">
        <v>126</v>
      </c>
      <c r="I130" s="99"/>
    </row>
    <row r="131" spans="1:9" ht="141.75" hidden="1" customHeight="1" outlineLevel="3" x14ac:dyDescent="0.25">
      <c r="A131" s="3" t="s">
        <v>86</v>
      </c>
      <c r="B131" s="6">
        <v>0</v>
      </c>
      <c r="C131" s="4">
        <v>0</v>
      </c>
      <c r="D131" s="5">
        <v>1.5</v>
      </c>
      <c r="E131" s="5">
        <f t="shared" si="30"/>
        <v>1.5</v>
      </c>
      <c r="F131" s="7" t="s">
        <v>126</v>
      </c>
      <c r="G131" s="5">
        <f t="shared" si="31"/>
        <v>1.5</v>
      </c>
      <c r="H131" s="7" t="s">
        <v>126</v>
      </c>
      <c r="I131" s="99"/>
    </row>
    <row r="132" spans="1:9" ht="157.5" hidden="1" customHeight="1" outlineLevel="3" x14ac:dyDescent="0.25">
      <c r="A132" s="3" t="s">
        <v>87</v>
      </c>
      <c r="B132" s="6">
        <v>0</v>
      </c>
      <c r="C132" s="4">
        <v>0</v>
      </c>
      <c r="D132" s="5">
        <v>11.36622</v>
      </c>
      <c r="E132" s="5">
        <f t="shared" si="30"/>
        <v>11.36622</v>
      </c>
      <c r="F132" s="7" t="s">
        <v>126</v>
      </c>
      <c r="G132" s="5">
        <f t="shared" si="31"/>
        <v>11.36622</v>
      </c>
      <c r="H132" s="7" t="s">
        <v>126</v>
      </c>
      <c r="I132" s="99"/>
    </row>
    <row r="133" spans="1:9" ht="141.75" hidden="1" customHeight="1" outlineLevel="3" x14ac:dyDescent="0.25">
      <c r="A133" s="3" t="s">
        <v>86</v>
      </c>
      <c r="B133" s="6">
        <v>0</v>
      </c>
      <c r="C133" s="4">
        <v>0</v>
      </c>
      <c r="D133" s="5">
        <v>8.4</v>
      </c>
      <c r="E133" s="5">
        <f t="shared" si="30"/>
        <v>8.4</v>
      </c>
      <c r="F133" s="7" t="s">
        <v>126</v>
      </c>
      <c r="G133" s="5">
        <f t="shared" si="31"/>
        <v>8.4</v>
      </c>
      <c r="H133" s="7" t="s">
        <v>126</v>
      </c>
      <c r="I133" s="99"/>
    </row>
    <row r="134" spans="1:9" ht="157.5" hidden="1" customHeight="1" outlineLevel="3" x14ac:dyDescent="0.25">
      <c r="A134" s="3" t="s">
        <v>63</v>
      </c>
      <c r="B134" s="6">
        <v>0</v>
      </c>
      <c r="C134" s="4">
        <v>154.33555999999999</v>
      </c>
      <c r="D134" s="5">
        <v>0</v>
      </c>
      <c r="E134" s="5">
        <f t="shared" si="30"/>
        <v>0</v>
      </c>
      <c r="F134" s="7" t="s">
        <v>126</v>
      </c>
      <c r="G134" s="5">
        <f t="shared" si="31"/>
        <v>-154.33555999999999</v>
      </c>
      <c r="H134" s="7">
        <f t="shared" si="32"/>
        <v>-1</v>
      </c>
      <c r="I134" s="99"/>
    </row>
    <row r="135" spans="1:9" ht="204.75" hidden="1" customHeight="1" outlineLevel="3" x14ac:dyDescent="0.25">
      <c r="A135" s="3" t="s">
        <v>88</v>
      </c>
      <c r="B135" s="6">
        <v>0</v>
      </c>
      <c r="C135" s="4">
        <v>0</v>
      </c>
      <c r="D135" s="5">
        <v>0.5</v>
      </c>
      <c r="E135" s="5">
        <f t="shared" si="30"/>
        <v>0.5</v>
      </c>
      <c r="F135" s="7" t="s">
        <v>126</v>
      </c>
      <c r="G135" s="5">
        <f t="shared" si="31"/>
        <v>0.5</v>
      </c>
      <c r="H135" s="7" t="s">
        <v>126</v>
      </c>
      <c r="I135" s="99"/>
    </row>
    <row r="136" spans="1:9" ht="157.5" hidden="1" customHeight="1" outlineLevel="3" x14ac:dyDescent="0.25">
      <c r="A136" s="3" t="s">
        <v>63</v>
      </c>
      <c r="B136" s="6">
        <v>0</v>
      </c>
      <c r="C136" s="4">
        <v>0</v>
      </c>
      <c r="D136" s="5">
        <v>4.5</v>
      </c>
      <c r="E136" s="5">
        <f t="shared" si="30"/>
        <v>4.5</v>
      </c>
      <c r="F136" s="7" t="s">
        <v>126</v>
      </c>
      <c r="G136" s="5">
        <f t="shared" si="31"/>
        <v>4.5</v>
      </c>
      <c r="H136" s="7" t="s">
        <v>126</v>
      </c>
      <c r="I136" s="99"/>
    </row>
    <row r="137" spans="1:9" ht="206.25" hidden="1" customHeight="1" outlineLevel="3" x14ac:dyDescent="0.25">
      <c r="A137" s="3" t="s">
        <v>118</v>
      </c>
      <c r="B137" s="6">
        <v>0</v>
      </c>
      <c r="C137" s="4">
        <v>0</v>
      </c>
      <c r="D137" s="5">
        <v>10</v>
      </c>
      <c r="E137" s="5">
        <f t="shared" si="30"/>
        <v>10</v>
      </c>
      <c r="F137" s="7" t="s">
        <v>126</v>
      </c>
      <c r="G137" s="5">
        <f t="shared" si="31"/>
        <v>10</v>
      </c>
      <c r="H137" s="7" t="s">
        <v>126</v>
      </c>
      <c r="I137" s="99"/>
    </row>
    <row r="138" spans="1:9" ht="157.5" hidden="1" customHeight="1" outlineLevel="3" x14ac:dyDescent="0.25">
      <c r="A138" s="3" t="s">
        <v>63</v>
      </c>
      <c r="B138" s="6">
        <v>0</v>
      </c>
      <c r="C138" s="4">
        <v>0</v>
      </c>
      <c r="D138" s="5">
        <v>0.8</v>
      </c>
      <c r="E138" s="5">
        <f t="shared" si="30"/>
        <v>0.8</v>
      </c>
      <c r="F138" s="7" t="s">
        <v>126</v>
      </c>
      <c r="G138" s="5">
        <f t="shared" si="31"/>
        <v>0.8</v>
      </c>
      <c r="H138" s="7" t="s">
        <v>126</v>
      </c>
      <c r="I138" s="99"/>
    </row>
    <row r="139" spans="1:9" ht="157.5" hidden="1" customHeight="1" outlineLevel="3" x14ac:dyDescent="0.25">
      <c r="A139" s="3" t="s">
        <v>64</v>
      </c>
      <c r="B139" s="6">
        <v>0</v>
      </c>
      <c r="C139" s="4">
        <v>0</v>
      </c>
      <c r="D139" s="5">
        <v>139.87370000000001</v>
      </c>
      <c r="E139" s="5">
        <f t="shared" si="30"/>
        <v>139.87370000000001</v>
      </c>
      <c r="F139" s="7" t="s">
        <v>126</v>
      </c>
      <c r="G139" s="5">
        <f t="shared" si="31"/>
        <v>139.87370000000001</v>
      </c>
      <c r="H139" s="7" t="s">
        <v>126</v>
      </c>
      <c r="I139" s="99"/>
    </row>
    <row r="140" spans="1:9" ht="115.5" hidden="1" customHeight="1" outlineLevel="3" x14ac:dyDescent="0.25">
      <c r="A140" s="3" t="s">
        <v>119</v>
      </c>
      <c r="B140" s="6">
        <v>0</v>
      </c>
      <c r="C140" s="4">
        <v>15.329459999999999</v>
      </c>
      <c r="D140" s="5">
        <v>15.329459999999999</v>
      </c>
      <c r="E140" s="5">
        <f t="shared" ref="E140:E142" si="33">D140-B140</f>
        <v>15.329459999999999</v>
      </c>
      <c r="F140" s="11" t="s">
        <v>126</v>
      </c>
      <c r="G140" s="5">
        <f t="shared" si="31"/>
        <v>0</v>
      </c>
      <c r="H140" s="7">
        <f t="shared" si="32"/>
        <v>0</v>
      </c>
      <c r="I140" s="99"/>
    </row>
    <row r="141" spans="1:9" ht="31.5" outlineLevel="2" collapsed="1" x14ac:dyDescent="0.25">
      <c r="A141" s="58" t="s">
        <v>89</v>
      </c>
      <c r="B141" s="59">
        <v>115</v>
      </c>
      <c r="C141" s="60">
        <v>152.26</v>
      </c>
      <c r="D141" s="61">
        <v>152.88800000000001</v>
      </c>
      <c r="E141" s="61">
        <f t="shared" si="33"/>
        <v>37.888000000000005</v>
      </c>
      <c r="F141" s="63" t="s">
        <v>126</v>
      </c>
      <c r="G141" s="32">
        <f t="shared" si="31"/>
        <v>0.62800000000001432</v>
      </c>
      <c r="H141" s="7">
        <f t="shared" si="32"/>
        <v>4.124523840798755E-3</v>
      </c>
      <c r="I141" s="99"/>
    </row>
    <row r="142" spans="1:9" ht="110.25" hidden="1" customHeight="1" outlineLevel="3" x14ac:dyDescent="0.25">
      <c r="A142" s="3" t="s">
        <v>90</v>
      </c>
      <c r="B142" s="6">
        <v>0</v>
      </c>
      <c r="C142" s="4">
        <v>19.489999999999998</v>
      </c>
      <c r="D142" s="5">
        <v>0</v>
      </c>
      <c r="E142" s="5">
        <f t="shared" si="33"/>
        <v>0</v>
      </c>
      <c r="F142" s="11" t="s">
        <v>126</v>
      </c>
      <c r="G142" s="5">
        <f t="shared" si="31"/>
        <v>-19.489999999999998</v>
      </c>
      <c r="H142" s="7">
        <f t="shared" si="32"/>
        <v>-1</v>
      </c>
      <c r="I142" s="99"/>
    </row>
    <row r="143" spans="1:9" ht="110.25" hidden="1" customHeight="1" outlineLevel="3" x14ac:dyDescent="0.25">
      <c r="A143" s="3" t="s">
        <v>90</v>
      </c>
      <c r="B143" s="6">
        <v>0</v>
      </c>
      <c r="C143" s="4">
        <v>0</v>
      </c>
      <c r="D143" s="5">
        <v>19.489599999999999</v>
      </c>
      <c r="E143" s="5">
        <f t="shared" ref="E143:E156" si="34">D143-B143</f>
        <v>19.489599999999999</v>
      </c>
      <c r="F143" s="11" t="s">
        <v>126</v>
      </c>
      <c r="G143" s="5">
        <f t="shared" si="31"/>
        <v>19.489599999999999</v>
      </c>
      <c r="H143" s="7" t="s">
        <v>126</v>
      </c>
      <c r="I143" s="99"/>
    </row>
    <row r="144" spans="1:9" ht="110.25" hidden="1" customHeight="1" outlineLevel="3" x14ac:dyDescent="0.25">
      <c r="A144" s="3" t="s">
        <v>90</v>
      </c>
      <c r="B144" s="6">
        <v>0</v>
      </c>
      <c r="C144" s="4">
        <v>155</v>
      </c>
      <c r="D144" s="5">
        <v>0</v>
      </c>
      <c r="E144" s="5">
        <f t="shared" si="34"/>
        <v>0</v>
      </c>
      <c r="F144" s="11" t="s">
        <v>126</v>
      </c>
      <c r="G144" s="5">
        <f t="shared" si="31"/>
        <v>-155</v>
      </c>
      <c r="H144" s="7">
        <f t="shared" si="32"/>
        <v>-1</v>
      </c>
      <c r="I144" s="99"/>
    </row>
    <row r="145" spans="1:9" ht="110.25" hidden="1" customHeight="1" outlineLevel="3" x14ac:dyDescent="0.25">
      <c r="A145" s="3" t="s">
        <v>90</v>
      </c>
      <c r="B145" s="6">
        <v>0</v>
      </c>
      <c r="C145" s="4">
        <v>0</v>
      </c>
      <c r="D145" s="5">
        <v>155.03626</v>
      </c>
      <c r="E145" s="5">
        <f t="shared" si="34"/>
        <v>155.03626</v>
      </c>
      <c r="F145" s="11" t="s">
        <v>126</v>
      </c>
      <c r="G145" s="5">
        <f t="shared" si="31"/>
        <v>155.03626</v>
      </c>
      <c r="H145" s="7" t="s">
        <v>126</v>
      </c>
      <c r="I145" s="99"/>
    </row>
    <row r="146" spans="1:9" ht="126" hidden="1" customHeight="1" outlineLevel="3" x14ac:dyDescent="0.25">
      <c r="A146" s="3" t="s">
        <v>91</v>
      </c>
      <c r="B146" s="6">
        <v>0</v>
      </c>
      <c r="C146" s="4">
        <v>0.86804000000000003</v>
      </c>
      <c r="D146" s="5">
        <v>0.87775999999999998</v>
      </c>
      <c r="E146" s="5">
        <f t="shared" si="34"/>
        <v>0.87775999999999998</v>
      </c>
      <c r="F146" s="11" t="s">
        <v>126</v>
      </c>
      <c r="G146" s="5">
        <f t="shared" si="31"/>
        <v>9.7199999999999509E-3</v>
      </c>
      <c r="H146" s="7">
        <f t="shared" si="32"/>
        <v>1.1197640661720687E-2</v>
      </c>
      <c r="I146" s="99"/>
    </row>
    <row r="147" spans="1:9" ht="110.25" hidden="1" customHeight="1" outlineLevel="3" x14ac:dyDescent="0.25">
      <c r="A147" s="3" t="s">
        <v>90</v>
      </c>
      <c r="B147" s="6">
        <v>0</v>
      </c>
      <c r="C147" s="4">
        <v>500</v>
      </c>
      <c r="D147" s="5">
        <v>0</v>
      </c>
      <c r="E147" s="5">
        <f t="shared" si="34"/>
        <v>0</v>
      </c>
      <c r="F147" s="11" t="s">
        <v>126</v>
      </c>
      <c r="G147" s="5">
        <f t="shared" si="31"/>
        <v>-500</v>
      </c>
      <c r="H147" s="7">
        <f t="shared" si="32"/>
        <v>-1</v>
      </c>
      <c r="I147" s="99"/>
    </row>
    <row r="148" spans="1:9" ht="110.25" hidden="1" customHeight="1" outlineLevel="3" x14ac:dyDescent="0.25">
      <c r="A148" s="3" t="s">
        <v>90</v>
      </c>
      <c r="B148" s="6">
        <v>0</v>
      </c>
      <c r="C148" s="4">
        <v>0</v>
      </c>
      <c r="D148" s="5">
        <v>521.72712999999999</v>
      </c>
      <c r="E148" s="5">
        <f t="shared" si="34"/>
        <v>521.72712999999999</v>
      </c>
      <c r="F148" s="11" t="s">
        <v>126</v>
      </c>
      <c r="G148" s="5">
        <f t="shared" si="31"/>
        <v>521.72712999999999</v>
      </c>
      <c r="H148" s="7" t="s">
        <v>126</v>
      </c>
      <c r="I148" s="99"/>
    </row>
    <row r="149" spans="1:9" ht="110.25" hidden="1" customHeight="1" outlineLevel="3" x14ac:dyDescent="0.25">
      <c r="A149" s="3" t="s">
        <v>90</v>
      </c>
      <c r="B149" s="6">
        <v>0</v>
      </c>
      <c r="C149" s="4">
        <v>38.615009999999998</v>
      </c>
      <c r="D149" s="5">
        <v>0</v>
      </c>
      <c r="E149" s="5">
        <f t="shared" si="34"/>
        <v>0</v>
      </c>
      <c r="F149" s="11" t="s">
        <v>126</v>
      </c>
      <c r="G149" s="5">
        <f t="shared" si="31"/>
        <v>-38.615009999999998</v>
      </c>
      <c r="H149" s="7">
        <f t="shared" si="32"/>
        <v>-1</v>
      </c>
      <c r="I149" s="99"/>
    </row>
    <row r="150" spans="1:9" ht="110.25" hidden="1" customHeight="1" outlineLevel="3" x14ac:dyDescent="0.25">
      <c r="A150" s="3" t="s">
        <v>90</v>
      </c>
      <c r="B150" s="6">
        <v>0</v>
      </c>
      <c r="C150" s="4">
        <v>0</v>
      </c>
      <c r="D150" s="5">
        <v>38.61401</v>
      </c>
      <c r="E150" s="5">
        <f t="shared" si="34"/>
        <v>38.61401</v>
      </c>
      <c r="F150" s="11" t="s">
        <v>126</v>
      </c>
      <c r="G150" s="5">
        <f t="shared" si="31"/>
        <v>38.61401</v>
      </c>
      <c r="H150" s="7" t="s">
        <v>126</v>
      </c>
      <c r="I150" s="99"/>
    </row>
    <row r="151" spans="1:9" ht="110.25" hidden="1" customHeight="1" outlineLevel="3" x14ac:dyDescent="0.25">
      <c r="A151" s="3" t="s">
        <v>90</v>
      </c>
      <c r="B151" s="6">
        <v>0</v>
      </c>
      <c r="C151" s="4">
        <v>268.40212000000002</v>
      </c>
      <c r="D151" s="5">
        <v>0</v>
      </c>
      <c r="E151" s="5">
        <f t="shared" si="34"/>
        <v>0</v>
      </c>
      <c r="F151" s="11" t="s">
        <v>126</v>
      </c>
      <c r="G151" s="5">
        <f t="shared" si="31"/>
        <v>-268.40212000000002</v>
      </c>
      <c r="H151" s="7">
        <f t="shared" si="32"/>
        <v>-1</v>
      </c>
      <c r="I151" s="99"/>
    </row>
    <row r="152" spans="1:9" ht="110.25" hidden="1" customHeight="1" outlineLevel="3" x14ac:dyDescent="0.25">
      <c r="A152" s="3" t="s">
        <v>90</v>
      </c>
      <c r="B152" s="6">
        <v>0</v>
      </c>
      <c r="C152" s="4">
        <v>0</v>
      </c>
      <c r="D152" s="5">
        <v>274.98995000000002</v>
      </c>
      <c r="E152" s="5">
        <f t="shared" si="34"/>
        <v>274.98995000000002</v>
      </c>
      <c r="F152" s="11" t="s">
        <v>126</v>
      </c>
      <c r="G152" s="5">
        <f t="shared" si="31"/>
        <v>274.98995000000002</v>
      </c>
      <c r="H152" s="7" t="s">
        <v>126</v>
      </c>
      <c r="I152" s="99"/>
    </row>
    <row r="153" spans="1:9" ht="110.25" hidden="1" customHeight="1" outlineLevel="3" x14ac:dyDescent="0.25">
      <c r="A153" s="3" t="s">
        <v>90</v>
      </c>
      <c r="B153" s="6">
        <v>0</v>
      </c>
      <c r="C153" s="4">
        <v>255.14860999999999</v>
      </c>
      <c r="D153" s="5">
        <v>0</v>
      </c>
      <c r="E153" s="5">
        <f t="shared" si="34"/>
        <v>0</v>
      </c>
      <c r="F153" s="11" t="s">
        <v>126</v>
      </c>
      <c r="G153" s="5">
        <f t="shared" si="31"/>
        <v>-255.14860999999999</v>
      </c>
      <c r="H153" s="7">
        <f t="shared" si="32"/>
        <v>-1</v>
      </c>
      <c r="I153" s="99"/>
    </row>
    <row r="154" spans="1:9" ht="110.25" hidden="1" customHeight="1" outlineLevel="3" x14ac:dyDescent="0.25">
      <c r="A154" s="3" t="s">
        <v>90</v>
      </c>
      <c r="B154" s="6">
        <v>0</v>
      </c>
      <c r="C154" s="4">
        <v>0</v>
      </c>
      <c r="D154" s="5">
        <v>261.24693000000002</v>
      </c>
      <c r="E154" s="5">
        <f t="shared" si="34"/>
        <v>261.24693000000002</v>
      </c>
      <c r="F154" s="11" t="s">
        <v>126</v>
      </c>
      <c r="G154" s="5">
        <f t="shared" si="31"/>
        <v>261.24693000000002</v>
      </c>
      <c r="H154" s="7" t="s">
        <v>126</v>
      </c>
      <c r="I154" s="99"/>
    </row>
    <row r="155" spans="1:9" ht="110.25" hidden="1" customHeight="1" outlineLevel="3" x14ac:dyDescent="0.25">
      <c r="A155" s="3" t="s">
        <v>90</v>
      </c>
      <c r="B155" s="6">
        <v>0</v>
      </c>
      <c r="C155" s="4">
        <v>50.05424</v>
      </c>
      <c r="D155" s="5">
        <v>0</v>
      </c>
      <c r="E155" s="5">
        <f t="shared" si="34"/>
        <v>0</v>
      </c>
      <c r="F155" s="11" t="s">
        <v>126</v>
      </c>
      <c r="G155" s="5">
        <f t="shared" si="31"/>
        <v>-50.05424</v>
      </c>
      <c r="H155" s="7">
        <f t="shared" si="32"/>
        <v>-1</v>
      </c>
      <c r="I155" s="99"/>
    </row>
    <row r="156" spans="1:9" ht="110.25" hidden="1" customHeight="1" outlineLevel="3" x14ac:dyDescent="0.25">
      <c r="A156" s="3" t="s">
        <v>90</v>
      </c>
      <c r="B156" s="6">
        <v>0</v>
      </c>
      <c r="C156" s="4">
        <v>0</v>
      </c>
      <c r="D156" s="5">
        <v>50.05424</v>
      </c>
      <c r="E156" s="5">
        <f t="shared" si="34"/>
        <v>50.05424</v>
      </c>
      <c r="F156" s="11" t="s">
        <v>126</v>
      </c>
      <c r="G156" s="5">
        <f t="shared" si="31"/>
        <v>50.05424</v>
      </c>
      <c r="H156" s="7" t="s">
        <v>126</v>
      </c>
      <c r="I156" s="99"/>
    </row>
    <row r="157" spans="1:9" ht="157.5" hidden="1" outlineLevel="3" x14ac:dyDescent="0.25">
      <c r="A157" s="29" t="s">
        <v>92</v>
      </c>
      <c r="B157" s="30">
        <v>0</v>
      </c>
      <c r="C157" s="31">
        <v>59.508000000000003</v>
      </c>
      <c r="D157" s="32">
        <v>63.733739999999997</v>
      </c>
      <c r="E157" s="32">
        <f>D157-B157</f>
        <v>63.733739999999997</v>
      </c>
      <c r="F157" s="34" t="s">
        <v>126</v>
      </c>
      <c r="G157" s="5">
        <f t="shared" si="31"/>
        <v>4.2257399999999947</v>
      </c>
      <c r="H157" s="7">
        <f t="shared" si="32"/>
        <v>7.1011292599314269E-2</v>
      </c>
      <c r="I157" s="7"/>
    </row>
    <row r="158" spans="1:9" outlineLevel="1" collapsed="1" x14ac:dyDescent="0.25">
      <c r="A158" s="16" t="s">
        <v>93</v>
      </c>
      <c r="B158" s="17">
        <f>B159</f>
        <v>330</v>
      </c>
      <c r="C158" s="17">
        <f t="shared" ref="C158:D158" si="35">C159</f>
        <v>196.654</v>
      </c>
      <c r="D158" s="17">
        <f t="shared" si="35"/>
        <v>196.654</v>
      </c>
      <c r="E158" s="19">
        <f>D158-B158</f>
        <v>-133.346</v>
      </c>
      <c r="F158" s="23" t="s">
        <v>126</v>
      </c>
      <c r="G158" s="21">
        <f t="shared" si="31"/>
        <v>0</v>
      </c>
      <c r="H158" s="22" t="s">
        <v>126</v>
      </c>
      <c r="I158" s="22"/>
    </row>
    <row r="159" spans="1:9" outlineLevel="2" x14ac:dyDescent="0.25">
      <c r="A159" s="58" t="s">
        <v>135</v>
      </c>
      <c r="B159" s="59">
        <v>330</v>
      </c>
      <c r="C159" s="60">
        <v>196.654</v>
      </c>
      <c r="D159" s="61">
        <v>196.654</v>
      </c>
      <c r="E159" s="61">
        <f>D159-B159</f>
        <v>-133.346</v>
      </c>
      <c r="F159" s="62">
        <f t="shared" ref="F159" si="36">D159/B159-100%</f>
        <v>-0.40407878787878793</v>
      </c>
      <c r="G159" s="5">
        <f t="shared" si="31"/>
        <v>0</v>
      </c>
      <c r="H159" s="7" t="s">
        <v>126</v>
      </c>
      <c r="I159" s="57"/>
    </row>
    <row r="160" spans="1:9" ht="47.25" hidden="1" outlineLevel="3" x14ac:dyDescent="0.25">
      <c r="A160" s="29" t="s">
        <v>94</v>
      </c>
      <c r="B160" s="30">
        <v>0</v>
      </c>
      <c r="C160" s="31">
        <v>0</v>
      </c>
      <c r="D160" s="32">
        <v>-0.29953000000000002</v>
      </c>
      <c r="E160" s="32">
        <v>-0.29953000000000002</v>
      </c>
      <c r="F160" s="34" t="s">
        <v>126</v>
      </c>
      <c r="G160" s="5">
        <f t="shared" si="31"/>
        <v>-0.29953000000000002</v>
      </c>
      <c r="H160" s="7" t="s">
        <v>126</v>
      </c>
      <c r="I160" s="7"/>
    </row>
    <row r="161" spans="1:12" collapsed="1" x14ac:dyDescent="0.25">
      <c r="A161" s="48" t="s">
        <v>95</v>
      </c>
      <c r="B161" s="49">
        <f>B162</f>
        <v>15775.883</v>
      </c>
      <c r="C161" s="49">
        <f>C162+C180</f>
        <v>29258.567999999999</v>
      </c>
      <c r="D161" s="49">
        <f>D162+D180</f>
        <v>29051.751</v>
      </c>
      <c r="E161" s="50">
        <f>D161-B161</f>
        <v>13275.868</v>
      </c>
      <c r="F161" s="51">
        <f t="shared" ref="F161:F165" si="37">D161/B161-100%</f>
        <v>0.84152931408023246</v>
      </c>
      <c r="G161" s="46">
        <f t="shared" si="31"/>
        <v>-206.8169999999991</v>
      </c>
      <c r="H161" s="47">
        <f>D161/C161-100%</f>
        <v>-7.068596111744041E-3</v>
      </c>
      <c r="I161" s="47"/>
    </row>
    <row r="162" spans="1:12" ht="63" outlineLevel="1" x14ac:dyDescent="0.25">
      <c r="A162" s="16" t="s">
        <v>96</v>
      </c>
      <c r="B162" s="17">
        <f>B163+B168+B176+B178</f>
        <v>15775.883</v>
      </c>
      <c r="C162" s="17">
        <f>C163+C168+C176+C178</f>
        <v>29200.167999999998</v>
      </c>
      <c r="D162" s="17">
        <f>D163+D168+D176+D178</f>
        <v>28993.350999999999</v>
      </c>
      <c r="E162" s="19">
        <f>D162-B162</f>
        <v>13217.467999999999</v>
      </c>
      <c r="F162" s="20">
        <f t="shared" si="37"/>
        <v>0.83782746106826478</v>
      </c>
      <c r="G162" s="21">
        <f t="shared" si="31"/>
        <v>-206.8169999999991</v>
      </c>
      <c r="H162" s="22">
        <f t="shared" si="32"/>
        <v>-7.0827332226307549E-3</v>
      </c>
      <c r="I162" s="22"/>
    </row>
    <row r="163" spans="1:12" ht="31.15" customHeight="1" outlineLevel="2" x14ac:dyDescent="0.25">
      <c r="A163" s="24" t="s">
        <v>98</v>
      </c>
      <c r="B163" s="25">
        <f>B165</f>
        <v>7578.7</v>
      </c>
      <c r="C163" s="26">
        <f>C165</f>
        <v>7578.7</v>
      </c>
      <c r="D163" s="27">
        <f>D165</f>
        <v>7578.7</v>
      </c>
      <c r="E163" s="27">
        <f>D163-B163</f>
        <v>0</v>
      </c>
      <c r="F163" s="28">
        <f t="shared" si="37"/>
        <v>0</v>
      </c>
      <c r="G163" s="5">
        <f t="shared" si="31"/>
        <v>0</v>
      </c>
      <c r="H163" s="7">
        <f t="shared" si="32"/>
        <v>0</v>
      </c>
      <c r="I163" s="85" t="s">
        <v>131</v>
      </c>
    </row>
    <row r="164" spans="1:12" ht="62.45" hidden="1" customHeight="1" outlineLevel="3" x14ac:dyDescent="0.25">
      <c r="A164" s="29" t="s">
        <v>99</v>
      </c>
      <c r="B164" s="30">
        <v>0</v>
      </c>
      <c r="C164" s="31">
        <v>0</v>
      </c>
      <c r="D164" s="32">
        <v>0</v>
      </c>
      <c r="E164" s="32">
        <f>D164-B164</f>
        <v>0</v>
      </c>
      <c r="F164" s="34" t="s">
        <v>126</v>
      </c>
      <c r="G164" s="5">
        <f t="shared" si="31"/>
        <v>0</v>
      </c>
      <c r="H164" s="7" t="e">
        <f t="shared" si="32"/>
        <v>#DIV/0!</v>
      </c>
      <c r="I164" s="86"/>
    </row>
    <row r="165" spans="1:12" ht="63" outlineLevel="3" x14ac:dyDescent="0.25">
      <c r="A165" s="29" t="s">
        <v>136</v>
      </c>
      <c r="B165" s="30">
        <v>7578.7</v>
      </c>
      <c r="C165" s="31">
        <v>7578.7</v>
      </c>
      <c r="D165" s="32">
        <v>7578.7</v>
      </c>
      <c r="E165" s="32">
        <f t="shared" ref="E165:E167" si="38">D165-B165</f>
        <v>0</v>
      </c>
      <c r="F165" s="33">
        <f t="shared" si="37"/>
        <v>0</v>
      </c>
      <c r="G165" s="5">
        <f t="shared" si="31"/>
        <v>0</v>
      </c>
      <c r="H165" s="7">
        <f t="shared" si="32"/>
        <v>0</v>
      </c>
      <c r="I165" s="86"/>
    </row>
    <row r="166" spans="1:12" ht="62.45" hidden="1" customHeight="1" outlineLevel="3" x14ac:dyDescent="0.25">
      <c r="A166" s="3" t="s">
        <v>100</v>
      </c>
      <c r="B166" s="6">
        <v>0</v>
      </c>
      <c r="C166" s="4">
        <v>0</v>
      </c>
      <c r="D166" s="5">
        <v>0</v>
      </c>
      <c r="E166" s="5">
        <f t="shared" si="38"/>
        <v>0</v>
      </c>
      <c r="F166" s="7" t="e">
        <f t="shared" ref="F166" si="39">D166/B166-100%</f>
        <v>#DIV/0!</v>
      </c>
      <c r="G166" s="5">
        <f t="shared" si="31"/>
        <v>0</v>
      </c>
      <c r="H166" s="7" t="e">
        <f t="shared" si="32"/>
        <v>#DIV/0!</v>
      </c>
      <c r="I166" s="86"/>
    </row>
    <row r="167" spans="1:12" ht="48" hidden="1" customHeight="1" outlineLevel="3" x14ac:dyDescent="0.25">
      <c r="A167" s="3" t="s">
        <v>101</v>
      </c>
      <c r="B167" s="6">
        <v>0</v>
      </c>
      <c r="C167" s="4">
        <v>0</v>
      </c>
      <c r="D167" s="5">
        <v>0</v>
      </c>
      <c r="E167" s="5">
        <f t="shared" si="38"/>
        <v>0</v>
      </c>
      <c r="F167" s="7" t="s">
        <v>126</v>
      </c>
      <c r="G167" s="5">
        <f t="shared" si="31"/>
        <v>0</v>
      </c>
      <c r="H167" s="7" t="e">
        <f t="shared" si="32"/>
        <v>#DIV/0!</v>
      </c>
      <c r="I167" s="86"/>
    </row>
    <row r="168" spans="1:12" ht="47.25" outlineLevel="2" collapsed="1" x14ac:dyDescent="0.25">
      <c r="A168" s="24" t="s">
        <v>97</v>
      </c>
      <c r="B168" s="25">
        <f>B169+B170+B171</f>
        <v>7577.7250000000004</v>
      </c>
      <c r="C168" s="26">
        <f>C169+C170+C171</f>
        <v>11574.064</v>
      </c>
      <c r="D168" s="27">
        <f>D169+D170+D171</f>
        <v>11574.064</v>
      </c>
      <c r="E168" s="27">
        <f>D168-B168</f>
        <v>3996.3389999999999</v>
      </c>
      <c r="F168" s="28">
        <f>D168/B168-100%</f>
        <v>0.52737978746919412</v>
      </c>
      <c r="G168" s="32">
        <f t="shared" si="31"/>
        <v>0</v>
      </c>
      <c r="H168" s="7">
        <f t="shared" si="32"/>
        <v>0</v>
      </c>
      <c r="I168" s="86"/>
    </row>
    <row r="169" spans="1:12" ht="78.75" hidden="1" outlineLevel="2" x14ac:dyDescent="0.25">
      <c r="A169" s="58" t="s">
        <v>138</v>
      </c>
      <c r="B169" s="59">
        <v>0</v>
      </c>
      <c r="C169" s="60">
        <v>0</v>
      </c>
      <c r="D169" s="32">
        <v>0</v>
      </c>
      <c r="E169" s="32">
        <f>D169-B169</f>
        <v>0</v>
      </c>
      <c r="F169" s="33" t="s">
        <v>126</v>
      </c>
      <c r="G169" s="32">
        <f>D169-C169</f>
        <v>0</v>
      </c>
      <c r="H169" s="33" t="e">
        <f>D169/C169-100%</f>
        <v>#DIV/0!</v>
      </c>
      <c r="I169" s="86"/>
    </row>
    <row r="170" spans="1:12" ht="63" outlineLevel="2" x14ac:dyDescent="0.25">
      <c r="A170" s="58" t="s">
        <v>139</v>
      </c>
      <c r="B170" s="59">
        <v>4521.625</v>
      </c>
      <c r="C170" s="60">
        <v>4521.625</v>
      </c>
      <c r="D170" s="32">
        <v>4521.625</v>
      </c>
      <c r="E170" s="32">
        <f>D170-B170</f>
        <v>0</v>
      </c>
      <c r="F170" s="33">
        <f>D170/B170-100%</f>
        <v>0</v>
      </c>
      <c r="G170" s="32">
        <f>D170-C170</f>
        <v>0</v>
      </c>
      <c r="H170" s="33">
        <f>D170/C170-100%</f>
        <v>0</v>
      </c>
      <c r="I170" s="86"/>
    </row>
    <row r="171" spans="1:12" ht="33" customHeight="1" outlineLevel="3" x14ac:dyDescent="0.25">
      <c r="A171" s="29" t="s">
        <v>137</v>
      </c>
      <c r="B171" s="30">
        <v>3056.1</v>
      </c>
      <c r="C171" s="31">
        <v>7052.4390000000003</v>
      </c>
      <c r="D171" s="32">
        <v>7052.4390000000003</v>
      </c>
      <c r="E171" s="32">
        <f>D171-B171</f>
        <v>3996.3390000000004</v>
      </c>
      <c r="F171" s="33">
        <f>D171/B171-100%</f>
        <v>1.3076597624423285</v>
      </c>
      <c r="G171" s="32">
        <f>D171-C171</f>
        <v>0</v>
      </c>
      <c r="H171" s="33">
        <f>D171/C171-100%</f>
        <v>0</v>
      </c>
      <c r="I171" s="86"/>
      <c r="J171" s="45"/>
      <c r="K171" s="45"/>
      <c r="L171" s="45"/>
    </row>
    <row r="172" spans="1:12" ht="80.25" hidden="1" customHeight="1" outlineLevel="3" x14ac:dyDescent="0.25">
      <c r="A172" s="3" t="s">
        <v>102</v>
      </c>
      <c r="B172" s="6">
        <v>0</v>
      </c>
      <c r="C172" s="4">
        <v>0</v>
      </c>
      <c r="D172" s="5">
        <v>0</v>
      </c>
      <c r="E172" s="5">
        <f t="shared" ref="E172:E175" si="40">D172-B172</f>
        <v>0</v>
      </c>
      <c r="F172" s="7" t="s">
        <v>126</v>
      </c>
      <c r="G172" s="5">
        <f t="shared" si="31"/>
        <v>0</v>
      </c>
      <c r="H172" s="7" t="e">
        <f t="shared" si="32"/>
        <v>#DIV/0!</v>
      </c>
      <c r="I172" s="86"/>
    </row>
    <row r="173" spans="1:12" ht="33.75" hidden="1" customHeight="1" outlineLevel="3" x14ac:dyDescent="0.25">
      <c r="A173" s="3" t="s">
        <v>103</v>
      </c>
      <c r="B173" s="6">
        <v>0</v>
      </c>
      <c r="C173" s="4">
        <v>0</v>
      </c>
      <c r="D173" s="5">
        <v>0</v>
      </c>
      <c r="E173" s="5">
        <f t="shared" si="40"/>
        <v>0</v>
      </c>
      <c r="F173" s="7" t="s">
        <v>126</v>
      </c>
      <c r="G173" s="5">
        <f t="shared" si="31"/>
        <v>0</v>
      </c>
      <c r="H173" s="7" t="e">
        <f t="shared" si="32"/>
        <v>#DIV/0!</v>
      </c>
      <c r="I173" s="86"/>
    </row>
    <row r="174" spans="1:12" ht="96.75" hidden="1" customHeight="1" outlineLevel="3" x14ac:dyDescent="0.25">
      <c r="A174" s="3" t="s">
        <v>120</v>
      </c>
      <c r="B174" s="6">
        <v>0</v>
      </c>
      <c r="C174" s="4">
        <v>0</v>
      </c>
      <c r="D174" s="5">
        <v>0</v>
      </c>
      <c r="E174" s="5">
        <f t="shared" si="40"/>
        <v>0</v>
      </c>
      <c r="F174" s="7" t="s">
        <v>126</v>
      </c>
      <c r="G174" s="5">
        <f t="shared" ref="G174:G182" si="41">D174-C174</f>
        <v>0</v>
      </c>
      <c r="H174" s="7" t="e">
        <f t="shared" ref="H174:H179" si="42">D174/C174-100%</f>
        <v>#DIV/0!</v>
      </c>
      <c r="I174" s="86"/>
    </row>
    <row r="175" spans="1:12" ht="46.9" hidden="1" customHeight="1" outlineLevel="3" x14ac:dyDescent="0.25">
      <c r="A175" s="3" t="s">
        <v>104</v>
      </c>
      <c r="B175" s="6">
        <v>0</v>
      </c>
      <c r="C175" s="4">
        <v>0</v>
      </c>
      <c r="D175" s="5">
        <v>0</v>
      </c>
      <c r="E175" s="5">
        <f t="shared" si="40"/>
        <v>0</v>
      </c>
      <c r="F175" s="7" t="s">
        <v>126</v>
      </c>
      <c r="G175" s="5">
        <f t="shared" si="41"/>
        <v>0</v>
      </c>
      <c r="H175" s="7" t="e">
        <f t="shared" si="42"/>
        <v>#DIV/0!</v>
      </c>
      <c r="I175" s="86"/>
    </row>
    <row r="176" spans="1:12" ht="31.5" outlineLevel="2" collapsed="1" x14ac:dyDescent="0.25">
      <c r="A176" s="24" t="s">
        <v>105</v>
      </c>
      <c r="B176" s="25">
        <f>B177</f>
        <v>21.984000000000002</v>
      </c>
      <c r="C176" s="26">
        <f>C177</f>
        <v>21.984000000000002</v>
      </c>
      <c r="D176" s="27">
        <f>D177</f>
        <v>21.984000000000002</v>
      </c>
      <c r="E176" s="27">
        <f>D176-B176</f>
        <v>0</v>
      </c>
      <c r="F176" s="28">
        <f>D176/B176-100%</f>
        <v>0</v>
      </c>
      <c r="G176" s="32">
        <f t="shared" si="41"/>
        <v>0</v>
      </c>
      <c r="H176" s="7">
        <f t="shared" si="42"/>
        <v>0</v>
      </c>
      <c r="I176" s="84"/>
    </row>
    <row r="177" spans="1:9" ht="63" outlineLevel="3" x14ac:dyDescent="0.25">
      <c r="A177" s="3" t="s">
        <v>140</v>
      </c>
      <c r="B177" s="6">
        <v>21.984000000000002</v>
      </c>
      <c r="C177" s="4">
        <v>21.984000000000002</v>
      </c>
      <c r="D177" s="5">
        <v>21.984000000000002</v>
      </c>
      <c r="E177" s="5">
        <f t="shared" ref="E177" si="43">D177-B177</f>
        <v>0</v>
      </c>
      <c r="F177" s="7">
        <f t="shared" ref="F177:F179" si="44">D177/B177-100%</f>
        <v>0</v>
      </c>
      <c r="G177" s="5">
        <f t="shared" si="41"/>
        <v>0</v>
      </c>
      <c r="H177" s="7" t="s">
        <v>126</v>
      </c>
      <c r="I177" s="81"/>
    </row>
    <row r="178" spans="1:9" outlineLevel="2" x14ac:dyDescent="0.25">
      <c r="A178" s="24" t="s">
        <v>106</v>
      </c>
      <c r="B178" s="25">
        <f>B179</f>
        <v>597.47400000000005</v>
      </c>
      <c r="C178" s="26">
        <f>C179</f>
        <v>10025.42</v>
      </c>
      <c r="D178" s="27">
        <f>D179</f>
        <v>9818.6029999999992</v>
      </c>
      <c r="E178" s="27">
        <f>D178-B178</f>
        <v>9221.128999999999</v>
      </c>
      <c r="F178" s="28">
        <f>D178/B178-100%</f>
        <v>15.433523467129948</v>
      </c>
      <c r="G178" s="64">
        <f t="shared" si="41"/>
        <v>-206.81700000000092</v>
      </c>
      <c r="H178" s="65">
        <f t="shared" si="42"/>
        <v>-2.0629260420012452E-2</v>
      </c>
      <c r="I178" s="82"/>
    </row>
    <row r="179" spans="1:9" ht="47.25" outlineLevel="3" x14ac:dyDescent="0.25">
      <c r="A179" s="3" t="s">
        <v>141</v>
      </c>
      <c r="B179" s="6">
        <v>597.47400000000005</v>
      </c>
      <c r="C179" s="4">
        <v>10025.42</v>
      </c>
      <c r="D179" s="5">
        <v>9818.6029999999992</v>
      </c>
      <c r="E179" s="5">
        <f t="shared" ref="E179:E180" si="45">D179-B179</f>
        <v>9221.128999999999</v>
      </c>
      <c r="F179" s="7">
        <f t="shared" si="44"/>
        <v>15.433523467129948</v>
      </c>
      <c r="G179" s="5">
        <f t="shared" si="41"/>
        <v>-206.81700000000092</v>
      </c>
      <c r="H179" s="7">
        <f t="shared" si="42"/>
        <v>-2.0629260420012452E-2</v>
      </c>
      <c r="I179" s="83" t="s">
        <v>146</v>
      </c>
    </row>
    <row r="180" spans="1:9" ht="31.5" outlineLevel="3" x14ac:dyDescent="0.25">
      <c r="A180" s="107" t="s">
        <v>148</v>
      </c>
      <c r="B180" s="104">
        <f>B181</f>
        <v>0</v>
      </c>
      <c r="C180" s="105">
        <f>C181</f>
        <v>58.4</v>
      </c>
      <c r="D180" s="64">
        <f>D181</f>
        <v>58.4</v>
      </c>
      <c r="E180" s="64">
        <f t="shared" si="45"/>
        <v>58.4</v>
      </c>
      <c r="F180" s="65" t="s">
        <v>126</v>
      </c>
      <c r="G180" s="64">
        <f t="shared" ref="G180" si="46">D180-C180</f>
        <v>0</v>
      </c>
      <c r="H180" s="65" t="s">
        <v>126</v>
      </c>
      <c r="I180" s="106"/>
    </row>
    <row r="181" spans="1:9" ht="63" outlineLevel="3" x14ac:dyDescent="0.25">
      <c r="A181" s="103" t="s">
        <v>149</v>
      </c>
      <c r="B181" s="6">
        <v>0</v>
      </c>
      <c r="C181" s="4">
        <v>58.4</v>
      </c>
      <c r="D181" s="5">
        <v>58.4</v>
      </c>
      <c r="E181" s="5">
        <f t="shared" ref="E181" si="47">D181-B181</f>
        <v>58.4</v>
      </c>
      <c r="F181" s="7" t="s">
        <v>126</v>
      </c>
      <c r="G181" s="5">
        <f t="shared" ref="G181" si="48">D181-C181</f>
        <v>0</v>
      </c>
      <c r="H181" s="7" t="s">
        <v>126</v>
      </c>
      <c r="I181" s="83"/>
    </row>
    <row r="182" spans="1:9" x14ac:dyDescent="0.25">
      <c r="A182" s="43" t="s">
        <v>128</v>
      </c>
      <c r="B182" s="42">
        <f>B161+B7</f>
        <v>49732.653000000006</v>
      </c>
      <c r="C182" s="42">
        <f>C161+C7</f>
        <v>72798.172000000006</v>
      </c>
      <c r="D182" s="42">
        <f>D161+D7</f>
        <v>73262.899000000005</v>
      </c>
      <c r="E182" s="41">
        <f>D182-B182</f>
        <v>23530.245999999999</v>
      </c>
      <c r="F182" s="40">
        <f>D182/B182-100%</f>
        <v>0.47313474308318115</v>
      </c>
      <c r="G182" s="39">
        <f t="shared" si="41"/>
        <v>464.72699999999895</v>
      </c>
      <c r="H182" s="38">
        <f>D182/C182-100%</f>
        <v>6.3837729331994719E-3</v>
      </c>
      <c r="I182" s="38"/>
    </row>
    <row r="183" spans="1:9" x14ac:dyDescent="0.25">
      <c r="A183" s="35"/>
      <c r="B183" s="36"/>
      <c r="C183" s="35"/>
      <c r="D183" s="35"/>
      <c r="E183" s="37"/>
      <c r="F183" s="37"/>
      <c r="G183" s="37"/>
      <c r="H183" s="37"/>
    </row>
    <row r="184" spans="1:9" x14ac:dyDescent="0.25">
      <c r="A184" s="89"/>
      <c r="B184" s="89"/>
      <c r="C184" s="89"/>
      <c r="D184" s="89"/>
    </row>
  </sheetData>
  <mergeCells count="13">
    <mergeCell ref="I163:I175"/>
    <mergeCell ref="A3:I3"/>
    <mergeCell ref="A1:I1"/>
    <mergeCell ref="A184:D184"/>
    <mergeCell ref="C4:C5"/>
    <mergeCell ref="A2:D2"/>
    <mergeCell ref="D4:D5"/>
    <mergeCell ref="A4:A5"/>
    <mergeCell ref="B4:B5"/>
    <mergeCell ref="G4:H4"/>
    <mergeCell ref="E4:F4"/>
    <mergeCell ref="I84:I156"/>
    <mergeCell ref="I48:I54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2021-04-26T07:38:42Z</cp:lastPrinted>
  <dcterms:created xsi:type="dcterms:W3CDTF">2021-04-06T12:16:01Z</dcterms:created>
  <dcterms:modified xsi:type="dcterms:W3CDTF">2022-03-21T09:09:42Z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